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ocuments\@folder dinda\@SKRIPSI (1)\spk penilaian kinerja karyawan (1)\perhitungan dan data skripsi\"/>
    </mc:Choice>
  </mc:AlternateContent>
  <bookViews>
    <workbookView xWindow="0" yWindow="0" windowWidth="19200" windowHeight="6936" firstSheet="9" activeTab="10"/>
  </bookViews>
  <sheets>
    <sheet name="DATA JABATAN" sheetId="1" r:id="rId1"/>
    <sheet name="DATA DIVISI" sheetId="2" r:id="rId2"/>
    <sheet name="DATA OPERATOR" sheetId="3" r:id="rId3"/>
    <sheet name="DATA KEPALA DIVISI" sheetId="4" r:id="rId4"/>
    <sheet name="DATA KRITERIA OPERATOR" sheetId="5" r:id="rId5"/>
    <sheet name="DATA KRITERIA KASI" sheetId="6" r:id="rId6"/>
    <sheet name="Data Subrange OP" sheetId="7" r:id="rId7"/>
    <sheet name="Data Subrange Kasi" sheetId="8" r:id="rId8"/>
    <sheet name="DATA KUISIONER OP" sheetId="9" r:id="rId9"/>
    <sheet name="DATA KUISIONER KASI" sheetId="10" r:id="rId10"/>
    <sheet name="DATA PENILAIAN KARYAWAN OP" sheetId="11" r:id="rId11"/>
    <sheet name="DATA PENILAIAN KASI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1" l="1"/>
  <c r="M143" i="11"/>
  <c r="L143" i="11"/>
  <c r="K143" i="11"/>
  <c r="J143" i="11"/>
  <c r="I143" i="11"/>
  <c r="H143" i="11"/>
  <c r="G143" i="11"/>
  <c r="F143" i="11"/>
  <c r="E143" i="11"/>
  <c r="D143" i="11"/>
  <c r="M142" i="11"/>
  <c r="L142" i="11"/>
  <c r="K142" i="11"/>
  <c r="J142" i="11"/>
  <c r="I142" i="11"/>
  <c r="H142" i="11"/>
  <c r="G142" i="11"/>
  <c r="F142" i="11"/>
  <c r="E142" i="11"/>
  <c r="D142" i="11"/>
  <c r="M141" i="11"/>
  <c r="L141" i="11"/>
  <c r="K141" i="11"/>
  <c r="J141" i="11"/>
  <c r="I141" i="11"/>
  <c r="H141" i="11"/>
  <c r="G141" i="11"/>
  <c r="F141" i="11"/>
  <c r="E141" i="11"/>
  <c r="D141" i="11"/>
  <c r="M140" i="11"/>
  <c r="L140" i="11"/>
  <c r="K140" i="11"/>
  <c r="J140" i="11"/>
  <c r="I140" i="11"/>
  <c r="H140" i="11"/>
  <c r="G140" i="11"/>
  <c r="F140" i="11"/>
  <c r="E140" i="11"/>
  <c r="D140" i="11"/>
  <c r="M139" i="11"/>
  <c r="L139" i="11"/>
  <c r="K139" i="11"/>
  <c r="J139" i="11"/>
  <c r="I139" i="11"/>
  <c r="H139" i="11"/>
  <c r="G139" i="11"/>
  <c r="F139" i="11"/>
  <c r="E139" i="11"/>
  <c r="D139" i="11"/>
  <c r="M138" i="11"/>
  <c r="L138" i="11"/>
  <c r="K138" i="11"/>
  <c r="J138" i="11"/>
  <c r="I138" i="11"/>
  <c r="H138" i="11"/>
  <c r="G138" i="11"/>
  <c r="F138" i="11"/>
  <c r="E138" i="11"/>
  <c r="D138" i="11"/>
  <c r="M137" i="11"/>
  <c r="L137" i="11"/>
  <c r="K137" i="11"/>
  <c r="J137" i="11"/>
  <c r="I137" i="11"/>
  <c r="H137" i="11"/>
  <c r="G137" i="11"/>
  <c r="F137" i="11"/>
  <c r="E137" i="11"/>
  <c r="D137" i="11"/>
  <c r="M136" i="11"/>
  <c r="L136" i="11"/>
  <c r="K136" i="11"/>
  <c r="J136" i="11"/>
  <c r="I136" i="11"/>
  <c r="H136" i="11"/>
  <c r="G136" i="11"/>
  <c r="F136" i="11"/>
  <c r="E136" i="11"/>
  <c r="D136" i="11"/>
  <c r="M135" i="11"/>
  <c r="L135" i="11"/>
  <c r="K135" i="11"/>
  <c r="J135" i="11"/>
  <c r="I135" i="11"/>
  <c r="H135" i="11"/>
  <c r="G135" i="11"/>
  <c r="F135" i="11"/>
  <c r="E135" i="11"/>
  <c r="D135" i="11"/>
  <c r="M134" i="11"/>
  <c r="L134" i="11"/>
  <c r="K134" i="11"/>
  <c r="J134" i="11"/>
  <c r="I134" i="11"/>
  <c r="H134" i="11"/>
  <c r="G134" i="11"/>
  <c r="F134" i="11"/>
  <c r="E134" i="11"/>
  <c r="D134" i="11"/>
  <c r="M133" i="11"/>
  <c r="L133" i="11"/>
  <c r="K133" i="11"/>
  <c r="J133" i="11"/>
  <c r="I133" i="11"/>
  <c r="H133" i="11"/>
  <c r="G133" i="11"/>
  <c r="F133" i="11"/>
  <c r="E133" i="11"/>
  <c r="D133" i="11"/>
  <c r="M132" i="11"/>
  <c r="L132" i="11"/>
  <c r="K132" i="11"/>
  <c r="J132" i="11"/>
  <c r="I132" i="11"/>
  <c r="H132" i="11"/>
  <c r="G132" i="11"/>
  <c r="F132" i="11"/>
  <c r="E132" i="11"/>
  <c r="D132" i="11"/>
  <c r="M131" i="11"/>
  <c r="L131" i="11"/>
  <c r="K131" i="11"/>
  <c r="J131" i="11"/>
  <c r="I131" i="11"/>
  <c r="H131" i="11"/>
  <c r="G131" i="11"/>
  <c r="F131" i="11"/>
  <c r="E131" i="11"/>
  <c r="D131" i="11"/>
  <c r="N12" i="12" l="1"/>
  <c r="O12" i="12" s="1"/>
  <c r="N13" i="12"/>
  <c r="O13" i="12" s="1"/>
  <c r="N14" i="12"/>
  <c r="O14" i="12" s="1"/>
  <c r="N15" i="12"/>
  <c r="O15" i="12" s="1"/>
  <c r="N16" i="12"/>
  <c r="O16" i="12" s="1"/>
  <c r="N17" i="12"/>
  <c r="O17" i="12" s="1"/>
  <c r="N18" i="12"/>
  <c r="O18" i="12" s="1"/>
  <c r="N19" i="12"/>
  <c r="O19" i="12" s="1"/>
  <c r="N20" i="12"/>
  <c r="O20" i="12" s="1"/>
  <c r="N21" i="12"/>
  <c r="O21" i="12" s="1"/>
  <c r="N22" i="12"/>
  <c r="O22" i="12" s="1"/>
  <c r="N23" i="12"/>
  <c r="O23" i="12" s="1"/>
  <c r="N24" i="12"/>
  <c r="O24" i="12" s="1"/>
  <c r="N25" i="12"/>
  <c r="O25" i="12" s="1"/>
  <c r="N26" i="12"/>
  <c r="O26" i="12" s="1"/>
  <c r="N27" i="12"/>
  <c r="O27" i="12" s="1"/>
  <c r="N28" i="12"/>
  <c r="O28" i="12" s="1"/>
  <c r="N11" i="12"/>
  <c r="O11" i="12" s="1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33" i="12"/>
  <c r="M122" i="11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33" i="12"/>
  <c r="L122" i="11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33" i="12"/>
  <c r="K122" i="11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33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122" i="11"/>
  <c r="M123" i="11" l="1"/>
  <c r="M124" i="11"/>
  <c r="M125" i="11"/>
  <c r="M126" i="11"/>
  <c r="M127" i="11"/>
  <c r="M128" i="11"/>
  <c r="M129" i="11"/>
  <c r="M130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L123" i="11"/>
  <c r="L124" i="11"/>
  <c r="L125" i="11"/>
  <c r="L126" i="11"/>
  <c r="L127" i="11"/>
  <c r="L128" i="11"/>
  <c r="L129" i="11"/>
  <c r="L130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K123" i="11"/>
  <c r="K124" i="11"/>
  <c r="K125" i="11"/>
  <c r="K126" i="11"/>
  <c r="K127" i="11"/>
  <c r="K128" i="11"/>
  <c r="K129" i="11"/>
  <c r="K130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J123" i="11"/>
  <c r="J124" i="11"/>
  <c r="J125" i="11"/>
  <c r="J126" i="11"/>
  <c r="J127" i="11"/>
  <c r="J128" i="11"/>
  <c r="J129" i="11"/>
  <c r="J130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I123" i="11"/>
  <c r="I124" i="11"/>
  <c r="I125" i="11"/>
  <c r="I126" i="11"/>
  <c r="I127" i="11"/>
  <c r="I128" i="11"/>
  <c r="I129" i="11"/>
  <c r="I130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H123" i="11"/>
  <c r="H124" i="11"/>
  <c r="H125" i="11"/>
  <c r="H126" i="11"/>
  <c r="H127" i="11"/>
  <c r="H128" i="11"/>
  <c r="H129" i="11"/>
  <c r="H130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G123" i="11"/>
  <c r="G124" i="11"/>
  <c r="G125" i="11"/>
  <c r="G126" i="11"/>
  <c r="G127" i="11"/>
  <c r="G128" i="11"/>
  <c r="G129" i="11"/>
  <c r="G130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F123" i="11"/>
  <c r="F124" i="11"/>
  <c r="F125" i="11"/>
  <c r="F126" i="11"/>
  <c r="F127" i="11"/>
  <c r="F128" i="11"/>
  <c r="F129" i="11"/>
  <c r="F130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E123" i="11"/>
  <c r="E124" i="11"/>
  <c r="E125" i="11"/>
  <c r="E126" i="11"/>
  <c r="E127" i="11"/>
  <c r="E128" i="11"/>
  <c r="E129" i="11"/>
  <c r="E130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D123" i="11"/>
  <c r="D124" i="11"/>
  <c r="D125" i="11"/>
  <c r="D126" i="11"/>
  <c r="D127" i="11"/>
  <c r="D128" i="11"/>
  <c r="D129" i="11"/>
  <c r="D130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N87" i="11" l="1"/>
  <c r="O87" i="11" s="1"/>
  <c r="N88" i="11"/>
  <c r="O88" i="11" s="1"/>
  <c r="N89" i="11"/>
  <c r="O89" i="11" s="1"/>
  <c r="N90" i="11"/>
  <c r="O90" i="11" s="1"/>
  <c r="N91" i="11"/>
  <c r="O91" i="11" s="1"/>
  <c r="N92" i="11"/>
  <c r="O92" i="11" s="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86" i="11"/>
  <c r="O86" i="11" s="1"/>
  <c r="N79" i="11" l="1"/>
  <c r="N80" i="11"/>
  <c r="N75" i="11"/>
  <c r="N76" i="11"/>
  <c r="N77" i="11"/>
  <c r="N78" i="11"/>
  <c r="N68" i="11" l="1"/>
  <c r="O68" i="11" s="1"/>
  <c r="N69" i="11"/>
  <c r="O69" i="11" s="1"/>
  <c r="N70" i="11"/>
  <c r="O70" i="11" s="1"/>
  <c r="N71" i="11"/>
  <c r="O71" i="11" s="1"/>
  <c r="N72" i="11"/>
  <c r="N73" i="11"/>
  <c r="O73" i="11" s="1"/>
  <c r="N74" i="11"/>
  <c r="O74" i="11" s="1"/>
  <c r="O75" i="11"/>
  <c r="O79" i="11"/>
  <c r="N81" i="11"/>
  <c r="O81" i="11" s="1"/>
  <c r="N82" i="11"/>
  <c r="O82" i="11" s="1"/>
  <c r="N83" i="11"/>
  <c r="O83" i="11" s="1"/>
  <c r="N84" i="11"/>
  <c r="O84" i="11" s="1"/>
  <c r="N85" i="11"/>
  <c r="O85" i="11" s="1"/>
  <c r="O93" i="11"/>
  <c r="O94" i="11"/>
  <c r="O95" i="11"/>
  <c r="O96" i="11"/>
  <c r="O97" i="11"/>
  <c r="O98" i="11"/>
  <c r="O99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6" i="11"/>
  <c r="O117" i="11"/>
  <c r="N67" i="11"/>
  <c r="N66" i="11"/>
  <c r="N65" i="11"/>
  <c r="O65" i="11" s="1"/>
  <c r="N64" i="11"/>
  <c r="O64" i="11" s="1"/>
  <c r="N63" i="11"/>
  <c r="N61" i="11"/>
  <c r="N56" i="11"/>
  <c r="O56" i="11" s="1"/>
  <c r="N55" i="11"/>
  <c r="O55" i="11" s="1"/>
  <c r="N54" i="11"/>
  <c r="N53" i="11"/>
  <c r="N52" i="11"/>
  <c r="O52" i="11" s="1"/>
  <c r="N51" i="11"/>
  <c r="O51" i="11" s="1"/>
  <c r="N50" i="11"/>
  <c r="N49" i="11"/>
  <c r="N48" i="11"/>
  <c r="O48" i="11" s="1"/>
  <c r="N47" i="11"/>
  <c r="O47" i="11" s="1"/>
  <c r="N46" i="11"/>
  <c r="O46" i="11" s="1"/>
  <c r="N43" i="11"/>
  <c r="O43" i="11" s="1"/>
  <c r="N44" i="11"/>
  <c r="O44" i="11" s="1"/>
  <c r="N45" i="11"/>
  <c r="O45" i="11" s="1"/>
  <c r="N42" i="11"/>
  <c r="O72" i="11"/>
  <c r="O76" i="11"/>
  <c r="O77" i="11"/>
  <c r="O78" i="11"/>
  <c r="O80" i="11"/>
  <c r="O100" i="11"/>
  <c r="O115" i="11"/>
  <c r="N40" i="11"/>
  <c r="O40" i="11" s="1"/>
  <c r="N41" i="11"/>
  <c r="O41" i="11" s="1"/>
  <c r="N57" i="11"/>
  <c r="O57" i="11" s="1"/>
  <c r="N39" i="11"/>
  <c r="O39" i="11" s="1"/>
  <c r="N38" i="11"/>
  <c r="O38" i="11" s="1"/>
  <c r="N37" i="11"/>
  <c r="O37" i="11" s="1"/>
  <c r="N36" i="11"/>
  <c r="O36" i="11" s="1"/>
  <c r="N35" i="11"/>
  <c r="O35" i="11" s="1"/>
  <c r="N34" i="11"/>
  <c r="O34" i="11" s="1"/>
  <c r="N33" i="11"/>
  <c r="O33" i="11" s="1"/>
  <c r="N32" i="11"/>
  <c r="O32" i="11" s="1"/>
  <c r="N31" i="11"/>
  <c r="O31" i="11" s="1"/>
  <c r="N30" i="11"/>
  <c r="O30" i="11" s="1"/>
  <c r="N29" i="11"/>
  <c r="O29" i="11" s="1"/>
  <c r="N28" i="11"/>
  <c r="O28" i="11" s="1"/>
  <c r="N27" i="11"/>
  <c r="O27" i="11" s="1"/>
  <c r="N26" i="11"/>
  <c r="O26" i="11" s="1"/>
  <c r="J122" i="11"/>
  <c r="I122" i="11"/>
  <c r="H122" i="11"/>
  <c r="G122" i="11"/>
  <c r="E122" i="11"/>
  <c r="F122" i="11"/>
  <c r="N25" i="11"/>
  <c r="O25" i="11" s="1"/>
  <c r="N24" i="11"/>
  <c r="O24" i="11" s="1"/>
  <c r="N23" i="11"/>
  <c r="O23" i="11" s="1"/>
  <c r="N22" i="11"/>
  <c r="O22" i="11" s="1"/>
  <c r="N21" i="11"/>
  <c r="O21" i="11" s="1"/>
  <c r="N20" i="11"/>
  <c r="O20" i="11" s="1"/>
  <c r="N19" i="11"/>
  <c r="O19" i="11" s="1"/>
  <c r="N18" i="11"/>
  <c r="O18" i="11" s="1"/>
  <c r="N17" i="11"/>
  <c r="O17" i="11" s="1"/>
  <c r="N16" i="11"/>
  <c r="O16" i="11" s="1"/>
  <c r="N15" i="11"/>
  <c r="O15" i="11" s="1"/>
  <c r="N14" i="11"/>
  <c r="O14" i="11" s="1"/>
  <c r="N13" i="11"/>
  <c r="O13" i="11" s="1"/>
  <c r="N12" i="11"/>
  <c r="O67" i="11"/>
  <c r="O66" i="11"/>
  <c r="O63" i="11"/>
  <c r="N62" i="11"/>
  <c r="O62" i="11" s="1"/>
  <c r="O61" i="11"/>
  <c r="N60" i="11"/>
  <c r="O60" i="11" s="1"/>
  <c r="N59" i="11"/>
  <c r="O59" i="11" s="1"/>
  <c r="N58" i="11"/>
  <c r="O58" i="11" s="1"/>
  <c r="O54" i="11"/>
  <c r="O53" i="11"/>
  <c r="O50" i="11"/>
  <c r="O49" i="11"/>
  <c r="O42" i="11"/>
</calcChain>
</file>

<file path=xl/sharedStrings.xml><?xml version="1.0" encoding="utf-8"?>
<sst xmlns="http://schemas.openxmlformats.org/spreadsheetml/2006/main" count="1354" uniqueCount="310">
  <si>
    <t>DATA JABATAN</t>
  </si>
  <si>
    <t xml:space="preserve">NO </t>
  </si>
  <si>
    <t>JABATAN</t>
  </si>
  <si>
    <t>HRD</t>
  </si>
  <si>
    <t>MANAGER</t>
  </si>
  <si>
    <t>KEPALA DIVISI</t>
  </si>
  <si>
    <t>OPERATOR</t>
  </si>
  <si>
    <t>DATA DIVISI</t>
  </si>
  <si>
    <t>DIVISI</t>
  </si>
  <si>
    <t>INDUSTRIAL WELDING</t>
  </si>
  <si>
    <t>BLOWER</t>
  </si>
  <si>
    <t>GENERAL AFFAIR</t>
  </si>
  <si>
    <t>INDUSTRIAL REPAIR</t>
  </si>
  <si>
    <t>VACUUM PUMP</t>
  </si>
  <si>
    <t>FABRIKASI</t>
  </si>
  <si>
    <t>COLTER</t>
  </si>
  <si>
    <t>CONNECTING ROOD</t>
  </si>
  <si>
    <t>CYLINDER COP</t>
  </si>
  <si>
    <t>DIGITAL MAREKETING</t>
  </si>
  <si>
    <t>ELECTRICAL</t>
  </si>
  <si>
    <t>FINANCE</t>
  </si>
  <si>
    <t>LATHE KONVENSIONAL</t>
  </si>
  <si>
    <t>LINE BORING</t>
  </si>
  <si>
    <t>MILLING</t>
  </si>
  <si>
    <t>SURFACE GRIDING</t>
  </si>
  <si>
    <t>No.</t>
  </si>
  <si>
    <t>Nama</t>
  </si>
  <si>
    <t>Divisi</t>
  </si>
  <si>
    <t>MUH DEBI ANDRI</t>
  </si>
  <si>
    <t>AUTOMOTIVE WELDING</t>
  </si>
  <si>
    <t>DONI IRAWAN</t>
  </si>
  <si>
    <t>AKBAR AMUALAN</t>
  </si>
  <si>
    <t>MUNGKI SATRIO</t>
  </si>
  <si>
    <t>AFDAN SAKURO</t>
  </si>
  <si>
    <t>SIGIT WIDARTO</t>
  </si>
  <si>
    <t>ANDI FAISAL NUGROHO</t>
  </si>
  <si>
    <t>WINAGIL CATUR ARIF</t>
  </si>
  <si>
    <t>M. RIDHO ADHE</t>
  </si>
  <si>
    <t>ABDUS SALAM</t>
  </si>
  <si>
    <t>GUFRON ARIF</t>
  </si>
  <si>
    <t>RAHMAT HIDAYAT</t>
  </si>
  <si>
    <t>FERDIANSYAH WICAKSONO</t>
  </si>
  <si>
    <t>SOFYAN ARIF</t>
  </si>
  <si>
    <t>VICKY CANDRA LESMANA</t>
  </si>
  <si>
    <t>AJI WAHYUDI</t>
  </si>
  <si>
    <t>M. BUSER</t>
  </si>
  <si>
    <t>NASIHUL UMAM</t>
  </si>
  <si>
    <t>TRI WAHYUDI</t>
  </si>
  <si>
    <t>AGUS PRIYANTO</t>
  </si>
  <si>
    <t>ALVIAN RAGIL</t>
  </si>
  <si>
    <t xml:space="preserve">M. RIDHO </t>
  </si>
  <si>
    <t>ADI SAPUTRA</t>
  </si>
  <si>
    <t>RENDI PERTAMADA</t>
  </si>
  <si>
    <t>SATRIA AGIL</t>
  </si>
  <si>
    <t>YAZID HASBI</t>
  </si>
  <si>
    <t>DIGITAL MARKETING</t>
  </si>
  <si>
    <t>PRAYOGA DWI YANTO</t>
  </si>
  <si>
    <t>ANANG MAHMUDI</t>
  </si>
  <si>
    <t>RICKY ANDIKA FITRA R</t>
  </si>
  <si>
    <t>BAGUS SUYANTO</t>
  </si>
  <si>
    <t>MUHAMMAD AYUB AHDAN</t>
  </si>
  <si>
    <t>MUHAMMAD IKHSAN</t>
  </si>
  <si>
    <t>NURUL JAILANI</t>
  </si>
  <si>
    <t>WISNU FIRMANSYAH</t>
  </si>
  <si>
    <t>M. DICKY SYAHPUTRA</t>
  </si>
  <si>
    <t>ADVAN CECON</t>
  </si>
  <si>
    <t>M. MAULANA ISHAQ</t>
  </si>
  <si>
    <t>NANANG HARIYANTO</t>
  </si>
  <si>
    <t>NURHOLIS</t>
  </si>
  <si>
    <t>KIKI KURNIAWAN</t>
  </si>
  <si>
    <t>IQBAL</t>
  </si>
  <si>
    <t>WAHYUDI</t>
  </si>
  <si>
    <t>CONECCTING ROD</t>
  </si>
  <si>
    <t>LUKMAN HAKIKI</t>
  </si>
  <si>
    <t>MU'AZD ROYNANSYAH</t>
  </si>
  <si>
    <t>AHMAD NURRUDIN</t>
  </si>
  <si>
    <t>SUWARNO</t>
  </si>
  <si>
    <t>ROFI'I</t>
  </si>
  <si>
    <t>ANWAR ANAS</t>
  </si>
  <si>
    <t>ERWIN SUTIONO</t>
  </si>
  <si>
    <t>TRIVENA</t>
  </si>
  <si>
    <t>ADMIN</t>
  </si>
  <si>
    <t>JUFTITA DEWI</t>
  </si>
  <si>
    <t>SITI ROHIMAH</t>
  </si>
  <si>
    <t>NUR HAYANI</t>
  </si>
  <si>
    <t>FARAH INTAN NUR OKTAVIA</t>
  </si>
  <si>
    <t>BASUKI HERMANU</t>
  </si>
  <si>
    <t>FAIZAL ROZZI</t>
  </si>
  <si>
    <t>TOTOK WIDYANTO</t>
  </si>
  <si>
    <t>SUPARTONO</t>
  </si>
  <si>
    <t>M.HASRUL RAMDANI</t>
  </si>
  <si>
    <t>R.FAJAR ZAINI</t>
  </si>
  <si>
    <t>M. FANIFATHUR ROHMAN</t>
  </si>
  <si>
    <t>FARIZ NANDO</t>
  </si>
  <si>
    <t>BAMBANG SUTIONO</t>
  </si>
  <si>
    <t>M. EFFENDI</t>
  </si>
  <si>
    <t>ARIF ABDILLAH</t>
  </si>
  <si>
    <t>DAUD MAULANA</t>
  </si>
  <si>
    <t xml:space="preserve">FATHUR ROHMAN </t>
  </si>
  <si>
    <t>ISMAIL</t>
  </si>
  <si>
    <t>GALUH</t>
  </si>
  <si>
    <t>AMIN</t>
  </si>
  <si>
    <t>FAJAR S</t>
  </si>
  <si>
    <t>PUGUH WIJI</t>
  </si>
  <si>
    <t>MASCHOIRUL ANWAR</t>
  </si>
  <si>
    <t>DIPTA BACHTIAR BAGASKARA</t>
  </si>
  <si>
    <t>LUGAS PRIAMBODO</t>
  </si>
  <si>
    <t>LATHE CONVENTIONAL</t>
  </si>
  <si>
    <t>DAVID KURNIAWAN</t>
  </si>
  <si>
    <t>M RIZKY SAMSURI</t>
  </si>
  <si>
    <t>ALDI GUNAWAN</t>
  </si>
  <si>
    <t>M. ROFIKI</t>
  </si>
  <si>
    <t>GERY AFRIZAL</t>
  </si>
  <si>
    <t>AHMAD FAWAID</t>
  </si>
  <si>
    <t>GUNAWAN</t>
  </si>
  <si>
    <t>FAISAL</t>
  </si>
  <si>
    <t xml:space="preserve">DEDI BARATA </t>
  </si>
  <si>
    <t>SITI FARIDATUL</t>
  </si>
  <si>
    <t>SISWOKO</t>
  </si>
  <si>
    <t>IWANDRI</t>
  </si>
  <si>
    <t>M. HUSEIN</t>
  </si>
  <si>
    <t>JUM'I</t>
  </si>
  <si>
    <t>FAHRUR ROZI</t>
  </si>
  <si>
    <t>YUSAK SUSILO</t>
  </si>
  <si>
    <t>AGUNG BUDI</t>
  </si>
  <si>
    <t>AHMAD HAMDANI</t>
  </si>
  <si>
    <t>LOUIS ALAN DIKA</t>
  </si>
  <si>
    <t>LUKMANUL HAKIM</t>
  </si>
  <si>
    <t>AHMAD FARHAN</t>
  </si>
  <si>
    <t>AFRIANDI</t>
  </si>
  <si>
    <t>MUHAMMAD IRFAN</t>
  </si>
  <si>
    <t>FAUZI</t>
  </si>
  <si>
    <t>RISKI HAKIKI</t>
  </si>
  <si>
    <t>DATA OPERATOR</t>
  </si>
  <si>
    <t>No</t>
  </si>
  <si>
    <t>Zaenal Arifin</t>
  </si>
  <si>
    <t>Automotive Welding</t>
  </si>
  <si>
    <t>Bahrul Rosi</t>
  </si>
  <si>
    <t>Industrial Welding</t>
  </si>
  <si>
    <t>Blower</t>
  </si>
  <si>
    <t>Cahyo Kumolo</t>
  </si>
  <si>
    <t>Elysa Anggraini</t>
  </si>
  <si>
    <t>General Affair</t>
  </si>
  <si>
    <t>Rufiyanto</t>
  </si>
  <si>
    <t>Industrial Repair</t>
  </si>
  <si>
    <t>Dimas Eka</t>
  </si>
  <si>
    <t>Warehouse</t>
  </si>
  <si>
    <t>Dani Arief Bahtiar</t>
  </si>
  <si>
    <t>Fabrikasi</t>
  </si>
  <si>
    <t>Colter</t>
  </si>
  <si>
    <t>M. Rodi</t>
  </si>
  <si>
    <t>Connecting Rod</t>
  </si>
  <si>
    <t>Rusmanto</t>
  </si>
  <si>
    <t>Cylinder Cop</t>
  </si>
  <si>
    <t>Halimin Eko Budianto</t>
  </si>
  <si>
    <t>Akbar Bintang</t>
  </si>
  <si>
    <t>Digital Marketing</t>
  </si>
  <si>
    <t>AUTOMOTIVE DAN MARKETING</t>
  </si>
  <si>
    <t>WAREHOUSE</t>
  </si>
  <si>
    <t>Arief Setiawan</t>
  </si>
  <si>
    <t>Automotive dan Marketing</t>
  </si>
  <si>
    <t>Electrical</t>
  </si>
  <si>
    <t>Ahmad Doni Bait</t>
  </si>
  <si>
    <t>Denny Susanto</t>
  </si>
  <si>
    <t>Finance</t>
  </si>
  <si>
    <t>Singgih Andriyanto</t>
  </si>
  <si>
    <t>Lathe Konvensional</t>
  </si>
  <si>
    <t>Dhonny Ari</t>
  </si>
  <si>
    <t>Line Boring</t>
  </si>
  <si>
    <t>Taufik Ismail</t>
  </si>
  <si>
    <t>Miling</t>
  </si>
  <si>
    <t>Slamet Sulton</t>
  </si>
  <si>
    <t>Surface Grinding</t>
  </si>
  <si>
    <t>SURFACE GRINDING</t>
  </si>
  <si>
    <t>DATA KEPALA DIVISI</t>
  </si>
  <si>
    <t>1</t>
  </si>
  <si>
    <t>Productivity / Ketelitian dan Kecepatan Kerja</t>
  </si>
  <si>
    <t>2</t>
  </si>
  <si>
    <t>Komunikasi dan Kerjasama</t>
  </si>
  <si>
    <t>3</t>
  </si>
  <si>
    <t>Pelaksanaan 5R(Ringkas, Rapi, Resik, Rawat, Rajin)</t>
  </si>
  <si>
    <t>4</t>
  </si>
  <si>
    <t>Dokumentasi/Pencatatan Laporan/Penglolaan Data</t>
  </si>
  <si>
    <t>5</t>
  </si>
  <si>
    <t>Pemahaman dan Pelaksanaan K3</t>
  </si>
  <si>
    <t>6</t>
  </si>
  <si>
    <t>Pemahaman SOP/SPK</t>
  </si>
  <si>
    <t>7</t>
  </si>
  <si>
    <t>Pemahaman Tools / Software / Alat Bantu Kerja</t>
  </si>
  <si>
    <t>8</t>
  </si>
  <si>
    <t>Kehadiran dan Loyalitas</t>
  </si>
  <si>
    <t>9</t>
  </si>
  <si>
    <t>Kedisiplinan Kerja dan Tata Tertib</t>
  </si>
  <si>
    <t>10</t>
  </si>
  <si>
    <t>Inisiatif</t>
  </si>
  <si>
    <t>NO</t>
  </si>
  <si>
    <t>KRITERIA</t>
  </si>
  <si>
    <t xml:space="preserve"> KRITERIA PENILAIAN OPERATOR</t>
  </si>
  <si>
    <t>Leadership</t>
  </si>
  <si>
    <t xml:space="preserve">Productivity </t>
  </si>
  <si>
    <t>Kemampuan pemecahan masalah</t>
  </si>
  <si>
    <t>Realisasi SOP/SPK</t>
  </si>
  <si>
    <t>Pelaksanaan/penerapan K3</t>
  </si>
  <si>
    <t xml:space="preserve"> KRITERIA PENILAIAN KEPALA DIVISI</t>
  </si>
  <si>
    <t xml:space="preserve">Subrange </t>
  </si>
  <si>
    <t>Productivity</t>
  </si>
  <si>
    <t>Kehadiran</t>
  </si>
  <si>
    <t>Pekerjaan selesai &gt;90%</t>
  </si>
  <si>
    <t>Pekerjaan selsesai 80 - 90 %</t>
  </si>
  <si>
    <t>Pekerjaan selesai 60 - 79%</t>
  </si>
  <si>
    <t>Pekerjaan selesai &lt; 60 %</t>
  </si>
  <si>
    <t>Sangat Baik</t>
  </si>
  <si>
    <t xml:space="preserve">Baik </t>
  </si>
  <si>
    <t>Kurang</t>
  </si>
  <si>
    <t>Tidak Mampu</t>
  </si>
  <si>
    <t>Melaksanakan</t>
  </si>
  <si>
    <t xml:space="preserve">Kurang Melaksanakan </t>
  </si>
  <si>
    <t>Tidak Melaksanakan</t>
  </si>
  <si>
    <t>Sangat Lengkap dan sesuai</t>
  </si>
  <si>
    <t>Lengkap</t>
  </si>
  <si>
    <t>Kurang Lengkap dan tidak sesuai</t>
  </si>
  <si>
    <t>Paham dan Melaksanakan</t>
  </si>
  <si>
    <t xml:space="preserve">Kurang Memahami </t>
  </si>
  <si>
    <t>Tidak Memahami dan Melaksanakan</t>
  </si>
  <si>
    <t>Sangat Mampu</t>
  </si>
  <si>
    <t>Mampu</t>
  </si>
  <si>
    <t>Kurang Mampu</t>
  </si>
  <si>
    <t xml:space="preserve">Pemahaman Baik </t>
  </si>
  <si>
    <t xml:space="preserve">Pemahaman Kurang Baik </t>
  </si>
  <si>
    <t xml:space="preserve">Tidak Memahami </t>
  </si>
  <si>
    <t>Hadir 100%</t>
  </si>
  <si>
    <t>Hadir 100% ada terlambat</t>
  </si>
  <si>
    <t xml:space="preserve">Hadir &gt;=90 % </t>
  </si>
  <si>
    <t>Hadir &gt; 90 % ada terlambat</t>
  </si>
  <si>
    <t xml:space="preserve">Hadir 80-90 % </t>
  </si>
  <si>
    <t>Hadir 80-90 % ada terlambat</t>
  </si>
  <si>
    <t>Hadir &lt; 80 %</t>
  </si>
  <si>
    <t>Hadir &lt;80 % ada terlambat</t>
  </si>
  <si>
    <t>Tidak Ada Pelanggaran</t>
  </si>
  <si>
    <t xml:space="preserve">Sedikit Pelanggaran </t>
  </si>
  <si>
    <t>Banyak Pelanggaran</t>
  </si>
  <si>
    <t>Sangat Bagus</t>
  </si>
  <si>
    <t xml:space="preserve">Bagus </t>
  </si>
  <si>
    <t>Kurang Bagus</t>
  </si>
  <si>
    <t xml:space="preserve">Kuisioner </t>
  </si>
  <si>
    <t xml:space="preserve">Berapa Prosentase Karyawan mampu menyelesaiakn pekerjaan dengan teliti sesuai waktu yang ditentukan </t>
  </si>
  <si>
    <t xml:space="preserve">Bagaimana Kemampuan Karyawan dalam bekerjasama secara tim dan menjalin keharmonisan dengan karyawan lain </t>
  </si>
  <si>
    <t>Bagaimana Kemampuan Pelaksanaan 5R yang dilakukan karyawan</t>
  </si>
  <si>
    <t xml:space="preserve">Bagaimana kelengkapan Dokumentasi yang dilkukan oleh karyawan </t>
  </si>
  <si>
    <t>Apakah Karyawan mampu memamhmi dan melaksanakan terkait K3</t>
  </si>
  <si>
    <t xml:space="preserve">Apakah Karyawan mampu memahmi SOP/SPK yang telah dibuat </t>
  </si>
  <si>
    <t>Bagaimana Kemapuan Karyawan dalam memahami Tools yang digunakan</t>
  </si>
  <si>
    <t xml:space="preserve">Berapa Prosentase Kehadiran karyawan dalam bekerja </t>
  </si>
  <si>
    <t xml:space="preserve">Bagaimana Tingkat kedisiplinan kerja dan Tata Tertib yang dimilikioleh karyawan </t>
  </si>
  <si>
    <t xml:space="preserve">Apakah Karyawan mampu dan memilki inisiatif yang baik dalam pekerjaanya </t>
  </si>
  <si>
    <t>Kuisioner</t>
  </si>
  <si>
    <t>Bagaimana Kemapuan karyawan dalam memimpin, mengkoordinasi, dan mengatur anggota dalam mecapai target dalam divisi</t>
  </si>
  <si>
    <t xml:space="preserve">Bagiaman kemampuan karyawan dalam melakukan pemecahan masalah </t>
  </si>
  <si>
    <t>Apakah karyawan mampu dalam merealisasikan SOP/SPK yang telah dibuat</t>
  </si>
  <si>
    <t xml:space="preserve">Bagaimana kelengkapan dokumentasi yang dilakukan oleh karyawan </t>
  </si>
  <si>
    <t>Bagaiamana kemampuan karyawan dalam melaksanakan kegaiatan 5R sehari hari</t>
  </si>
  <si>
    <t xml:space="preserve">Bagaimana kemapuan karyawan dalam melaksanakan K3 dilingkungan kerja </t>
  </si>
  <si>
    <t>Berapa Prosentase Kehadiran karyawan dalam bekerja</t>
  </si>
  <si>
    <t>Bagaimana Kedisiplinan dan Ketaan karyawan terhadap tata tertib yang berlaku</t>
  </si>
  <si>
    <t xml:space="preserve">Apakah karyawan memiliki inisiatif yang baik dalam pekerjaanya </t>
  </si>
  <si>
    <t>Subrange</t>
  </si>
  <si>
    <t xml:space="preserve">Mampu </t>
  </si>
  <si>
    <t>Kurang Melakasanakan</t>
  </si>
  <si>
    <t>Tidak  Melaksanakan</t>
  </si>
  <si>
    <t>FORM PENILAIAN KARYAWAN PT. INTIDAYA DINAMIKA SEJATI</t>
  </si>
  <si>
    <t>No. Dok</t>
  </si>
  <si>
    <t>Tgl. Terbit</t>
  </si>
  <si>
    <t>Revisi ke</t>
  </si>
  <si>
    <t>Tgl. Revisi</t>
  </si>
  <si>
    <t>BAGIAN OPERATOR</t>
  </si>
  <si>
    <t>Halaman</t>
  </si>
  <si>
    <t>1/1</t>
  </si>
  <si>
    <t>KRITERI PENILAIAN</t>
  </si>
  <si>
    <t>total</t>
  </si>
  <si>
    <t>nilai</t>
  </si>
  <si>
    <t>kehadiran</t>
  </si>
  <si>
    <t>Automotive &amp; Marketing</t>
  </si>
  <si>
    <t>kedisipilinan</t>
  </si>
  <si>
    <t>kedisiplinan</t>
  </si>
  <si>
    <t>HUSNI THAMRIN</t>
  </si>
  <si>
    <t>TAUFIK HIDAYAT</t>
  </si>
  <si>
    <t>LASMONO</t>
  </si>
  <si>
    <t>TOPAN RIBOWO</t>
  </si>
  <si>
    <t>KURNIA ALI</t>
  </si>
  <si>
    <t>M. RIZQI</t>
  </si>
  <si>
    <t>AHMAD NUR FAUZI</t>
  </si>
  <si>
    <t>C</t>
  </si>
  <si>
    <t>B</t>
  </si>
  <si>
    <t>D</t>
  </si>
  <si>
    <t>A</t>
  </si>
  <si>
    <t xml:space="preserve">KETERANGAN </t>
  </si>
  <si>
    <t xml:space="preserve">Standart Nilai </t>
  </si>
  <si>
    <t>15-10</t>
  </si>
  <si>
    <t>30-20</t>
  </si>
  <si>
    <t>BAGIAN KEPALA DIVISI</t>
  </si>
  <si>
    <t xml:space="preserve">Kemampuan Pemecahan Masalah </t>
  </si>
  <si>
    <t>Dokumentasi</t>
  </si>
  <si>
    <t>Pelaksanaan 5R</t>
  </si>
  <si>
    <t>Pelaksanaan K3</t>
  </si>
  <si>
    <t>Nilai</t>
  </si>
  <si>
    <t>Berapa Prosentase produktivitas karyawan dalam bekerja sesuai dengan target wajtu yang diberikan</t>
  </si>
  <si>
    <t>Produktivitas kerja &gt;90%</t>
  </si>
  <si>
    <t>Produktivitas kerja 80 - 90 %</t>
  </si>
  <si>
    <t>Produktivitas kerja 60 - 79%</t>
  </si>
  <si>
    <t>Produktivitas kerja&lt; 60 %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</si>
</sst>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w Cen MT"/>
      <family val="2"/>
    </font>
    <font>
      <b/>
      <sz val="10"/>
      <name val="Tw Cen MT"/>
      <family val="2"/>
    </font>
    <font>
      <sz val="9"/>
      <color theme="1"/>
      <name val="Tw Cen MT"/>
      <family val="2"/>
    </font>
    <font>
      <sz val="11"/>
      <color theme="1"/>
      <name val="Arial Black"/>
      <family val="2"/>
    </font>
    <font>
      <sz val="8"/>
      <color theme="1"/>
      <name val="Tw Cen MT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4" fillId="0" borderId="0"/>
    <xf numFmtId="0" fontId="3" fillId="0" borderId="0"/>
    <xf numFmtId="0" fontId="4" fillId="0" borderId="0"/>
  </cellStyleXfs>
  <cellXfs count="8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1" applyBorder="1"/>
    <xf numFmtId="0" fontId="2" fillId="0" borderId="1" xfId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9" fontId="5" fillId="0" borderId="1" xfId="4" quotePrefix="1" applyNumberFormat="1" applyFont="1" applyBorder="1" applyAlignment="1">
      <alignment vertical="center"/>
    </xf>
    <xf numFmtId="49" fontId="6" fillId="0" borderId="1" xfId="4" applyNumberFormat="1" applyFont="1" applyBorder="1" applyAlignment="1">
      <alignment vertical="center"/>
    </xf>
    <xf numFmtId="0" fontId="6" fillId="0" borderId="1" xfId="4" applyFont="1" applyBorder="1" applyAlignment="1">
      <alignment vertical="center"/>
    </xf>
    <xf numFmtId="0" fontId="7" fillId="0" borderId="1" xfId="3" applyFont="1" applyBorder="1" applyAlignment="1">
      <alignment horizontal="left" vertical="center"/>
    </xf>
    <xf numFmtId="0" fontId="5" fillId="0" borderId="1" xfId="2" applyFont="1" applyBorder="1" applyAlignment="1" applyProtection="1">
      <alignment vertical="center"/>
      <protection hidden="1"/>
    </xf>
    <xf numFmtId="0" fontId="7" fillId="0" borderId="3" xfId="3" applyFont="1" applyBorder="1" applyAlignment="1">
      <alignment horizontal="left" vertical="center"/>
    </xf>
    <xf numFmtId="0" fontId="5" fillId="0" borderId="1" xfId="2" applyFont="1" applyBorder="1" applyAlignment="1" applyProtection="1">
      <alignment horizontal="left" vertical="center"/>
      <protection hidden="1"/>
    </xf>
    <xf numFmtId="0" fontId="5" fillId="0" borderId="1" xfId="2" applyFont="1" applyBorder="1" applyAlignment="1" applyProtection="1">
      <alignment horizontal="left" vertical="center"/>
      <protection locked="0"/>
    </xf>
    <xf numFmtId="49" fontId="6" fillId="0" borderId="1" xfId="4" applyNumberFormat="1" applyFont="1" applyBorder="1" applyAlignment="1">
      <alignment horizontal="left" vertical="center"/>
    </xf>
    <xf numFmtId="0" fontId="0" fillId="0" borderId="0" xfId="0"/>
    <xf numFmtId="49" fontId="5" fillId="0" borderId="1" xfId="4" quotePrefix="1" applyNumberFormat="1" applyFont="1" applyBorder="1" applyAlignment="1">
      <alignment vertical="center"/>
    </xf>
    <xf numFmtId="49" fontId="6" fillId="0" borderId="1" xfId="4" applyNumberFormat="1" applyFont="1" applyBorder="1" applyAlignment="1">
      <alignment vertical="center"/>
    </xf>
    <xf numFmtId="0" fontId="0" fillId="0" borderId="1" xfId="0" applyBorder="1"/>
    <xf numFmtId="0" fontId="9" fillId="0" borderId="13" xfId="3" applyFont="1" applyBorder="1" applyAlignment="1">
      <alignment horizontal="left" vertical="center"/>
    </xf>
    <xf numFmtId="0" fontId="9" fillId="0" borderId="13" xfId="3" applyFont="1" applyBorder="1" applyAlignment="1">
      <alignment horizontal="left" vertical="center"/>
    </xf>
    <xf numFmtId="0" fontId="2" fillId="0" borderId="0" xfId="1"/>
    <xf numFmtId="0" fontId="9" fillId="0" borderId="1" xfId="3" applyFont="1" applyBorder="1" applyAlignment="1">
      <alignment horizontal="left" vertical="center"/>
    </xf>
    <xf numFmtId="0" fontId="9" fillId="0" borderId="1" xfId="3" applyFont="1" applyBorder="1" applyAlignment="1">
      <alignment horizontal="left" vertical="center"/>
    </xf>
    <xf numFmtId="0" fontId="8" fillId="0" borderId="0" xfId="1" applyFont="1"/>
    <xf numFmtId="0" fontId="9" fillId="0" borderId="8" xfId="3" applyFont="1" applyBorder="1" applyAlignment="1">
      <alignment horizontal="left" vertical="center"/>
    </xf>
    <xf numFmtId="0" fontId="5" fillId="0" borderId="4" xfId="2" applyFont="1" applyBorder="1" applyAlignment="1" applyProtection="1">
      <alignment vertical="center"/>
      <protection hidden="1"/>
    </xf>
    <xf numFmtId="0" fontId="2" fillId="3" borderId="1" xfId="1" applyFill="1" applyBorder="1"/>
    <xf numFmtId="0" fontId="2" fillId="4" borderId="1" xfId="1" applyFill="1" applyBorder="1"/>
    <xf numFmtId="0" fontId="2" fillId="3" borderId="11" xfId="1" applyFill="1" applyBorder="1"/>
    <xf numFmtId="0" fontId="7" fillId="0" borderId="1" xfId="3" applyFont="1" applyFill="1" applyBorder="1" applyAlignment="1">
      <alignment horizontal="left" vertical="center"/>
    </xf>
    <xf numFmtId="0" fontId="2" fillId="5" borderId="1" xfId="1" applyFill="1" applyBorder="1"/>
    <xf numFmtId="0" fontId="0" fillId="5" borderId="1" xfId="0" applyFill="1" applyBorder="1"/>
    <xf numFmtId="0" fontId="2" fillId="0" borderId="2" xfId="1" applyFill="1" applyBorder="1"/>
    <xf numFmtId="0" fontId="0" fillId="0" borderId="2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1" applyBorder="1" applyAlignment="1">
      <alignment horizontal="center"/>
    </xf>
    <xf numFmtId="0" fontId="6" fillId="2" borderId="1" xfId="2" applyFont="1" applyFill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/>
    </xf>
    <xf numFmtId="0" fontId="7" fillId="0" borderId="3" xfId="3" applyFont="1" applyBorder="1" applyAlignment="1">
      <alignment horizontal="left" vertical="center"/>
    </xf>
    <xf numFmtId="0" fontId="7" fillId="0" borderId="4" xfId="3" applyFont="1" applyBorder="1" applyAlignment="1">
      <alignment horizontal="left" vertical="center"/>
    </xf>
    <xf numFmtId="0" fontId="7" fillId="0" borderId="5" xfId="3" applyFont="1" applyBorder="1" applyAlignment="1">
      <alignment horizontal="left" vertical="center"/>
    </xf>
    <xf numFmtId="49" fontId="5" fillId="0" borderId="8" xfId="4" quotePrefix="1" applyNumberFormat="1" applyFont="1" applyBorder="1" applyAlignment="1">
      <alignment horizontal="center" vertical="center"/>
    </xf>
    <xf numFmtId="49" fontId="5" fillId="0" borderId="2" xfId="4" quotePrefix="1" applyNumberFormat="1" applyFont="1" applyBorder="1" applyAlignment="1">
      <alignment horizontal="center" vertical="center"/>
    </xf>
    <xf numFmtId="49" fontId="5" fillId="0" borderId="11" xfId="4" quotePrefix="1" applyNumberFormat="1" applyFont="1" applyBorder="1" applyAlignment="1">
      <alignment horizontal="center" vertical="center"/>
    </xf>
    <xf numFmtId="0" fontId="6" fillId="0" borderId="3" xfId="4" applyFont="1" applyBorder="1" applyAlignment="1">
      <alignment horizontal="center" vertical="center"/>
    </xf>
    <xf numFmtId="0" fontId="7" fillId="0" borderId="6" xfId="3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7" fillId="0" borderId="12" xfId="3" applyFont="1" applyBorder="1" applyAlignment="1">
      <alignment horizontal="center" vertical="center"/>
    </xf>
    <xf numFmtId="0" fontId="7" fillId="0" borderId="0" xfId="3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/>
    </xf>
    <xf numFmtId="49" fontId="5" fillId="0" borderId="1" xfId="4" quotePrefix="1" applyNumberFormat="1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8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7" fillId="0" borderId="1" xfId="3" applyFont="1" applyFill="1" applyBorder="1" applyAlignment="1">
      <alignment horizontal="center" vertic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9" fillId="0" borderId="8" xfId="3" quotePrefix="1" applyFont="1" applyBorder="1" applyAlignment="1">
      <alignment horizontal="left" vertical="center"/>
    </xf>
    <xf numFmtId="0" fontId="9" fillId="0" borderId="16" xfId="3" applyFont="1" applyBorder="1" applyAlignment="1">
      <alignment horizontal="left" vertical="center"/>
    </xf>
    <xf numFmtId="0" fontId="2" fillId="0" borderId="0" xfId="1" applyAlignment="1">
      <alignment horizontal="center"/>
    </xf>
    <xf numFmtId="0" fontId="8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9" fillId="0" borderId="13" xfId="3" applyFont="1" applyBorder="1" applyAlignment="1">
      <alignment horizontal="left" vertical="center"/>
    </xf>
    <xf numFmtId="0" fontId="9" fillId="0" borderId="14" xfId="3" applyFont="1" applyBorder="1" applyAlignment="1">
      <alignment horizontal="left" vertical="center"/>
    </xf>
    <xf numFmtId="15" fontId="9" fillId="0" borderId="1" xfId="3" applyNumberFormat="1" applyFont="1" applyBorder="1" applyAlignment="1">
      <alignment horizontal="left" vertical="center"/>
    </xf>
    <xf numFmtId="15" fontId="9" fillId="0" borderId="15" xfId="3" applyNumberFormat="1" applyFont="1" applyBorder="1" applyAlignment="1">
      <alignment horizontal="left" vertical="center"/>
    </xf>
    <xf numFmtId="0" fontId="9" fillId="0" borderId="1" xfId="3" applyFont="1" applyBorder="1" applyAlignment="1">
      <alignment horizontal="left" vertical="center"/>
    </xf>
    <xf numFmtId="0" fontId="9" fillId="0" borderId="15" xfId="3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/>
    </xf>
  </cellXfs>
  <cellStyles count="5">
    <cellStyle name="Normal" xfId="0" builtinId="0"/>
    <cellStyle name="Normal 2" xfId="1"/>
    <cellStyle name="Normal 2 2" xfId="4"/>
    <cellStyle name="Normal 3" xfId="2"/>
    <cellStyle name="Normal 3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1</xdr:row>
      <xdr:rowOff>91440</xdr:rowOff>
    </xdr:from>
    <xdr:to>
      <xdr:col>1</xdr:col>
      <xdr:colOff>868680</xdr:colOff>
      <xdr:row>5</xdr:row>
      <xdr:rowOff>119553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6573E1A-D617-4EBE-A8F4-A50DBA8B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274320"/>
          <a:ext cx="1371600" cy="759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1</xdr:row>
      <xdr:rowOff>91440</xdr:rowOff>
    </xdr:from>
    <xdr:to>
      <xdr:col>1</xdr:col>
      <xdr:colOff>868680</xdr:colOff>
      <xdr:row>5</xdr:row>
      <xdr:rowOff>127173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6573E1A-D617-4EBE-A8F4-A50DBA8B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274320"/>
          <a:ext cx="1371600" cy="767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C13" sqref="C13"/>
    </sheetView>
  </sheetViews>
  <sheetFormatPr defaultRowHeight="14.4" x14ac:dyDescent="0.3"/>
  <cols>
    <col min="1" max="1" width="13.44140625" customWidth="1"/>
    <col min="2" max="2" width="26.88671875" customWidth="1"/>
  </cols>
  <sheetData>
    <row r="2" spans="1:5" x14ac:dyDescent="0.3">
      <c r="A2" s="38" t="s">
        <v>0</v>
      </c>
      <c r="B2" s="38"/>
      <c r="C2" s="38"/>
      <c r="D2" s="38"/>
      <c r="E2" s="38"/>
    </row>
    <row r="4" spans="1:5" x14ac:dyDescent="0.3">
      <c r="A4" s="3" t="s">
        <v>1</v>
      </c>
      <c r="B4" s="3" t="s">
        <v>2</v>
      </c>
    </row>
    <row r="5" spans="1:5" x14ac:dyDescent="0.3">
      <c r="A5" s="2">
        <v>1</v>
      </c>
      <c r="B5" s="2" t="s">
        <v>3</v>
      </c>
    </row>
    <row r="6" spans="1:5" x14ac:dyDescent="0.3">
      <c r="A6" s="2">
        <v>2</v>
      </c>
      <c r="B6" s="2" t="s">
        <v>4</v>
      </c>
    </row>
    <row r="7" spans="1:5" x14ac:dyDescent="0.3">
      <c r="A7" s="2">
        <v>3</v>
      </c>
      <c r="B7" s="2" t="s">
        <v>5</v>
      </c>
    </row>
    <row r="8" spans="1:5" x14ac:dyDescent="0.3">
      <c r="A8" s="2">
        <v>4</v>
      </c>
      <c r="B8" s="2" t="s">
        <v>6</v>
      </c>
    </row>
  </sheetData>
  <mergeCells count="1">
    <mergeCell ref="A2:E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8" sqref="C18"/>
    </sheetView>
  </sheetViews>
  <sheetFormatPr defaultRowHeight="14.4" x14ac:dyDescent="0.3"/>
  <cols>
    <col min="2" max="2" width="47.21875" customWidth="1"/>
    <col min="3" max="3" width="105.33203125" customWidth="1"/>
  </cols>
  <sheetData>
    <row r="1" spans="1:3" x14ac:dyDescent="0.3">
      <c r="A1" t="s">
        <v>203</v>
      </c>
    </row>
    <row r="3" spans="1:3" x14ac:dyDescent="0.3">
      <c r="A3" s="20" t="s">
        <v>195</v>
      </c>
      <c r="B3" s="20" t="s">
        <v>196</v>
      </c>
      <c r="C3" s="2" t="s">
        <v>255</v>
      </c>
    </row>
    <row r="4" spans="1:3" x14ac:dyDescent="0.3">
      <c r="A4" s="20" t="s">
        <v>175</v>
      </c>
      <c r="B4" s="20" t="s">
        <v>198</v>
      </c>
      <c r="C4" s="20" t="s">
        <v>256</v>
      </c>
    </row>
    <row r="5" spans="1:3" x14ac:dyDescent="0.3">
      <c r="A5" s="20" t="s">
        <v>177</v>
      </c>
      <c r="B5" s="20" t="s">
        <v>199</v>
      </c>
      <c r="C5" s="20" t="s">
        <v>245</v>
      </c>
    </row>
    <row r="6" spans="1:3" x14ac:dyDescent="0.3">
      <c r="A6" s="20" t="s">
        <v>179</v>
      </c>
      <c r="B6" s="20" t="s">
        <v>200</v>
      </c>
      <c r="C6" s="7" t="s">
        <v>257</v>
      </c>
    </row>
    <row r="7" spans="1:3" x14ac:dyDescent="0.3">
      <c r="A7" s="20" t="s">
        <v>181</v>
      </c>
      <c r="B7" s="20" t="s">
        <v>201</v>
      </c>
      <c r="C7" s="7" t="s">
        <v>258</v>
      </c>
    </row>
    <row r="8" spans="1:3" x14ac:dyDescent="0.3">
      <c r="A8" s="20" t="s">
        <v>183</v>
      </c>
      <c r="B8" s="20" t="s">
        <v>182</v>
      </c>
      <c r="C8" s="7" t="s">
        <v>259</v>
      </c>
    </row>
    <row r="9" spans="1:3" x14ac:dyDescent="0.3">
      <c r="A9" s="20" t="s">
        <v>185</v>
      </c>
      <c r="B9" s="20" t="s">
        <v>180</v>
      </c>
      <c r="C9" s="7" t="s">
        <v>260</v>
      </c>
    </row>
    <row r="10" spans="1:3" x14ac:dyDescent="0.3">
      <c r="A10" s="20" t="s">
        <v>187</v>
      </c>
      <c r="B10" s="20" t="s">
        <v>202</v>
      </c>
      <c r="C10" s="7" t="s">
        <v>261</v>
      </c>
    </row>
    <row r="11" spans="1:3" x14ac:dyDescent="0.3">
      <c r="A11" s="20" t="s">
        <v>189</v>
      </c>
      <c r="B11" s="20" t="s">
        <v>190</v>
      </c>
      <c r="C11" s="7" t="s">
        <v>262</v>
      </c>
    </row>
    <row r="12" spans="1:3" x14ac:dyDescent="0.3">
      <c r="A12" s="20" t="s">
        <v>191</v>
      </c>
      <c r="B12" s="20" t="s">
        <v>192</v>
      </c>
      <c r="C12" s="7" t="s">
        <v>263</v>
      </c>
    </row>
    <row r="13" spans="1:3" x14ac:dyDescent="0.3">
      <c r="A13" s="20" t="s">
        <v>193</v>
      </c>
      <c r="B13" s="20" t="s">
        <v>194</v>
      </c>
      <c r="C13" s="7" t="s">
        <v>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tabSelected="1" topLeftCell="F7" workbookViewId="0">
      <selection activeCell="O15" sqref="O15:O27"/>
    </sheetView>
  </sheetViews>
  <sheetFormatPr defaultRowHeight="14.4" x14ac:dyDescent="0.3"/>
  <cols>
    <col min="2" max="2" width="24.77734375" customWidth="1"/>
    <col min="3" max="3" width="26.5546875" customWidth="1"/>
    <col min="4" max="4" width="22.21875" customWidth="1"/>
    <col min="5" max="5" width="34" customWidth="1"/>
    <col min="6" max="6" width="18.5546875" customWidth="1"/>
    <col min="7" max="7" width="17.5546875" customWidth="1"/>
    <col min="8" max="8" width="25.5546875" customWidth="1"/>
    <col min="9" max="9" width="12" customWidth="1"/>
    <col min="10" max="10" width="18.6640625" customWidth="1"/>
    <col min="11" max="11" width="14.109375" customWidth="1"/>
    <col min="12" max="12" width="18.5546875" customWidth="1"/>
    <col min="13" max="13" width="12.44140625" customWidth="1"/>
  </cols>
  <sheetData>
    <row r="1" spans="1:15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5" ht="15" thickBot="1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5" x14ac:dyDescent="0.3">
      <c r="A3" s="73"/>
      <c r="B3" s="73"/>
      <c r="C3" s="74" t="s">
        <v>269</v>
      </c>
      <c r="D3" s="75"/>
      <c r="E3" s="75"/>
      <c r="F3" s="75"/>
      <c r="G3" s="75"/>
      <c r="H3" s="75"/>
      <c r="I3" s="75"/>
      <c r="J3" s="75"/>
      <c r="K3" s="21" t="s">
        <v>270</v>
      </c>
      <c r="L3" s="76"/>
      <c r="M3" s="77"/>
      <c r="N3" s="23"/>
    </row>
    <row r="4" spans="1:15" x14ac:dyDescent="0.3">
      <c r="A4" s="73"/>
      <c r="B4" s="73"/>
      <c r="C4" s="75"/>
      <c r="D4" s="75"/>
      <c r="E4" s="75"/>
      <c r="F4" s="75"/>
      <c r="G4" s="75"/>
      <c r="H4" s="75"/>
      <c r="I4" s="75"/>
      <c r="J4" s="75"/>
      <c r="K4" s="24" t="s">
        <v>271</v>
      </c>
      <c r="L4" s="78"/>
      <c r="M4" s="79"/>
      <c r="N4" s="23"/>
    </row>
    <row r="5" spans="1:15" x14ac:dyDescent="0.3">
      <c r="A5" s="73"/>
      <c r="B5" s="73"/>
      <c r="C5" s="75"/>
      <c r="D5" s="75"/>
      <c r="E5" s="75"/>
      <c r="F5" s="75"/>
      <c r="G5" s="75"/>
      <c r="H5" s="75"/>
      <c r="I5" s="75"/>
      <c r="J5" s="75"/>
      <c r="K5" s="24" t="s">
        <v>272</v>
      </c>
      <c r="L5" s="80"/>
      <c r="M5" s="81"/>
      <c r="N5" s="23"/>
    </row>
    <row r="6" spans="1:15" x14ac:dyDescent="0.3">
      <c r="A6" s="73"/>
      <c r="B6" s="73"/>
      <c r="C6" s="75"/>
      <c r="D6" s="75"/>
      <c r="E6" s="75"/>
      <c r="F6" s="75"/>
      <c r="G6" s="75"/>
      <c r="H6" s="75"/>
      <c r="I6" s="75"/>
      <c r="J6" s="75"/>
      <c r="K6" s="24" t="s">
        <v>273</v>
      </c>
      <c r="L6" s="80"/>
      <c r="M6" s="81"/>
      <c r="N6" s="23"/>
    </row>
    <row r="7" spans="1:15" ht="17.399999999999999" x14ac:dyDescent="0.45">
      <c r="A7" s="26" t="s">
        <v>274</v>
      </c>
      <c r="B7" s="23"/>
      <c r="C7" s="23"/>
      <c r="D7" s="23"/>
      <c r="E7" s="23"/>
      <c r="F7" s="23"/>
      <c r="G7" s="23"/>
      <c r="H7" s="23"/>
      <c r="I7" s="23"/>
      <c r="J7" s="23"/>
      <c r="K7" s="27" t="s">
        <v>275</v>
      </c>
      <c r="L7" s="71" t="s">
        <v>276</v>
      </c>
      <c r="M7" s="72"/>
      <c r="N7" s="23"/>
    </row>
    <row r="8" spans="1:15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5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5" x14ac:dyDescent="0.3">
      <c r="A10" s="40" t="s">
        <v>25</v>
      </c>
      <c r="B10" s="40" t="s">
        <v>26</v>
      </c>
      <c r="C10" s="40" t="s">
        <v>27</v>
      </c>
      <c r="D10" s="40" t="s">
        <v>277</v>
      </c>
      <c r="E10" s="40"/>
      <c r="F10" s="40"/>
      <c r="G10" s="40"/>
      <c r="H10" s="40"/>
      <c r="I10" s="40"/>
      <c r="J10" s="40"/>
      <c r="K10" s="40"/>
      <c r="L10" s="40"/>
      <c r="M10" s="40"/>
      <c r="N10" s="67" t="s">
        <v>278</v>
      </c>
      <c r="O10" s="67" t="s">
        <v>279</v>
      </c>
    </row>
    <row r="11" spans="1:15" x14ac:dyDescent="0.3">
      <c r="A11" s="40"/>
      <c r="B11" s="40"/>
      <c r="C11" s="40"/>
      <c r="D11" s="4" t="s">
        <v>205</v>
      </c>
      <c r="E11" s="11" t="s">
        <v>178</v>
      </c>
      <c r="F11" s="11" t="s">
        <v>180</v>
      </c>
      <c r="G11" s="11" t="s">
        <v>182</v>
      </c>
      <c r="H11" s="11" t="s">
        <v>184</v>
      </c>
      <c r="I11" s="11" t="s">
        <v>186</v>
      </c>
      <c r="J11" s="11" t="s">
        <v>188</v>
      </c>
      <c r="K11" s="12" t="s">
        <v>280</v>
      </c>
      <c r="L11" s="12" t="s">
        <v>282</v>
      </c>
      <c r="M11" s="32" t="s">
        <v>194</v>
      </c>
      <c r="N11" s="67"/>
      <c r="O11" s="67"/>
    </row>
    <row r="12" spans="1:15" x14ac:dyDescent="0.3">
      <c r="A12" s="4">
        <v>1</v>
      </c>
      <c r="B12" s="4" t="s">
        <v>28</v>
      </c>
      <c r="C12" s="4" t="s">
        <v>29</v>
      </c>
      <c r="D12" s="29">
        <v>45</v>
      </c>
      <c r="E12" s="29">
        <v>30</v>
      </c>
      <c r="F12" s="29">
        <v>20</v>
      </c>
      <c r="G12" s="29">
        <v>30</v>
      </c>
      <c r="H12" s="29">
        <v>15</v>
      </c>
      <c r="I12" s="29">
        <v>15</v>
      </c>
      <c r="J12" s="29">
        <v>15</v>
      </c>
      <c r="K12" s="29">
        <v>60</v>
      </c>
      <c r="L12" s="31">
        <v>30</v>
      </c>
      <c r="M12" s="20">
        <v>30</v>
      </c>
      <c r="N12" s="29">
        <f t="shared" ref="N12:N36" si="0">SUM(D12:M12)</f>
        <v>290</v>
      </c>
      <c r="O12" s="29" t="str">
        <f>IF(N12&gt;=375,"A",IF(AND(N12&gt;=300,N12&lt;400),"B",IF(AND(N12&gt;=200,N12&lt;300),"C","D")))</f>
        <v>C</v>
      </c>
    </row>
    <row r="13" spans="1:15" x14ac:dyDescent="0.3">
      <c r="A13" s="4">
        <v>2</v>
      </c>
      <c r="B13" s="4" t="s">
        <v>30</v>
      </c>
      <c r="C13" s="4" t="s">
        <v>29</v>
      </c>
      <c r="D13" s="29">
        <v>45</v>
      </c>
      <c r="E13" s="30">
        <v>30</v>
      </c>
      <c r="F13" s="30">
        <v>20</v>
      </c>
      <c r="G13" s="30">
        <v>30</v>
      </c>
      <c r="H13" s="30">
        <v>10</v>
      </c>
      <c r="I13" s="30">
        <v>15</v>
      </c>
      <c r="J13" s="30">
        <v>15</v>
      </c>
      <c r="K13" s="30">
        <v>60</v>
      </c>
      <c r="L13" s="30">
        <v>30</v>
      </c>
      <c r="M13" s="20">
        <v>30</v>
      </c>
      <c r="N13" s="29">
        <f t="shared" si="0"/>
        <v>285</v>
      </c>
      <c r="O13" s="29" t="str">
        <f t="shared" ref="O13:O76" si="1">IF(N13&gt;=375,"A",IF(AND(N13&gt;=300,N13&lt;400),"B",IF(AND(N13&gt;=200,N13&lt;300),"C","D")))</f>
        <v>C</v>
      </c>
    </row>
    <row r="14" spans="1:15" x14ac:dyDescent="0.3">
      <c r="A14" s="4">
        <v>3</v>
      </c>
      <c r="B14" s="4" t="s">
        <v>31</v>
      </c>
      <c r="C14" s="4" t="s">
        <v>29</v>
      </c>
      <c r="D14" s="29">
        <v>45</v>
      </c>
      <c r="E14" s="4">
        <v>30</v>
      </c>
      <c r="F14" s="4">
        <v>20</v>
      </c>
      <c r="G14" s="4">
        <v>20</v>
      </c>
      <c r="H14" s="4">
        <v>15</v>
      </c>
      <c r="I14" s="4">
        <v>15</v>
      </c>
      <c r="J14" s="4">
        <v>15</v>
      </c>
      <c r="K14" s="4">
        <v>40</v>
      </c>
      <c r="L14" s="4">
        <v>30</v>
      </c>
      <c r="M14" s="20">
        <v>20</v>
      </c>
      <c r="N14" s="29">
        <f t="shared" si="0"/>
        <v>250</v>
      </c>
      <c r="O14" s="29" t="str">
        <f t="shared" si="1"/>
        <v>C</v>
      </c>
    </row>
    <row r="15" spans="1:15" x14ac:dyDescent="0.3">
      <c r="A15" s="4">
        <v>4</v>
      </c>
      <c r="B15" s="4" t="s">
        <v>32</v>
      </c>
      <c r="C15" s="4" t="s">
        <v>10</v>
      </c>
      <c r="D15" s="29">
        <v>45</v>
      </c>
      <c r="E15" s="4">
        <v>30</v>
      </c>
      <c r="F15" s="4">
        <v>30</v>
      </c>
      <c r="G15" s="4">
        <v>30</v>
      </c>
      <c r="H15" s="4">
        <v>15</v>
      </c>
      <c r="I15" s="4">
        <v>15</v>
      </c>
      <c r="J15" s="4">
        <v>15</v>
      </c>
      <c r="K15" s="4">
        <v>60</v>
      </c>
      <c r="L15" s="4">
        <v>30</v>
      </c>
      <c r="M15" s="20">
        <v>30</v>
      </c>
      <c r="N15" s="29">
        <f t="shared" si="0"/>
        <v>300</v>
      </c>
      <c r="O15" s="29" t="str">
        <f t="shared" si="1"/>
        <v>B</v>
      </c>
    </row>
    <row r="16" spans="1:15" x14ac:dyDescent="0.3">
      <c r="A16" s="4">
        <v>5</v>
      </c>
      <c r="B16" s="4" t="s">
        <v>33</v>
      </c>
      <c r="C16" s="4" t="s">
        <v>10</v>
      </c>
      <c r="D16" s="29">
        <v>30</v>
      </c>
      <c r="E16" s="4">
        <v>20</v>
      </c>
      <c r="F16" s="4">
        <v>20</v>
      </c>
      <c r="G16" s="4">
        <v>20</v>
      </c>
      <c r="H16" s="4">
        <v>15</v>
      </c>
      <c r="I16" s="4">
        <v>15</v>
      </c>
      <c r="J16" s="4">
        <v>15</v>
      </c>
      <c r="K16" s="4">
        <v>60</v>
      </c>
      <c r="L16" s="4">
        <v>30</v>
      </c>
      <c r="M16" s="20">
        <v>30</v>
      </c>
      <c r="N16" s="29">
        <f t="shared" si="0"/>
        <v>255</v>
      </c>
      <c r="O16" s="29" t="str">
        <f t="shared" si="1"/>
        <v>C</v>
      </c>
    </row>
    <row r="17" spans="1:15" x14ac:dyDescent="0.3">
      <c r="A17" s="4">
        <v>6</v>
      </c>
      <c r="B17" s="4" t="s">
        <v>34</v>
      </c>
      <c r="C17" s="4" t="s">
        <v>10</v>
      </c>
      <c r="D17" s="30">
        <v>45</v>
      </c>
      <c r="E17" s="30">
        <v>30</v>
      </c>
      <c r="F17" s="30">
        <v>20</v>
      </c>
      <c r="G17" s="30">
        <v>20</v>
      </c>
      <c r="H17" s="30">
        <v>15</v>
      </c>
      <c r="I17" s="30">
        <v>15</v>
      </c>
      <c r="J17" s="30">
        <v>15</v>
      </c>
      <c r="K17" s="30">
        <v>40</v>
      </c>
      <c r="L17" s="30">
        <v>30</v>
      </c>
      <c r="M17" s="20">
        <v>30</v>
      </c>
      <c r="N17" s="29">
        <f t="shared" si="0"/>
        <v>260</v>
      </c>
      <c r="O17" s="29" t="str">
        <f t="shared" si="1"/>
        <v>C</v>
      </c>
    </row>
    <row r="18" spans="1:15" x14ac:dyDescent="0.3">
      <c r="A18" s="4">
        <v>7</v>
      </c>
      <c r="B18" s="4" t="s">
        <v>35</v>
      </c>
      <c r="C18" s="4" t="s">
        <v>10</v>
      </c>
      <c r="D18" s="4">
        <v>45</v>
      </c>
      <c r="E18" s="4">
        <v>30</v>
      </c>
      <c r="F18" s="4">
        <v>20</v>
      </c>
      <c r="G18" s="4">
        <v>20</v>
      </c>
      <c r="H18" s="4">
        <v>15</v>
      </c>
      <c r="I18" s="4">
        <v>15</v>
      </c>
      <c r="J18" s="4">
        <v>15</v>
      </c>
      <c r="K18" s="4">
        <v>60</v>
      </c>
      <c r="L18" s="4">
        <v>30</v>
      </c>
      <c r="M18" s="20">
        <v>30</v>
      </c>
      <c r="N18" s="29">
        <f t="shared" si="0"/>
        <v>280</v>
      </c>
      <c r="O18" s="29" t="str">
        <f t="shared" si="1"/>
        <v>C</v>
      </c>
    </row>
    <row r="19" spans="1:15" x14ac:dyDescent="0.3">
      <c r="A19" s="4">
        <v>8</v>
      </c>
      <c r="B19" s="4" t="s">
        <v>36</v>
      </c>
      <c r="C19" s="4" t="s">
        <v>10</v>
      </c>
      <c r="D19" s="4">
        <v>45</v>
      </c>
      <c r="E19" s="4">
        <v>30</v>
      </c>
      <c r="F19" s="4">
        <v>30</v>
      </c>
      <c r="G19" s="4">
        <v>30</v>
      </c>
      <c r="H19" s="4">
        <v>15</v>
      </c>
      <c r="I19" s="4">
        <v>15</v>
      </c>
      <c r="J19" s="4">
        <v>15</v>
      </c>
      <c r="K19" s="4">
        <v>60</v>
      </c>
      <c r="L19" s="4">
        <v>30</v>
      </c>
      <c r="M19" s="20">
        <v>30</v>
      </c>
      <c r="N19" s="29">
        <f t="shared" si="0"/>
        <v>300</v>
      </c>
      <c r="O19" s="29" t="str">
        <f t="shared" si="1"/>
        <v>B</v>
      </c>
    </row>
    <row r="20" spans="1:15" x14ac:dyDescent="0.3">
      <c r="A20" s="4">
        <v>9</v>
      </c>
      <c r="B20" s="4" t="s">
        <v>37</v>
      </c>
      <c r="C20" s="4" t="s">
        <v>10</v>
      </c>
      <c r="D20" s="4">
        <v>45</v>
      </c>
      <c r="E20" s="4">
        <v>30</v>
      </c>
      <c r="F20" s="4">
        <v>30</v>
      </c>
      <c r="G20" s="4">
        <v>30</v>
      </c>
      <c r="H20" s="4">
        <v>15</v>
      </c>
      <c r="I20" s="4">
        <v>15</v>
      </c>
      <c r="J20" s="4">
        <v>15</v>
      </c>
      <c r="K20" s="4">
        <v>60</v>
      </c>
      <c r="L20" s="4">
        <v>30</v>
      </c>
      <c r="M20" s="20">
        <v>30</v>
      </c>
      <c r="N20" s="29">
        <f t="shared" si="0"/>
        <v>300</v>
      </c>
      <c r="O20" s="29" t="str">
        <f t="shared" si="1"/>
        <v>B</v>
      </c>
    </row>
    <row r="21" spans="1:15" x14ac:dyDescent="0.3">
      <c r="A21" s="4">
        <v>10</v>
      </c>
      <c r="B21" s="4" t="s">
        <v>38</v>
      </c>
      <c r="C21" s="4" t="s">
        <v>10</v>
      </c>
      <c r="D21" s="29">
        <v>30</v>
      </c>
      <c r="E21" s="29">
        <v>30</v>
      </c>
      <c r="F21" s="29">
        <v>20</v>
      </c>
      <c r="G21" s="29">
        <v>20</v>
      </c>
      <c r="H21" s="29">
        <v>15</v>
      </c>
      <c r="I21" s="29">
        <v>15</v>
      </c>
      <c r="J21" s="29">
        <v>15</v>
      </c>
      <c r="K21" s="29">
        <v>60</v>
      </c>
      <c r="L21" s="29">
        <v>30</v>
      </c>
      <c r="M21" s="20">
        <v>30</v>
      </c>
      <c r="N21" s="29">
        <f t="shared" si="0"/>
        <v>265</v>
      </c>
      <c r="O21" s="29" t="str">
        <f t="shared" si="1"/>
        <v>C</v>
      </c>
    </row>
    <row r="22" spans="1:15" x14ac:dyDescent="0.3">
      <c r="A22" s="4">
        <v>11</v>
      </c>
      <c r="B22" s="4" t="s">
        <v>39</v>
      </c>
      <c r="C22" s="4" t="s">
        <v>10</v>
      </c>
      <c r="D22" s="29">
        <v>30</v>
      </c>
      <c r="E22" s="29">
        <v>10</v>
      </c>
      <c r="F22" s="29">
        <v>10</v>
      </c>
      <c r="G22" s="29">
        <v>10</v>
      </c>
      <c r="H22" s="29">
        <v>15</v>
      </c>
      <c r="I22" s="29">
        <v>5</v>
      </c>
      <c r="J22" s="29">
        <v>15</v>
      </c>
      <c r="K22" s="29">
        <v>60</v>
      </c>
      <c r="L22" s="29">
        <v>30</v>
      </c>
      <c r="M22" s="20">
        <v>30</v>
      </c>
      <c r="N22" s="29">
        <f t="shared" si="0"/>
        <v>215</v>
      </c>
      <c r="O22" s="29" t="str">
        <f t="shared" si="1"/>
        <v>C</v>
      </c>
    </row>
    <row r="23" spans="1:15" x14ac:dyDescent="0.3">
      <c r="A23" s="4">
        <v>12</v>
      </c>
      <c r="B23" s="4" t="s">
        <v>40</v>
      </c>
      <c r="C23" s="4" t="s">
        <v>10</v>
      </c>
      <c r="D23" s="4">
        <v>30</v>
      </c>
      <c r="E23" s="4">
        <v>10</v>
      </c>
      <c r="F23" s="4">
        <v>10</v>
      </c>
      <c r="G23" s="4">
        <v>20</v>
      </c>
      <c r="H23" s="4">
        <v>15</v>
      </c>
      <c r="I23" s="4">
        <v>15</v>
      </c>
      <c r="J23" s="4">
        <v>15</v>
      </c>
      <c r="K23" s="4">
        <v>20</v>
      </c>
      <c r="L23" s="4">
        <v>30</v>
      </c>
      <c r="M23" s="20">
        <v>30</v>
      </c>
      <c r="N23" s="29">
        <f t="shared" si="0"/>
        <v>195</v>
      </c>
      <c r="O23" s="29" t="str">
        <f t="shared" si="1"/>
        <v>D</v>
      </c>
    </row>
    <row r="24" spans="1:15" x14ac:dyDescent="0.3">
      <c r="A24" s="4">
        <v>13</v>
      </c>
      <c r="B24" s="4" t="s">
        <v>41</v>
      </c>
      <c r="C24" s="4" t="s">
        <v>10</v>
      </c>
      <c r="D24" s="4">
        <v>30</v>
      </c>
      <c r="E24" s="4">
        <v>20</v>
      </c>
      <c r="F24" s="4">
        <v>10</v>
      </c>
      <c r="G24" s="4">
        <v>30</v>
      </c>
      <c r="H24" s="4">
        <v>15</v>
      </c>
      <c r="I24" s="4">
        <v>15</v>
      </c>
      <c r="J24" s="4">
        <v>15</v>
      </c>
      <c r="K24" s="4">
        <v>20</v>
      </c>
      <c r="L24" s="4">
        <v>10</v>
      </c>
      <c r="M24" s="20">
        <v>30</v>
      </c>
      <c r="N24" s="29">
        <f t="shared" si="0"/>
        <v>195</v>
      </c>
      <c r="O24" s="29" t="str">
        <f t="shared" si="1"/>
        <v>D</v>
      </c>
    </row>
    <row r="25" spans="1:15" x14ac:dyDescent="0.3">
      <c r="A25" s="4">
        <v>14</v>
      </c>
      <c r="B25" s="4" t="s">
        <v>42</v>
      </c>
      <c r="C25" s="4" t="s">
        <v>10</v>
      </c>
      <c r="D25" s="30">
        <v>15</v>
      </c>
      <c r="E25" s="30">
        <v>10</v>
      </c>
      <c r="F25" s="30">
        <v>20</v>
      </c>
      <c r="G25" s="30">
        <v>20</v>
      </c>
      <c r="H25" s="30">
        <v>15</v>
      </c>
      <c r="I25" s="30">
        <v>15</v>
      </c>
      <c r="J25" s="30">
        <v>15</v>
      </c>
      <c r="K25" s="30">
        <v>60</v>
      </c>
      <c r="L25" s="30">
        <v>30</v>
      </c>
      <c r="M25" s="20">
        <v>30</v>
      </c>
      <c r="N25" s="29">
        <f t="shared" si="0"/>
        <v>230</v>
      </c>
      <c r="O25" s="29" t="str">
        <f t="shared" si="1"/>
        <v>C</v>
      </c>
    </row>
    <row r="26" spans="1:15" x14ac:dyDescent="0.3">
      <c r="A26" s="4">
        <v>15</v>
      </c>
      <c r="B26" s="4" t="s">
        <v>43</v>
      </c>
      <c r="C26" s="4" t="s">
        <v>10</v>
      </c>
      <c r="D26" s="4">
        <v>30</v>
      </c>
      <c r="E26" s="4">
        <v>10</v>
      </c>
      <c r="F26" s="4">
        <v>20</v>
      </c>
      <c r="G26" s="4">
        <v>20</v>
      </c>
      <c r="H26" s="4">
        <v>15</v>
      </c>
      <c r="I26" s="4">
        <v>15</v>
      </c>
      <c r="J26" s="4">
        <v>15</v>
      </c>
      <c r="K26" s="4">
        <v>60</v>
      </c>
      <c r="L26" s="4">
        <v>20</v>
      </c>
      <c r="M26" s="20">
        <v>10</v>
      </c>
      <c r="N26" s="29">
        <f t="shared" si="0"/>
        <v>215</v>
      </c>
      <c r="O26" s="29" t="str">
        <f t="shared" si="1"/>
        <v>C</v>
      </c>
    </row>
    <row r="27" spans="1:15" x14ac:dyDescent="0.3">
      <c r="A27" s="4">
        <v>16</v>
      </c>
      <c r="B27" s="4" t="s">
        <v>44</v>
      </c>
      <c r="C27" s="4" t="s">
        <v>10</v>
      </c>
      <c r="D27" s="30">
        <v>45</v>
      </c>
      <c r="E27" s="30">
        <v>30</v>
      </c>
      <c r="F27" s="30">
        <v>20</v>
      </c>
      <c r="G27" s="30">
        <v>30</v>
      </c>
      <c r="H27" s="30">
        <v>15</v>
      </c>
      <c r="I27" s="30">
        <v>15</v>
      </c>
      <c r="J27" s="30">
        <v>15</v>
      </c>
      <c r="K27" s="30">
        <v>60</v>
      </c>
      <c r="L27" s="30">
        <v>30</v>
      </c>
      <c r="M27" s="20">
        <v>30</v>
      </c>
      <c r="N27" s="29">
        <f t="shared" si="0"/>
        <v>290</v>
      </c>
      <c r="O27" s="29" t="str">
        <f t="shared" si="1"/>
        <v>C</v>
      </c>
    </row>
    <row r="28" spans="1:15" x14ac:dyDescent="0.3">
      <c r="A28" s="4">
        <v>17</v>
      </c>
      <c r="B28" s="4" t="s">
        <v>45</v>
      </c>
      <c r="C28" s="4" t="s">
        <v>15</v>
      </c>
      <c r="D28" s="4">
        <v>45</v>
      </c>
      <c r="E28" s="4">
        <v>30</v>
      </c>
      <c r="F28" s="4">
        <v>30</v>
      </c>
      <c r="G28" s="4">
        <v>30</v>
      </c>
      <c r="H28" s="4">
        <v>15</v>
      </c>
      <c r="I28" s="4">
        <v>15</v>
      </c>
      <c r="J28" s="4">
        <v>15</v>
      </c>
      <c r="K28" s="4">
        <v>60</v>
      </c>
      <c r="L28" s="4">
        <v>30</v>
      </c>
      <c r="M28" s="20">
        <v>30</v>
      </c>
      <c r="N28" s="29">
        <f t="shared" si="0"/>
        <v>300</v>
      </c>
      <c r="O28" s="29" t="str">
        <f t="shared" si="1"/>
        <v>B</v>
      </c>
    </row>
    <row r="29" spans="1:15" x14ac:dyDescent="0.3">
      <c r="A29" s="4">
        <v>18</v>
      </c>
      <c r="B29" s="4" t="s">
        <v>46</v>
      </c>
      <c r="C29" s="4" t="s">
        <v>15</v>
      </c>
      <c r="D29" s="4">
        <v>45</v>
      </c>
      <c r="E29" s="4">
        <v>20</v>
      </c>
      <c r="F29" s="4">
        <v>30</v>
      </c>
      <c r="G29" s="4">
        <v>20</v>
      </c>
      <c r="H29" s="4">
        <v>15</v>
      </c>
      <c r="I29" s="4">
        <v>15</v>
      </c>
      <c r="J29" s="4">
        <v>15</v>
      </c>
      <c r="K29" s="4">
        <v>60</v>
      </c>
      <c r="L29" s="4">
        <v>30</v>
      </c>
      <c r="M29" s="20">
        <v>30</v>
      </c>
      <c r="N29" s="29">
        <f t="shared" si="0"/>
        <v>280</v>
      </c>
      <c r="O29" s="29" t="str">
        <f t="shared" si="1"/>
        <v>C</v>
      </c>
    </row>
    <row r="30" spans="1:15" x14ac:dyDescent="0.3">
      <c r="A30" s="4">
        <v>19</v>
      </c>
      <c r="B30" s="4" t="s">
        <v>47</v>
      </c>
      <c r="C30" s="4" t="s">
        <v>15</v>
      </c>
      <c r="D30" s="4">
        <v>45</v>
      </c>
      <c r="E30" s="4">
        <v>30</v>
      </c>
      <c r="F30" s="4">
        <v>30</v>
      </c>
      <c r="G30" s="4">
        <v>20</v>
      </c>
      <c r="H30" s="4">
        <v>15</v>
      </c>
      <c r="I30" s="4">
        <v>15</v>
      </c>
      <c r="J30" s="4">
        <v>15</v>
      </c>
      <c r="K30" s="4">
        <v>60</v>
      </c>
      <c r="L30" s="4">
        <v>30</v>
      </c>
      <c r="M30" s="20">
        <v>30</v>
      </c>
      <c r="N30" s="29">
        <f t="shared" si="0"/>
        <v>290</v>
      </c>
      <c r="O30" s="29" t="str">
        <f t="shared" si="1"/>
        <v>C</v>
      </c>
    </row>
    <row r="31" spans="1:15" x14ac:dyDescent="0.3">
      <c r="A31" s="4">
        <v>20</v>
      </c>
      <c r="B31" s="4" t="s">
        <v>48</v>
      </c>
      <c r="C31" s="4" t="s">
        <v>15</v>
      </c>
      <c r="D31" s="30">
        <v>45</v>
      </c>
      <c r="E31" s="30">
        <v>30</v>
      </c>
      <c r="F31" s="30">
        <v>30</v>
      </c>
      <c r="G31" s="30">
        <v>20</v>
      </c>
      <c r="H31" s="30">
        <v>15</v>
      </c>
      <c r="I31" s="30">
        <v>15</v>
      </c>
      <c r="J31" s="30">
        <v>15</v>
      </c>
      <c r="K31" s="30">
        <v>60</v>
      </c>
      <c r="L31" s="30">
        <v>30</v>
      </c>
      <c r="M31" s="20">
        <v>30</v>
      </c>
      <c r="N31" s="29">
        <f t="shared" si="0"/>
        <v>290</v>
      </c>
      <c r="O31" s="29" t="str">
        <f t="shared" si="1"/>
        <v>C</v>
      </c>
    </row>
    <row r="32" spans="1:15" x14ac:dyDescent="0.3">
      <c r="A32" s="4">
        <v>21</v>
      </c>
      <c r="B32" s="4" t="s">
        <v>49</v>
      </c>
      <c r="C32" s="4" t="s">
        <v>15</v>
      </c>
      <c r="D32" s="4">
        <v>45</v>
      </c>
      <c r="E32" s="4">
        <v>30</v>
      </c>
      <c r="F32" s="4">
        <v>30</v>
      </c>
      <c r="G32" s="4">
        <v>30</v>
      </c>
      <c r="H32" s="4">
        <v>15</v>
      </c>
      <c r="I32" s="4">
        <v>15</v>
      </c>
      <c r="J32" s="4">
        <v>15</v>
      </c>
      <c r="K32" s="4">
        <v>60</v>
      </c>
      <c r="L32" s="4">
        <v>30</v>
      </c>
      <c r="M32" s="20">
        <v>30</v>
      </c>
      <c r="N32" s="29">
        <f t="shared" si="0"/>
        <v>300</v>
      </c>
      <c r="O32" s="29" t="str">
        <f t="shared" si="1"/>
        <v>B</v>
      </c>
    </row>
    <row r="33" spans="1:15" x14ac:dyDescent="0.3">
      <c r="A33" s="4">
        <v>22</v>
      </c>
      <c r="B33" s="4" t="s">
        <v>50</v>
      </c>
      <c r="C33" s="4" t="s">
        <v>15</v>
      </c>
      <c r="D33" s="29">
        <v>30</v>
      </c>
      <c r="E33" s="29">
        <v>30</v>
      </c>
      <c r="F33" s="29">
        <v>30</v>
      </c>
      <c r="G33" s="29">
        <v>30</v>
      </c>
      <c r="H33" s="29">
        <v>15</v>
      </c>
      <c r="I33" s="29">
        <v>15</v>
      </c>
      <c r="J33" s="29">
        <v>15</v>
      </c>
      <c r="K33" s="29">
        <v>60</v>
      </c>
      <c r="L33" s="29">
        <v>30</v>
      </c>
      <c r="M33" s="20">
        <v>30</v>
      </c>
      <c r="N33" s="29">
        <f t="shared" si="0"/>
        <v>285</v>
      </c>
      <c r="O33" s="29" t="str">
        <f t="shared" si="1"/>
        <v>C</v>
      </c>
    </row>
    <row r="34" spans="1:15" x14ac:dyDescent="0.3">
      <c r="A34" s="4">
        <v>23</v>
      </c>
      <c r="B34" s="4" t="s">
        <v>51</v>
      </c>
      <c r="C34" s="4" t="s">
        <v>15</v>
      </c>
      <c r="D34" s="4">
        <v>30</v>
      </c>
      <c r="E34" s="4">
        <v>30</v>
      </c>
      <c r="F34" s="4">
        <v>30</v>
      </c>
      <c r="G34" s="4">
        <v>20</v>
      </c>
      <c r="H34" s="4">
        <v>15</v>
      </c>
      <c r="I34" s="4">
        <v>10</v>
      </c>
      <c r="J34" s="4">
        <v>15</v>
      </c>
      <c r="K34" s="4">
        <v>60</v>
      </c>
      <c r="L34" s="4">
        <v>30</v>
      </c>
      <c r="M34" s="20">
        <v>30</v>
      </c>
      <c r="N34" s="29">
        <f t="shared" si="0"/>
        <v>270</v>
      </c>
      <c r="O34" s="29" t="str">
        <f t="shared" si="1"/>
        <v>C</v>
      </c>
    </row>
    <row r="35" spans="1:15" x14ac:dyDescent="0.3">
      <c r="A35" s="4">
        <v>24</v>
      </c>
      <c r="B35" s="4" t="s">
        <v>52</v>
      </c>
      <c r="C35" s="4" t="s">
        <v>17</v>
      </c>
      <c r="D35" s="30">
        <v>60</v>
      </c>
      <c r="E35" s="30">
        <v>30</v>
      </c>
      <c r="F35" s="30">
        <v>30</v>
      </c>
      <c r="G35" s="30">
        <v>30</v>
      </c>
      <c r="H35" s="30">
        <v>15</v>
      </c>
      <c r="I35" s="30">
        <v>20</v>
      </c>
      <c r="J35" s="30">
        <v>20</v>
      </c>
      <c r="K35" s="30">
        <v>60</v>
      </c>
      <c r="L35" s="30">
        <v>40</v>
      </c>
      <c r="M35" s="20">
        <v>40</v>
      </c>
      <c r="N35" s="29">
        <f t="shared" si="0"/>
        <v>345</v>
      </c>
      <c r="O35" s="29" t="str">
        <f t="shared" si="1"/>
        <v>B</v>
      </c>
    </row>
    <row r="36" spans="1:15" x14ac:dyDescent="0.3">
      <c r="A36" s="4">
        <v>25</v>
      </c>
      <c r="B36" s="4" t="s">
        <v>53</v>
      </c>
      <c r="C36" s="4" t="s">
        <v>17</v>
      </c>
      <c r="D36" s="4">
        <v>45</v>
      </c>
      <c r="E36" s="4">
        <v>40</v>
      </c>
      <c r="F36" s="4">
        <v>40</v>
      </c>
      <c r="G36" s="4">
        <v>30</v>
      </c>
      <c r="H36" s="4">
        <v>15</v>
      </c>
      <c r="I36" s="4">
        <v>15</v>
      </c>
      <c r="J36" s="4">
        <v>15</v>
      </c>
      <c r="K36" s="4">
        <v>80</v>
      </c>
      <c r="L36" s="4">
        <v>40</v>
      </c>
      <c r="M36" s="20">
        <v>30</v>
      </c>
      <c r="N36" s="29">
        <f t="shared" si="0"/>
        <v>350</v>
      </c>
      <c r="O36" s="29" t="str">
        <f t="shared" si="1"/>
        <v>B</v>
      </c>
    </row>
    <row r="37" spans="1:15" x14ac:dyDescent="0.3">
      <c r="A37" s="4">
        <v>26</v>
      </c>
      <c r="B37" s="4" t="s">
        <v>54</v>
      </c>
      <c r="C37" s="4" t="s">
        <v>55</v>
      </c>
      <c r="D37" s="35">
        <v>45</v>
      </c>
      <c r="E37" s="35">
        <v>30</v>
      </c>
      <c r="F37" s="35">
        <v>20</v>
      </c>
      <c r="G37" s="35">
        <v>30</v>
      </c>
      <c r="H37" s="35">
        <v>15</v>
      </c>
      <c r="I37" s="35">
        <v>20</v>
      </c>
      <c r="J37" s="35">
        <v>20</v>
      </c>
      <c r="K37" s="35">
        <v>60</v>
      </c>
      <c r="L37" s="35">
        <v>30</v>
      </c>
      <c r="M37" s="36">
        <v>20</v>
      </c>
      <c r="N37" s="29">
        <f>SUM(D39:M39)</f>
        <v>275</v>
      </c>
      <c r="O37" s="29" t="str">
        <f t="shared" si="1"/>
        <v>C</v>
      </c>
    </row>
    <row r="38" spans="1:15" x14ac:dyDescent="0.3">
      <c r="A38" s="4">
        <v>27</v>
      </c>
      <c r="B38" s="4" t="s">
        <v>56</v>
      </c>
      <c r="C38" s="4" t="s">
        <v>55</v>
      </c>
      <c r="D38" s="4">
        <v>15</v>
      </c>
      <c r="E38" s="4">
        <v>10</v>
      </c>
      <c r="F38" s="4">
        <v>20</v>
      </c>
      <c r="G38" s="4">
        <v>20</v>
      </c>
      <c r="H38" s="4">
        <v>15</v>
      </c>
      <c r="I38" s="4">
        <v>15</v>
      </c>
      <c r="J38" s="4">
        <v>15</v>
      </c>
      <c r="K38" s="4">
        <v>40</v>
      </c>
      <c r="L38" s="4">
        <v>20</v>
      </c>
      <c r="M38" s="20">
        <v>20</v>
      </c>
      <c r="N38" s="29">
        <f>SUM(D38:M38)</f>
        <v>190</v>
      </c>
      <c r="O38" s="29" t="str">
        <f t="shared" si="1"/>
        <v>D</v>
      </c>
    </row>
    <row r="39" spans="1:15" x14ac:dyDescent="0.3">
      <c r="A39" s="4">
        <v>28</v>
      </c>
      <c r="B39" s="4" t="s">
        <v>57</v>
      </c>
      <c r="C39" s="4" t="s">
        <v>55</v>
      </c>
      <c r="D39" s="4">
        <v>45</v>
      </c>
      <c r="E39" s="4">
        <v>30</v>
      </c>
      <c r="F39" s="4">
        <v>40</v>
      </c>
      <c r="G39" s="4">
        <v>20</v>
      </c>
      <c r="H39" s="4">
        <v>15</v>
      </c>
      <c r="I39" s="4">
        <v>10</v>
      </c>
      <c r="J39" s="4">
        <v>15</v>
      </c>
      <c r="K39" s="4">
        <v>60</v>
      </c>
      <c r="L39" s="4">
        <v>30</v>
      </c>
      <c r="M39" s="20">
        <v>10</v>
      </c>
      <c r="N39" s="29">
        <f>SUM(D39:M39)</f>
        <v>275</v>
      </c>
      <c r="O39" s="29" t="str">
        <f t="shared" si="1"/>
        <v>C</v>
      </c>
    </row>
    <row r="40" spans="1:15" x14ac:dyDescent="0.3">
      <c r="A40" s="4">
        <v>29</v>
      </c>
      <c r="B40" s="4" t="s">
        <v>58</v>
      </c>
      <c r="C40" s="4" t="s">
        <v>19</v>
      </c>
      <c r="D40" s="4">
        <v>60</v>
      </c>
      <c r="E40" s="4">
        <v>40</v>
      </c>
      <c r="F40" s="4">
        <v>40</v>
      </c>
      <c r="G40" s="4">
        <v>30</v>
      </c>
      <c r="H40" s="4">
        <v>20</v>
      </c>
      <c r="I40" s="4">
        <v>20</v>
      </c>
      <c r="J40" s="4">
        <v>20</v>
      </c>
      <c r="K40" s="4">
        <v>80</v>
      </c>
      <c r="L40" s="4">
        <v>40</v>
      </c>
      <c r="M40" s="20">
        <v>30</v>
      </c>
      <c r="N40" s="29">
        <f>SUM(D40:M40)</f>
        <v>380</v>
      </c>
      <c r="O40" s="29" t="str">
        <f t="shared" si="1"/>
        <v>A</v>
      </c>
    </row>
    <row r="41" spans="1:15" x14ac:dyDescent="0.3">
      <c r="A41" s="4">
        <v>30</v>
      </c>
      <c r="B41" s="4" t="s">
        <v>59</v>
      </c>
      <c r="C41" s="4" t="s">
        <v>19</v>
      </c>
      <c r="D41" s="30">
        <v>60</v>
      </c>
      <c r="E41" s="30">
        <v>40</v>
      </c>
      <c r="F41" s="30">
        <v>40</v>
      </c>
      <c r="G41" s="30">
        <v>30</v>
      </c>
      <c r="H41" s="30">
        <v>20</v>
      </c>
      <c r="I41" s="30">
        <v>20</v>
      </c>
      <c r="J41" s="30">
        <v>20</v>
      </c>
      <c r="K41" s="30">
        <v>80</v>
      </c>
      <c r="L41" s="30">
        <v>40</v>
      </c>
      <c r="M41" s="20">
        <v>40</v>
      </c>
      <c r="N41" s="29">
        <f>SUM(D41:M41)</f>
        <v>390</v>
      </c>
      <c r="O41" s="29" t="str">
        <f t="shared" si="1"/>
        <v>A</v>
      </c>
    </row>
    <row r="42" spans="1:15" x14ac:dyDescent="0.3">
      <c r="A42" s="4">
        <v>31</v>
      </c>
      <c r="B42" s="4" t="s">
        <v>60</v>
      </c>
      <c r="C42" s="4" t="s">
        <v>19</v>
      </c>
      <c r="D42" s="4">
        <v>45</v>
      </c>
      <c r="E42" s="4">
        <v>30</v>
      </c>
      <c r="F42" s="4">
        <v>30</v>
      </c>
      <c r="G42" s="4">
        <v>30</v>
      </c>
      <c r="H42" s="4">
        <v>15</v>
      </c>
      <c r="I42" s="4">
        <v>15</v>
      </c>
      <c r="J42" s="4">
        <v>15</v>
      </c>
      <c r="K42" s="4">
        <v>60</v>
      </c>
      <c r="L42" s="4">
        <v>30</v>
      </c>
      <c r="M42" s="20">
        <v>30</v>
      </c>
      <c r="N42" s="29">
        <f>SUM(D42:M42)</f>
        <v>300</v>
      </c>
      <c r="O42" s="29" t="str">
        <f t="shared" si="1"/>
        <v>B</v>
      </c>
    </row>
    <row r="43" spans="1:15" x14ac:dyDescent="0.3">
      <c r="A43" s="4">
        <v>32</v>
      </c>
      <c r="B43" s="4" t="s">
        <v>61</v>
      </c>
      <c r="C43" s="4" t="s">
        <v>19</v>
      </c>
      <c r="D43" s="4">
        <v>45</v>
      </c>
      <c r="E43" s="4">
        <v>30</v>
      </c>
      <c r="F43" s="4">
        <v>30</v>
      </c>
      <c r="G43" s="4">
        <v>30</v>
      </c>
      <c r="H43" s="4">
        <v>15</v>
      </c>
      <c r="I43" s="4">
        <v>15</v>
      </c>
      <c r="J43" s="4">
        <v>15</v>
      </c>
      <c r="K43" s="4">
        <v>60</v>
      </c>
      <c r="L43" s="4">
        <v>30</v>
      </c>
      <c r="M43" s="20">
        <v>30</v>
      </c>
      <c r="N43" s="29">
        <f t="shared" ref="N43:N45" si="2">SUM(D43:M43)</f>
        <v>300</v>
      </c>
      <c r="O43" s="29" t="str">
        <f t="shared" si="1"/>
        <v>B</v>
      </c>
    </row>
    <row r="44" spans="1:15" x14ac:dyDescent="0.3">
      <c r="A44" s="4">
        <v>33</v>
      </c>
      <c r="B44" s="4" t="s">
        <v>62</v>
      </c>
      <c r="C44" s="4" t="s">
        <v>19</v>
      </c>
      <c r="D44" s="4">
        <v>45</v>
      </c>
      <c r="E44" s="4">
        <v>30</v>
      </c>
      <c r="F44" s="4">
        <v>30</v>
      </c>
      <c r="G44" s="4">
        <v>30</v>
      </c>
      <c r="H44" s="4">
        <v>15</v>
      </c>
      <c r="I44" s="4">
        <v>15</v>
      </c>
      <c r="J44" s="4">
        <v>15</v>
      </c>
      <c r="K44" s="4">
        <v>60</v>
      </c>
      <c r="L44" s="4">
        <v>30</v>
      </c>
      <c r="M44" s="20">
        <v>30</v>
      </c>
      <c r="N44" s="29">
        <f t="shared" si="2"/>
        <v>300</v>
      </c>
      <c r="O44" s="29" t="str">
        <f t="shared" si="1"/>
        <v>B</v>
      </c>
    </row>
    <row r="45" spans="1:15" x14ac:dyDescent="0.3">
      <c r="A45" s="4">
        <v>34</v>
      </c>
      <c r="B45" s="4" t="s">
        <v>63</v>
      </c>
      <c r="C45" s="4" t="s">
        <v>19</v>
      </c>
      <c r="D45" s="4">
        <v>45</v>
      </c>
      <c r="E45" s="4">
        <v>30</v>
      </c>
      <c r="F45" s="4">
        <v>30</v>
      </c>
      <c r="G45" s="4">
        <v>30</v>
      </c>
      <c r="H45" s="4">
        <v>15</v>
      </c>
      <c r="I45" s="4">
        <v>15</v>
      </c>
      <c r="J45" s="4">
        <v>15</v>
      </c>
      <c r="K45" s="4">
        <v>60</v>
      </c>
      <c r="L45" s="4">
        <v>30</v>
      </c>
      <c r="M45" s="20">
        <v>30</v>
      </c>
      <c r="N45" s="29">
        <f t="shared" si="2"/>
        <v>300</v>
      </c>
      <c r="O45" s="29" t="str">
        <f t="shared" si="1"/>
        <v>B</v>
      </c>
    </row>
    <row r="46" spans="1:15" x14ac:dyDescent="0.3">
      <c r="A46" s="4">
        <v>35</v>
      </c>
      <c r="B46" s="5" t="s">
        <v>64</v>
      </c>
      <c r="C46" s="4" t="s">
        <v>19</v>
      </c>
      <c r="D46" s="4">
        <v>45</v>
      </c>
      <c r="E46" s="4">
        <v>30</v>
      </c>
      <c r="F46" s="4">
        <v>30</v>
      </c>
      <c r="G46" s="4">
        <v>30</v>
      </c>
      <c r="H46" s="4">
        <v>15</v>
      </c>
      <c r="I46" s="4">
        <v>15</v>
      </c>
      <c r="J46" s="4">
        <v>15</v>
      </c>
      <c r="K46" s="4">
        <v>60</v>
      </c>
      <c r="L46" s="4">
        <v>30</v>
      </c>
      <c r="M46" s="20">
        <v>30</v>
      </c>
      <c r="N46" s="29">
        <f t="shared" ref="N46:N57" si="3">SUM(D46:M46)</f>
        <v>300</v>
      </c>
      <c r="O46" s="29" t="str">
        <f t="shared" si="1"/>
        <v>B</v>
      </c>
    </row>
    <row r="47" spans="1:15" x14ac:dyDescent="0.3">
      <c r="A47" s="4">
        <v>36</v>
      </c>
      <c r="B47" s="5" t="s">
        <v>65</v>
      </c>
      <c r="C47" s="5" t="s">
        <v>14</v>
      </c>
      <c r="D47" s="29">
        <v>45</v>
      </c>
      <c r="E47" s="29">
        <v>40</v>
      </c>
      <c r="F47" s="29">
        <v>30</v>
      </c>
      <c r="G47" s="29">
        <v>20</v>
      </c>
      <c r="H47" s="29">
        <v>15</v>
      </c>
      <c r="I47" s="29">
        <v>15</v>
      </c>
      <c r="J47" s="29">
        <v>15</v>
      </c>
      <c r="K47" s="29">
        <v>80</v>
      </c>
      <c r="L47" s="29">
        <v>40</v>
      </c>
      <c r="M47" s="20">
        <v>30</v>
      </c>
      <c r="N47" s="29">
        <f t="shared" si="3"/>
        <v>330</v>
      </c>
      <c r="O47" s="29" t="str">
        <f t="shared" si="1"/>
        <v>B</v>
      </c>
    </row>
    <row r="48" spans="1:15" x14ac:dyDescent="0.3">
      <c r="A48" s="4">
        <v>37</v>
      </c>
      <c r="B48" s="5" t="s">
        <v>66</v>
      </c>
      <c r="C48" s="5" t="s">
        <v>14</v>
      </c>
      <c r="D48" s="29">
        <v>45</v>
      </c>
      <c r="E48" s="29">
        <v>30</v>
      </c>
      <c r="F48" s="29">
        <v>30</v>
      </c>
      <c r="G48" s="29">
        <v>30</v>
      </c>
      <c r="H48" s="29">
        <v>15</v>
      </c>
      <c r="I48" s="29">
        <v>15</v>
      </c>
      <c r="J48" s="29">
        <v>15</v>
      </c>
      <c r="K48" s="29">
        <v>80</v>
      </c>
      <c r="L48" s="29">
        <v>30</v>
      </c>
      <c r="M48" s="20">
        <v>20</v>
      </c>
      <c r="N48" s="29">
        <f t="shared" si="3"/>
        <v>310</v>
      </c>
      <c r="O48" s="29" t="str">
        <f t="shared" si="1"/>
        <v>B</v>
      </c>
    </row>
    <row r="49" spans="1:15" x14ac:dyDescent="0.3">
      <c r="A49" s="4">
        <v>38</v>
      </c>
      <c r="B49" s="5" t="s">
        <v>67</v>
      </c>
      <c r="C49" s="5" t="s">
        <v>14</v>
      </c>
      <c r="D49" s="30">
        <v>45</v>
      </c>
      <c r="E49" s="30">
        <v>30</v>
      </c>
      <c r="F49" s="30">
        <v>40</v>
      </c>
      <c r="G49" s="30">
        <v>20</v>
      </c>
      <c r="H49" s="30">
        <v>15</v>
      </c>
      <c r="I49" s="30">
        <v>15</v>
      </c>
      <c r="J49" s="30">
        <v>15</v>
      </c>
      <c r="K49" s="30">
        <v>80</v>
      </c>
      <c r="L49" s="30">
        <v>40</v>
      </c>
      <c r="M49" s="20">
        <v>30</v>
      </c>
      <c r="N49" s="29">
        <f t="shared" si="3"/>
        <v>330</v>
      </c>
      <c r="O49" s="29" t="str">
        <f t="shared" si="1"/>
        <v>B</v>
      </c>
    </row>
    <row r="50" spans="1:15" x14ac:dyDescent="0.3">
      <c r="A50" s="4">
        <v>39</v>
      </c>
      <c r="B50" s="5" t="s">
        <v>68</v>
      </c>
      <c r="C50" s="5" t="s">
        <v>14</v>
      </c>
      <c r="D50" s="4">
        <v>45</v>
      </c>
      <c r="E50" s="4">
        <v>40</v>
      </c>
      <c r="F50" s="4">
        <v>30</v>
      </c>
      <c r="G50" s="4">
        <v>30</v>
      </c>
      <c r="H50" s="4">
        <v>15</v>
      </c>
      <c r="I50" s="4">
        <v>15</v>
      </c>
      <c r="J50" s="4">
        <v>15</v>
      </c>
      <c r="K50" s="4">
        <v>80</v>
      </c>
      <c r="L50" s="4">
        <v>40</v>
      </c>
      <c r="M50" s="20">
        <v>30</v>
      </c>
      <c r="N50" s="29">
        <f t="shared" si="3"/>
        <v>340</v>
      </c>
      <c r="O50" s="29" t="str">
        <f t="shared" si="1"/>
        <v>B</v>
      </c>
    </row>
    <row r="51" spans="1:15" x14ac:dyDescent="0.3">
      <c r="A51" s="4">
        <v>40</v>
      </c>
      <c r="B51" s="5" t="s">
        <v>69</v>
      </c>
      <c r="C51" s="5" t="s">
        <v>14</v>
      </c>
      <c r="D51" s="4">
        <v>45</v>
      </c>
      <c r="E51" s="4">
        <v>40</v>
      </c>
      <c r="F51" s="4">
        <v>30</v>
      </c>
      <c r="G51" s="4">
        <v>30</v>
      </c>
      <c r="H51" s="4">
        <v>15</v>
      </c>
      <c r="I51" s="4">
        <v>15</v>
      </c>
      <c r="J51" s="4">
        <v>15</v>
      </c>
      <c r="K51" s="4">
        <v>80</v>
      </c>
      <c r="L51" s="4">
        <v>40</v>
      </c>
      <c r="M51" s="20">
        <v>30</v>
      </c>
      <c r="N51" s="29">
        <f t="shared" si="3"/>
        <v>340</v>
      </c>
      <c r="O51" s="29" t="str">
        <f t="shared" si="1"/>
        <v>B</v>
      </c>
    </row>
    <row r="52" spans="1:15" x14ac:dyDescent="0.3">
      <c r="A52" s="4">
        <v>41</v>
      </c>
      <c r="B52" s="5" t="s">
        <v>70</v>
      </c>
      <c r="C52" s="5" t="s">
        <v>14</v>
      </c>
      <c r="D52" s="4">
        <v>45</v>
      </c>
      <c r="E52" s="4">
        <v>40</v>
      </c>
      <c r="F52" s="4">
        <v>30</v>
      </c>
      <c r="G52" s="4">
        <v>30</v>
      </c>
      <c r="H52" s="4">
        <v>15</v>
      </c>
      <c r="I52" s="4">
        <v>15</v>
      </c>
      <c r="J52" s="4">
        <v>15</v>
      </c>
      <c r="K52" s="4">
        <v>80</v>
      </c>
      <c r="L52" s="4">
        <v>40</v>
      </c>
      <c r="M52" s="20">
        <v>30</v>
      </c>
      <c r="N52" s="29">
        <f t="shared" si="3"/>
        <v>340</v>
      </c>
      <c r="O52" s="29" t="str">
        <f t="shared" si="1"/>
        <v>B</v>
      </c>
    </row>
    <row r="53" spans="1:15" x14ac:dyDescent="0.3">
      <c r="A53" s="4">
        <v>42</v>
      </c>
      <c r="B53" s="5" t="s">
        <v>71</v>
      </c>
      <c r="C53" s="5" t="s">
        <v>72</v>
      </c>
      <c r="D53" s="30">
        <v>45</v>
      </c>
      <c r="E53" s="30">
        <v>40</v>
      </c>
      <c r="F53" s="30">
        <v>40</v>
      </c>
      <c r="G53" s="30">
        <v>30</v>
      </c>
      <c r="H53" s="30">
        <v>15</v>
      </c>
      <c r="I53" s="30">
        <v>15</v>
      </c>
      <c r="J53" s="30">
        <v>20</v>
      </c>
      <c r="K53" s="30">
        <v>80</v>
      </c>
      <c r="L53" s="30">
        <v>40</v>
      </c>
      <c r="M53" s="20">
        <v>40</v>
      </c>
      <c r="N53" s="29">
        <f t="shared" si="3"/>
        <v>365</v>
      </c>
      <c r="O53" s="29" t="str">
        <f t="shared" si="1"/>
        <v>B</v>
      </c>
    </row>
    <row r="54" spans="1:15" x14ac:dyDescent="0.3">
      <c r="A54" s="4">
        <v>43</v>
      </c>
      <c r="B54" s="5" t="s">
        <v>73</v>
      </c>
      <c r="C54" s="5" t="s">
        <v>72</v>
      </c>
      <c r="D54" s="4">
        <v>45</v>
      </c>
      <c r="E54" s="4">
        <v>30</v>
      </c>
      <c r="F54" s="4">
        <v>30</v>
      </c>
      <c r="G54" s="4">
        <v>40</v>
      </c>
      <c r="H54" s="4">
        <v>15</v>
      </c>
      <c r="I54" s="4">
        <v>20</v>
      </c>
      <c r="J54" s="4">
        <v>15</v>
      </c>
      <c r="K54" s="4">
        <v>60</v>
      </c>
      <c r="L54" s="4">
        <v>30</v>
      </c>
      <c r="M54" s="20">
        <v>30</v>
      </c>
      <c r="N54" s="29">
        <f t="shared" si="3"/>
        <v>315</v>
      </c>
      <c r="O54" s="29" t="str">
        <f t="shared" si="1"/>
        <v>B</v>
      </c>
    </row>
    <row r="55" spans="1:15" x14ac:dyDescent="0.3">
      <c r="A55" s="4">
        <v>44</v>
      </c>
      <c r="B55" s="5" t="s">
        <v>74</v>
      </c>
      <c r="C55" s="5" t="s">
        <v>72</v>
      </c>
      <c r="D55" s="4">
        <v>30</v>
      </c>
      <c r="E55" s="4">
        <v>30</v>
      </c>
      <c r="F55" s="4">
        <v>30</v>
      </c>
      <c r="G55" s="4">
        <v>30</v>
      </c>
      <c r="H55" s="4">
        <v>10</v>
      </c>
      <c r="I55" s="4">
        <v>15</v>
      </c>
      <c r="J55" s="4">
        <v>15</v>
      </c>
      <c r="K55" s="4">
        <v>60</v>
      </c>
      <c r="L55" s="4">
        <v>30</v>
      </c>
      <c r="M55" s="20">
        <v>20</v>
      </c>
      <c r="N55" s="29">
        <f t="shared" si="3"/>
        <v>270</v>
      </c>
      <c r="O55" s="29" t="str">
        <f t="shared" si="1"/>
        <v>C</v>
      </c>
    </row>
    <row r="56" spans="1:15" x14ac:dyDescent="0.3">
      <c r="A56" s="4">
        <v>45</v>
      </c>
      <c r="B56" s="5" t="s">
        <v>75</v>
      </c>
      <c r="C56" s="5" t="s">
        <v>72</v>
      </c>
      <c r="D56" s="4">
        <v>30</v>
      </c>
      <c r="E56" s="4">
        <v>20</v>
      </c>
      <c r="F56" s="4">
        <v>20</v>
      </c>
      <c r="G56" s="4">
        <v>20</v>
      </c>
      <c r="H56" s="4">
        <v>10</v>
      </c>
      <c r="I56" s="4">
        <v>10</v>
      </c>
      <c r="J56" s="4">
        <v>10</v>
      </c>
      <c r="K56" s="4">
        <v>60</v>
      </c>
      <c r="L56" s="4">
        <v>20</v>
      </c>
      <c r="M56" s="20">
        <v>20</v>
      </c>
      <c r="N56" s="29">
        <f t="shared" si="3"/>
        <v>220</v>
      </c>
      <c r="O56" s="29" t="str">
        <f t="shared" si="1"/>
        <v>C</v>
      </c>
    </row>
    <row r="57" spans="1:15" x14ac:dyDescent="0.3">
      <c r="A57" s="4">
        <v>46</v>
      </c>
      <c r="B57" s="5" t="s">
        <v>76</v>
      </c>
      <c r="C57" s="4" t="s">
        <v>281</v>
      </c>
      <c r="D57" s="29">
        <v>45</v>
      </c>
      <c r="E57" s="29">
        <v>30</v>
      </c>
      <c r="F57" s="29">
        <v>30</v>
      </c>
      <c r="G57" s="29">
        <v>30</v>
      </c>
      <c r="H57" s="29">
        <v>15</v>
      </c>
      <c r="I57" s="29">
        <v>15</v>
      </c>
      <c r="J57" s="29">
        <v>15</v>
      </c>
      <c r="K57" s="29">
        <v>60</v>
      </c>
      <c r="L57" s="29">
        <v>30</v>
      </c>
      <c r="M57" s="20">
        <v>30</v>
      </c>
      <c r="N57" s="29">
        <f t="shared" si="3"/>
        <v>300</v>
      </c>
      <c r="O57" s="29" t="str">
        <f t="shared" si="1"/>
        <v>B</v>
      </c>
    </row>
    <row r="58" spans="1:15" x14ac:dyDescent="0.3">
      <c r="A58" s="4">
        <v>47</v>
      </c>
      <c r="B58" s="5" t="s">
        <v>77</v>
      </c>
      <c r="C58" s="4" t="s">
        <v>281</v>
      </c>
      <c r="D58" s="29">
        <v>45</v>
      </c>
      <c r="E58" s="29">
        <v>30</v>
      </c>
      <c r="F58" s="29">
        <v>30</v>
      </c>
      <c r="G58" s="29">
        <v>30</v>
      </c>
      <c r="H58" s="29">
        <v>15</v>
      </c>
      <c r="I58" s="29">
        <v>15</v>
      </c>
      <c r="J58" s="29">
        <v>15</v>
      </c>
      <c r="K58" s="29">
        <v>60</v>
      </c>
      <c r="L58" s="29">
        <v>30</v>
      </c>
      <c r="M58" s="20">
        <v>30</v>
      </c>
      <c r="N58" s="29">
        <f>SUM(D58:L58)</f>
        <v>270</v>
      </c>
      <c r="O58" s="29" t="str">
        <f t="shared" si="1"/>
        <v>C</v>
      </c>
    </row>
    <row r="59" spans="1:15" x14ac:dyDescent="0.3">
      <c r="A59" s="4">
        <v>48</v>
      </c>
      <c r="B59" s="5" t="s">
        <v>78</v>
      </c>
      <c r="C59" s="4" t="s">
        <v>281</v>
      </c>
      <c r="D59" s="29">
        <v>45</v>
      </c>
      <c r="E59" s="29">
        <v>30</v>
      </c>
      <c r="F59" s="29">
        <v>30</v>
      </c>
      <c r="G59" s="29">
        <v>30</v>
      </c>
      <c r="H59" s="29">
        <v>15</v>
      </c>
      <c r="I59" s="29">
        <v>15</v>
      </c>
      <c r="J59" s="29">
        <v>15</v>
      </c>
      <c r="K59" s="29">
        <v>60</v>
      </c>
      <c r="L59" s="29">
        <v>30</v>
      </c>
      <c r="M59" s="20">
        <v>30</v>
      </c>
      <c r="N59" s="29">
        <f>SUM(D59:L59)</f>
        <v>270</v>
      </c>
      <c r="O59" s="29" t="str">
        <f t="shared" si="1"/>
        <v>C</v>
      </c>
    </row>
    <row r="60" spans="1:15" x14ac:dyDescent="0.3">
      <c r="A60" s="4">
        <v>49</v>
      </c>
      <c r="B60" s="5" t="s">
        <v>79</v>
      </c>
      <c r="C60" s="4" t="s">
        <v>281</v>
      </c>
      <c r="D60" s="29">
        <v>45</v>
      </c>
      <c r="E60" s="29">
        <v>30</v>
      </c>
      <c r="F60" s="29">
        <v>30</v>
      </c>
      <c r="G60" s="29">
        <v>30</v>
      </c>
      <c r="H60" s="29">
        <v>15</v>
      </c>
      <c r="I60" s="29">
        <v>15</v>
      </c>
      <c r="J60" s="29">
        <v>15</v>
      </c>
      <c r="K60" s="29">
        <v>60</v>
      </c>
      <c r="L60" s="29">
        <v>30</v>
      </c>
      <c r="M60" s="20">
        <v>30</v>
      </c>
      <c r="N60" s="29">
        <f>SUM(D60:L60)</f>
        <v>270</v>
      </c>
      <c r="O60" s="29" t="str">
        <f t="shared" si="1"/>
        <v>C</v>
      </c>
    </row>
    <row r="61" spans="1:15" x14ac:dyDescent="0.3">
      <c r="A61" s="4">
        <v>50</v>
      </c>
      <c r="B61" s="5" t="s">
        <v>80</v>
      </c>
      <c r="C61" s="5" t="s">
        <v>81</v>
      </c>
      <c r="D61" s="30">
        <v>45</v>
      </c>
      <c r="E61" s="30">
        <v>30</v>
      </c>
      <c r="F61" s="30">
        <v>30</v>
      </c>
      <c r="G61" s="30">
        <v>30</v>
      </c>
      <c r="H61" s="30">
        <v>15</v>
      </c>
      <c r="I61" s="30">
        <v>15</v>
      </c>
      <c r="J61" s="30">
        <v>15</v>
      </c>
      <c r="K61" s="30">
        <v>60</v>
      </c>
      <c r="L61" s="30">
        <v>30</v>
      </c>
      <c r="M61" s="20">
        <v>30</v>
      </c>
      <c r="N61" s="29">
        <f>SUM(D61:M61)</f>
        <v>300</v>
      </c>
      <c r="O61" s="29" t="str">
        <f t="shared" si="1"/>
        <v>B</v>
      </c>
    </row>
    <row r="62" spans="1:15" x14ac:dyDescent="0.3">
      <c r="A62" s="4">
        <v>51</v>
      </c>
      <c r="B62" s="5" t="s">
        <v>82</v>
      </c>
      <c r="C62" s="5" t="s">
        <v>81</v>
      </c>
      <c r="D62" s="30">
        <v>45</v>
      </c>
      <c r="E62" s="30">
        <v>30</v>
      </c>
      <c r="F62" s="30">
        <v>30</v>
      </c>
      <c r="G62" s="30">
        <v>30</v>
      </c>
      <c r="H62" s="30">
        <v>15</v>
      </c>
      <c r="I62" s="30">
        <v>10</v>
      </c>
      <c r="J62" s="30">
        <v>15</v>
      </c>
      <c r="K62" s="30">
        <v>60</v>
      </c>
      <c r="L62" s="30">
        <v>30</v>
      </c>
      <c r="M62" s="20">
        <v>30</v>
      </c>
      <c r="N62" s="29">
        <f>SUM(D62:L62)</f>
        <v>265</v>
      </c>
      <c r="O62" s="29" t="str">
        <f t="shared" si="1"/>
        <v>C</v>
      </c>
    </row>
    <row r="63" spans="1:15" x14ac:dyDescent="0.3">
      <c r="A63" s="4">
        <v>52</v>
      </c>
      <c r="B63" s="5" t="s">
        <v>83</v>
      </c>
      <c r="C63" s="5" t="s">
        <v>81</v>
      </c>
      <c r="D63" s="4">
        <v>45</v>
      </c>
      <c r="E63" s="4">
        <v>30</v>
      </c>
      <c r="F63" s="4">
        <v>30</v>
      </c>
      <c r="G63" s="4">
        <v>30</v>
      </c>
      <c r="H63" s="4">
        <v>15</v>
      </c>
      <c r="I63" s="4">
        <v>15</v>
      </c>
      <c r="J63" s="4">
        <v>15</v>
      </c>
      <c r="K63" s="4">
        <v>80</v>
      </c>
      <c r="L63" s="4">
        <v>30</v>
      </c>
      <c r="M63" s="20">
        <v>20</v>
      </c>
      <c r="N63" s="29">
        <f>SUM(D63:M63)</f>
        <v>310</v>
      </c>
      <c r="O63" s="29" t="str">
        <f t="shared" si="1"/>
        <v>B</v>
      </c>
    </row>
    <row r="64" spans="1:15" x14ac:dyDescent="0.3">
      <c r="A64" s="4">
        <v>53</v>
      </c>
      <c r="B64" s="5" t="s">
        <v>84</v>
      </c>
      <c r="C64" s="5" t="s">
        <v>81</v>
      </c>
      <c r="D64" s="4">
        <v>45</v>
      </c>
      <c r="E64" s="4">
        <v>30</v>
      </c>
      <c r="F64" s="4">
        <v>30</v>
      </c>
      <c r="G64" s="4">
        <v>30</v>
      </c>
      <c r="H64" s="4">
        <v>15</v>
      </c>
      <c r="I64" s="4">
        <v>10</v>
      </c>
      <c r="J64" s="4">
        <v>15</v>
      </c>
      <c r="K64" s="4">
        <v>40</v>
      </c>
      <c r="L64" s="4">
        <v>30</v>
      </c>
      <c r="M64" s="20">
        <v>30</v>
      </c>
      <c r="N64" s="29">
        <f>SUM(D64:M64)</f>
        <v>275</v>
      </c>
      <c r="O64" s="29" t="str">
        <f t="shared" si="1"/>
        <v>C</v>
      </c>
    </row>
    <row r="65" spans="1:15" x14ac:dyDescent="0.3">
      <c r="A65" s="4">
        <v>54</v>
      </c>
      <c r="B65" s="5" t="s">
        <v>85</v>
      </c>
      <c r="C65" s="5" t="s">
        <v>81</v>
      </c>
      <c r="D65" s="4">
        <v>45</v>
      </c>
      <c r="E65" s="4">
        <v>30</v>
      </c>
      <c r="F65" s="4">
        <v>40</v>
      </c>
      <c r="G65" s="4">
        <v>30</v>
      </c>
      <c r="H65" s="4">
        <v>15</v>
      </c>
      <c r="I65" s="4">
        <v>15</v>
      </c>
      <c r="J65" s="4">
        <v>15</v>
      </c>
      <c r="K65" s="4">
        <v>40</v>
      </c>
      <c r="L65" s="4">
        <v>30</v>
      </c>
      <c r="M65" s="20">
        <v>30</v>
      </c>
      <c r="N65" s="29">
        <f>SUM(D65:M65)</f>
        <v>290</v>
      </c>
      <c r="O65" s="29" t="str">
        <f t="shared" si="1"/>
        <v>C</v>
      </c>
    </row>
    <row r="66" spans="1:15" x14ac:dyDescent="0.3">
      <c r="A66" s="4">
        <v>55</v>
      </c>
      <c r="B66" s="5" t="s">
        <v>86</v>
      </c>
      <c r="C66" s="4" t="s">
        <v>11</v>
      </c>
      <c r="D66" s="29">
        <v>45</v>
      </c>
      <c r="E66" s="29">
        <v>30</v>
      </c>
      <c r="F66" s="29">
        <v>30</v>
      </c>
      <c r="G66" s="29">
        <v>30</v>
      </c>
      <c r="H66" s="29">
        <v>15</v>
      </c>
      <c r="I66" s="29">
        <v>15</v>
      </c>
      <c r="J66" s="29">
        <v>15</v>
      </c>
      <c r="K66" s="29">
        <v>60</v>
      </c>
      <c r="L66" s="29">
        <v>30</v>
      </c>
      <c r="M66" s="20">
        <v>30</v>
      </c>
      <c r="N66" s="29">
        <f>SUM(D66:M66)</f>
        <v>300</v>
      </c>
      <c r="O66" s="29" t="str">
        <f t="shared" si="1"/>
        <v>B</v>
      </c>
    </row>
    <row r="67" spans="1:15" x14ac:dyDescent="0.3">
      <c r="A67" s="4">
        <v>56</v>
      </c>
      <c r="B67" s="5" t="s">
        <v>87</v>
      </c>
      <c r="C67" s="4" t="s">
        <v>11</v>
      </c>
      <c r="D67" s="29">
        <v>45</v>
      </c>
      <c r="E67" s="29">
        <v>30</v>
      </c>
      <c r="F67" s="29">
        <v>30</v>
      </c>
      <c r="G67" s="29">
        <v>30</v>
      </c>
      <c r="H67" s="29">
        <v>15</v>
      </c>
      <c r="I67" s="29">
        <v>15</v>
      </c>
      <c r="J67" s="29">
        <v>15</v>
      </c>
      <c r="K67" s="29">
        <v>60</v>
      </c>
      <c r="L67" s="29">
        <v>30</v>
      </c>
      <c r="M67" s="20">
        <v>30</v>
      </c>
      <c r="N67" s="29">
        <f>SUM(D67:M67)</f>
        <v>300</v>
      </c>
      <c r="O67" s="29" t="str">
        <f t="shared" si="1"/>
        <v>B</v>
      </c>
    </row>
    <row r="68" spans="1:15" x14ac:dyDescent="0.3">
      <c r="A68" s="4">
        <v>57</v>
      </c>
      <c r="B68" s="5" t="s">
        <v>88</v>
      </c>
      <c r="C68" s="4" t="s">
        <v>11</v>
      </c>
      <c r="D68" s="29">
        <v>45</v>
      </c>
      <c r="E68" s="29">
        <v>30</v>
      </c>
      <c r="F68" s="29">
        <v>30</v>
      </c>
      <c r="G68" s="29">
        <v>30</v>
      </c>
      <c r="H68" s="29">
        <v>15</v>
      </c>
      <c r="I68" s="29">
        <v>10</v>
      </c>
      <c r="J68" s="29">
        <v>15</v>
      </c>
      <c r="K68" s="29">
        <v>60</v>
      </c>
      <c r="L68" s="29">
        <v>30</v>
      </c>
      <c r="M68" s="20">
        <v>40</v>
      </c>
      <c r="N68" s="29">
        <f t="shared" ref="N68:N117" si="4">SUM(D68:M68)</f>
        <v>305</v>
      </c>
      <c r="O68" s="29" t="str">
        <f t="shared" si="1"/>
        <v>B</v>
      </c>
    </row>
    <row r="69" spans="1:15" x14ac:dyDescent="0.3">
      <c r="A69" s="4">
        <v>58</v>
      </c>
      <c r="B69" s="5" t="s">
        <v>89</v>
      </c>
      <c r="C69" s="4" t="s">
        <v>11</v>
      </c>
      <c r="D69" s="29">
        <v>45</v>
      </c>
      <c r="E69" s="29">
        <v>30</v>
      </c>
      <c r="F69" s="29">
        <v>30</v>
      </c>
      <c r="G69" s="29">
        <v>30</v>
      </c>
      <c r="H69" s="29">
        <v>15</v>
      </c>
      <c r="I69" s="29">
        <v>15</v>
      </c>
      <c r="J69" s="29">
        <v>15</v>
      </c>
      <c r="K69" s="29">
        <v>60</v>
      </c>
      <c r="L69" s="29">
        <v>30</v>
      </c>
      <c r="M69" s="20">
        <v>30</v>
      </c>
      <c r="N69" s="29">
        <f t="shared" si="4"/>
        <v>300</v>
      </c>
      <c r="O69" s="29" t="str">
        <f t="shared" si="1"/>
        <v>B</v>
      </c>
    </row>
    <row r="70" spans="1:15" x14ac:dyDescent="0.3">
      <c r="A70" s="4">
        <v>59</v>
      </c>
      <c r="B70" s="5" t="s">
        <v>90</v>
      </c>
      <c r="C70" s="4" t="s">
        <v>12</v>
      </c>
      <c r="D70" s="4">
        <v>45</v>
      </c>
      <c r="E70" s="4">
        <v>30</v>
      </c>
      <c r="F70" s="4">
        <v>30</v>
      </c>
      <c r="G70" s="4">
        <v>30</v>
      </c>
      <c r="H70" s="4">
        <v>15</v>
      </c>
      <c r="I70" s="4">
        <v>10</v>
      </c>
      <c r="J70" s="4">
        <v>15</v>
      </c>
      <c r="K70" s="4">
        <v>60</v>
      </c>
      <c r="L70" s="4">
        <v>30</v>
      </c>
      <c r="M70" s="20">
        <v>30</v>
      </c>
      <c r="N70" s="29">
        <f t="shared" si="4"/>
        <v>295</v>
      </c>
      <c r="O70" s="29" t="str">
        <f t="shared" si="1"/>
        <v>C</v>
      </c>
    </row>
    <row r="71" spans="1:15" x14ac:dyDescent="0.3">
      <c r="A71" s="4">
        <v>60</v>
      </c>
      <c r="B71" s="5" t="s">
        <v>91</v>
      </c>
      <c r="C71" s="4" t="s">
        <v>12</v>
      </c>
      <c r="D71" s="4">
        <v>45</v>
      </c>
      <c r="E71" s="4">
        <v>30</v>
      </c>
      <c r="F71" s="4">
        <v>30</v>
      </c>
      <c r="G71" s="4">
        <v>30</v>
      </c>
      <c r="H71" s="4">
        <v>15</v>
      </c>
      <c r="I71" s="4">
        <v>10</v>
      </c>
      <c r="J71" s="4">
        <v>10</v>
      </c>
      <c r="K71" s="4">
        <v>60</v>
      </c>
      <c r="L71" s="4">
        <v>30</v>
      </c>
      <c r="M71" s="20">
        <v>30</v>
      </c>
      <c r="N71" s="29">
        <f t="shared" si="4"/>
        <v>290</v>
      </c>
      <c r="O71" s="29" t="str">
        <f t="shared" si="1"/>
        <v>C</v>
      </c>
    </row>
    <row r="72" spans="1:15" x14ac:dyDescent="0.3">
      <c r="A72" s="4">
        <v>61</v>
      </c>
      <c r="B72" s="5" t="s">
        <v>92</v>
      </c>
      <c r="C72" s="4" t="s">
        <v>12</v>
      </c>
      <c r="D72" s="30">
        <v>45</v>
      </c>
      <c r="E72" s="30">
        <v>30</v>
      </c>
      <c r="F72" s="30">
        <v>20</v>
      </c>
      <c r="G72" s="30">
        <v>30</v>
      </c>
      <c r="H72" s="30">
        <v>15</v>
      </c>
      <c r="I72" s="30">
        <v>15</v>
      </c>
      <c r="J72" s="30">
        <v>15</v>
      </c>
      <c r="K72" s="30">
        <v>40</v>
      </c>
      <c r="L72" s="30">
        <v>30</v>
      </c>
      <c r="M72" s="20">
        <v>30</v>
      </c>
      <c r="N72" s="29">
        <f t="shared" si="4"/>
        <v>270</v>
      </c>
      <c r="O72" s="29" t="str">
        <f t="shared" si="1"/>
        <v>C</v>
      </c>
    </row>
    <row r="73" spans="1:15" x14ac:dyDescent="0.3">
      <c r="A73" s="4">
        <v>62</v>
      </c>
      <c r="B73" s="5" t="s">
        <v>93</v>
      </c>
      <c r="C73" s="4" t="s">
        <v>12</v>
      </c>
      <c r="D73" s="29">
        <v>30</v>
      </c>
      <c r="E73" s="29">
        <v>30</v>
      </c>
      <c r="F73" s="29">
        <v>20</v>
      </c>
      <c r="G73" s="29">
        <v>30</v>
      </c>
      <c r="H73" s="29">
        <v>10</v>
      </c>
      <c r="I73" s="29">
        <v>10</v>
      </c>
      <c r="J73" s="29">
        <v>15</v>
      </c>
      <c r="K73" s="29">
        <v>60</v>
      </c>
      <c r="L73" s="29">
        <v>30</v>
      </c>
      <c r="M73" s="20">
        <v>30</v>
      </c>
      <c r="N73" s="29">
        <f t="shared" si="4"/>
        <v>265</v>
      </c>
      <c r="O73" s="29" t="str">
        <f t="shared" si="1"/>
        <v>C</v>
      </c>
    </row>
    <row r="74" spans="1:15" x14ac:dyDescent="0.3">
      <c r="A74" s="4">
        <v>63</v>
      </c>
      <c r="B74" s="5" t="s">
        <v>94</v>
      </c>
      <c r="C74" s="4" t="s">
        <v>9</v>
      </c>
      <c r="D74" s="4">
        <v>45</v>
      </c>
      <c r="E74" s="4">
        <v>30</v>
      </c>
      <c r="F74" s="4">
        <v>30</v>
      </c>
      <c r="G74" s="4">
        <v>30</v>
      </c>
      <c r="H74" s="4">
        <v>15</v>
      </c>
      <c r="I74" s="4">
        <v>15</v>
      </c>
      <c r="J74" s="4">
        <v>15</v>
      </c>
      <c r="K74" s="4">
        <v>60</v>
      </c>
      <c r="L74" s="4">
        <v>30</v>
      </c>
      <c r="M74" s="20">
        <v>30</v>
      </c>
      <c r="N74" s="29">
        <f t="shared" si="4"/>
        <v>300</v>
      </c>
      <c r="O74" s="29" t="str">
        <f t="shared" si="1"/>
        <v>B</v>
      </c>
    </row>
    <row r="75" spans="1:15" x14ac:dyDescent="0.3">
      <c r="A75" s="4">
        <v>64</v>
      </c>
      <c r="B75" s="5" t="s">
        <v>95</v>
      </c>
      <c r="C75" s="4" t="s">
        <v>9</v>
      </c>
      <c r="D75" s="4">
        <v>45</v>
      </c>
      <c r="E75" s="4">
        <v>30</v>
      </c>
      <c r="F75" s="4">
        <v>30</v>
      </c>
      <c r="G75" s="4">
        <v>30</v>
      </c>
      <c r="H75" s="4">
        <v>15</v>
      </c>
      <c r="I75" s="4">
        <v>15</v>
      </c>
      <c r="J75" s="4">
        <v>15</v>
      </c>
      <c r="K75" s="4">
        <v>60</v>
      </c>
      <c r="L75" s="4">
        <v>30</v>
      </c>
      <c r="M75" s="20">
        <v>30</v>
      </c>
      <c r="N75" s="29">
        <f t="shared" ref="N75:N79" si="5">SUM(D75:M75)</f>
        <v>300</v>
      </c>
      <c r="O75" s="29" t="str">
        <f t="shared" si="1"/>
        <v>B</v>
      </c>
    </row>
    <row r="76" spans="1:15" x14ac:dyDescent="0.3">
      <c r="A76" s="4">
        <v>65</v>
      </c>
      <c r="B76" s="5" t="s">
        <v>96</v>
      </c>
      <c r="C76" s="4" t="s">
        <v>9</v>
      </c>
      <c r="D76" s="4">
        <v>45</v>
      </c>
      <c r="E76" s="4">
        <v>30</v>
      </c>
      <c r="F76" s="4">
        <v>30</v>
      </c>
      <c r="G76" s="4">
        <v>30</v>
      </c>
      <c r="H76" s="4">
        <v>15</v>
      </c>
      <c r="I76" s="4">
        <v>15</v>
      </c>
      <c r="J76" s="4">
        <v>15</v>
      </c>
      <c r="K76" s="4">
        <v>60</v>
      </c>
      <c r="L76" s="4">
        <v>30</v>
      </c>
      <c r="M76" s="20">
        <v>30</v>
      </c>
      <c r="N76" s="29">
        <f t="shared" si="5"/>
        <v>300</v>
      </c>
      <c r="O76" s="29" t="str">
        <f t="shared" si="1"/>
        <v>B</v>
      </c>
    </row>
    <row r="77" spans="1:15" x14ac:dyDescent="0.3">
      <c r="A77" s="4">
        <v>66</v>
      </c>
      <c r="B77" s="5" t="s">
        <v>97</v>
      </c>
      <c r="C77" s="4" t="s">
        <v>9</v>
      </c>
      <c r="D77" s="4">
        <v>45</v>
      </c>
      <c r="E77" s="4">
        <v>30</v>
      </c>
      <c r="F77" s="4">
        <v>30</v>
      </c>
      <c r="G77" s="4">
        <v>30</v>
      </c>
      <c r="H77" s="4">
        <v>15</v>
      </c>
      <c r="I77" s="4">
        <v>15</v>
      </c>
      <c r="J77" s="4">
        <v>15</v>
      </c>
      <c r="K77" s="4">
        <v>60</v>
      </c>
      <c r="L77" s="4">
        <v>30</v>
      </c>
      <c r="M77" s="20">
        <v>30</v>
      </c>
      <c r="N77" s="29">
        <f t="shared" si="5"/>
        <v>300</v>
      </c>
      <c r="O77" s="29" t="str">
        <f t="shared" ref="O77:O117" si="6">IF(N77&gt;=375,"A",IF(AND(N77&gt;=300,N77&lt;400),"B",IF(AND(N77&gt;=200,N77&lt;300),"C","D")))</f>
        <v>B</v>
      </c>
    </row>
    <row r="78" spans="1:15" x14ac:dyDescent="0.3">
      <c r="A78" s="4">
        <v>67</v>
      </c>
      <c r="B78" s="5" t="s">
        <v>98</v>
      </c>
      <c r="C78" s="4" t="s">
        <v>9</v>
      </c>
      <c r="D78" s="4">
        <v>45</v>
      </c>
      <c r="E78" s="4">
        <v>30</v>
      </c>
      <c r="F78" s="4">
        <v>30</v>
      </c>
      <c r="G78" s="4">
        <v>30</v>
      </c>
      <c r="H78" s="4">
        <v>15</v>
      </c>
      <c r="I78" s="4">
        <v>15</v>
      </c>
      <c r="J78" s="4">
        <v>15</v>
      </c>
      <c r="K78" s="4">
        <v>60</v>
      </c>
      <c r="L78" s="4">
        <v>30</v>
      </c>
      <c r="M78" s="20">
        <v>30</v>
      </c>
      <c r="N78" s="29">
        <f t="shared" si="5"/>
        <v>300</v>
      </c>
      <c r="O78" s="29" t="str">
        <f t="shared" si="6"/>
        <v>B</v>
      </c>
    </row>
    <row r="79" spans="1:15" x14ac:dyDescent="0.3">
      <c r="A79" s="4">
        <v>68</v>
      </c>
      <c r="B79" s="5" t="s">
        <v>99</v>
      </c>
      <c r="C79" s="4" t="s">
        <v>9</v>
      </c>
      <c r="D79" s="4">
        <v>45</v>
      </c>
      <c r="E79" s="4">
        <v>30</v>
      </c>
      <c r="F79" s="4">
        <v>30</v>
      </c>
      <c r="G79" s="4">
        <v>30</v>
      </c>
      <c r="H79" s="4">
        <v>15</v>
      </c>
      <c r="I79" s="4">
        <v>15</v>
      </c>
      <c r="J79" s="4">
        <v>15</v>
      </c>
      <c r="K79" s="4">
        <v>60</v>
      </c>
      <c r="L79" s="4">
        <v>30</v>
      </c>
      <c r="M79" s="20">
        <v>30</v>
      </c>
      <c r="N79" s="29">
        <f t="shared" si="5"/>
        <v>300</v>
      </c>
      <c r="O79" s="29" t="str">
        <f t="shared" si="6"/>
        <v>B</v>
      </c>
    </row>
    <row r="80" spans="1:15" x14ac:dyDescent="0.3">
      <c r="A80" s="4">
        <v>69</v>
      </c>
      <c r="B80" s="5" t="s">
        <v>100</v>
      </c>
      <c r="C80" s="4" t="s">
        <v>9</v>
      </c>
      <c r="D80" s="4">
        <v>45</v>
      </c>
      <c r="E80" s="4">
        <v>30</v>
      </c>
      <c r="F80" s="4">
        <v>30</v>
      </c>
      <c r="G80" s="4">
        <v>30</v>
      </c>
      <c r="H80" s="4">
        <v>15</v>
      </c>
      <c r="I80" s="4">
        <v>15</v>
      </c>
      <c r="J80" s="4">
        <v>15</v>
      </c>
      <c r="K80" s="4">
        <v>60</v>
      </c>
      <c r="L80" s="4">
        <v>30</v>
      </c>
      <c r="M80" s="20">
        <v>30</v>
      </c>
      <c r="N80" s="29">
        <f t="shared" ref="N80" si="7">SUM(D80:M80)</f>
        <v>300</v>
      </c>
      <c r="O80" s="29" t="str">
        <f t="shared" si="6"/>
        <v>B</v>
      </c>
    </row>
    <row r="81" spans="1:15" x14ac:dyDescent="0.3">
      <c r="A81" s="4">
        <v>70</v>
      </c>
      <c r="B81" s="5" t="s">
        <v>101</v>
      </c>
      <c r="C81" s="4" t="s">
        <v>22</v>
      </c>
      <c r="D81" s="4">
        <v>60</v>
      </c>
      <c r="E81" s="4">
        <v>30</v>
      </c>
      <c r="F81" s="4">
        <v>30</v>
      </c>
      <c r="G81" s="4">
        <v>40</v>
      </c>
      <c r="H81" s="4">
        <v>15</v>
      </c>
      <c r="I81" s="4">
        <v>20</v>
      </c>
      <c r="J81" s="4">
        <v>20</v>
      </c>
      <c r="K81" s="4">
        <v>80</v>
      </c>
      <c r="L81" s="4">
        <v>40</v>
      </c>
      <c r="M81" s="20">
        <v>40</v>
      </c>
      <c r="N81" s="29">
        <f t="shared" si="4"/>
        <v>375</v>
      </c>
      <c r="O81" s="29" t="str">
        <f t="shared" si="6"/>
        <v>A</v>
      </c>
    </row>
    <row r="82" spans="1:15" x14ac:dyDescent="0.3">
      <c r="A82" s="4">
        <v>71</v>
      </c>
      <c r="B82" s="5" t="s">
        <v>102</v>
      </c>
      <c r="C82" s="4" t="s">
        <v>22</v>
      </c>
      <c r="D82" s="29">
        <v>45</v>
      </c>
      <c r="E82" s="29">
        <v>30</v>
      </c>
      <c r="F82" s="29">
        <v>30</v>
      </c>
      <c r="G82" s="29">
        <v>40</v>
      </c>
      <c r="H82" s="29">
        <v>15</v>
      </c>
      <c r="I82" s="29">
        <v>15</v>
      </c>
      <c r="J82" s="29">
        <v>20</v>
      </c>
      <c r="K82" s="29">
        <v>80</v>
      </c>
      <c r="L82" s="29">
        <v>40</v>
      </c>
      <c r="M82" s="20">
        <v>30</v>
      </c>
      <c r="N82" s="29">
        <f t="shared" si="4"/>
        <v>345</v>
      </c>
      <c r="O82" s="29" t="str">
        <f t="shared" si="6"/>
        <v>B</v>
      </c>
    </row>
    <row r="83" spans="1:15" x14ac:dyDescent="0.3">
      <c r="A83" s="4">
        <v>72</v>
      </c>
      <c r="B83" s="5" t="s">
        <v>103</v>
      </c>
      <c r="C83" s="4" t="s">
        <v>22</v>
      </c>
      <c r="D83" s="4">
        <v>45</v>
      </c>
      <c r="E83" s="4">
        <v>40</v>
      </c>
      <c r="F83" s="4">
        <v>30</v>
      </c>
      <c r="G83" s="4">
        <v>40</v>
      </c>
      <c r="H83" s="4">
        <v>15</v>
      </c>
      <c r="I83" s="4">
        <v>15</v>
      </c>
      <c r="J83" s="4">
        <v>20</v>
      </c>
      <c r="K83" s="4">
        <v>60</v>
      </c>
      <c r="L83" s="4">
        <v>30</v>
      </c>
      <c r="M83" s="20">
        <v>30</v>
      </c>
      <c r="N83" s="29">
        <f t="shared" si="4"/>
        <v>325</v>
      </c>
      <c r="O83" s="29" t="str">
        <f t="shared" si="6"/>
        <v>B</v>
      </c>
    </row>
    <row r="84" spans="1:15" x14ac:dyDescent="0.3">
      <c r="A84" s="4">
        <v>73</v>
      </c>
      <c r="B84" s="5" t="s">
        <v>104</v>
      </c>
      <c r="C84" s="4" t="s">
        <v>22</v>
      </c>
      <c r="D84" s="4">
        <v>45</v>
      </c>
      <c r="E84" s="4">
        <v>40</v>
      </c>
      <c r="F84" s="4">
        <v>40</v>
      </c>
      <c r="G84" s="4">
        <v>30</v>
      </c>
      <c r="H84" s="4">
        <v>10</v>
      </c>
      <c r="I84" s="4">
        <v>15</v>
      </c>
      <c r="J84" s="4">
        <v>20</v>
      </c>
      <c r="K84" s="4">
        <v>40</v>
      </c>
      <c r="L84" s="4">
        <v>20</v>
      </c>
      <c r="M84" s="20">
        <v>30</v>
      </c>
      <c r="N84" s="29">
        <f t="shared" si="4"/>
        <v>290</v>
      </c>
      <c r="O84" s="29" t="str">
        <f t="shared" si="6"/>
        <v>C</v>
      </c>
    </row>
    <row r="85" spans="1:15" x14ac:dyDescent="0.3">
      <c r="A85" s="4">
        <v>74</v>
      </c>
      <c r="B85" s="5" t="s">
        <v>105</v>
      </c>
      <c r="C85" s="4" t="s">
        <v>22</v>
      </c>
      <c r="D85" s="30">
        <v>30</v>
      </c>
      <c r="E85" s="30">
        <v>30</v>
      </c>
      <c r="F85" s="30">
        <v>30</v>
      </c>
      <c r="G85" s="30">
        <v>20</v>
      </c>
      <c r="H85" s="30">
        <v>10</v>
      </c>
      <c r="I85" s="30">
        <v>10</v>
      </c>
      <c r="J85" s="30">
        <v>15</v>
      </c>
      <c r="K85" s="30">
        <v>60</v>
      </c>
      <c r="L85" s="30">
        <v>30</v>
      </c>
      <c r="M85" s="20">
        <v>20</v>
      </c>
      <c r="N85" s="29">
        <f t="shared" si="4"/>
        <v>255</v>
      </c>
      <c r="O85" s="29" t="str">
        <f t="shared" si="6"/>
        <v>C</v>
      </c>
    </row>
    <row r="86" spans="1:15" s="17" customFormat="1" x14ac:dyDescent="0.3">
      <c r="A86" s="4">
        <v>75</v>
      </c>
      <c r="B86" s="5" t="s">
        <v>284</v>
      </c>
      <c r="C86" s="4" t="s">
        <v>107</v>
      </c>
      <c r="D86" s="30">
        <v>45</v>
      </c>
      <c r="E86" s="30">
        <v>30</v>
      </c>
      <c r="F86" s="30">
        <v>30</v>
      </c>
      <c r="G86" s="30">
        <v>30</v>
      </c>
      <c r="H86" s="30">
        <v>15</v>
      </c>
      <c r="I86" s="30">
        <v>15</v>
      </c>
      <c r="J86" s="30">
        <v>15</v>
      </c>
      <c r="K86" s="30">
        <v>60</v>
      </c>
      <c r="L86" s="30">
        <v>30</v>
      </c>
      <c r="M86" s="20">
        <v>30</v>
      </c>
      <c r="N86" s="29">
        <f t="shared" si="4"/>
        <v>300</v>
      </c>
      <c r="O86" s="29" t="str">
        <f t="shared" si="6"/>
        <v>B</v>
      </c>
    </row>
    <row r="87" spans="1:15" s="17" customFormat="1" x14ac:dyDescent="0.3">
      <c r="A87" s="4">
        <v>76</v>
      </c>
      <c r="B87" s="5" t="s">
        <v>285</v>
      </c>
      <c r="C87" s="4" t="s">
        <v>107</v>
      </c>
      <c r="D87" s="30">
        <v>45</v>
      </c>
      <c r="E87" s="30">
        <v>30</v>
      </c>
      <c r="F87" s="30">
        <v>30</v>
      </c>
      <c r="G87" s="30">
        <v>30</v>
      </c>
      <c r="H87" s="30">
        <v>15</v>
      </c>
      <c r="I87" s="30">
        <v>15</v>
      </c>
      <c r="J87" s="30">
        <v>15</v>
      </c>
      <c r="K87" s="30">
        <v>60</v>
      </c>
      <c r="L87" s="30">
        <v>30</v>
      </c>
      <c r="M87" s="20">
        <v>30</v>
      </c>
      <c r="N87" s="29">
        <f t="shared" si="4"/>
        <v>300</v>
      </c>
      <c r="O87" s="29" t="str">
        <f t="shared" si="6"/>
        <v>B</v>
      </c>
    </row>
    <row r="88" spans="1:15" s="17" customFormat="1" x14ac:dyDescent="0.3">
      <c r="A88" s="4">
        <v>77</v>
      </c>
      <c r="B88" s="5" t="s">
        <v>286</v>
      </c>
      <c r="C88" s="4" t="s">
        <v>107</v>
      </c>
      <c r="D88" s="30">
        <v>60</v>
      </c>
      <c r="E88" s="30">
        <v>30</v>
      </c>
      <c r="F88" s="30">
        <v>40</v>
      </c>
      <c r="G88" s="30">
        <v>40</v>
      </c>
      <c r="H88" s="30">
        <v>15</v>
      </c>
      <c r="I88" s="30">
        <v>20</v>
      </c>
      <c r="J88" s="30">
        <v>20</v>
      </c>
      <c r="K88" s="30">
        <v>80</v>
      </c>
      <c r="L88" s="30">
        <v>40</v>
      </c>
      <c r="M88" s="20">
        <v>40</v>
      </c>
      <c r="N88" s="29">
        <f t="shared" si="4"/>
        <v>385</v>
      </c>
      <c r="O88" s="29" t="str">
        <f t="shared" si="6"/>
        <v>A</v>
      </c>
    </row>
    <row r="89" spans="1:15" s="17" customFormat="1" x14ac:dyDescent="0.3">
      <c r="A89" s="4">
        <v>78</v>
      </c>
      <c r="B89" s="5" t="s">
        <v>287</v>
      </c>
      <c r="C89" s="4" t="s">
        <v>107</v>
      </c>
      <c r="D89" s="30">
        <v>45</v>
      </c>
      <c r="E89" s="30">
        <v>30</v>
      </c>
      <c r="F89" s="30">
        <v>30</v>
      </c>
      <c r="G89" s="30">
        <v>30</v>
      </c>
      <c r="H89" s="30">
        <v>15</v>
      </c>
      <c r="I89" s="30">
        <v>15</v>
      </c>
      <c r="J89" s="30">
        <v>15</v>
      </c>
      <c r="K89" s="30">
        <v>60</v>
      </c>
      <c r="L89" s="30">
        <v>30</v>
      </c>
      <c r="M89" s="20">
        <v>30</v>
      </c>
      <c r="N89" s="29">
        <f t="shared" si="4"/>
        <v>300</v>
      </c>
      <c r="O89" s="29" t="str">
        <f t="shared" si="6"/>
        <v>B</v>
      </c>
    </row>
    <row r="90" spans="1:15" s="17" customFormat="1" x14ac:dyDescent="0.3">
      <c r="A90" s="4">
        <v>79</v>
      </c>
      <c r="B90" s="5" t="s">
        <v>288</v>
      </c>
      <c r="C90" s="4" t="s">
        <v>107</v>
      </c>
      <c r="D90" s="30">
        <v>45</v>
      </c>
      <c r="E90" s="30">
        <v>30</v>
      </c>
      <c r="F90" s="30">
        <v>30</v>
      </c>
      <c r="G90" s="30">
        <v>30</v>
      </c>
      <c r="H90" s="30">
        <v>15</v>
      </c>
      <c r="I90" s="30">
        <v>15</v>
      </c>
      <c r="J90" s="30">
        <v>15</v>
      </c>
      <c r="K90" s="30">
        <v>60</v>
      </c>
      <c r="L90" s="30">
        <v>30</v>
      </c>
      <c r="M90" s="20">
        <v>30</v>
      </c>
      <c r="N90" s="29">
        <f t="shared" si="4"/>
        <v>300</v>
      </c>
      <c r="O90" s="29" t="str">
        <f t="shared" si="6"/>
        <v>B</v>
      </c>
    </row>
    <row r="91" spans="1:15" s="17" customFormat="1" x14ac:dyDescent="0.3">
      <c r="A91" s="4">
        <v>80</v>
      </c>
      <c r="B91" s="5" t="s">
        <v>289</v>
      </c>
      <c r="C91" s="4" t="s">
        <v>107</v>
      </c>
      <c r="D91" s="30">
        <v>45</v>
      </c>
      <c r="E91" s="30">
        <v>30</v>
      </c>
      <c r="F91" s="30">
        <v>30</v>
      </c>
      <c r="G91" s="30">
        <v>30</v>
      </c>
      <c r="H91" s="30">
        <v>15</v>
      </c>
      <c r="I91" s="30">
        <v>15</v>
      </c>
      <c r="J91" s="30">
        <v>15</v>
      </c>
      <c r="K91" s="30">
        <v>60</v>
      </c>
      <c r="L91" s="30">
        <v>30</v>
      </c>
      <c r="M91" s="20">
        <v>30</v>
      </c>
      <c r="N91" s="29">
        <f t="shared" si="4"/>
        <v>300</v>
      </c>
      <c r="O91" s="29" t="str">
        <f t="shared" si="6"/>
        <v>B</v>
      </c>
    </row>
    <row r="92" spans="1:15" s="17" customFormat="1" x14ac:dyDescent="0.3">
      <c r="A92" s="4">
        <v>81</v>
      </c>
      <c r="B92" s="5" t="s">
        <v>290</v>
      </c>
      <c r="C92" s="4" t="s">
        <v>107</v>
      </c>
      <c r="D92" s="30">
        <v>45</v>
      </c>
      <c r="E92" s="30">
        <v>30</v>
      </c>
      <c r="F92" s="30">
        <v>20</v>
      </c>
      <c r="G92" s="30">
        <v>20</v>
      </c>
      <c r="H92" s="30">
        <v>15</v>
      </c>
      <c r="I92" s="30">
        <v>15</v>
      </c>
      <c r="J92" s="30">
        <v>10</v>
      </c>
      <c r="K92" s="30">
        <v>60</v>
      </c>
      <c r="L92" s="30">
        <v>30</v>
      </c>
      <c r="M92" s="20">
        <v>20</v>
      </c>
      <c r="N92" s="29">
        <f t="shared" si="4"/>
        <v>265</v>
      </c>
      <c r="O92" s="29" t="str">
        <f t="shared" si="6"/>
        <v>C</v>
      </c>
    </row>
    <row r="93" spans="1:15" x14ac:dyDescent="0.3">
      <c r="A93" s="4">
        <v>82</v>
      </c>
      <c r="B93" s="5" t="s">
        <v>106</v>
      </c>
      <c r="C93" s="4" t="s">
        <v>107</v>
      </c>
      <c r="D93" s="4">
        <v>30</v>
      </c>
      <c r="E93" s="4">
        <v>20</v>
      </c>
      <c r="F93" s="4">
        <v>20</v>
      </c>
      <c r="G93" s="4">
        <v>20</v>
      </c>
      <c r="H93" s="4">
        <v>10</v>
      </c>
      <c r="I93" s="4">
        <v>10</v>
      </c>
      <c r="J93" s="4">
        <v>10</v>
      </c>
      <c r="K93" s="4">
        <v>40</v>
      </c>
      <c r="L93" s="4">
        <v>30</v>
      </c>
      <c r="M93" s="20">
        <v>20</v>
      </c>
      <c r="N93" s="29">
        <f t="shared" si="4"/>
        <v>210</v>
      </c>
      <c r="O93" s="29" t="str">
        <f t="shared" si="6"/>
        <v>C</v>
      </c>
    </row>
    <row r="94" spans="1:15" x14ac:dyDescent="0.3">
      <c r="A94" s="4">
        <v>83</v>
      </c>
      <c r="B94" s="5" t="s">
        <v>108</v>
      </c>
      <c r="C94" s="4" t="s">
        <v>107</v>
      </c>
      <c r="D94" s="30">
        <v>45</v>
      </c>
      <c r="E94" s="30">
        <v>40</v>
      </c>
      <c r="F94" s="30">
        <v>40</v>
      </c>
      <c r="G94" s="30">
        <v>30</v>
      </c>
      <c r="H94" s="30">
        <v>15</v>
      </c>
      <c r="I94" s="30">
        <v>15</v>
      </c>
      <c r="J94" s="30">
        <v>10</v>
      </c>
      <c r="K94" s="30">
        <v>60</v>
      </c>
      <c r="L94" s="30">
        <v>30</v>
      </c>
      <c r="M94" s="20">
        <v>20</v>
      </c>
      <c r="N94" s="29">
        <f t="shared" si="4"/>
        <v>305</v>
      </c>
      <c r="O94" s="29" t="str">
        <f t="shared" si="6"/>
        <v>B</v>
      </c>
    </row>
    <row r="95" spans="1:15" x14ac:dyDescent="0.3">
      <c r="A95" s="4">
        <v>84</v>
      </c>
      <c r="B95" s="5" t="s">
        <v>109</v>
      </c>
      <c r="C95" s="4" t="s">
        <v>107</v>
      </c>
      <c r="D95" s="30">
        <v>30</v>
      </c>
      <c r="E95" s="30">
        <v>30</v>
      </c>
      <c r="F95" s="30">
        <v>30</v>
      </c>
      <c r="G95" s="30">
        <v>20</v>
      </c>
      <c r="H95" s="30">
        <v>15</v>
      </c>
      <c r="I95" s="30">
        <v>15</v>
      </c>
      <c r="J95" s="30">
        <v>10</v>
      </c>
      <c r="K95" s="30">
        <v>60</v>
      </c>
      <c r="L95" s="30">
        <v>30</v>
      </c>
      <c r="M95" s="20">
        <v>20</v>
      </c>
      <c r="N95" s="29">
        <f t="shared" si="4"/>
        <v>260</v>
      </c>
      <c r="O95" s="29" t="str">
        <f t="shared" si="6"/>
        <v>C</v>
      </c>
    </row>
    <row r="96" spans="1:15" x14ac:dyDescent="0.3">
      <c r="A96" s="4">
        <v>85</v>
      </c>
      <c r="B96" s="5" t="s">
        <v>110</v>
      </c>
      <c r="C96" s="4" t="s">
        <v>107</v>
      </c>
      <c r="D96" s="30">
        <v>30</v>
      </c>
      <c r="E96" s="30">
        <v>10</v>
      </c>
      <c r="F96" s="30">
        <v>20</v>
      </c>
      <c r="G96" s="30">
        <v>10</v>
      </c>
      <c r="H96" s="30">
        <v>10</v>
      </c>
      <c r="I96" s="30">
        <v>5</v>
      </c>
      <c r="J96" s="30">
        <v>10</v>
      </c>
      <c r="K96" s="30">
        <v>20</v>
      </c>
      <c r="L96" s="30">
        <v>20</v>
      </c>
      <c r="M96" s="20">
        <v>10</v>
      </c>
      <c r="N96" s="29">
        <f t="shared" si="4"/>
        <v>145</v>
      </c>
      <c r="O96" s="29" t="str">
        <f t="shared" si="6"/>
        <v>D</v>
      </c>
    </row>
    <row r="97" spans="1:15" x14ac:dyDescent="0.3">
      <c r="A97" s="4">
        <v>86</v>
      </c>
      <c r="B97" s="5" t="s">
        <v>111</v>
      </c>
      <c r="C97" s="4" t="s">
        <v>107</v>
      </c>
      <c r="D97" s="30">
        <v>30</v>
      </c>
      <c r="E97" s="30">
        <v>20</v>
      </c>
      <c r="F97" s="30">
        <v>20</v>
      </c>
      <c r="G97" s="30">
        <v>20</v>
      </c>
      <c r="H97" s="30">
        <v>15</v>
      </c>
      <c r="I97" s="30">
        <v>10</v>
      </c>
      <c r="J97" s="30">
        <v>10</v>
      </c>
      <c r="K97" s="30">
        <v>60</v>
      </c>
      <c r="L97" s="30">
        <v>30</v>
      </c>
      <c r="M97" s="20">
        <v>20</v>
      </c>
      <c r="N97" s="29">
        <f t="shared" si="4"/>
        <v>235</v>
      </c>
      <c r="O97" s="29" t="str">
        <f t="shared" si="6"/>
        <v>C</v>
      </c>
    </row>
    <row r="98" spans="1:15" x14ac:dyDescent="0.3">
      <c r="A98" s="4">
        <v>87</v>
      </c>
      <c r="B98" s="5" t="s">
        <v>112</v>
      </c>
      <c r="C98" s="4" t="s">
        <v>107</v>
      </c>
      <c r="D98" s="4">
        <v>30</v>
      </c>
      <c r="E98" s="4">
        <v>20</v>
      </c>
      <c r="F98" s="4">
        <v>30</v>
      </c>
      <c r="G98" s="4">
        <v>30</v>
      </c>
      <c r="H98" s="4">
        <v>15</v>
      </c>
      <c r="I98" s="4">
        <v>15</v>
      </c>
      <c r="J98" s="4">
        <v>15</v>
      </c>
      <c r="K98" s="4">
        <v>40</v>
      </c>
      <c r="L98" s="4">
        <v>20</v>
      </c>
      <c r="M98" s="20">
        <v>20</v>
      </c>
      <c r="N98" s="29">
        <f t="shared" si="4"/>
        <v>235</v>
      </c>
      <c r="O98" s="29" t="str">
        <f t="shared" si="6"/>
        <v>C</v>
      </c>
    </row>
    <row r="99" spans="1:15" x14ac:dyDescent="0.3">
      <c r="A99" s="4">
        <v>88</v>
      </c>
      <c r="B99" s="5" t="s">
        <v>113</v>
      </c>
      <c r="C99" s="4" t="s">
        <v>107</v>
      </c>
      <c r="D99" s="4">
        <v>45</v>
      </c>
      <c r="E99" s="4">
        <v>30</v>
      </c>
      <c r="F99" s="4">
        <v>30</v>
      </c>
      <c r="G99" s="4">
        <v>20</v>
      </c>
      <c r="H99" s="4">
        <v>15</v>
      </c>
      <c r="I99" s="4">
        <v>10</v>
      </c>
      <c r="J99" s="4">
        <v>10</v>
      </c>
      <c r="K99" s="4">
        <v>60</v>
      </c>
      <c r="L99" s="4">
        <v>30</v>
      </c>
      <c r="M99" s="20">
        <v>20</v>
      </c>
      <c r="N99" s="29">
        <f t="shared" si="4"/>
        <v>270</v>
      </c>
      <c r="O99" s="29" t="str">
        <f t="shared" si="6"/>
        <v>C</v>
      </c>
    </row>
    <row r="100" spans="1:15" x14ac:dyDescent="0.3">
      <c r="A100" s="4">
        <v>89</v>
      </c>
      <c r="B100" s="5" t="s">
        <v>114</v>
      </c>
      <c r="C100" s="4" t="s">
        <v>107</v>
      </c>
      <c r="D100" s="30">
        <v>45</v>
      </c>
      <c r="E100" s="30">
        <v>30</v>
      </c>
      <c r="F100" s="30">
        <v>30</v>
      </c>
      <c r="G100" s="30">
        <v>30</v>
      </c>
      <c r="H100" s="30">
        <v>15</v>
      </c>
      <c r="I100" s="30">
        <v>15</v>
      </c>
      <c r="J100" s="30">
        <v>15</v>
      </c>
      <c r="K100" s="30">
        <v>60</v>
      </c>
      <c r="L100" s="30">
        <v>30</v>
      </c>
      <c r="M100" s="20">
        <v>30</v>
      </c>
      <c r="N100" s="29">
        <f t="shared" si="4"/>
        <v>300</v>
      </c>
      <c r="O100" s="29" t="str">
        <f t="shared" si="6"/>
        <v>B</v>
      </c>
    </row>
    <row r="101" spans="1:15" x14ac:dyDescent="0.3">
      <c r="A101" s="4">
        <v>90</v>
      </c>
      <c r="B101" s="5" t="s">
        <v>115</v>
      </c>
      <c r="C101" s="4" t="s">
        <v>107</v>
      </c>
      <c r="D101" s="4">
        <v>60</v>
      </c>
      <c r="E101" s="4">
        <v>30</v>
      </c>
      <c r="F101" s="4">
        <v>40</v>
      </c>
      <c r="G101" s="4">
        <v>40</v>
      </c>
      <c r="H101" s="4">
        <v>15</v>
      </c>
      <c r="I101" s="4">
        <v>20</v>
      </c>
      <c r="J101" s="4">
        <v>20</v>
      </c>
      <c r="K101" s="4">
        <v>80</v>
      </c>
      <c r="L101" s="4">
        <v>30</v>
      </c>
      <c r="M101" s="20">
        <v>30</v>
      </c>
      <c r="N101" s="29">
        <f t="shared" si="4"/>
        <v>365</v>
      </c>
      <c r="O101" s="29" t="str">
        <f t="shared" si="6"/>
        <v>B</v>
      </c>
    </row>
    <row r="102" spans="1:15" x14ac:dyDescent="0.3">
      <c r="A102" s="4">
        <v>91</v>
      </c>
      <c r="B102" s="5" t="s">
        <v>116</v>
      </c>
      <c r="C102" s="4" t="s">
        <v>23</v>
      </c>
      <c r="D102" s="4">
        <v>45</v>
      </c>
      <c r="E102" s="4">
        <v>30</v>
      </c>
      <c r="F102" s="4">
        <v>30</v>
      </c>
      <c r="G102" s="4">
        <v>30</v>
      </c>
      <c r="H102" s="4">
        <v>20</v>
      </c>
      <c r="I102" s="4">
        <v>15</v>
      </c>
      <c r="J102" s="4">
        <v>20</v>
      </c>
      <c r="K102" s="4">
        <v>60</v>
      </c>
      <c r="L102" s="4">
        <v>30</v>
      </c>
      <c r="M102" s="20">
        <v>30</v>
      </c>
      <c r="N102" s="29">
        <f t="shared" si="4"/>
        <v>310</v>
      </c>
      <c r="O102" s="29" t="str">
        <f t="shared" si="6"/>
        <v>B</v>
      </c>
    </row>
    <row r="103" spans="1:15" x14ac:dyDescent="0.3">
      <c r="A103" s="4">
        <v>92</v>
      </c>
      <c r="B103" s="5" t="s">
        <v>117</v>
      </c>
      <c r="C103" s="4" t="s">
        <v>23</v>
      </c>
      <c r="D103" s="4">
        <v>45</v>
      </c>
      <c r="E103" s="4">
        <v>20</v>
      </c>
      <c r="F103" s="4">
        <v>30</v>
      </c>
      <c r="G103" s="4">
        <v>30</v>
      </c>
      <c r="H103" s="4">
        <v>15</v>
      </c>
      <c r="I103" s="4">
        <v>15</v>
      </c>
      <c r="J103" s="4">
        <v>15</v>
      </c>
      <c r="K103" s="4">
        <v>40</v>
      </c>
      <c r="L103" s="4">
        <v>20</v>
      </c>
      <c r="M103" s="20">
        <v>30</v>
      </c>
      <c r="N103" s="29">
        <f t="shared" si="4"/>
        <v>260</v>
      </c>
      <c r="O103" s="29" t="str">
        <f t="shared" si="6"/>
        <v>C</v>
      </c>
    </row>
    <row r="104" spans="1:15" x14ac:dyDescent="0.3">
      <c r="A104" s="4">
        <v>93</v>
      </c>
      <c r="B104" s="5" t="s">
        <v>118</v>
      </c>
      <c r="C104" s="4" t="s">
        <v>23</v>
      </c>
      <c r="D104" s="4">
        <v>30</v>
      </c>
      <c r="E104" s="4">
        <v>20</v>
      </c>
      <c r="F104" s="4">
        <v>30</v>
      </c>
      <c r="G104" s="4">
        <v>30</v>
      </c>
      <c r="H104" s="4">
        <v>15</v>
      </c>
      <c r="I104" s="4">
        <v>15</v>
      </c>
      <c r="J104" s="4">
        <v>15</v>
      </c>
      <c r="K104" s="4">
        <v>40</v>
      </c>
      <c r="L104" s="4">
        <v>20</v>
      </c>
      <c r="M104" s="20">
        <v>20</v>
      </c>
      <c r="N104" s="29">
        <f t="shared" si="4"/>
        <v>235</v>
      </c>
      <c r="O104" s="29" t="str">
        <f t="shared" si="6"/>
        <v>C</v>
      </c>
    </row>
    <row r="105" spans="1:15" x14ac:dyDescent="0.3">
      <c r="A105" s="4">
        <v>94</v>
      </c>
      <c r="B105" s="5" t="s">
        <v>119</v>
      </c>
      <c r="C105" s="4" t="s">
        <v>281</v>
      </c>
      <c r="D105" s="29">
        <v>45</v>
      </c>
      <c r="E105" s="29">
        <v>30</v>
      </c>
      <c r="F105" s="29">
        <v>30</v>
      </c>
      <c r="G105" s="29">
        <v>30</v>
      </c>
      <c r="H105" s="29">
        <v>15</v>
      </c>
      <c r="I105" s="29">
        <v>15</v>
      </c>
      <c r="J105" s="29">
        <v>15</v>
      </c>
      <c r="K105" s="29">
        <v>60</v>
      </c>
      <c r="L105" s="29">
        <v>30</v>
      </c>
      <c r="M105" s="20">
        <v>30</v>
      </c>
      <c r="N105" s="29">
        <f t="shared" si="4"/>
        <v>300</v>
      </c>
      <c r="O105" s="29" t="str">
        <f t="shared" si="6"/>
        <v>B</v>
      </c>
    </row>
    <row r="106" spans="1:15" x14ac:dyDescent="0.3">
      <c r="A106" s="4">
        <v>95</v>
      </c>
      <c r="B106" s="5" t="s">
        <v>120</v>
      </c>
      <c r="C106" s="4" t="s">
        <v>281</v>
      </c>
      <c r="D106" s="29">
        <v>45</v>
      </c>
      <c r="E106" s="29">
        <v>30</v>
      </c>
      <c r="F106" s="29">
        <v>30</v>
      </c>
      <c r="G106" s="29">
        <v>30</v>
      </c>
      <c r="H106" s="29">
        <v>15</v>
      </c>
      <c r="I106" s="29">
        <v>15</v>
      </c>
      <c r="J106" s="29">
        <v>15</v>
      </c>
      <c r="K106" s="29">
        <v>50</v>
      </c>
      <c r="L106" s="29">
        <v>30</v>
      </c>
      <c r="M106" s="20">
        <v>30</v>
      </c>
      <c r="N106" s="29">
        <f t="shared" si="4"/>
        <v>290</v>
      </c>
      <c r="O106" s="29" t="str">
        <f t="shared" si="6"/>
        <v>C</v>
      </c>
    </row>
    <row r="107" spans="1:15" x14ac:dyDescent="0.3">
      <c r="A107" s="4">
        <v>96</v>
      </c>
      <c r="B107" s="5" t="s">
        <v>121</v>
      </c>
      <c r="C107" s="4" t="s">
        <v>281</v>
      </c>
      <c r="D107" s="29">
        <v>45</v>
      </c>
      <c r="E107" s="29">
        <v>30</v>
      </c>
      <c r="F107" s="29">
        <v>30</v>
      </c>
      <c r="G107" s="29">
        <v>30</v>
      </c>
      <c r="H107" s="29">
        <v>15</v>
      </c>
      <c r="I107" s="29">
        <v>15</v>
      </c>
      <c r="J107" s="29">
        <v>15</v>
      </c>
      <c r="K107" s="29">
        <v>40</v>
      </c>
      <c r="L107" s="29">
        <v>30</v>
      </c>
      <c r="M107" s="20">
        <v>30</v>
      </c>
      <c r="N107" s="29">
        <f t="shared" si="4"/>
        <v>280</v>
      </c>
      <c r="O107" s="29" t="str">
        <f t="shared" si="6"/>
        <v>C</v>
      </c>
    </row>
    <row r="108" spans="1:15" x14ac:dyDescent="0.3">
      <c r="A108" s="4">
        <v>97</v>
      </c>
      <c r="B108" s="5" t="s">
        <v>122</v>
      </c>
      <c r="C108" s="4" t="s">
        <v>281</v>
      </c>
      <c r="D108" s="29">
        <v>45</v>
      </c>
      <c r="E108" s="29">
        <v>30</v>
      </c>
      <c r="F108" s="29">
        <v>30</v>
      </c>
      <c r="G108" s="29">
        <v>30</v>
      </c>
      <c r="H108" s="29">
        <v>15</v>
      </c>
      <c r="I108" s="29">
        <v>15</v>
      </c>
      <c r="J108" s="29">
        <v>15</v>
      </c>
      <c r="K108" s="29">
        <v>50</v>
      </c>
      <c r="L108" s="29">
        <v>30</v>
      </c>
      <c r="M108" s="20">
        <v>30</v>
      </c>
      <c r="N108" s="29">
        <f t="shared" si="4"/>
        <v>290</v>
      </c>
      <c r="O108" s="29" t="str">
        <f t="shared" si="6"/>
        <v>C</v>
      </c>
    </row>
    <row r="109" spans="1:15" x14ac:dyDescent="0.3">
      <c r="A109" s="4">
        <v>98</v>
      </c>
      <c r="B109" s="5" t="s">
        <v>123</v>
      </c>
      <c r="C109" s="4" t="s">
        <v>281</v>
      </c>
      <c r="D109" s="29">
        <v>45</v>
      </c>
      <c r="E109" s="29">
        <v>30</v>
      </c>
      <c r="F109" s="29">
        <v>30</v>
      </c>
      <c r="G109" s="29">
        <v>30</v>
      </c>
      <c r="H109" s="29">
        <v>15</v>
      </c>
      <c r="I109" s="29">
        <v>15</v>
      </c>
      <c r="J109" s="29">
        <v>15</v>
      </c>
      <c r="K109" s="29">
        <v>60</v>
      </c>
      <c r="L109" s="29">
        <v>30</v>
      </c>
      <c r="M109" s="20">
        <v>30</v>
      </c>
      <c r="N109" s="29">
        <f t="shared" si="4"/>
        <v>300</v>
      </c>
      <c r="O109" s="29" t="str">
        <f t="shared" si="6"/>
        <v>B</v>
      </c>
    </row>
    <row r="110" spans="1:15" x14ac:dyDescent="0.3">
      <c r="A110" s="4">
        <v>99</v>
      </c>
      <c r="B110" s="5" t="s">
        <v>124</v>
      </c>
      <c r="C110" s="4" t="s">
        <v>24</v>
      </c>
      <c r="D110" s="30">
        <v>60</v>
      </c>
      <c r="E110" s="30">
        <v>40</v>
      </c>
      <c r="F110" s="30">
        <v>40</v>
      </c>
      <c r="G110" s="30">
        <v>40</v>
      </c>
      <c r="H110" s="30">
        <v>15</v>
      </c>
      <c r="I110" s="30">
        <v>20</v>
      </c>
      <c r="J110" s="30">
        <v>20</v>
      </c>
      <c r="K110" s="30">
        <v>80</v>
      </c>
      <c r="L110" s="30">
        <v>40</v>
      </c>
      <c r="M110" s="20">
        <v>40</v>
      </c>
      <c r="N110" s="29">
        <f t="shared" si="4"/>
        <v>395</v>
      </c>
      <c r="O110" s="29" t="str">
        <f t="shared" si="6"/>
        <v>A</v>
      </c>
    </row>
    <row r="111" spans="1:15" x14ac:dyDescent="0.3">
      <c r="A111" s="4">
        <v>100</v>
      </c>
      <c r="B111" s="5" t="s">
        <v>125</v>
      </c>
      <c r="C111" s="4" t="s">
        <v>24</v>
      </c>
      <c r="D111" s="4">
        <v>60</v>
      </c>
      <c r="E111" s="4">
        <v>40</v>
      </c>
      <c r="F111" s="4">
        <v>40</v>
      </c>
      <c r="G111" s="4">
        <v>40</v>
      </c>
      <c r="H111" s="4">
        <v>15</v>
      </c>
      <c r="I111" s="4">
        <v>20</v>
      </c>
      <c r="J111" s="4">
        <v>20</v>
      </c>
      <c r="K111" s="4">
        <v>70</v>
      </c>
      <c r="L111" s="4">
        <v>40</v>
      </c>
      <c r="M111" s="20">
        <v>40</v>
      </c>
      <c r="N111" s="29">
        <f t="shared" si="4"/>
        <v>385</v>
      </c>
      <c r="O111" s="29" t="str">
        <f t="shared" si="6"/>
        <v>A</v>
      </c>
    </row>
    <row r="112" spans="1:15" x14ac:dyDescent="0.3">
      <c r="A112" s="4">
        <v>101</v>
      </c>
      <c r="B112" s="5" t="s">
        <v>126</v>
      </c>
      <c r="C112" s="4" t="s">
        <v>24</v>
      </c>
      <c r="D112" s="4">
        <v>45</v>
      </c>
      <c r="E112" s="4">
        <v>30</v>
      </c>
      <c r="F112" s="4">
        <v>30</v>
      </c>
      <c r="G112" s="4">
        <v>30</v>
      </c>
      <c r="H112" s="4">
        <v>20</v>
      </c>
      <c r="I112" s="4">
        <v>20</v>
      </c>
      <c r="J112" s="4">
        <v>20</v>
      </c>
      <c r="K112" s="4">
        <v>70</v>
      </c>
      <c r="L112" s="4">
        <v>40</v>
      </c>
      <c r="M112" s="20">
        <v>40</v>
      </c>
      <c r="N112" s="29">
        <f t="shared" si="4"/>
        <v>345</v>
      </c>
      <c r="O112" s="29" t="str">
        <f t="shared" si="6"/>
        <v>B</v>
      </c>
    </row>
    <row r="113" spans="1:15" x14ac:dyDescent="0.3">
      <c r="A113" s="4">
        <v>102</v>
      </c>
      <c r="B113" s="5" t="s">
        <v>127</v>
      </c>
      <c r="C113" s="4" t="s">
        <v>24</v>
      </c>
      <c r="D113" s="4">
        <v>60</v>
      </c>
      <c r="E113" s="4">
        <v>40</v>
      </c>
      <c r="F113" s="4">
        <v>40</v>
      </c>
      <c r="G113" s="4">
        <v>40</v>
      </c>
      <c r="H113" s="4">
        <v>15</v>
      </c>
      <c r="I113" s="4">
        <v>20</v>
      </c>
      <c r="J113" s="4">
        <v>20</v>
      </c>
      <c r="K113" s="4">
        <v>80</v>
      </c>
      <c r="L113" s="4">
        <v>30</v>
      </c>
      <c r="M113" s="20">
        <v>40</v>
      </c>
      <c r="N113" s="29">
        <f t="shared" si="4"/>
        <v>385</v>
      </c>
      <c r="O113" s="29" t="str">
        <f t="shared" si="6"/>
        <v>A</v>
      </c>
    </row>
    <row r="114" spans="1:15" x14ac:dyDescent="0.3">
      <c r="A114" s="4">
        <v>103</v>
      </c>
      <c r="B114" s="5" t="s">
        <v>128</v>
      </c>
      <c r="C114" s="4" t="s">
        <v>24</v>
      </c>
      <c r="D114" s="29">
        <v>45</v>
      </c>
      <c r="E114" s="29">
        <v>40</v>
      </c>
      <c r="F114" s="29">
        <v>40</v>
      </c>
      <c r="G114" s="29">
        <v>40</v>
      </c>
      <c r="H114" s="29">
        <v>20</v>
      </c>
      <c r="I114" s="29">
        <v>20</v>
      </c>
      <c r="J114" s="29">
        <v>20</v>
      </c>
      <c r="K114" s="29">
        <v>80</v>
      </c>
      <c r="L114" s="29">
        <v>40</v>
      </c>
      <c r="M114" s="20">
        <v>40</v>
      </c>
      <c r="N114" s="29">
        <f t="shared" si="4"/>
        <v>385</v>
      </c>
      <c r="O114" s="29" t="str">
        <f t="shared" si="6"/>
        <v>A</v>
      </c>
    </row>
    <row r="115" spans="1:15" x14ac:dyDescent="0.3">
      <c r="A115" s="4">
        <v>104</v>
      </c>
      <c r="B115" s="5" t="s">
        <v>130</v>
      </c>
      <c r="C115" s="4" t="s">
        <v>158</v>
      </c>
      <c r="D115" s="4">
        <v>60</v>
      </c>
      <c r="E115" s="4">
        <v>40</v>
      </c>
      <c r="F115" s="4">
        <v>30</v>
      </c>
      <c r="G115" s="4">
        <v>30</v>
      </c>
      <c r="H115" s="4">
        <v>15</v>
      </c>
      <c r="I115" s="4">
        <v>15</v>
      </c>
      <c r="J115" s="4">
        <v>15</v>
      </c>
      <c r="K115" s="4">
        <v>80</v>
      </c>
      <c r="L115" s="4">
        <v>30</v>
      </c>
      <c r="M115" s="20">
        <v>40</v>
      </c>
      <c r="N115" s="29">
        <f t="shared" si="4"/>
        <v>355</v>
      </c>
      <c r="O115" s="29" t="str">
        <f t="shared" si="6"/>
        <v>B</v>
      </c>
    </row>
    <row r="116" spans="1:15" x14ac:dyDescent="0.3">
      <c r="A116" s="4">
        <v>105</v>
      </c>
      <c r="B116" s="5" t="s">
        <v>131</v>
      </c>
      <c r="C116" s="4" t="s">
        <v>158</v>
      </c>
      <c r="D116" s="4">
        <v>60</v>
      </c>
      <c r="E116" s="4">
        <v>30</v>
      </c>
      <c r="F116" s="4">
        <v>40</v>
      </c>
      <c r="G116" s="4">
        <v>30</v>
      </c>
      <c r="H116" s="4">
        <v>15</v>
      </c>
      <c r="I116" s="4">
        <v>15</v>
      </c>
      <c r="J116" s="4">
        <v>20</v>
      </c>
      <c r="K116" s="4">
        <v>80</v>
      </c>
      <c r="L116" s="4">
        <v>30</v>
      </c>
      <c r="M116" s="20">
        <v>30</v>
      </c>
      <c r="N116" s="29">
        <f t="shared" si="4"/>
        <v>350</v>
      </c>
      <c r="O116" s="29" t="str">
        <f t="shared" si="6"/>
        <v>B</v>
      </c>
    </row>
    <row r="117" spans="1:15" x14ac:dyDescent="0.3">
      <c r="A117" s="4">
        <v>106</v>
      </c>
      <c r="B117" s="5" t="s">
        <v>132</v>
      </c>
      <c r="C117" s="4" t="s">
        <v>158</v>
      </c>
      <c r="D117" s="4">
        <v>60</v>
      </c>
      <c r="E117" s="4">
        <v>40</v>
      </c>
      <c r="F117" s="4">
        <v>40</v>
      </c>
      <c r="G117" s="4">
        <v>30</v>
      </c>
      <c r="H117" s="4">
        <v>20</v>
      </c>
      <c r="I117" s="4">
        <v>15</v>
      </c>
      <c r="J117" s="4">
        <v>15</v>
      </c>
      <c r="K117" s="4">
        <v>80</v>
      </c>
      <c r="L117" s="4">
        <v>40</v>
      </c>
      <c r="M117" s="20">
        <v>40</v>
      </c>
      <c r="N117" s="29">
        <f t="shared" si="4"/>
        <v>380</v>
      </c>
      <c r="O117" s="29" t="str">
        <f t="shared" si="6"/>
        <v>A</v>
      </c>
    </row>
    <row r="120" spans="1:15" x14ac:dyDescent="0.3">
      <c r="A120" s="40" t="s">
        <v>25</v>
      </c>
      <c r="B120" s="40" t="s">
        <v>26</v>
      </c>
      <c r="C120" s="40" t="s">
        <v>27</v>
      </c>
      <c r="D120" s="68" t="s">
        <v>277</v>
      </c>
      <c r="E120" s="69"/>
      <c r="F120" s="69"/>
      <c r="G120" s="69"/>
      <c r="H120" s="69"/>
      <c r="I120" s="69"/>
      <c r="J120" s="69"/>
      <c r="K120" s="69"/>
      <c r="L120" s="69"/>
      <c r="M120" s="70"/>
      <c r="N120" s="67" t="s">
        <v>279</v>
      </c>
    </row>
    <row r="121" spans="1:15" x14ac:dyDescent="0.3">
      <c r="A121" s="40"/>
      <c r="B121" s="40"/>
      <c r="C121" s="40"/>
      <c r="D121" s="4" t="s">
        <v>205</v>
      </c>
      <c r="E121" s="13" t="s">
        <v>178</v>
      </c>
      <c r="F121" s="13" t="s">
        <v>180</v>
      </c>
      <c r="G121" s="13" t="s">
        <v>182</v>
      </c>
      <c r="H121" s="13" t="s">
        <v>184</v>
      </c>
      <c r="I121" s="13" t="s">
        <v>186</v>
      </c>
      <c r="J121" s="13" t="s">
        <v>188</v>
      </c>
      <c r="K121" s="28" t="s">
        <v>280</v>
      </c>
      <c r="L121" s="28" t="s">
        <v>283</v>
      </c>
      <c r="M121" s="32" t="s">
        <v>194</v>
      </c>
      <c r="N121" s="67"/>
    </row>
    <row r="122" spans="1:15" x14ac:dyDescent="0.3">
      <c r="A122" s="4">
        <v>1</v>
      </c>
      <c r="B122" s="4" t="s">
        <v>28</v>
      </c>
      <c r="C122" s="4" t="s">
        <v>29</v>
      </c>
      <c r="D122" s="33" t="str">
        <f>IF(D12=60,"produktivitas kerja &gt;90%",IF(D12=45,"Produktivitas kerja 80-90%",IF(D12=30,"Produktivitas kerja 60-79%","Produktivitas kerja &lt; 60%")))</f>
        <v>Produktivitas kerja 80-90%</v>
      </c>
      <c r="E122" s="33" t="str">
        <f>IF(E12=40,"Sangat Baik",IF(E12=30,"Baik",IF(E12=20,"Kurang","Tidak Mampu")))</f>
        <v>Baik</v>
      </c>
      <c r="F122" s="33" t="str">
        <f>IF(F12=40,"Melaksanakan", IF(F12=30,"Melaksanakan",IF(F12=20,"Kurang Melaksanakan","Tidak Melaksanakan")))</f>
        <v>Kurang Melaksanakan</v>
      </c>
      <c r="G122" s="33" t="str">
        <f>IF(G12=40,"Sangat Lengkap dan sesuai",IF(G12=30,"Lengkap",IF(G12=20,"Kurang Lengkap","Tidak Mampu")))</f>
        <v>Lengkap</v>
      </c>
      <c r="H122" s="33" t="str">
        <f>IF(H12=20,"Paham dan melaksanakan",IF(H12=15,"Kurang melaksanakan",IF(H12=10,"Kurang melaksanakan","Tidak Memahami dan melaksanakan")))</f>
        <v>Kurang melaksanakan</v>
      </c>
      <c r="I122" s="33" t="str">
        <f>IF(I12=20,"Sangat Mampu",IF(I12=15,"Mampu",IF(I12=10,"Kurang mampu","Tidak Mampu")))</f>
        <v>Mampu</v>
      </c>
      <c r="J122" s="33" t="str">
        <f>IF(J12=20,"Pemahaman Baik",IF(J12=15,"Pemahaman Baik",IF(J12=10,"Kurang Baik","TidakMemahami")))</f>
        <v>Pemahaman Baik</v>
      </c>
      <c r="K122" s="33" t="str">
        <f>IF(K12=80,"Hadir 100%",IF(K12=70,"Hadir 100% ada terlambat",IF(K12=60,"Hadir &gt;=90%",IF(K12=50,"Hadir&gt;=90% ada terlambat",IF(K12=40,"Hadir 80-90%", IF(K12=30,"Hadir 80-90% ada terlambat", IF(K12=20,"Hadir &lt;80%","Hadir&lt;80% ada terlambat")))))))</f>
        <v>Hadir &gt;=90%</v>
      </c>
      <c r="L122" s="33" t="str">
        <f>IF(L12=40,"Tidak ada Pelanggaran",IF(L12=30,"Sedikit Pelanggaran",IF(L12=20,"Sedikit Pelanggaran","Banyak Pelanggaran")))</f>
        <v>Sedikit Pelanggaran</v>
      </c>
      <c r="M122" s="34" t="str">
        <f>IF(M12=40,"Sangat Bagus",IF(M12=30,"Bagus",IF(M12=20,"Kurang","Tidak Mampu")))</f>
        <v>Bagus</v>
      </c>
      <c r="N122" s="33" t="s">
        <v>291</v>
      </c>
    </row>
    <row r="123" spans="1:15" x14ac:dyDescent="0.3">
      <c r="A123" s="4">
        <v>2</v>
      </c>
      <c r="B123" s="4" t="s">
        <v>30</v>
      </c>
      <c r="C123" s="4" t="s">
        <v>29</v>
      </c>
      <c r="D123" s="33" t="str">
        <f t="shared" ref="D123:D186" si="8">IF(D13=60,"produktivitas kerja &gt;90%",IF(D13=45,"Produktivitas kerja 80-90%",IF(D13=30,"Produktivitas kerja 60-79%","Produktivitas kerja &lt; 60%")))</f>
        <v>Produktivitas kerja 80-90%</v>
      </c>
      <c r="E123" s="33" t="str">
        <f t="shared" ref="E123:E186" si="9">IF(E13=40,"Sangat Baik",IF(E13=30,"Baik",IF(E13=20,"Kurang","Tidak Mampu")))</f>
        <v>Baik</v>
      </c>
      <c r="F123" s="33" t="str">
        <f t="shared" ref="F123:F186" si="10">IF(F13=40,"Melaksanakan", IF(F13=30,"Melaksanakan",IF(F13=20,"Kurang Melaksanakan","Tidak Melaksanakan")))</f>
        <v>Kurang Melaksanakan</v>
      </c>
      <c r="G123" s="33" t="str">
        <f t="shared" ref="G123:G186" si="11">IF(G13=40,"Sangat Lengkap dan sesuai",IF(G13=30,"Lengkap",IF(G13=20,"Kurang Lengkap","Tidak Mampu")))</f>
        <v>Lengkap</v>
      </c>
      <c r="H123" s="33" t="str">
        <f t="shared" ref="H123:H186" si="12">IF(H13=20,"Paham dan melaksanakan",IF(H13=15,"Kurang melaksanakan",IF(H13=10,"Kurang melaksanakan","Tidak Memahami dan melaksanakan")))</f>
        <v>Kurang melaksanakan</v>
      </c>
      <c r="I123" s="33" t="str">
        <f t="shared" ref="I123:I186" si="13">IF(I13=20,"Sangat Mampu",IF(I13=15,"Mampu",IF(I13=10,"Kurang mampu","Tidak Mampu")))</f>
        <v>Mampu</v>
      </c>
      <c r="J123" s="33" t="str">
        <f t="shared" ref="J123:J186" si="14">IF(J13=20,"Pemahaman Baik",IF(J13=15,"Pemahaman Baik",IF(J13=10,"Kurang Baik","TidakMemahami")))</f>
        <v>Pemahaman Baik</v>
      </c>
      <c r="K123" s="33" t="str">
        <f t="shared" ref="K123:K186" si="15">IF(K13=80,"Hadir 100%",IF(K13=70,"Hadir 100% ada terlambat",IF(K13=60,"Hadir &gt;=90%",IF(K13=50,"Hadir&gt;=90% ada terlambat",IF(K13=40,"Hadir 80-90%", IF(K13=30,"Hadir 80-90% ada terlambat", IF(K13=20,"Hadir &lt;80%","Hadir&lt;80% ada terlambat")))))))</f>
        <v>Hadir &gt;=90%</v>
      </c>
      <c r="L123" s="33" t="str">
        <f t="shared" ref="L123:L186" si="16">IF(L13=40,"Tidak ada Pelanggaran",IF(L13=30,"Sedikit Pelanggaran",IF(L13=20,"Sedikit Pelanggaran","Banyak Pelanggaran")))</f>
        <v>Sedikit Pelanggaran</v>
      </c>
      <c r="M123" s="34" t="str">
        <f t="shared" ref="M123:M186" si="17">IF(M13=40,"Sangat Bagus",IF(M13=30,"Bagus",IF(M13=20,"Kurang","Tidak Mampu")))</f>
        <v>Bagus</v>
      </c>
      <c r="N123" s="33" t="s">
        <v>291</v>
      </c>
    </row>
    <row r="124" spans="1:15" x14ac:dyDescent="0.3">
      <c r="A124" s="4">
        <v>3</v>
      </c>
      <c r="B124" s="4" t="s">
        <v>31</v>
      </c>
      <c r="C124" s="4" t="s">
        <v>29</v>
      </c>
      <c r="D124" s="33" t="str">
        <f t="shared" si="8"/>
        <v>Produktivitas kerja 80-90%</v>
      </c>
      <c r="E124" s="33" t="str">
        <f t="shared" si="9"/>
        <v>Baik</v>
      </c>
      <c r="F124" s="33" t="str">
        <f t="shared" si="10"/>
        <v>Kurang Melaksanakan</v>
      </c>
      <c r="G124" s="33" t="str">
        <f t="shared" si="11"/>
        <v>Kurang Lengkap</v>
      </c>
      <c r="H124" s="33" t="str">
        <f t="shared" si="12"/>
        <v>Kurang melaksanakan</v>
      </c>
      <c r="I124" s="33" t="str">
        <f t="shared" si="13"/>
        <v>Mampu</v>
      </c>
      <c r="J124" s="33" t="str">
        <f t="shared" si="14"/>
        <v>Pemahaman Baik</v>
      </c>
      <c r="K124" s="33" t="str">
        <f t="shared" si="15"/>
        <v>Hadir 80-90%</v>
      </c>
      <c r="L124" s="33" t="str">
        <f t="shared" si="16"/>
        <v>Sedikit Pelanggaran</v>
      </c>
      <c r="M124" s="34" t="str">
        <f t="shared" si="17"/>
        <v>Kurang</v>
      </c>
      <c r="N124" s="33" t="s">
        <v>291</v>
      </c>
    </row>
    <row r="125" spans="1:15" x14ac:dyDescent="0.3">
      <c r="A125" s="4">
        <v>4</v>
      </c>
      <c r="B125" s="4" t="s">
        <v>32</v>
      </c>
      <c r="C125" s="4" t="s">
        <v>10</v>
      </c>
      <c r="D125" s="33" t="str">
        <f t="shared" si="8"/>
        <v>Produktivitas kerja 80-90%</v>
      </c>
      <c r="E125" s="33" t="str">
        <f t="shared" si="9"/>
        <v>Baik</v>
      </c>
      <c r="F125" s="33" t="str">
        <f t="shared" si="10"/>
        <v>Melaksanakan</v>
      </c>
      <c r="G125" s="33" t="str">
        <f t="shared" si="11"/>
        <v>Lengkap</v>
      </c>
      <c r="H125" s="33" t="str">
        <f t="shared" si="12"/>
        <v>Kurang melaksanakan</v>
      </c>
      <c r="I125" s="33" t="str">
        <f t="shared" si="13"/>
        <v>Mampu</v>
      </c>
      <c r="J125" s="33" t="str">
        <f t="shared" si="14"/>
        <v>Pemahaman Baik</v>
      </c>
      <c r="K125" s="33" t="str">
        <f t="shared" si="15"/>
        <v>Hadir &gt;=90%</v>
      </c>
      <c r="L125" s="33" t="str">
        <f t="shared" si="16"/>
        <v>Sedikit Pelanggaran</v>
      </c>
      <c r="M125" s="34" t="str">
        <f t="shared" si="17"/>
        <v>Bagus</v>
      </c>
      <c r="N125" s="33" t="s">
        <v>292</v>
      </c>
    </row>
    <row r="126" spans="1:15" x14ac:dyDescent="0.3">
      <c r="A126" s="4">
        <v>5</v>
      </c>
      <c r="B126" s="4" t="s">
        <v>33</v>
      </c>
      <c r="C126" s="4" t="s">
        <v>10</v>
      </c>
      <c r="D126" s="33" t="str">
        <f t="shared" si="8"/>
        <v>Produktivitas kerja 60-79%</v>
      </c>
      <c r="E126" s="33" t="str">
        <f t="shared" si="9"/>
        <v>Kurang</v>
      </c>
      <c r="F126" s="33" t="str">
        <f t="shared" si="10"/>
        <v>Kurang Melaksanakan</v>
      </c>
      <c r="G126" s="33" t="str">
        <f t="shared" si="11"/>
        <v>Kurang Lengkap</v>
      </c>
      <c r="H126" s="33" t="str">
        <f t="shared" si="12"/>
        <v>Kurang melaksanakan</v>
      </c>
      <c r="I126" s="33" t="str">
        <f t="shared" si="13"/>
        <v>Mampu</v>
      </c>
      <c r="J126" s="33" t="str">
        <f t="shared" si="14"/>
        <v>Pemahaman Baik</v>
      </c>
      <c r="K126" s="33" t="str">
        <f t="shared" si="15"/>
        <v>Hadir &gt;=90%</v>
      </c>
      <c r="L126" s="33" t="str">
        <f t="shared" si="16"/>
        <v>Sedikit Pelanggaran</v>
      </c>
      <c r="M126" s="34" t="str">
        <f t="shared" si="17"/>
        <v>Bagus</v>
      </c>
      <c r="N126" s="33" t="s">
        <v>291</v>
      </c>
    </row>
    <row r="127" spans="1:15" x14ac:dyDescent="0.3">
      <c r="A127" s="4">
        <v>6</v>
      </c>
      <c r="B127" s="4" t="s">
        <v>34</v>
      </c>
      <c r="C127" s="4" t="s">
        <v>10</v>
      </c>
      <c r="D127" s="33" t="str">
        <f t="shared" si="8"/>
        <v>Produktivitas kerja 80-90%</v>
      </c>
      <c r="E127" s="33" t="str">
        <f t="shared" si="9"/>
        <v>Baik</v>
      </c>
      <c r="F127" s="33" t="str">
        <f t="shared" si="10"/>
        <v>Kurang Melaksanakan</v>
      </c>
      <c r="G127" s="33" t="str">
        <f t="shared" si="11"/>
        <v>Kurang Lengkap</v>
      </c>
      <c r="H127" s="33" t="str">
        <f t="shared" si="12"/>
        <v>Kurang melaksanakan</v>
      </c>
      <c r="I127" s="33" t="str">
        <f t="shared" si="13"/>
        <v>Mampu</v>
      </c>
      <c r="J127" s="33" t="str">
        <f t="shared" si="14"/>
        <v>Pemahaman Baik</v>
      </c>
      <c r="K127" s="33" t="str">
        <f t="shared" si="15"/>
        <v>Hadir 80-90%</v>
      </c>
      <c r="L127" s="33" t="str">
        <f t="shared" si="16"/>
        <v>Sedikit Pelanggaran</v>
      </c>
      <c r="M127" s="34" t="str">
        <f t="shared" si="17"/>
        <v>Bagus</v>
      </c>
      <c r="N127" s="33" t="s">
        <v>291</v>
      </c>
    </row>
    <row r="128" spans="1:15" x14ac:dyDescent="0.3">
      <c r="A128" s="4">
        <v>7</v>
      </c>
      <c r="B128" s="4" t="s">
        <v>35</v>
      </c>
      <c r="C128" s="4" t="s">
        <v>10</v>
      </c>
      <c r="D128" s="33" t="str">
        <f t="shared" si="8"/>
        <v>Produktivitas kerja 80-90%</v>
      </c>
      <c r="E128" s="33" t="str">
        <f t="shared" si="9"/>
        <v>Baik</v>
      </c>
      <c r="F128" s="33" t="str">
        <f t="shared" si="10"/>
        <v>Kurang Melaksanakan</v>
      </c>
      <c r="G128" s="33" t="str">
        <f t="shared" si="11"/>
        <v>Kurang Lengkap</v>
      </c>
      <c r="H128" s="33" t="str">
        <f t="shared" si="12"/>
        <v>Kurang melaksanakan</v>
      </c>
      <c r="I128" s="33" t="str">
        <f t="shared" si="13"/>
        <v>Mampu</v>
      </c>
      <c r="J128" s="33" t="str">
        <f t="shared" si="14"/>
        <v>Pemahaman Baik</v>
      </c>
      <c r="K128" s="33" t="str">
        <f t="shared" si="15"/>
        <v>Hadir &gt;=90%</v>
      </c>
      <c r="L128" s="33" t="str">
        <f t="shared" si="16"/>
        <v>Sedikit Pelanggaran</v>
      </c>
      <c r="M128" s="34" t="str">
        <f t="shared" si="17"/>
        <v>Bagus</v>
      </c>
      <c r="N128" s="33" t="s">
        <v>291</v>
      </c>
    </row>
    <row r="129" spans="1:14" x14ac:dyDescent="0.3">
      <c r="A129" s="4">
        <v>8</v>
      </c>
      <c r="B129" s="4" t="s">
        <v>36</v>
      </c>
      <c r="C129" s="4" t="s">
        <v>10</v>
      </c>
      <c r="D129" s="33" t="str">
        <f t="shared" si="8"/>
        <v>Produktivitas kerja 80-90%</v>
      </c>
      <c r="E129" s="33" t="str">
        <f t="shared" si="9"/>
        <v>Baik</v>
      </c>
      <c r="F129" s="33" t="str">
        <f t="shared" si="10"/>
        <v>Melaksanakan</v>
      </c>
      <c r="G129" s="33" t="str">
        <f t="shared" si="11"/>
        <v>Lengkap</v>
      </c>
      <c r="H129" s="33" t="str">
        <f t="shared" si="12"/>
        <v>Kurang melaksanakan</v>
      </c>
      <c r="I129" s="33" t="str">
        <f t="shared" si="13"/>
        <v>Mampu</v>
      </c>
      <c r="J129" s="33" t="str">
        <f t="shared" si="14"/>
        <v>Pemahaman Baik</v>
      </c>
      <c r="K129" s="33" t="str">
        <f t="shared" si="15"/>
        <v>Hadir &gt;=90%</v>
      </c>
      <c r="L129" s="33" t="str">
        <f t="shared" si="16"/>
        <v>Sedikit Pelanggaran</v>
      </c>
      <c r="M129" s="34" t="str">
        <f t="shared" si="17"/>
        <v>Bagus</v>
      </c>
      <c r="N129" s="33" t="s">
        <v>292</v>
      </c>
    </row>
    <row r="130" spans="1:14" x14ac:dyDescent="0.3">
      <c r="A130" s="4">
        <v>9</v>
      </c>
      <c r="B130" s="4" t="s">
        <v>37</v>
      </c>
      <c r="C130" s="4" t="s">
        <v>10</v>
      </c>
      <c r="D130" s="33" t="str">
        <f t="shared" si="8"/>
        <v>Produktivitas kerja 80-90%</v>
      </c>
      <c r="E130" s="33" t="str">
        <f t="shared" si="9"/>
        <v>Baik</v>
      </c>
      <c r="F130" s="33" t="str">
        <f t="shared" si="10"/>
        <v>Melaksanakan</v>
      </c>
      <c r="G130" s="33" t="str">
        <f t="shared" si="11"/>
        <v>Lengkap</v>
      </c>
      <c r="H130" s="33" t="str">
        <f t="shared" si="12"/>
        <v>Kurang melaksanakan</v>
      </c>
      <c r="I130" s="33" t="str">
        <f t="shared" si="13"/>
        <v>Mampu</v>
      </c>
      <c r="J130" s="33" t="str">
        <f t="shared" si="14"/>
        <v>Pemahaman Baik</v>
      </c>
      <c r="K130" s="33" t="str">
        <f t="shared" si="15"/>
        <v>Hadir &gt;=90%</v>
      </c>
      <c r="L130" s="33" t="str">
        <f t="shared" si="16"/>
        <v>Sedikit Pelanggaran</v>
      </c>
      <c r="M130" s="34" t="str">
        <f t="shared" si="17"/>
        <v>Bagus</v>
      </c>
      <c r="N130" s="33" t="s">
        <v>292</v>
      </c>
    </row>
    <row r="131" spans="1:14" x14ac:dyDescent="0.3">
      <c r="A131" s="4">
        <v>10</v>
      </c>
      <c r="B131" s="4" t="s">
        <v>38</v>
      </c>
      <c r="C131" s="4" t="s">
        <v>10</v>
      </c>
      <c r="D131" s="33" t="str">
        <f t="shared" si="8"/>
        <v>Produktivitas kerja 60-79%</v>
      </c>
      <c r="E131" s="33" t="str">
        <f t="shared" si="9"/>
        <v>Baik</v>
      </c>
      <c r="F131" s="33" t="str">
        <f t="shared" si="10"/>
        <v>Kurang Melaksanakan</v>
      </c>
      <c r="G131" s="33" t="str">
        <f t="shared" si="11"/>
        <v>Kurang Lengkap</v>
      </c>
      <c r="H131" s="33" t="str">
        <f t="shared" si="12"/>
        <v>Kurang melaksanakan</v>
      </c>
      <c r="I131" s="33" t="str">
        <f t="shared" si="13"/>
        <v>Mampu</v>
      </c>
      <c r="J131" s="33" t="str">
        <f t="shared" si="14"/>
        <v>Pemahaman Baik</v>
      </c>
      <c r="K131" s="33" t="str">
        <f t="shared" si="15"/>
        <v>Hadir &gt;=90%</v>
      </c>
      <c r="L131" s="33" t="str">
        <f t="shared" si="16"/>
        <v>Sedikit Pelanggaran</v>
      </c>
      <c r="M131" s="34" t="str">
        <f t="shared" si="17"/>
        <v>Bagus</v>
      </c>
      <c r="N131" s="33" t="s">
        <v>291</v>
      </c>
    </row>
    <row r="132" spans="1:14" x14ac:dyDescent="0.3">
      <c r="A132" s="4">
        <v>11</v>
      </c>
      <c r="B132" s="4" t="s">
        <v>39</v>
      </c>
      <c r="C132" s="4" t="s">
        <v>10</v>
      </c>
      <c r="D132" s="33" t="str">
        <f t="shared" si="8"/>
        <v>Produktivitas kerja 60-79%</v>
      </c>
      <c r="E132" s="33" t="str">
        <f t="shared" si="9"/>
        <v>Tidak Mampu</v>
      </c>
      <c r="F132" s="33" t="str">
        <f t="shared" si="10"/>
        <v>Tidak Melaksanakan</v>
      </c>
      <c r="G132" s="33" t="str">
        <f t="shared" si="11"/>
        <v>Tidak Mampu</v>
      </c>
      <c r="H132" s="33" t="str">
        <f t="shared" si="12"/>
        <v>Kurang melaksanakan</v>
      </c>
      <c r="I132" s="33" t="str">
        <f t="shared" si="13"/>
        <v>Tidak Mampu</v>
      </c>
      <c r="J132" s="33" t="str">
        <f t="shared" si="14"/>
        <v>Pemahaman Baik</v>
      </c>
      <c r="K132" s="33" t="str">
        <f t="shared" si="15"/>
        <v>Hadir &gt;=90%</v>
      </c>
      <c r="L132" s="33" t="str">
        <f t="shared" si="16"/>
        <v>Sedikit Pelanggaran</v>
      </c>
      <c r="M132" s="34" t="str">
        <f t="shared" si="17"/>
        <v>Bagus</v>
      </c>
      <c r="N132" s="33" t="s">
        <v>291</v>
      </c>
    </row>
    <row r="133" spans="1:14" x14ac:dyDescent="0.3">
      <c r="A133" s="4">
        <v>12</v>
      </c>
      <c r="B133" s="4" t="s">
        <v>40</v>
      </c>
      <c r="C133" s="4" t="s">
        <v>10</v>
      </c>
      <c r="D133" s="33" t="str">
        <f t="shared" si="8"/>
        <v>Produktivitas kerja 60-79%</v>
      </c>
      <c r="E133" s="33" t="str">
        <f t="shared" si="9"/>
        <v>Tidak Mampu</v>
      </c>
      <c r="F133" s="33" t="str">
        <f t="shared" si="10"/>
        <v>Tidak Melaksanakan</v>
      </c>
      <c r="G133" s="33" t="str">
        <f t="shared" si="11"/>
        <v>Kurang Lengkap</v>
      </c>
      <c r="H133" s="33" t="str">
        <f t="shared" si="12"/>
        <v>Kurang melaksanakan</v>
      </c>
      <c r="I133" s="33" t="str">
        <f t="shared" si="13"/>
        <v>Mampu</v>
      </c>
      <c r="J133" s="33" t="str">
        <f t="shared" si="14"/>
        <v>Pemahaman Baik</v>
      </c>
      <c r="K133" s="33" t="str">
        <f t="shared" si="15"/>
        <v>Hadir &lt;80%</v>
      </c>
      <c r="L133" s="33" t="str">
        <f t="shared" si="16"/>
        <v>Sedikit Pelanggaran</v>
      </c>
      <c r="M133" s="34" t="str">
        <f t="shared" si="17"/>
        <v>Bagus</v>
      </c>
      <c r="N133" s="33" t="s">
        <v>293</v>
      </c>
    </row>
    <row r="134" spans="1:14" x14ac:dyDescent="0.3">
      <c r="A134" s="4">
        <v>13</v>
      </c>
      <c r="B134" s="4" t="s">
        <v>41</v>
      </c>
      <c r="C134" s="4" t="s">
        <v>10</v>
      </c>
      <c r="D134" s="33" t="str">
        <f t="shared" si="8"/>
        <v>Produktivitas kerja 60-79%</v>
      </c>
      <c r="E134" s="33" t="str">
        <f t="shared" si="9"/>
        <v>Kurang</v>
      </c>
      <c r="F134" s="33" t="str">
        <f t="shared" si="10"/>
        <v>Tidak Melaksanakan</v>
      </c>
      <c r="G134" s="33" t="str">
        <f t="shared" si="11"/>
        <v>Lengkap</v>
      </c>
      <c r="H134" s="33" t="str">
        <f t="shared" si="12"/>
        <v>Kurang melaksanakan</v>
      </c>
      <c r="I134" s="33" t="str">
        <f t="shared" si="13"/>
        <v>Mampu</v>
      </c>
      <c r="J134" s="33" t="str">
        <f t="shared" si="14"/>
        <v>Pemahaman Baik</v>
      </c>
      <c r="K134" s="33" t="str">
        <f t="shared" si="15"/>
        <v>Hadir &lt;80%</v>
      </c>
      <c r="L134" s="33" t="str">
        <f t="shared" si="16"/>
        <v>Banyak Pelanggaran</v>
      </c>
      <c r="M134" s="34" t="str">
        <f t="shared" si="17"/>
        <v>Bagus</v>
      </c>
      <c r="N134" s="33" t="s">
        <v>293</v>
      </c>
    </row>
    <row r="135" spans="1:14" x14ac:dyDescent="0.3">
      <c r="A135" s="4">
        <v>14</v>
      </c>
      <c r="B135" s="4" t="s">
        <v>42</v>
      </c>
      <c r="C135" s="4" t="s">
        <v>10</v>
      </c>
      <c r="D135" s="33" t="str">
        <f t="shared" si="8"/>
        <v>Produktivitas kerja &lt; 60%</v>
      </c>
      <c r="E135" s="33" t="str">
        <f t="shared" si="9"/>
        <v>Tidak Mampu</v>
      </c>
      <c r="F135" s="33" t="str">
        <f t="shared" si="10"/>
        <v>Kurang Melaksanakan</v>
      </c>
      <c r="G135" s="33" t="str">
        <f t="shared" si="11"/>
        <v>Kurang Lengkap</v>
      </c>
      <c r="H135" s="33" t="str">
        <f t="shared" si="12"/>
        <v>Kurang melaksanakan</v>
      </c>
      <c r="I135" s="33" t="str">
        <f t="shared" si="13"/>
        <v>Mampu</v>
      </c>
      <c r="J135" s="33" t="str">
        <f t="shared" si="14"/>
        <v>Pemahaman Baik</v>
      </c>
      <c r="K135" s="33" t="str">
        <f t="shared" si="15"/>
        <v>Hadir &gt;=90%</v>
      </c>
      <c r="L135" s="33" t="str">
        <f t="shared" si="16"/>
        <v>Sedikit Pelanggaran</v>
      </c>
      <c r="M135" s="34" t="str">
        <f t="shared" si="17"/>
        <v>Bagus</v>
      </c>
      <c r="N135" s="33" t="s">
        <v>291</v>
      </c>
    </row>
    <row r="136" spans="1:14" x14ac:dyDescent="0.3">
      <c r="A136" s="4">
        <v>15</v>
      </c>
      <c r="B136" s="4" t="s">
        <v>43</v>
      </c>
      <c r="C136" s="4" t="s">
        <v>10</v>
      </c>
      <c r="D136" s="33" t="str">
        <f t="shared" si="8"/>
        <v>Produktivitas kerja 60-79%</v>
      </c>
      <c r="E136" s="33" t="str">
        <f t="shared" si="9"/>
        <v>Tidak Mampu</v>
      </c>
      <c r="F136" s="33" t="str">
        <f t="shared" si="10"/>
        <v>Kurang Melaksanakan</v>
      </c>
      <c r="G136" s="33" t="str">
        <f t="shared" si="11"/>
        <v>Kurang Lengkap</v>
      </c>
      <c r="H136" s="33" t="str">
        <f t="shared" si="12"/>
        <v>Kurang melaksanakan</v>
      </c>
      <c r="I136" s="33" t="str">
        <f t="shared" si="13"/>
        <v>Mampu</v>
      </c>
      <c r="J136" s="33" t="str">
        <f t="shared" si="14"/>
        <v>Pemahaman Baik</v>
      </c>
      <c r="K136" s="33" t="str">
        <f t="shared" si="15"/>
        <v>Hadir &gt;=90%</v>
      </c>
      <c r="L136" s="33" t="str">
        <f t="shared" si="16"/>
        <v>Sedikit Pelanggaran</v>
      </c>
      <c r="M136" s="34" t="str">
        <f t="shared" si="17"/>
        <v>Tidak Mampu</v>
      </c>
      <c r="N136" s="33" t="s">
        <v>291</v>
      </c>
    </row>
    <row r="137" spans="1:14" x14ac:dyDescent="0.3">
      <c r="A137" s="4">
        <v>16</v>
      </c>
      <c r="B137" s="4" t="s">
        <v>44</v>
      </c>
      <c r="C137" s="4" t="s">
        <v>10</v>
      </c>
      <c r="D137" s="33" t="str">
        <f t="shared" si="8"/>
        <v>Produktivitas kerja 80-90%</v>
      </c>
      <c r="E137" s="33" t="str">
        <f t="shared" si="9"/>
        <v>Baik</v>
      </c>
      <c r="F137" s="33" t="str">
        <f t="shared" si="10"/>
        <v>Kurang Melaksanakan</v>
      </c>
      <c r="G137" s="33" t="str">
        <f t="shared" si="11"/>
        <v>Lengkap</v>
      </c>
      <c r="H137" s="33" t="str">
        <f t="shared" si="12"/>
        <v>Kurang melaksanakan</v>
      </c>
      <c r="I137" s="33" t="str">
        <f t="shared" si="13"/>
        <v>Mampu</v>
      </c>
      <c r="J137" s="33" t="str">
        <f t="shared" si="14"/>
        <v>Pemahaman Baik</v>
      </c>
      <c r="K137" s="33" t="str">
        <f t="shared" si="15"/>
        <v>Hadir &gt;=90%</v>
      </c>
      <c r="L137" s="33" t="str">
        <f t="shared" si="16"/>
        <v>Sedikit Pelanggaran</v>
      </c>
      <c r="M137" s="34" t="str">
        <f t="shared" si="17"/>
        <v>Bagus</v>
      </c>
      <c r="N137" s="33" t="s">
        <v>291</v>
      </c>
    </row>
    <row r="138" spans="1:14" x14ac:dyDescent="0.3">
      <c r="A138" s="4">
        <v>17</v>
      </c>
      <c r="B138" s="4" t="s">
        <v>45</v>
      </c>
      <c r="C138" s="4" t="s">
        <v>15</v>
      </c>
      <c r="D138" s="33" t="str">
        <f t="shared" si="8"/>
        <v>Produktivitas kerja 80-90%</v>
      </c>
      <c r="E138" s="33" t="str">
        <f t="shared" si="9"/>
        <v>Baik</v>
      </c>
      <c r="F138" s="33" t="str">
        <f t="shared" si="10"/>
        <v>Melaksanakan</v>
      </c>
      <c r="G138" s="33" t="str">
        <f t="shared" si="11"/>
        <v>Lengkap</v>
      </c>
      <c r="H138" s="33" t="str">
        <f t="shared" si="12"/>
        <v>Kurang melaksanakan</v>
      </c>
      <c r="I138" s="33" t="str">
        <f t="shared" si="13"/>
        <v>Mampu</v>
      </c>
      <c r="J138" s="33" t="str">
        <f t="shared" si="14"/>
        <v>Pemahaman Baik</v>
      </c>
      <c r="K138" s="33" t="str">
        <f t="shared" si="15"/>
        <v>Hadir &gt;=90%</v>
      </c>
      <c r="L138" s="33" t="str">
        <f t="shared" si="16"/>
        <v>Sedikit Pelanggaran</v>
      </c>
      <c r="M138" s="34" t="str">
        <f t="shared" si="17"/>
        <v>Bagus</v>
      </c>
      <c r="N138" s="33" t="s">
        <v>292</v>
      </c>
    </row>
    <row r="139" spans="1:14" x14ac:dyDescent="0.3">
      <c r="A139" s="4">
        <v>18</v>
      </c>
      <c r="B139" s="4" t="s">
        <v>46</v>
      </c>
      <c r="C139" s="4" t="s">
        <v>15</v>
      </c>
      <c r="D139" s="33" t="str">
        <f t="shared" si="8"/>
        <v>Produktivitas kerja 80-90%</v>
      </c>
      <c r="E139" s="33" t="str">
        <f t="shared" si="9"/>
        <v>Kurang</v>
      </c>
      <c r="F139" s="33" t="str">
        <f t="shared" si="10"/>
        <v>Melaksanakan</v>
      </c>
      <c r="G139" s="33" t="str">
        <f t="shared" si="11"/>
        <v>Kurang Lengkap</v>
      </c>
      <c r="H139" s="33" t="str">
        <f t="shared" si="12"/>
        <v>Kurang melaksanakan</v>
      </c>
      <c r="I139" s="33" t="str">
        <f t="shared" si="13"/>
        <v>Mampu</v>
      </c>
      <c r="J139" s="33" t="str">
        <f t="shared" si="14"/>
        <v>Pemahaman Baik</v>
      </c>
      <c r="K139" s="33" t="str">
        <f t="shared" si="15"/>
        <v>Hadir &gt;=90%</v>
      </c>
      <c r="L139" s="33" t="str">
        <f t="shared" si="16"/>
        <v>Sedikit Pelanggaran</v>
      </c>
      <c r="M139" s="34" t="str">
        <f t="shared" si="17"/>
        <v>Bagus</v>
      </c>
      <c r="N139" s="33" t="s">
        <v>291</v>
      </c>
    </row>
    <row r="140" spans="1:14" x14ac:dyDescent="0.3">
      <c r="A140" s="4">
        <v>19</v>
      </c>
      <c r="B140" s="4" t="s">
        <v>47</v>
      </c>
      <c r="C140" s="4" t="s">
        <v>15</v>
      </c>
      <c r="D140" s="33" t="str">
        <f t="shared" si="8"/>
        <v>Produktivitas kerja 80-90%</v>
      </c>
      <c r="E140" s="33" t="str">
        <f t="shared" si="9"/>
        <v>Baik</v>
      </c>
      <c r="F140" s="33" t="str">
        <f t="shared" si="10"/>
        <v>Melaksanakan</v>
      </c>
      <c r="G140" s="33" t="str">
        <f t="shared" si="11"/>
        <v>Kurang Lengkap</v>
      </c>
      <c r="H140" s="33" t="str">
        <f t="shared" si="12"/>
        <v>Kurang melaksanakan</v>
      </c>
      <c r="I140" s="33" t="str">
        <f t="shared" si="13"/>
        <v>Mampu</v>
      </c>
      <c r="J140" s="33" t="str">
        <f t="shared" si="14"/>
        <v>Pemahaman Baik</v>
      </c>
      <c r="K140" s="33" t="str">
        <f t="shared" si="15"/>
        <v>Hadir &gt;=90%</v>
      </c>
      <c r="L140" s="33" t="str">
        <f t="shared" si="16"/>
        <v>Sedikit Pelanggaran</v>
      </c>
      <c r="M140" s="34" t="str">
        <f t="shared" si="17"/>
        <v>Bagus</v>
      </c>
      <c r="N140" s="33" t="s">
        <v>291</v>
      </c>
    </row>
    <row r="141" spans="1:14" x14ac:dyDescent="0.3">
      <c r="A141" s="4">
        <v>20</v>
      </c>
      <c r="B141" s="4" t="s">
        <v>48</v>
      </c>
      <c r="C141" s="4" t="s">
        <v>15</v>
      </c>
      <c r="D141" s="33" t="str">
        <f t="shared" si="8"/>
        <v>Produktivitas kerja 80-90%</v>
      </c>
      <c r="E141" s="33" t="str">
        <f t="shared" si="9"/>
        <v>Baik</v>
      </c>
      <c r="F141" s="33" t="str">
        <f t="shared" si="10"/>
        <v>Melaksanakan</v>
      </c>
      <c r="G141" s="33" t="str">
        <f t="shared" si="11"/>
        <v>Kurang Lengkap</v>
      </c>
      <c r="H141" s="33" t="str">
        <f t="shared" si="12"/>
        <v>Kurang melaksanakan</v>
      </c>
      <c r="I141" s="33" t="str">
        <f t="shared" si="13"/>
        <v>Mampu</v>
      </c>
      <c r="J141" s="33" t="str">
        <f t="shared" si="14"/>
        <v>Pemahaman Baik</v>
      </c>
      <c r="K141" s="33" t="str">
        <f t="shared" si="15"/>
        <v>Hadir &gt;=90%</v>
      </c>
      <c r="L141" s="33" t="str">
        <f t="shared" si="16"/>
        <v>Sedikit Pelanggaran</v>
      </c>
      <c r="M141" s="34" t="str">
        <f t="shared" si="17"/>
        <v>Bagus</v>
      </c>
      <c r="N141" s="33" t="s">
        <v>291</v>
      </c>
    </row>
    <row r="142" spans="1:14" x14ac:dyDescent="0.3">
      <c r="A142" s="4">
        <v>21</v>
      </c>
      <c r="B142" s="4" t="s">
        <v>49</v>
      </c>
      <c r="C142" s="4" t="s">
        <v>15</v>
      </c>
      <c r="D142" s="33" t="str">
        <f t="shared" si="8"/>
        <v>Produktivitas kerja 80-90%</v>
      </c>
      <c r="E142" s="33" t="str">
        <f t="shared" si="9"/>
        <v>Baik</v>
      </c>
      <c r="F142" s="33" t="str">
        <f t="shared" si="10"/>
        <v>Melaksanakan</v>
      </c>
      <c r="G142" s="33" t="str">
        <f t="shared" si="11"/>
        <v>Lengkap</v>
      </c>
      <c r="H142" s="33" t="str">
        <f t="shared" si="12"/>
        <v>Kurang melaksanakan</v>
      </c>
      <c r="I142" s="33" t="str">
        <f t="shared" si="13"/>
        <v>Mampu</v>
      </c>
      <c r="J142" s="33" t="str">
        <f t="shared" si="14"/>
        <v>Pemahaman Baik</v>
      </c>
      <c r="K142" s="33" t="str">
        <f t="shared" si="15"/>
        <v>Hadir &gt;=90%</v>
      </c>
      <c r="L142" s="33" t="str">
        <f t="shared" si="16"/>
        <v>Sedikit Pelanggaran</v>
      </c>
      <c r="M142" s="34" t="str">
        <f t="shared" si="17"/>
        <v>Bagus</v>
      </c>
      <c r="N142" s="33" t="s">
        <v>292</v>
      </c>
    </row>
    <row r="143" spans="1:14" x14ac:dyDescent="0.3">
      <c r="A143" s="4">
        <v>22</v>
      </c>
      <c r="B143" s="4" t="s">
        <v>50</v>
      </c>
      <c r="C143" s="4" t="s">
        <v>15</v>
      </c>
      <c r="D143" s="33" t="str">
        <f t="shared" si="8"/>
        <v>Produktivitas kerja 60-79%</v>
      </c>
      <c r="E143" s="33" t="str">
        <f t="shared" si="9"/>
        <v>Baik</v>
      </c>
      <c r="F143" s="33" t="str">
        <f t="shared" si="10"/>
        <v>Melaksanakan</v>
      </c>
      <c r="G143" s="33" t="str">
        <f t="shared" si="11"/>
        <v>Lengkap</v>
      </c>
      <c r="H143" s="33" t="str">
        <f t="shared" si="12"/>
        <v>Kurang melaksanakan</v>
      </c>
      <c r="I143" s="33" t="str">
        <f t="shared" si="13"/>
        <v>Mampu</v>
      </c>
      <c r="J143" s="33" t="str">
        <f t="shared" si="14"/>
        <v>Pemahaman Baik</v>
      </c>
      <c r="K143" s="33" t="str">
        <f t="shared" si="15"/>
        <v>Hadir &gt;=90%</v>
      </c>
      <c r="L143" s="33" t="str">
        <f t="shared" si="16"/>
        <v>Sedikit Pelanggaran</v>
      </c>
      <c r="M143" s="34" t="str">
        <f t="shared" si="17"/>
        <v>Bagus</v>
      </c>
      <c r="N143" s="33" t="s">
        <v>291</v>
      </c>
    </row>
    <row r="144" spans="1:14" x14ac:dyDescent="0.3">
      <c r="A144" s="4">
        <v>23</v>
      </c>
      <c r="B144" s="4" t="s">
        <v>51</v>
      </c>
      <c r="C144" s="4" t="s">
        <v>15</v>
      </c>
      <c r="D144" s="33" t="str">
        <f t="shared" si="8"/>
        <v>Produktivitas kerja 60-79%</v>
      </c>
      <c r="E144" s="33" t="str">
        <f t="shared" si="9"/>
        <v>Baik</v>
      </c>
      <c r="F144" s="33" t="str">
        <f t="shared" si="10"/>
        <v>Melaksanakan</v>
      </c>
      <c r="G144" s="33" t="str">
        <f t="shared" si="11"/>
        <v>Kurang Lengkap</v>
      </c>
      <c r="H144" s="33" t="str">
        <f t="shared" si="12"/>
        <v>Kurang melaksanakan</v>
      </c>
      <c r="I144" s="33" t="str">
        <f t="shared" si="13"/>
        <v>Kurang mampu</v>
      </c>
      <c r="J144" s="33" t="str">
        <f t="shared" si="14"/>
        <v>Pemahaman Baik</v>
      </c>
      <c r="K144" s="33" t="str">
        <f t="shared" si="15"/>
        <v>Hadir &gt;=90%</v>
      </c>
      <c r="L144" s="33" t="str">
        <f t="shared" si="16"/>
        <v>Sedikit Pelanggaran</v>
      </c>
      <c r="M144" s="34" t="str">
        <f t="shared" si="17"/>
        <v>Bagus</v>
      </c>
      <c r="N144" s="33" t="s">
        <v>291</v>
      </c>
    </row>
    <row r="145" spans="1:14" x14ac:dyDescent="0.3">
      <c r="A145" s="4">
        <v>24</v>
      </c>
      <c r="B145" s="4" t="s">
        <v>52</v>
      </c>
      <c r="C145" s="4" t="s">
        <v>17</v>
      </c>
      <c r="D145" s="33" t="str">
        <f t="shared" si="8"/>
        <v>produktivitas kerja &gt;90%</v>
      </c>
      <c r="E145" s="33" t="str">
        <f t="shared" si="9"/>
        <v>Baik</v>
      </c>
      <c r="F145" s="33" t="str">
        <f t="shared" si="10"/>
        <v>Melaksanakan</v>
      </c>
      <c r="G145" s="33" t="str">
        <f t="shared" si="11"/>
        <v>Lengkap</v>
      </c>
      <c r="H145" s="33" t="str">
        <f t="shared" si="12"/>
        <v>Kurang melaksanakan</v>
      </c>
      <c r="I145" s="33" t="str">
        <f t="shared" si="13"/>
        <v>Sangat Mampu</v>
      </c>
      <c r="J145" s="33" t="str">
        <f t="shared" si="14"/>
        <v>Pemahaman Baik</v>
      </c>
      <c r="K145" s="33" t="str">
        <f t="shared" si="15"/>
        <v>Hadir &gt;=90%</v>
      </c>
      <c r="L145" s="33" t="str">
        <f t="shared" si="16"/>
        <v>Tidak ada Pelanggaran</v>
      </c>
      <c r="M145" s="34" t="str">
        <f t="shared" si="17"/>
        <v>Sangat Bagus</v>
      </c>
      <c r="N145" s="33" t="s">
        <v>292</v>
      </c>
    </row>
    <row r="146" spans="1:14" x14ac:dyDescent="0.3">
      <c r="A146" s="4">
        <v>25</v>
      </c>
      <c r="B146" s="4" t="s">
        <v>53</v>
      </c>
      <c r="C146" s="4" t="s">
        <v>17</v>
      </c>
      <c r="D146" s="33" t="str">
        <f t="shared" si="8"/>
        <v>Produktivitas kerja 80-90%</v>
      </c>
      <c r="E146" s="33" t="str">
        <f t="shared" si="9"/>
        <v>Sangat Baik</v>
      </c>
      <c r="F146" s="33" t="str">
        <f t="shared" si="10"/>
        <v>Melaksanakan</v>
      </c>
      <c r="G146" s="33" t="str">
        <f t="shared" si="11"/>
        <v>Lengkap</v>
      </c>
      <c r="H146" s="33" t="str">
        <f t="shared" si="12"/>
        <v>Kurang melaksanakan</v>
      </c>
      <c r="I146" s="33" t="str">
        <f t="shared" si="13"/>
        <v>Mampu</v>
      </c>
      <c r="J146" s="33" t="str">
        <f t="shared" si="14"/>
        <v>Pemahaman Baik</v>
      </c>
      <c r="K146" s="33" t="str">
        <f t="shared" si="15"/>
        <v>Hadir 100%</v>
      </c>
      <c r="L146" s="33" t="str">
        <f t="shared" si="16"/>
        <v>Tidak ada Pelanggaran</v>
      </c>
      <c r="M146" s="34" t="str">
        <f t="shared" si="17"/>
        <v>Bagus</v>
      </c>
      <c r="N146" s="33" t="s">
        <v>292</v>
      </c>
    </row>
    <row r="147" spans="1:14" x14ac:dyDescent="0.3">
      <c r="A147" s="4">
        <v>26</v>
      </c>
      <c r="B147" s="4" t="s">
        <v>54</v>
      </c>
      <c r="C147" s="4" t="s">
        <v>55</v>
      </c>
      <c r="D147" s="33" t="str">
        <f t="shared" si="8"/>
        <v>Produktivitas kerja 80-90%</v>
      </c>
      <c r="E147" s="33" t="str">
        <f t="shared" si="9"/>
        <v>Baik</v>
      </c>
      <c r="F147" s="33" t="str">
        <f t="shared" si="10"/>
        <v>Kurang Melaksanakan</v>
      </c>
      <c r="G147" s="33" t="str">
        <f t="shared" si="11"/>
        <v>Lengkap</v>
      </c>
      <c r="H147" s="33" t="str">
        <f t="shared" si="12"/>
        <v>Kurang melaksanakan</v>
      </c>
      <c r="I147" s="33" t="str">
        <f t="shared" si="13"/>
        <v>Sangat Mampu</v>
      </c>
      <c r="J147" s="33" t="str">
        <f t="shared" si="14"/>
        <v>Pemahaman Baik</v>
      </c>
      <c r="K147" s="33" t="str">
        <f t="shared" si="15"/>
        <v>Hadir &gt;=90%</v>
      </c>
      <c r="L147" s="33" t="str">
        <f t="shared" si="16"/>
        <v>Sedikit Pelanggaran</v>
      </c>
      <c r="M147" s="34" t="str">
        <f t="shared" si="17"/>
        <v>Kurang</v>
      </c>
      <c r="N147" s="33" t="s">
        <v>291</v>
      </c>
    </row>
    <row r="148" spans="1:14" x14ac:dyDescent="0.3">
      <c r="A148" s="4">
        <v>27</v>
      </c>
      <c r="B148" s="4" t="s">
        <v>56</v>
      </c>
      <c r="C148" s="4" t="s">
        <v>55</v>
      </c>
      <c r="D148" s="33" t="str">
        <f t="shared" si="8"/>
        <v>Produktivitas kerja &lt; 60%</v>
      </c>
      <c r="E148" s="33" t="str">
        <f t="shared" si="9"/>
        <v>Tidak Mampu</v>
      </c>
      <c r="F148" s="33" t="str">
        <f t="shared" si="10"/>
        <v>Kurang Melaksanakan</v>
      </c>
      <c r="G148" s="33" t="str">
        <f t="shared" si="11"/>
        <v>Kurang Lengkap</v>
      </c>
      <c r="H148" s="33" t="str">
        <f t="shared" si="12"/>
        <v>Kurang melaksanakan</v>
      </c>
      <c r="I148" s="33" t="str">
        <f t="shared" si="13"/>
        <v>Mampu</v>
      </c>
      <c r="J148" s="33" t="str">
        <f t="shared" si="14"/>
        <v>Pemahaman Baik</v>
      </c>
      <c r="K148" s="33" t="str">
        <f t="shared" si="15"/>
        <v>Hadir 80-90%</v>
      </c>
      <c r="L148" s="33" t="str">
        <f t="shared" si="16"/>
        <v>Sedikit Pelanggaran</v>
      </c>
      <c r="M148" s="34" t="str">
        <f t="shared" si="17"/>
        <v>Kurang</v>
      </c>
      <c r="N148" s="33" t="s">
        <v>293</v>
      </c>
    </row>
    <row r="149" spans="1:14" x14ac:dyDescent="0.3">
      <c r="A149" s="4">
        <v>28</v>
      </c>
      <c r="B149" s="4" t="s">
        <v>57</v>
      </c>
      <c r="C149" s="4" t="s">
        <v>55</v>
      </c>
      <c r="D149" s="33" t="str">
        <f t="shared" si="8"/>
        <v>Produktivitas kerja 80-90%</v>
      </c>
      <c r="E149" s="33" t="str">
        <f t="shared" si="9"/>
        <v>Baik</v>
      </c>
      <c r="F149" s="33" t="str">
        <f t="shared" si="10"/>
        <v>Melaksanakan</v>
      </c>
      <c r="G149" s="33" t="str">
        <f t="shared" si="11"/>
        <v>Kurang Lengkap</v>
      </c>
      <c r="H149" s="33" t="str">
        <f t="shared" si="12"/>
        <v>Kurang melaksanakan</v>
      </c>
      <c r="I149" s="33" t="str">
        <f t="shared" si="13"/>
        <v>Kurang mampu</v>
      </c>
      <c r="J149" s="33" t="str">
        <f t="shared" si="14"/>
        <v>Pemahaman Baik</v>
      </c>
      <c r="K149" s="33" t="str">
        <f t="shared" si="15"/>
        <v>Hadir &gt;=90%</v>
      </c>
      <c r="L149" s="33" t="str">
        <f t="shared" si="16"/>
        <v>Sedikit Pelanggaran</v>
      </c>
      <c r="M149" s="34" t="str">
        <f t="shared" si="17"/>
        <v>Tidak Mampu</v>
      </c>
      <c r="N149" s="33" t="s">
        <v>291</v>
      </c>
    </row>
    <row r="150" spans="1:14" x14ac:dyDescent="0.3">
      <c r="A150" s="4">
        <v>29</v>
      </c>
      <c r="B150" s="4" t="s">
        <v>58</v>
      </c>
      <c r="C150" s="4" t="s">
        <v>19</v>
      </c>
      <c r="D150" s="33" t="str">
        <f t="shared" si="8"/>
        <v>produktivitas kerja &gt;90%</v>
      </c>
      <c r="E150" s="33" t="str">
        <f t="shared" si="9"/>
        <v>Sangat Baik</v>
      </c>
      <c r="F150" s="33" t="str">
        <f t="shared" si="10"/>
        <v>Melaksanakan</v>
      </c>
      <c r="G150" s="33" t="str">
        <f t="shared" si="11"/>
        <v>Lengkap</v>
      </c>
      <c r="H150" s="33" t="str">
        <f t="shared" si="12"/>
        <v>Paham dan melaksanakan</v>
      </c>
      <c r="I150" s="33" t="str">
        <f t="shared" si="13"/>
        <v>Sangat Mampu</v>
      </c>
      <c r="J150" s="33" t="str">
        <f t="shared" si="14"/>
        <v>Pemahaman Baik</v>
      </c>
      <c r="K150" s="33" t="str">
        <f t="shared" si="15"/>
        <v>Hadir 100%</v>
      </c>
      <c r="L150" s="33" t="str">
        <f t="shared" si="16"/>
        <v>Tidak ada Pelanggaran</v>
      </c>
      <c r="M150" s="34" t="str">
        <f t="shared" si="17"/>
        <v>Bagus</v>
      </c>
      <c r="N150" s="33" t="s">
        <v>294</v>
      </c>
    </row>
    <row r="151" spans="1:14" x14ac:dyDescent="0.3">
      <c r="A151" s="4">
        <v>30</v>
      </c>
      <c r="B151" s="4" t="s">
        <v>59</v>
      </c>
      <c r="C151" s="4" t="s">
        <v>19</v>
      </c>
      <c r="D151" s="33" t="str">
        <f t="shared" si="8"/>
        <v>produktivitas kerja &gt;90%</v>
      </c>
      <c r="E151" s="33" t="str">
        <f t="shared" si="9"/>
        <v>Sangat Baik</v>
      </c>
      <c r="F151" s="33" t="str">
        <f t="shared" si="10"/>
        <v>Melaksanakan</v>
      </c>
      <c r="G151" s="33" t="str">
        <f t="shared" si="11"/>
        <v>Lengkap</v>
      </c>
      <c r="H151" s="33" t="str">
        <f t="shared" si="12"/>
        <v>Paham dan melaksanakan</v>
      </c>
      <c r="I151" s="33" t="str">
        <f t="shared" si="13"/>
        <v>Sangat Mampu</v>
      </c>
      <c r="J151" s="33" t="str">
        <f t="shared" si="14"/>
        <v>Pemahaman Baik</v>
      </c>
      <c r="K151" s="33" t="str">
        <f t="shared" si="15"/>
        <v>Hadir 100%</v>
      </c>
      <c r="L151" s="33" t="str">
        <f t="shared" si="16"/>
        <v>Tidak ada Pelanggaran</v>
      </c>
      <c r="M151" s="34" t="str">
        <f t="shared" si="17"/>
        <v>Sangat Bagus</v>
      </c>
      <c r="N151" s="33" t="s">
        <v>294</v>
      </c>
    </row>
    <row r="152" spans="1:14" x14ac:dyDescent="0.3">
      <c r="A152" s="4">
        <v>31</v>
      </c>
      <c r="B152" s="4" t="s">
        <v>60</v>
      </c>
      <c r="C152" s="4" t="s">
        <v>19</v>
      </c>
      <c r="D152" s="33" t="str">
        <f t="shared" si="8"/>
        <v>Produktivitas kerja 80-90%</v>
      </c>
      <c r="E152" s="33" t="str">
        <f t="shared" si="9"/>
        <v>Baik</v>
      </c>
      <c r="F152" s="33" t="str">
        <f t="shared" si="10"/>
        <v>Melaksanakan</v>
      </c>
      <c r="G152" s="33" t="str">
        <f t="shared" si="11"/>
        <v>Lengkap</v>
      </c>
      <c r="H152" s="33" t="str">
        <f t="shared" si="12"/>
        <v>Kurang melaksanakan</v>
      </c>
      <c r="I152" s="33" t="str">
        <f t="shared" si="13"/>
        <v>Mampu</v>
      </c>
      <c r="J152" s="33" t="str">
        <f t="shared" si="14"/>
        <v>Pemahaman Baik</v>
      </c>
      <c r="K152" s="33" t="str">
        <f t="shared" si="15"/>
        <v>Hadir &gt;=90%</v>
      </c>
      <c r="L152" s="33" t="str">
        <f t="shared" si="16"/>
        <v>Sedikit Pelanggaran</v>
      </c>
      <c r="M152" s="34" t="str">
        <f t="shared" si="17"/>
        <v>Bagus</v>
      </c>
      <c r="N152" s="33" t="s">
        <v>292</v>
      </c>
    </row>
    <row r="153" spans="1:14" x14ac:dyDescent="0.3">
      <c r="A153" s="4">
        <v>32</v>
      </c>
      <c r="B153" s="4" t="s">
        <v>61</v>
      </c>
      <c r="C153" s="4" t="s">
        <v>19</v>
      </c>
      <c r="D153" s="33" t="str">
        <f t="shared" si="8"/>
        <v>Produktivitas kerja 80-90%</v>
      </c>
      <c r="E153" s="33" t="str">
        <f t="shared" si="9"/>
        <v>Baik</v>
      </c>
      <c r="F153" s="33" t="str">
        <f t="shared" si="10"/>
        <v>Melaksanakan</v>
      </c>
      <c r="G153" s="33" t="str">
        <f t="shared" si="11"/>
        <v>Lengkap</v>
      </c>
      <c r="H153" s="33" t="str">
        <f t="shared" si="12"/>
        <v>Kurang melaksanakan</v>
      </c>
      <c r="I153" s="33" t="str">
        <f t="shared" si="13"/>
        <v>Mampu</v>
      </c>
      <c r="J153" s="33" t="str">
        <f t="shared" si="14"/>
        <v>Pemahaman Baik</v>
      </c>
      <c r="K153" s="33" t="str">
        <f t="shared" si="15"/>
        <v>Hadir &gt;=90%</v>
      </c>
      <c r="L153" s="33" t="str">
        <f t="shared" si="16"/>
        <v>Sedikit Pelanggaran</v>
      </c>
      <c r="M153" s="34" t="str">
        <f t="shared" si="17"/>
        <v>Bagus</v>
      </c>
      <c r="N153" s="33" t="s">
        <v>292</v>
      </c>
    </row>
    <row r="154" spans="1:14" x14ac:dyDescent="0.3">
      <c r="A154" s="4">
        <v>33</v>
      </c>
      <c r="B154" s="4" t="s">
        <v>62</v>
      </c>
      <c r="C154" s="4" t="s">
        <v>19</v>
      </c>
      <c r="D154" s="33" t="str">
        <f t="shared" si="8"/>
        <v>Produktivitas kerja 80-90%</v>
      </c>
      <c r="E154" s="33" t="str">
        <f t="shared" si="9"/>
        <v>Baik</v>
      </c>
      <c r="F154" s="33" t="str">
        <f t="shared" si="10"/>
        <v>Melaksanakan</v>
      </c>
      <c r="G154" s="33" t="str">
        <f t="shared" si="11"/>
        <v>Lengkap</v>
      </c>
      <c r="H154" s="33" t="str">
        <f t="shared" si="12"/>
        <v>Kurang melaksanakan</v>
      </c>
      <c r="I154" s="33" t="str">
        <f t="shared" si="13"/>
        <v>Mampu</v>
      </c>
      <c r="J154" s="33" t="str">
        <f t="shared" si="14"/>
        <v>Pemahaman Baik</v>
      </c>
      <c r="K154" s="33" t="str">
        <f t="shared" si="15"/>
        <v>Hadir &gt;=90%</v>
      </c>
      <c r="L154" s="33" t="str">
        <f t="shared" si="16"/>
        <v>Sedikit Pelanggaran</v>
      </c>
      <c r="M154" s="34" t="str">
        <f t="shared" si="17"/>
        <v>Bagus</v>
      </c>
      <c r="N154" s="33" t="s">
        <v>292</v>
      </c>
    </row>
    <row r="155" spans="1:14" x14ac:dyDescent="0.3">
      <c r="A155" s="4">
        <v>34</v>
      </c>
      <c r="B155" s="4" t="s">
        <v>63</v>
      </c>
      <c r="C155" s="4" t="s">
        <v>19</v>
      </c>
      <c r="D155" s="33" t="str">
        <f t="shared" si="8"/>
        <v>Produktivitas kerja 80-90%</v>
      </c>
      <c r="E155" s="33" t="str">
        <f t="shared" si="9"/>
        <v>Baik</v>
      </c>
      <c r="F155" s="33" t="str">
        <f t="shared" si="10"/>
        <v>Melaksanakan</v>
      </c>
      <c r="G155" s="33" t="str">
        <f t="shared" si="11"/>
        <v>Lengkap</v>
      </c>
      <c r="H155" s="33" t="str">
        <f t="shared" si="12"/>
        <v>Kurang melaksanakan</v>
      </c>
      <c r="I155" s="33" t="str">
        <f t="shared" si="13"/>
        <v>Mampu</v>
      </c>
      <c r="J155" s="33" t="str">
        <f t="shared" si="14"/>
        <v>Pemahaman Baik</v>
      </c>
      <c r="K155" s="33" t="str">
        <f t="shared" si="15"/>
        <v>Hadir &gt;=90%</v>
      </c>
      <c r="L155" s="33" t="str">
        <f t="shared" si="16"/>
        <v>Sedikit Pelanggaran</v>
      </c>
      <c r="M155" s="34" t="str">
        <f t="shared" si="17"/>
        <v>Bagus</v>
      </c>
      <c r="N155" s="33" t="s">
        <v>292</v>
      </c>
    </row>
    <row r="156" spans="1:14" x14ac:dyDescent="0.3">
      <c r="A156" s="4">
        <v>35</v>
      </c>
      <c r="B156" s="5" t="s">
        <v>64</v>
      </c>
      <c r="C156" s="4" t="s">
        <v>19</v>
      </c>
      <c r="D156" s="33" t="str">
        <f t="shared" si="8"/>
        <v>Produktivitas kerja 80-90%</v>
      </c>
      <c r="E156" s="33" t="str">
        <f t="shared" si="9"/>
        <v>Baik</v>
      </c>
      <c r="F156" s="33" t="str">
        <f t="shared" si="10"/>
        <v>Melaksanakan</v>
      </c>
      <c r="G156" s="33" t="str">
        <f t="shared" si="11"/>
        <v>Lengkap</v>
      </c>
      <c r="H156" s="33" t="str">
        <f t="shared" si="12"/>
        <v>Kurang melaksanakan</v>
      </c>
      <c r="I156" s="33" t="str">
        <f t="shared" si="13"/>
        <v>Mampu</v>
      </c>
      <c r="J156" s="33" t="str">
        <f t="shared" si="14"/>
        <v>Pemahaman Baik</v>
      </c>
      <c r="K156" s="33" t="str">
        <f t="shared" si="15"/>
        <v>Hadir &gt;=90%</v>
      </c>
      <c r="L156" s="33" t="str">
        <f t="shared" si="16"/>
        <v>Sedikit Pelanggaran</v>
      </c>
      <c r="M156" s="34" t="str">
        <f t="shared" si="17"/>
        <v>Bagus</v>
      </c>
      <c r="N156" s="33" t="s">
        <v>292</v>
      </c>
    </row>
    <row r="157" spans="1:14" x14ac:dyDescent="0.3">
      <c r="A157" s="4">
        <v>36</v>
      </c>
      <c r="B157" s="5" t="s">
        <v>65</v>
      </c>
      <c r="C157" s="5" t="s">
        <v>14</v>
      </c>
      <c r="D157" s="33" t="str">
        <f t="shared" si="8"/>
        <v>Produktivitas kerja 80-90%</v>
      </c>
      <c r="E157" s="33" t="str">
        <f t="shared" si="9"/>
        <v>Sangat Baik</v>
      </c>
      <c r="F157" s="33" t="str">
        <f t="shared" si="10"/>
        <v>Melaksanakan</v>
      </c>
      <c r="G157" s="33" t="str">
        <f t="shared" si="11"/>
        <v>Kurang Lengkap</v>
      </c>
      <c r="H157" s="33" t="str">
        <f t="shared" si="12"/>
        <v>Kurang melaksanakan</v>
      </c>
      <c r="I157" s="33" t="str">
        <f t="shared" si="13"/>
        <v>Mampu</v>
      </c>
      <c r="J157" s="33" t="str">
        <f t="shared" si="14"/>
        <v>Pemahaman Baik</v>
      </c>
      <c r="K157" s="33" t="str">
        <f t="shared" si="15"/>
        <v>Hadir 100%</v>
      </c>
      <c r="L157" s="33" t="str">
        <f t="shared" si="16"/>
        <v>Tidak ada Pelanggaran</v>
      </c>
      <c r="M157" s="34" t="str">
        <f t="shared" si="17"/>
        <v>Bagus</v>
      </c>
      <c r="N157" s="33" t="s">
        <v>292</v>
      </c>
    </row>
    <row r="158" spans="1:14" x14ac:dyDescent="0.3">
      <c r="A158" s="4">
        <v>37</v>
      </c>
      <c r="B158" s="5" t="s">
        <v>66</v>
      </c>
      <c r="C158" s="5" t="s">
        <v>14</v>
      </c>
      <c r="D158" s="33" t="str">
        <f t="shared" si="8"/>
        <v>Produktivitas kerja 80-90%</v>
      </c>
      <c r="E158" s="33" t="str">
        <f t="shared" si="9"/>
        <v>Baik</v>
      </c>
      <c r="F158" s="33" t="str">
        <f t="shared" si="10"/>
        <v>Melaksanakan</v>
      </c>
      <c r="G158" s="33" t="str">
        <f t="shared" si="11"/>
        <v>Lengkap</v>
      </c>
      <c r="H158" s="33" t="str">
        <f t="shared" si="12"/>
        <v>Kurang melaksanakan</v>
      </c>
      <c r="I158" s="33" t="str">
        <f t="shared" si="13"/>
        <v>Mampu</v>
      </c>
      <c r="J158" s="33" t="str">
        <f t="shared" si="14"/>
        <v>Pemahaman Baik</v>
      </c>
      <c r="K158" s="33" t="str">
        <f t="shared" si="15"/>
        <v>Hadir 100%</v>
      </c>
      <c r="L158" s="33" t="str">
        <f t="shared" si="16"/>
        <v>Sedikit Pelanggaran</v>
      </c>
      <c r="M158" s="34" t="str">
        <f t="shared" si="17"/>
        <v>Kurang</v>
      </c>
      <c r="N158" s="33" t="s">
        <v>292</v>
      </c>
    </row>
    <row r="159" spans="1:14" x14ac:dyDescent="0.3">
      <c r="A159" s="4">
        <v>38</v>
      </c>
      <c r="B159" s="5" t="s">
        <v>67</v>
      </c>
      <c r="C159" s="5" t="s">
        <v>14</v>
      </c>
      <c r="D159" s="33" t="str">
        <f t="shared" si="8"/>
        <v>Produktivitas kerja 80-90%</v>
      </c>
      <c r="E159" s="33" t="str">
        <f t="shared" si="9"/>
        <v>Baik</v>
      </c>
      <c r="F159" s="33" t="str">
        <f t="shared" si="10"/>
        <v>Melaksanakan</v>
      </c>
      <c r="G159" s="33" t="str">
        <f t="shared" si="11"/>
        <v>Kurang Lengkap</v>
      </c>
      <c r="H159" s="33" t="str">
        <f t="shared" si="12"/>
        <v>Kurang melaksanakan</v>
      </c>
      <c r="I159" s="33" t="str">
        <f t="shared" si="13"/>
        <v>Mampu</v>
      </c>
      <c r="J159" s="33" t="str">
        <f t="shared" si="14"/>
        <v>Pemahaman Baik</v>
      </c>
      <c r="K159" s="33" t="str">
        <f t="shared" si="15"/>
        <v>Hadir 100%</v>
      </c>
      <c r="L159" s="33" t="str">
        <f t="shared" si="16"/>
        <v>Tidak ada Pelanggaran</v>
      </c>
      <c r="M159" s="34" t="str">
        <f t="shared" si="17"/>
        <v>Bagus</v>
      </c>
      <c r="N159" s="33" t="s">
        <v>292</v>
      </c>
    </row>
    <row r="160" spans="1:14" x14ac:dyDescent="0.3">
      <c r="A160" s="4">
        <v>39</v>
      </c>
      <c r="B160" s="5" t="s">
        <v>68</v>
      </c>
      <c r="C160" s="5" t="s">
        <v>14</v>
      </c>
      <c r="D160" s="33" t="str">
        <f t="shared" si="8"/>
        <v>Produktivitas kerja 80-90%</v>
      </c>
      <c r="E160" s="33" t="str">
        <f t="shared" si="9"/>
        <v>Sangat Baik</v>
      </c>
      <c r="F160" s="33" t="str">
        <f t="shared" si="10"/>
        <v>Melaksanakan</v>
      </c>
      <c r="G160" s="33" t="str">
        <f t="shared" si="11"/>
        <v>Lengkap</v>
      </c>
      <c r="H160" s="33" t="str">
        <f t="shared" si="12"/>
        <v>Kurang melaksanakan</v>
      </c>
      <c r="I160" s="33" t="str">
        <f t="shared" si="13"/>
        <v>Mampu</v>
      </c>
      <c r="J160" s="33" t="str">
        <f t="shared" si="14"/>
        <v>Pemahaman Baik</v>
      </c>
      <c r="K160" s="33" t="str">
        <f t="shared" si="15"/>
        <v>Hadir 100%</v>
      </c>
      <c r="L160" s="33" t="str">
        <f t="shared" si="16"/>
        <v>Tidak ada Pelanggaran</v>
      </c>
      <c r="M160" s="34" t="str">
        <f t="shared" si="17"/>
        <v>Bagus</v>
      </c>
      <c r="N160" s="33" t="s">
        <v>292</v>
      </c>
    </row>
    <row r="161" spans="1:14" x14ac:dyDescent="0.3">
      <c r="A161" s="4">
        <v>40</v>
      </c>
      <c r="B161" s="5" t="s">
        <v>69</v>
      </c>
      <c r="C161" s="5" t="s">
        <v>14</v>
      </c>
      <c r="D161" s="33" t="str">
        <f t="shared" si="8"/>
        <v>Produktivitas kerja 80-90%</v>
      </c>
      <c r="E161" s="33" t="str">
        <f t="shared" si="9"/>
        <v>Sangat Baik</v>
      </c>
      <c r="F161" s="33" t="str">
        <f t="shared" si="10"/>
        <v>Melaksanakan</v>
      </c>
      <c r="G161" s="33" t="str">
        <f t="shared" si="11"/>
        <v>Lengkap</v>
      </c>
      <c r="H161" s="33" t="str">
        <f t="shared" si="12"/>
        <v>Kurang melaksanakan</v>
      </c>
      <c r="I161" s="33" t="str">
        <f t="shared" si="13"/>
        <v>Mampu</v>
      </c>
      <c r="J161" s="33" t="str">
        <f t="shared" si="14"/>
        <v>Pemahaman Baik</v>
      </c>
      <c r="K161" s="33" t="str">
        <f t="shared" si="15"/>
        <v>Hadir 100%</v>
      </c>
      <c r="L161" s="33" t="str">
        <f t="shared" si="16"/>
        <v>Tidak ada Pelanggaran</v>
      </c>
      <c r="M161" s="34" t="str">
        <f t="shared" si="17"/>
        <v>Bagus</v>
      </c>
      <c r="N161" s="33" t="s">
        <v>292</v>
      </c>
    </row>
    <row r="162" spans="1:14" x14ac:dyDescent="0.3">
      <c r="A162" s="4">
        <v>41</v>
      </c>
      <c r="B162" s="5" t="s">
        <v>70</v>
      </c>
      <c r="C162" s="5" t="s">
        <v>14</v>
      </c>
      <c r="D162" s="33" t="str">
        <f t="shared" si="8"/>
        <v>Produktivitas kerja 80-90%</v>
      </c>
      <c r="E162" s="33" t="str">
        <f t="shared" si="9"/>
        <v>Sangat Baik</v>
      </c>
      <c r="F162" s="33" t="str">
        <f t="shared" si="10"/>
        <v>Melaksanakan</v>
      </c>
      <c r="G162" s="33" t="str">
        <f t="shared" si="11"/>
        <v>Lengkap</v>
      </c>
      <c r="H162" s="33" t="str">
        <f t="shared" si="12"/>
        <v>Kurang melaksanakan</v>
      </c>
      <c r="I162" s="33" t="str">
        <f t="shared" si="13"/>
        <v>Mampu</v>
      </c>
      <c r="J162" s="33" t="str">
        <f t="shared" si="14"/>
        <v>Pemahaman Baik</v>
      </c>
      <c r="K162" s="33" t="str">
        <f t="shared" si="15"/>
        <v>Hadir 100%</v>
      </c>
      <c r="L162" s="33" t="str">
        <f t="shared" si="16"/>
        <v>Tidak ada Pelanggaran</v>
      </c>
      <c r="M162" s="34" t="str">
        <f t="shared" si="17"/>
        <v>Bagus</v>
      </c>
      <c r="N162" s="33" t="s">
        <v>292</v>
      </c>
    </row>
    <row r="163" spans="1:14" x14ac:dyDescent="0.3">
      <c r="A163" s="4">
        <v>42</v>
      </c>
      <c r="B163" s="5" t="s">
        <v>71</v>
      </c>
      <c r="C163" s="5" t="s">
        <v>72</v>
      </c>
      <c r="D163" s="33" t="str">
        <f t="shared" si="8"/>
        <v>Produktivitas kerja 80-90%</v>
      </c>
      <c r="E163" s="33" t="str">
        <f t="shared" si="9"/>
        <v>Sangat Baik</v>
      </c>
      <c r="F163" s="33" t="str">
        <f t="shared" si="10"/>
        <v>Melaksanakan</v>
      </c>
      <c r="G163" s="33" t="str">
        <f t="shared" si="11"/>
        <v>Lengkap</v>
      </c>
      <c r="H163" s="33" t="str">
        <f t="shared" si="12"/>
        <v>Kurang melaksanakan</v>
      </c>
      <c r="I163" s="33" t="str">
        <f t="shared" si="13"/>
        <v>Mampu</v>
      </c>
      <c r="J163" s="33" t="str">
        <f t="shared" si="14"/>
        <v>Pemahaman Baik</v>
      </c>
      <c r="K163" s="33" t="str">
        <f t="shared" si="15"/>
        <v>Hadir 100%</v>
      </c>
      <c r="L163" s="33" t="str">
        <f t="shared" si="16"/>
        <v>Tidak ada Pelanggaran</v>
      </c>
      <c r="M163" s="34" t="str">
        <f t="shared" si="17"/>
        <v>Sangat Bagus</v>
      </c>
      <c r="N163" s="33" t="s">
        <v>292</v>
      </c>
    </row>
    <row r="164" spans="1:14" x14ac:dyDescent="0.3">
      <c r="A164" s="4">
        <v>43</v>
      </c>
      <c r="B164" s="5" t="s">
        <v>73</v>
      </c>
      <c r="C164" s="5" t="s">
        <v>72</v>
      </c>
      <c r="D164" s="33" t="str">
        <f t="shared" si="8"/>
        <v>Produktivitas kerja 80-90%</v>
      </c>
      <c r="E164" s="33" t="str">
        <f t="shared" si="9"/>
        <v>Baik</v>
      </c>
      <c r="F164" s="33" t="str">
        <f t="shared" si="10"/>
        <v>Melaksanakan</v>
      </c>
      <c r="G164" s="33" t="str">
        <f t="shared" si="11"/>
        <v>Sangat Lengkap dan sesuai</v>
      </c>
      <c r="H164" s="33" t="str">
        <f t="shared" si="12"/>
        <v>Kurang melaksanakan</v>
      </c>
      <c r="I164" s="33" t="str">
        <f t="shared" si="13"/>
        <v>Sangat Mampu</v>
      </c>
      <c r="J164" s="33" t="str">
        <f t="shared" si="14"/>
        <v>Pemahaman Baik</v>
      </c>
      <c r="K164" s="33" t="str">
        <f t="shared" si="15"/>
        <v>Hadir &gt;=90%</v>
      </c>
      <c r="L164" s="33" t="str">
        <f t="shared" si="16"/>
        <v>Sedikit Pelanggaran</v>
      </c>
      <c r="M164" s="34" t="str">
        <f t="shared" si="17"/>
        <v>Bagus</v>
      </c>
      <c r="N164" s="33" t="s">
        <v>292</v>
      </c>
    </row>
    <row r="165" spans="1:14" x14ac:dyDescent="0.3">
      <c r="A165" s="4">
        <v>44</v>
      </c>
      <c r="B165" s="5" t="s">
        <v>74</v>
      </c>
      <c r="C165" s="5" t="s">
        <v>72</v>
      </c>
      <c r="D165" s="33" t="str">
        <f t="shared" si="8"/>
        <v>Produktivitas kerja 60-79%</v>
      </c>
      <c r="E165" s="33" t="str">
        <f t="shared" si="9"/>
        <v>Baik</v>
      </c>
      <c r="F165" s="33" t="str">
        <f t="shared" si="10"/>
        <v>Melaksanakan</v>
      </c>
      <c r="G165" s="33" t="str">
        <f t="shared" si="11"/>
        <v>Lengkap</v>
      </c>
      <c r="H165" s="33" t="str">
        <f t="shared" si="12"/>
        <v>Kurang melaksanakan</v>
      </c>
      <c r="I165" s="33" t="str">
        <f t="shared" si="13"/>
        <v>Mampu</v>
      </c>
      <c r="J165" s="33" t="str">
        <f t="shared" si="14"/>
        <v>Pemahaman Baik</v>
      </c>
      <c r="K165" s="33" t="str">
        <f t="shared" si="15"/>
        <v>Hadir &gt;=90%</v>
      </c>
      <c r="L165" s="33" t="str">
        <f t="shared" si="16"/>
        <v>Sedikit Pelanggaran</v>
      </c>
      <c r="M165" s="34" t="str">
        <f t="shared" si="17"/>
        <v>Kurang</v>
      </c>
      <c r="N165" s="33" t="s">
        <v>291</v>
      </c>
    </row>
    <row r="166" spans="1:14" x14ac:dyDescent="0.3">
      <c r="A166" s="4">
        <v>45</v>
      </c>
      <c r="B166" s="5" t="s">
        <v>75</v>
      </c>
      <c r="C166" s="5" t="s">
        <v>72</v>
      </c>
      <c r="D166" s="33" t="str">
        <f t="shared" si="8"/>
        <v>Produktivitas kerja 60-79%</v>
      </c>
      <c r="E166" s="33" t="str">
        <f t="shared" si="9"/>
        <v>Kurang</v>
      </c>
      <c r="F166" s="33" t="str">
        <f t="shared" si="10"/>
        <v>Kurang Melaksanakan</v>
      </c>
      <c r="G166" s="33" t="str">
        <f t="shared" si="11"/>
        <v>Kurang Lengkap</v>
      </c>
      <c r="H166" s="33" t="str">
        <f t="shared" si="12"/>
        <v>Kurang melaksanakan</v>
      </c>
      <c r="I166" s="33" t="str">
        <f t="shared" si="13"/>
        <v>Kurang mampu</v>
      </c>
      <c r="J166" s="33" t="str">
        <f t="shared" si="14"/>
        <v>Kurang Baik</v>
      </c>
      <c r="K166" s="33" t="str">
        <f t="shared" si="15"/>
        <v>Hadir &gt;=90%</v>
      </c>
      <c r="L166" s="33" t="str">
        <f t="shared" si="16"/>
        <v>Sedikit Pelanggaran</v>
      </c>
      <c r="M166" s="34" t="str">
        <f t="shared" si="17"/>
        <v>Kurang</v>
      </c>
      <c r="N166" s="33" t="s">
        <v>291</v>
      </c>
    </row>
    <row r="167" spans="1:14" x14ac:dyDescent="0.3">
      <c r="A167" s="4">
        <v>46</v>
      </c>
      <c r="B167" s="5" t="s">
        <v>76</v>
      </c>
      <c r="C167" s="4" t="s">
        <v>281</v>
      </c>
      <c r="D167" s="33" t="str">
        <f t="shared" si="8"/>
        <v>Produktivitas kerja 80-90%</v>
      </c>
      <c r="E167" s="33" t="str">
        <f t="shared" si="9"/>
        <v>Baik</v>
      </c>
      <c r="F167" s="33" t="str">
        <f t="shared" si="10"/>
        <v>Melaksanakan</v>
      </c>
      <c r="G167" s="33" t="str">
        <f t="shared" si="11"/>
        <v>Lengkap</v>
      </c>
      <c r="H167" s="33" t="str">
        <f t="shared" si="12"/>
        <v>Kurang melaksanakan</v>
      </c>
      <c r="I167" s="33" t="str">
        <f t="shared" si="13"/>
        <v>Mampu</v>
      </c>
      <c r="J167" s="33" t="str">
        <f t="shared" si="14"/>
        <v>Pemahaman Baik</v>
      </c>
      <c r="K167" s="33" t="str">
        <f t="shared" si="15"/>
        <v>Hadir &gt;=90%</v>
      </c>
      <c r="L167" s="33" t="str">
        <f t="shared" si="16"/>
        <v>Sedikit Pelanggaran</v>
      </c>
      <c r="M167" s="34" t="str">
        <f t="shared" si="17"/>
        <v>Bagus</v>
      </c>
      <c r="N167" s="33" t="s">
        <v>292</v>
      </c>
    </row>
    <row r="168" spans="1:14" x14ac:dyDescent="0.3">
      <c r="A168" s="4">
        <v>47</v>
      </c>
      <c r="B168" s="5" t="s">
        <v>77</v>
      </c>
      <c r="C168" s="4" t="s">
        <v>281</v>
      </c>
      <c r="D168" s="33" t="str">
        <f t="shared" si="8"/>
        <v>Produktivitas kerja 80-90%</v>
      </c>
      <c r="E168" s="33" t="str">
        <f t="shared" si="9"/>
        <v>Baik</v>
      </c>
      <c r="F168" s="33" t="str">
        <f t="shared" si="10"/>
        <v>Melaksanakan</v>
      </c>
      <c r="G168" s="33" t="str">
        <f t="shared" si="11"/>
        <v>Lengkap</v>
      </c>
      <c r="H168" s="33" t="str">
        <f t="shared" si="12"/>
        <v>Kurang melaksanakan</v>
      </c>
      <c r="I168" s="33" t="str">
        <f t="shared" si="13"/>
        <v>Mampu</v>
      </c>
      <c r="J168" s="33" t="str">
        <f t="shared" si="14"/>
        <v>Pemahaman Baik</v>
      </c>
      <c r="K168" s="33" t="str">
        <f t="shared" si="15"/>
        <v>Hadir &gt;=90%</v>
      </c>
      <c r="L168" s="33" t="str">
        <f t="shared" si="16"/>
        <v>Sedikit Pelanggaran</v>
      </c>
      <c r="M168" s="34" t="str">
        <f t="shared" si="17"/>
        <v>Bagus</v>
      </c>
      <c r="N168" s="33" t="s">
        <v>291</v>
      </c>
    </row>
    <row r="169" spans="1:14" x14ac:dyDescent="0.3">
      <c r="A169" s="4">
        <v>48</v>
      </c>
      <c r="B169" s="5" t="s">
        <v>78</v>
      </c>
      <c r="C169" s="4" t="s">
        <v>281</v>
      </c>
      <c r="D169" s="33" t="str">
        <f t="shared" si="8"/>
        <v>Produktivitas kerja 80-90%</v>
      </c>
      <c r="E169" s="33" t="str">
        <f t="shared" si="9"/>
        <v>Baik</v>
      </c>
      <c r="F169" s="33" t="str">
        <f t="shared" si="10"/>
        <v>Melaksanakan</v>
      </c>
      <c r="G169" s="33" t="str">
        <f t="shared" si="11"/>
        <v>Lengkap</v>
      </c>
      <c r="H169" s="33" t="str">
        <f t="shared" si="12"/>
        <v>Kurang melaksanakan</v>
      </c>
      <c r="I169" s="33" t="str">
        <f t="shared" si="13"/>
        <v>Mampu</v>
      </c>
      <c r="J169" s="33" t="str">
        <f t="shared" si="14"/>
        <v>Pemahaman Baik</v>
      </c>
      <c r="K169" s="33" t="str">
        <f t="shared" si="15"/>
        <v>Hadir &gt;=90%</v>
      </c>
      <c r="L169" s="33" t="str">
        <f t="shared" si="16"/>
        <v>Sedikit Pelanggaran</v>
      </c>
      <c r="M169" s="34" t="str">
        <f t="shared" si="17"/>
        <v>Bagus</v>
      </c>
      <c r="N169" s="33" t="s">
        <v>291</v>
      </c>
    </row>
    <row r="170" spans="1:14" x14ac:dyDescent="0.3">
      <c r="A170" s="4">
        <v>49</v>
      </c>
      <c r="B170" s="5" t="s">
        <v>79</v>
      </c>
      <c r="C170" s="4" t="s">
        <v>281</v>
      </c>
      <c r="D170" s="33" t="str">
        <f t="shared" si="8"/>
        <v>Produktivitas kerja 80-90%</v>
      </c>
      <c r="E170" s="33" t="str">
        <f t="shared" si="9"/>
        <v>Baik</v>
      </c>
      <c r="F170" s="33" t="str">
        <f t="shared" si="10"/>
        <v>Melaksanakan</v>
      </c>
      <c r="G170" s="33" t="str">
        <f t="shared" si="11"/>
        <v>Lengkap</v>
      </c>
      <c r="H170" s="33" t="str">
        <f t="shared" si="12"/>
        <v>Kurang melaksanakan</v>
      </c>
      <c r="I170" s="33" t="str">
        <f t="shared" si="13"/>
        <v>Mampu</v>
      </c>
      <c r="J170" s="33" t="str">
        <f t="shared" si="14"/>
        <v>Pemahaman Baik</v>
      </c>
      <c r="K170" s="33" t="str">
        <f t="shared" si="15"/>
        <v>Hadir &gt;=90%</v>
      </c>
      <c r="L170" s="33" t="str">
        <f t="shared" si="16"/>
        <v>Sedikit Pelanggaran</v>
      </c>
      <c r="M170" s="34" t="str">
        <f t="shared" si="17"/>
        <v>Bagus</v>
      </c>
      <c r="N170" s="33" t="s">
        <v>291</v>
      </c>
    </row>
    <row r="171" spans="1:14" x14ac:dyDescent="0.3">
      <c r="A171" s="4">
        <v>50</v>
      </c>
      <c r="B171" s="5" t="s">
        <v>80</v>
      </c>
      <c r="C171" s="5" t="s">
        <v>81</v>
      </c>
      <c r="D171" s="33" t="str">
        <f t="shared" si="8"/>
        <v>Produktivitas kerja 80-90%</v>
      </c>
      <c r="E171" s="33" t="str">
        <f t="shared" si="9"/>
        <v>Baik</v>
      </c>
      <c r="F171" s="33" t="str">
        <f t="shared" si="10"/>
        <v>Melaksanakan</v>
      </c>
      <c r="G171" s="33" t="str">
        <f t="shared" si="11"/>
        <v>Lengkap</v>
      </c>
      <c r="H171" s="33" t="str">
        <f t="shared" si="12"/>
        <v>Kurang melaksanakan</v>
      </c>
      <c r="I171" s="33" t="str">
        <f t="shared" si="13"/>
        <v>Mampu</v>
      </c>
      <c r="J171" s="33" t="str">
        <f t="shared" si="14"/>
        <v>Pemahaman Baik</v>
      </c>
      <c r="K171" s="33" t="str">
        <f t="shared" si="15"/>
        <v>Hadir &gt;=90%</v>
      </c>
      <c r="L171" s="33" t="str">
        <f t="shared" si="16"/>
        <v>Sedikit Pelanggaran</v>
      </c>
      <c r="M171" s="34" t="str">
        <f t="shared" si="17"/>
        <v>Bagus</v>
      </c>
      <c r="N171" s="33" t="s">
        <v>292</v>
      </c>
    </row>
    <row r="172" spans="1:14" x14ac:dyDescent="0.3">
      <c r="A172" s="4">
        <v>51</v>
      </c>
      <c r="B172" s="5" t="s">
        <v>82</v>
      </c>
      <c r="C172" s="5" t="s">
        <v>81</v>
      </c>
      <c r="D172" s="33" t="str">
        <f t="shared" si="8"/>
        <v>Produktivitas kerja 80-90%</v>
      </c>
      <c r="E172" s="33" t="str">
        <f t="shared" si="9"/>
        <v>Baik</v>
      </c>
      <c r="F172" s="33" t="str">
        <f t="shared" si="10"/>
        <v>Melaksanakan</v>
      </c>
      <c r="G172" s="33" t="str">
        <f t="shared" si="11"/>
        <v>Lengkap</v>
      </c>
      <c r="H172" s="33" t="str">
        <f t="shared" si="12"/>
        <v>Kurang melaksanakan</v>
      </c>
      <c r="I172" s="33" t="str">
        <f t="shared" si="13"/>
        <v>Kurang mampu</v>
      </c>
      <c r="J172" s="33" t="str">
        <f t="shared" si="14"/>
        <v>Pemahaman Baik</v>
      </c>
      <c r="K172" s="33" t="str">
        <f t="shared" si="15"/>
        <v>Hadir &gt;=90%</v>
      </c>
      <c r="L172" s="33" t="str">
        <f t="shared" si="16"/>
        <v>Sedikit Pelanggaran</v>
      </c>
      <c r="M172" s="34" t="str">
        <f t="shared" si="17"/>
        <v>Bagus</v>
      </c>
      <c r="N172" s="33" t="s">
        <v>291</v>
      </c>
    </row>
    <row r="173" spans="1:14" x14ac:dyDescent="0.3">
      <c r="A173" s="4">
        <v>52</v>
      </c>
      <c r="B173" s="5" t="s">
        <v>83</v>
      </c>
      <c r="C173" s="5" t="s">
        <v>81</v>
      </c>
      <c r="D173" s="33" t="str">
        <f t="shared" si="8"/>
        <v>Produktivitas kerja 80-90%</v>
      </c>
      <c r="E173" s="33" t="str">
        <f t="shared" si="9"/>
        <v>Baik</v>
      </c>
      <c r="F173" s="33" t="str">
        <f t="shared" si="10"/>
        <v>Melaksanakan</v>
      </c>
      <c r="G173" s="33" t="str">
        <f t="shared" si="11"/>
        <v>Lengkap</v>
      </c>
      <c r="H173" s="33" t="str">
        <f t="shared" si="12"/>
        <v>Kurang melaksanakan</v>
      </c>
      <c r="I173" s="33" t="str">
        <f t="shared" si="13"/>
        <v>Mampu</v>
      </c>
      <c r="J173" s="33" t="str">
        <f t="shared" si="14"/>
        <v>Pemahaman Baik</v>
      </c>
      <c r="K173" s="33" t="str">
        <f t="shared" si="15"/>
        <v>Hadir 100%</v>
      </c>
      <c r="L173" s="33" t="str">
        <f t="shared" si="16"/>
        <v>Sedikit Pelanggaran</v>
      </c>
      <c r="M173" s="34" t="str">
        <f t="shared" si="17"/>
        <v>Kurang</v>
      </c>
      <c r="N173" s="33" t="s">
        <v>292</v>
      </c>
    </row>
    <row r="174" spans="1:14" x14ac:dyDescent="0.3">
      <c r="A174" s="4">
        <v>53</v>
      </c>
      <c r="B174" s="5" t="s">
        <v>84</v>
      </c>
      <c r="C174" s="5" t="s">
        <v>81</v>
      </c>
      <c r="D174" s="33" t="str">
        <f t="shared" si="8"/>
        <v>Produktivitas kerja 80-90%</v>
      </c>
      <c r="E174" s="33" t="str">
        <f t="shared" si="9"/>
        <v>Baik</v>
      </c>
      <c r="F174" s="33" t="str">
        <f t="shared" si="10"/>
        <v>Melaksanakan</v>
      </c>
      <c r="G174" s="33" t="str">
        <f t="shared" si="11"/>
        <v>Lengkap</v>
      </c>
      <c r="H174" s="33" t="str">
        <f t="shared" si="12"/>
        <v>Kurang melaksanakan</v>
      </c>
      <c r="I174" s="33" t="str">
        <f t="shared" si="13"/>
        <v>Kurang mampu</v>
      </c>
      <c r="J174" s="33" t="str">
        <f t="shared" si="14"/>
        <v>Pemahaman Baik</v>
      </c>
      <c r="K174" s="33" t="str">
        <f t="shared" si="15"/>
        <v>Hadir 80-90%</v>
      </c>
      <c r="L174" s="33" t="str">
        <f t="shared" si="16"/>
        <v>Sedikit Pelanggaran</v>
      </c>
      <c r="M174" s="34" t="str">
        <f t="shared" si="17"/>
        <v>Bagus</v>
      </c>
      <c r="N174" s="33" t="s">
        <v>291</v>
      </c>
    </row>
    <row r="175" spans="1:14" x14ac:dyDescent="0.3">
      <c r="A175" s="4">
        <v>54</v>
      </c>
      <c r="B175" s="5" t="s">
        <v>85</v>
      </c>
      <c r="C175" s="5" t="s">
        <v>81</v>
      </c>
      <c r="D175" s="33" t="str">
        <f t="shared" si="8"/>
        <v>Produktivitas kerja 80-90%</v>
      </c>
      <c r="E175" s="33" t="str">
        <f t="shared" si="9"/>
        <v>Baik</v>
      </c>
      <c r="F175" s="33" t="str">
        <f t="shared" si="10"/>
        <v>Melaksanakan</v>
      </c>
      <c r="G175" s="33" t="str">
        <f t="shared" si="11"/>
        <v>Lengkap</v>
      </c>
      <c r="H175" s="33" t="str">
        <f t="shared" si="12"/>
        <v>Kurang melaksanakan</v>
      </c>
      <c r="I175" s="33" t="str">
        <f t="shared" si="13"/>
        <v>Mampu</v>
      </c>
      <c r="J175" s="33" t="str">
        <f t="shared" si="14"/>
        <v>Pemahaman Baik</v>
      </c>
      <c r="K175" s="33" t="str">
        <f t="shared" si="15"/>
        <v>Hadir 80-90%</v>
      </c>
      <c r="L175" s="33" t="str">
        <f t="shared" si="16"/>
        <v>Sedikit Pelanggaran</v>
      </c>
      <c r="M175" s="34" t="str">
        <f t="shared" si="17"/>
        <v>Bagus</v>
      </c>
      <c r="N175" s="33" t="s">
        <v>291</v>
      </c>
    </row>
    <row r="176" spans="1:14" x14ac:dyDescent="0.3">
      <c r="A176" s="4">
        <v>55</v>
      </c>
      <c r="B176" s="5" t="s">
        <v>86</v>
      </c>
      <c r="C176" s="4" t="s">
        <v>11</v>
      </c>
      <c r="D176" s="33" t="str">
        <f t="shared" si="8"/>
        <v>Produktivitas kerja 80-90%</v>
      </c>
      <c r="E176" s="33" t="str">
        <f t="shared" si="9"/>
        <v>Baik</v>
      </c>
      <c r="F176" s="33" t="str">
        <f t="shared" si="10"/>
        <v>Melaksanakan</v>
      </c>
      <c r="G176" s="33" t="str">
        <f t="shared" si="11"/>
        <v>Lengkap</v>
      </c>
      <c r="H176" s="33" t="str">
        <f t="shared" si="12"/>
        <v>Kurang melaksanakan</v>
      </c>
      <c r="I176" s="33" t="str">
        <f t="shared" si="13"/>
        <v>Mampu</v>
      </c>
      <c r="J176" s="33" t="str">
        <f t="shared" si="14"/>
        <v>Pemahaman Baik</v>
      </c>
      <c r="K176" s="33" t="str">
        <f t="shared" si="15"/>
        <v>Hadir &gt;=90%</v>
      </c>
      <c r="L176" s="33" t="str">
        <f t="shared" si="16"/>
        <v>Sedikit Pelanggaran</v>
      </c>
      <c r="M176" s="34" t="str">
        <f t="shared" si="17"/>
        <v>Bagus</v>
      </c>
      <c r="N176" s="33" t="s">
        <v>292</v>
      </c>
    </row>
    <row r="177" spans="1:14" x14ac:dyDescent="0.3">
      <c r="A177" s="4">
        <v>56</v>
      </c>
      <c r="B177" s="5" t="s">
        <v>87</v>
      </c>
      <c r="C177" s="4" t="s">
        <v>11</v>
      </c>
      <c r="D177" s="33" t="str">
        <f t="shared" si="8"/>
        <v>Produktivitas kerja 80-90%</v>
      </c>
      <c r="E177" s="33" t="str">
        <f t="shared" si="9"/>
        <v>Baik</v>
      </c>
      <c r="F177" s="33" t="str">
        <f t="shared" si="10"/>
        <v>Melaksanakan</v>
      </c>
      <c r="G177" s="33" t="str">
        <f t="shared" si="11"/>
        <v>Lengkap</v>
      </c>
      <c r="H177" s="33" t="str">
        <f t="shared" si="12"/>
        <v>Kurang melaksanakan</v>
      </c>
      <c r="I177" s="33" t="str">
        <f t="shared" si="13"/>
        <v>Mampu</v>
      </c>
      <c r="J177" s="33" t="str">
        <f t="shared" si="14"/>
        <v>Pemahaman Baik</v>
      </c>
      <c r="K177" s="33" t="str">
        <f t="shared" si="15"/>
        <v>Hadir &gt;=90%</v>
      </c>
      <c r="L177" s="33" t="str">
        <f t="shared" si="16"/>
        <v>Sedikit Pelanggaran</v>
      </c>
      <c r="M177" s="34" t="str">
        <f t="shared" si="17"/>
        <v>Bagus</v>
      </c>
      <c r="N177" s="33" t="s">
        <v>292</v>
      </c>
    </row>
    <row r="178" spans="1:14" x14ac:dyDescent="0.3">
      <c r="A178" s="4">
        <v>57</v>
      </c>
      <c r="B178" s="5" t="s">
        <v>88</v>
      </c>
      <c r="C178" s="4" t="s">
        <v>11</v>
      </c>
      <c r="D178" s="33" t="str">
        <f t="shared" si="8"/>
        <v>Produktivitas kerja 80-90%</v>
      </c>
      <c r="E178" s="33" t="str">
        <f t="shared" si="9"/>
        <v>Baik</v>
      </c>
      <c r="F178" s="33" t="str">
        <f t="shared" si="10"/>
        <v>Melaksanakan</v>
      </c>
      <c r="G178" s="33" t="str">
        <f t="shared" si="11"/>
        <v>Lengkap</v>
      </c>
      <c r="H178" s="33" t="str">
        <f t="shared" si="12"/>
        <v>Kurang melaksanakan</v>
      </c>
      <c r="I178" s="33" t="str">
        <f t="shared" si="13"/>
        <v>Kurang mampu</v>
      </c>
      <c r="J178" s="33" t="str">
        <f t="shared" si="14"/>
        <v>Pemahaman Baik</v>
      </c>
      <c r="K178" s="33" t="str">
        <f t="shared" si="15"/>
        <v>Hadir &gt;=90%</v>
      </c>
      <c r="L178" s="33" t="str">
        <f t="shared" si="16"/>
        <v>Sedikit Pelanggaran</v>
      </c>
      <c r="M178" s="34" t="str">
        <f t="shared" si="17"/>
        <v>Sangat Bagus</v>
      </c>
      <c r="N178" s="33" t="s">
        <v>292</v>
      </c>
    </row>
    <row r="179" spans="1:14" x14ac:dyDescent="0.3">
      <c r="A179" s="4">
        <v>58</v>
      </c>
      <c r="B179" s="5" t="s">
        <v>89</v>
      </c>
      <c r="C179" s="4" t="s">
        <v>11</v>
      </c>
      <c r="D179" s="33" t="str">
        <f t="shared" si="8"/>
        <v>Produktivitas kerja 80-90%</v>
      </c>
      <c r="E179" s="33" t="str">
        <f t="shared" si="9"/>
        <v>Baik</v>
      </c>
      <c r="F179" s="33" t="str">
        <f t="shared" si="10"/>
        <v>Melaksanakan</v>
      </c>
      <c r="G179" s="33" t="str">
        <f t="shared" si="11"/>
        <v>Lengkap</v>
      </c>
      <c r="H179" s="33" t="str">
        <f t="shared" si="12"/>
        <v>Kurang melaksanakan</v>
      </c>
      <c r="I179" s="33" t="str">
        <f t="shared" si="13"/>
        <v>Mampu</v>
      </c>
      <c r="J179" s="33" t="str">
        <f t="shared" si="14"/>
        <v>Pemahaman Baik</v>
      </c>
      <c r="K179" s="33" t="str">
        <f t="shared" si="15"/>
        <v>Hadir &gt;=90%</v>
      </c>
      <c r="L179" s="33" t="str">
        <f t="shared" si="16"/>
        <v>Sedikit Pelanggaran</v>
      </c>
      <c r="M179" s="34" t="str">
        <f t="shared" si="17"/>
        <v>Bagus</v>
      </c>
      <c r="N179" s="33" t="s">
        <v>292</v>
      </c>
    </row>
    <row r="180" spans="1:14" x14ac:dyDescent="0.3">
      <c r="A180" s="4">
        <v>59</v>
      </c>
      <c r="B180" s="5" t="s">
        <v>90</v>
      </c>
      <c r="C180" s="4" t="s">
        <v>12</v>
      </c>
      <c r="D180" s="33" t="str">
        <f t="shared" si="8"/>
        <v>Produktivitas kerja 80-90%</v>
      </c>
      <c r="E180" s="33" t="str">
        <f t="shared" si="9"/>
        <v>Baik</v>
      </c>
      <c r="F180" s="33" t="str">
        <f t="shared" si="10"/>
        <v>Melaksanakan</v>
      </c>
      <c r="G180" s="33" t="str">
        <f t="shared" si="11"/>
        <v>Lengkap</v>
      </c>
      <c r="H180" s="33" t="str">
        <f t="shared" si="12"/>
        <v>Kurang melaksanakan</v>
      </c>
      <c r="I180" s="33" t="str">
        <f t="shared" si="13"/>
        <v>Kurang mampu</v>
      </c>
      <c r="J180" s="33" t="str">
        <f t="shared" si="14"/>
        <v>Pemahaman Baik</v>
      </c>
      <c r="K180" s="33" t="str">
        <f t="shared" si="15"/>
        <v>Hadir &gt;=90%</v>
      </c>
      <c r="L180" s="33" t="str">
        <f t="shared" si="16"/>
        <v>Sedikit Pelanggaran</v>
      </c>
      <c r="M180" s="34" t="str">
        <f t="shared" si="17"/>
        <v>Bagus</v>
      </c>
      <c r="N180" s="33" t="s">
        <v>291</v>
      </c>
    </row>
    <row r="181" spans="1:14" x14ac:dyDescent="0.3">
      <c r="A181" s="4">
        <v>60</v>
      </c>
      <c r="B181" s="5" t="s">
        <v>91</v>
      </c>
      <c r="C181" s="4" t="s">
        <v>12</v>
      </c>
      <c r="D181" s="33" t="str">
        <f t="shared" si="8"/>
        <v>Produktivitas kerja 80-90%</v>
      </c>
      <c r="E181" s="33" t="str">
        <f t="shared" si="9"/>
        <v>Baik</v>
      </c>
      <c r="F181" s="33" t="str">
        <f t="shared" si="10"/>
        <v>Melaksanakan</v>
      </c>
      <c r="G181" s="33" t="str">
        <f t="shared" si="11"/>
        <v>Lengkap</v>
      </c>
      <c r="H181" s="33" t="str">
        <f t="shared" si="12"/>
        <v>Kurang melaksanakan</v>
      </c>
      <c r="I181" s="33" t="str">
        <f t="shared" si="13"/>
        <v>Kurang mampu</v>
      </c>
      <c r="J181" s="33" t="str">
        <f t="shared" si="14"/>
        <v>Kurang Baik</v>
      </c>
      <c r="K181" s="33" t="str">
        <f t="shared" si="15"/>
        <v>Hadir &gt;=90%</v>
      </c>
      <c r="L181" s="33" t="str">
        <f t="shared" si="16"/>
        <v>Sedikit Pelanggaran</v>
      </c>
      <c r="M181" s="34" t="str">
        <f t="shared" si="17"/>
        <v>Bagus</v>
      </c>
      <c r="N181" s="33" t="s">
        <v>291</v>
      </c>
    </row>
    <row r="182" spans="1:14" x14ac:dyDescent="0.3">
      <c r="A182" s="4">
        <v>61</v>
      </c>
      <c r="B182" s="5" t="s">
        <v>92</v>
      </c>
      <c r="C182" s="4" t="s">
        <v>12</v>
      </c>
      <c r="D182" s="33" t="str">
        <f t="shared" si="8"/>
        <v>Produktivitas kerja 80-90%</v>
      </c>
      <c r="E182" s="33" t="str">
        <f t="shared" si="9"/>
        <v>Baik</v>
      </c>
      <c r="F182" s="33" t="str">
        <f t="shared" si="10"/>
        <v>Kurang Melaksanakan</v>
      </c>
      <c r="G182" s="33" t="str">
        <f t="shared" si="11"/>
        <v>Lengkap</v>
      </c>
      <c r="H182" s="33" t="str">
        <f t="shared" si="12"/>
        <v>Kurang melaksanakan</v>
      </c>
      <c r="I182" s="33" t="str">
        <f t="shared" si="13"/>
        <v>Mampu</v>
      </c>
      <c r="J182" s="33" t="str">
        <f t="shared" si="14"/>
        <v>Pemahaman Baik</v>
      </c>
      <c r="K182" s="33" t="str">
        <f t="shared" si="15"/>
        <v>Hadir 80-90%</v>
      </c>
      <c r="L182" s="33" t="str">
        <f t="shared" si="16"/>
        <v>Sedikit Pelanggaran</v>
      </c>
      <c r="M182" s="34" t="str">
        <f t="shared" si="17"/>
        <v>Bagus</v>
      </c>
      <c r="N182" s="33" t="s">
        <v>291</v>
      </c>
    </row>
    <row r="183" spans="1:14" x14ac:dyDescent="0.3">
      <c r="A183" s="4">
        <v>62</v>
      </c>
      <c r="B183" s="5" t="s">
        <v>93</v>
      </c>
      <c r="C183" s="4" t="s">
        <v>12</v>
      </c>
      <c r="D183" s="33" t="str">
        <f t="shared" si="8"/>
        <v>Produktivitas kerja 60-79%</v>
      </c>
      <c r="E183" s="33" t="str">
        <f t="shared" si="9"/>
        <v>Baik</v>
      </c>
      <c r="F183" s="33" t="str">
        <f t="shared" si="10"/>
        <v>Kurang Melaksanakan</v>
      </c>
      <c r="G183" s="33" t="str">
        <f t="shared" si="11"/>
        <v>Lengkap</v>
      </c>
      <c r="H183" s="33" t="str">
        <f t="shared" si="12"/>
        <v>Kurang melaksanakan</v>
      </c>
      <c r="I183" s="33" t="str">
        <f t="shared" si="13"/>
        <v>Kurang mampu</v>
      </c>
      <c r="J183" s="33" t="str">
        <f t="shared" si="14"/>
        <v>Pemahaman Baik</v>
      </c>
      <c r="K183" s="33" t="str">
        <f t="shared" si="15"/>
        <v>Hadir &gt;=90%</v>
      </c>
      <c r="L183" s="33" t="str">
        <f t="shared" si="16"/>
        <v>Sedikit Pelanggaran</v>
      </c>
      <c r="M183" s="34" t="str">
        <f t="shared" si="17"/>
        <v>Bagus</v>
      </c>
      <c r="N183" s="33" t="s">
        <v>291</v>
      </c>
    </row>
    <row r="184" spans="1:14" x14ac:dyDescent="0.3">
      <c r="A184" s="4">
        <v>63</v>
      </c>
      <c r="B184" s="5" t="s">
        <v>94</v>
      </c>
      <c r="C184" s="4" t="s">
        <v>9</v>
      </c>
      <c r="D184" s="33" t="str">
        <f t="shared" si="8"/>
        <v>Produktivitas kerja 80-90%</v>
      </c>
      <c r="E184" s="33" t="str">
        <f t="shared" si="9"/>
        <v>Baik</v>
      </c>
      <c r="F184" s="33" t="str">
        <f t="shared" si="10"/>
        <v>Melaksanakan</v>
      </c>
      <c r="G184" s="33" t="str">
        <f t="shared" si="11"/>
        <v>Lengkap</v>
      </c>
      <c r="H184" s="33" t="str">
        <f t="shared" si="12"/>
        <v>Kurang melaksanakan</v>
      </c>
      <c r="I184" s="33" t="str">
        <f t="shared" si="13"/>
        <v>Mampu</v>
      </c>
      <c r="J184" s="33" t="str">
        <f t="shared" si="14"/>
        <v>Pemahaman Baik</v>
      </c>
      <c r="K184" s="33" t="str">
        <f t="shared" si="15"/>
        <v>Hadir &gt;=90%</v>
      </c>
      <c r="L184" s="33" t="str">
        <f t="shared" si="16"/>
        <v>Sedikit Pelanggaran</v>
      </c>
      <c r="M184" s="34" t="str">
        <f t="shared" si="17"/>
        <v>Bagus</v>
      </c>
      <c r="N184" s="33" t="s">
        <v>292</v>
      </c>
    </row>
    <row r="185" spans="1:14" x14ac:dyDescent="0.3">
      <c r="A185" s="4">
        <v>64</v>
      </c>
      <c r="B185" s="5" t="s">
        <v>95</v>
      </c>
      <c r="C185" s="4" t="s">
        <v>9</v>
      </c>
      <c r="D185" s="33" t="str">
        <f t="shared" si="8"/>
        <v>Produktivitas kerja 80-90%</v>
      </c>
      <c r="E185" s="33" t="str">
        <f t="shared" si="9"/>
        <v>Baik</v>
      </c>
      <c r="F185" s="33" t="str">
        <f t="shared" si="10"/>
        <v>Melaksanakan</v>
      </c>
      <c r="G185" s="33" t="str">
        <f t="shared" si="11"/>
        <v>Lengkap</v>
      </c>
      <c r="H185" s="33" t="str">
        <f t="shared" si="12"/>
        <v>Kurang melaksanakan</v>
      </c>
      <c r="I185" s="33" t="str">
        <f t="shared" si="13"/>
        <v>Mampu</v>
      </c>
      <c r="J185" s="33" t="str">
        <f t="shared" si="14"/>
        <v>Pemahaman Baik</v>
      </c>
      <c r="K185" s="33" t="str">
        <f t="shared" si="15"/>
        <v>Hadir &gt;=90%</v>
      </c>
      <c r="L185" s="33" t="str">
        <f t="shared" si="16"/>
        <v>Sedikit Pelanggaran</v>
      </c>
      <c r="M185" s="34" t="str">
        <f t="shared" si="17"/>
        <v>Bagus</v>
      </c>
      <c r="N185" s="33" t="s">
        <v>292</v>
      </c>
    </row>
    <row r="186" spans="1:14" x14ac:dyDescent="0.3">
      <c r="A186" s="4">
        <v>65</v>
      </c>
      <c r="B186" s="5" t="s">
        <v>96</v>
      </c>
      <c r="C186" s="4" t="s">
        <v>9</v>
      </c>
      <c r="D186" s="33" t="str">
        <f t="shared" si="8"/>
        <v>Produktivitas kerja 80-90%</v>
      </c>
      <c r="E186" s="33" t="str">
        <f t="shared" si="9"/>
        <v>Baik</v>
      </c>
      <c r="F186" s="33" t="str">
        <f t="shared" si="10"/>
        <v>Melaksanakan</v>
      </c>
      <c r="G186" s="33" t="str">
        <f t="shared" si="11"/>
        <v>Lengkap</v>
      </c>
      <c r="H186" s="33" t="str">
        <f t="shared" si="12"/>
        <v>Kurang melaksanakan</v>
      </c>
      <c r="I186" s="33" t="str">
        <f t="shared" si="13"/>
        <v>Mampu</v>
      </c>
      <c r="J186" s="33" t="str">
        <f t="shared" si="14"/>
        <v>Pemahaman Baik</v>
      </c>
      <c r="K186" s="33" t="str">
        <f t="shared" si="15"/>
        <v>Hadir &gt;=90%</v>
      </c>
      <c r="L186" s="33" t="str">
        <f t="shared" si="16"/>
        <v>Sedikit Pelanggaran</v>
      </c>
      <c r="M186" s="34" t="str">
        <f t="shared" si="17"/>
        <v>Bagus</v>
      </c>
      <c r="N186" s="33" t="s">
        <v>292</v>
      </c>
    </row>
    <row r="187" spans="1:14" x14ac:dyDescent="0.3">
      <c r="A187" s="4">
        <v>66</v>
      </c>
      <c r="B187" s="5" t="s">
        <v>97</v>
      </c>
      <c r="C187" s="4" t="s">
        <v>9</v>
      </c>
      <c r="D187" s="33" t="str">
        <f t="shared" ref="D187:D228" si="18">IF(D77=60,"produktivitas kerja &gt;90%",IF(D77=45,"Produktivitas kerja 80-90%",IF(D77=30,"Produktivitas kerja 60-79%","Produktivitas kerja &lt; 60%")))</f>
        <v>Produktivitas kerja 80-90%</v>
      </c>
      <c r="E187" s="33" t="str">
        <f t="shared" ref="E187:E228" si="19">IF(E77=40,"Sangat Baik",IF(E77=30,"Baik",IF(E77=20,"Kurang","Tidak Mampu")))</f>
        <v>Baik</v>
      </c>
      <c r="F187" s="33" t="str">
        <f t="shared" ref="F187:F228" si="20">IF(F77=40,"Melaksanakan", IF(F77=30,"Melaksanakan",IF(F77=20,"Kurang Melaksanakan","Tidak Melaksanakan")))</f>
        <v>Melaksanakan</v>
      </c>
      <c r="G187" s="33" t="str">
        <f t="shared" ref="G187:G228" si="21">IF(G77=40,"Sangat Lengkap dan sesuai",IF(G77=30,"Lengkap",IF(G77=20,"Kurang Lengkap","Tidak Mampu")))</f>
        <v>Lengkap</v>
      </c>
      <c r="H187" s="33" t="str">
        <f t="shared" ref="H187:H228" si="22">IF(H77=20,"Paham dan melaksanakan",IF(H77=15,"Kurang melaksanakan",IF(H77=10,"Kurang melaksanakan","Tidak Memahami dan melaksanakan")))</f>
        <v>Kurang melaksanakan</v>
      </c>
      <c r="I187" s="33" t="str">
        <f t="shared" ref="I187:I228" si="23">IF(I77=20,"Sangat Mampu",IF(I77=15,"Mampu",IF(I77=10,"Kurang mampu","Tidak Mampu")))</f>
        <v>Mampu</v>
      </c>
      <c r="J187" s="33" t="str">
        <f t="shared" ref="J187:J228" si="24">IF(J77=20,"Pemahaman Baik",IF(J77=15,"Pemahaman Baik",IF(J77=10,"Kurang Baik","TidakMemahami")))</f>
        <v>Pemahaman Baik</v>
      </c>
      <c r="K187" s="33" t="str">
        <f t="shared" ref="K187:K228" si="25">IF(K77=80,"Hadir 100%",IF(K77=70,"Hadir 100% ada terlambat",IF(K77=60,"Hadir &gt;=90%",IF(K77=50,"Hadir&gt;=90% ada terlambat",IF(K77=40,"Hadir 80-90%", IF(K77=30,"Hadir 80-90% ada terlambat", IF(K77=20,"Hadir &lt;80%","Hadir&lt;80% ada terlambat")))))))</f>
        <v>Hadir &gt;=90%</v>
      </c>
      <c r="L187" s="33" t="str">
        <f t="shared" ref="L187:L228" si="26">IF(L77=40,"Tidak ada Pelanggaran",IF(L77=30,"Sedikit Pelanggaran",IF(L77=20,"Sedikit Pelanggaran","Banyak Pelanggaran")))</f>
        <v>Sedikit Pelanggaran</v>
      </c>
      <c r="M187" s="34" t="str">
        <f t="shared" ref="M187:M228" si="27">IF(M77=40,"Sangat Bagus",IF(M77=30,"Bagus",IF(M77=20,"Kurang","Tidak Mampu")))</f>
        <v>Bagus</v>
      </c>
      <c r="N187" s="33" t="s">
        <v>292</v>
      </c>
    </row>
    <row r="188" spans="1:14" x14ac:dyDescent="0.3">
      <c r="A188" s="4">
        <v>67</v>
      </c>
      <c r="B188" s="5" t="s">
        <v>98</v>
      </c>
      <c r="C188" s="4" t="s">
        <v>9</v>
      </c>
      <c r="D188" s="33" t="str">
        <f t="shared" si="18"/>
        <v>Produktivitas kerja 80-90%</v>
      </c>
      <c r="E188" s="33" t="str">
        <f t="shared" si="19"/>
        <v>Baik</v>
      </c>
      <c r="F188" s="33" t="str">
        <f t="shared" si="20"/>
        <v>Melaksanakan</v>
      </c>
      <c r="G188" s="33" t="str">
        <f t="shared" si="21"/>
        <v>Lengkap</v>
      </c>
      <c r="H188" s="33" t="str">
        <f t="shared" si="22"/>
        <v>Kurang melaksanakan</v>
      </c>
      <c r="I188" s="33" t="str">
        <f t="shared" si="23"/>
        <v>Mampu</v>
      </c>
      <c r="J188" s="33" t="str">
        <f t="shared" si="24"/>
        <v>Pemahaman Baik</v>
      </c>
      <c r="K188" s="33" t="str">
        <f t="shared" si="25"/>
        <v>Hadir &gt;=90%</v>
      </c>
      <c r="L188" s="33" t="str">
        <f t="shared" si="26"/>
        <v>Sedikit Pelanggaran</v>
      </c>
      <c r="M188" s="34" t="str">
        <f t="shared" si="27"/>
        <v>Bagus</v>
      </c>
      <c r="N188" s="33" t="s">
        <v>292</v>
      </c>
    </row>
    <row r="189" spans="1:14" x14ac:dyDescent="0.3">
      <c r="A189" s="4">
        <v>68</v>
      </c>
      <c r="B189" s="5" t="s">
        <v>99</v>
      </c>
      <c r="C189" s="4" t="s">
        <v>9</v>
      </c>
      <c r="D189" s="33" t="str">
        <f t="shared" si="18"/>
        <v>Produktivitas kerja 80-90%</v>
      </c>
      <c r="E189" s="33" t="str">
        <f t="shared" si="19"/>
        <v>Baik</v>
      </c>
      <c r="F189" s="33" t="str">
        <f t="shared" si="20"/>
        <v>Melaksanakan</v>
      </c>
      <c r="G189" s="33" t="str">
        <f t="shared" si="21"/>
        <v>Lengkap</v>
      </c>
      <c r="H189" s="33" t="str">
        <f t="shared" si="22"/>
        <v>Kurang melaksanakan</v>
      </c>
      <c r="I189" s="33" t="str">
        <f t="shared" si="23"/>
        <v>Mampu</v>
      </c>
      <c r="J189" s="33" t="str">
        <f t="shared" si="24"/>
        <v>Pemahaman Baik</v>
      </c>
      <c r="K189" s="33" t="str">
        <f t="shared" si="25"/>
        <v>Hadir &gt;=90%</v>
      </c>
      <c r="L189" s="33" t="str">
        <f t="shared" si="26"/>
        <v>Sedikit Pelanggaran</v>
      </c>
      <c r="M189" s="34" t="str">
        <f t="shared" si="27"/>
        <v>Bagus</v>
      </c>
      <c r="N189" s="33" t="s">
        <v>292</v>
      </c>
    </row>
    <row r="190" spans="1:14" x14ac:dyDescent="0.3">
      <c r="A190" s="4">
        <v>69</v>
      </c>
      <c r="B190" s="5" t="s">
        <v>100</v>
      </c>
      <c r="C190" s="4" t="s">
        <v>9</v>
      </c>
      <c r="D190" s="33" t="str">
        <f t="shared" si="18"/>
        <v>Produktivitas kerja 80-90%</v>
      </c>
      <c r="E190" s="33" t="str">
        <f t="shared" si="19"/>
        <v>Baik</v>
      </c>
      <c r="F190" s="33" t="str">
        <f t="shared" si="20"/>
        <v>Melaksanakan</v>
      </c>
      <c r="G190" s="33" t="str">
        <f t="shared" si="21"/>
        <v>Lengkap</v>
      </c>
      <c r="H190" s="33" t="str">
        <f t="shared" si="22"/>
        <v>Kurang melaksanakan</v>
      </c>
      <c r="I190" s="33" t="str">
        <f t="shared" si="23"/>
        <v>Mampu</v>
      </c>
      <c r="J190" s="33" t="str">
        <f t="shared" si="24"/>
        <v>Pemahaman Baik</v>
      </c>
      <c r="K190" s="33" t="str">
        <f t="shared" si="25"/>
        <v>Hadir &gt;=90%</v>
      </c>
      <c r="L190" s="33" t="str">
        <f t="shared" si="26"/>
        <v>Sedikit Pelanggaran</v>
      </c>
      <c r="M190" s="34" t="str">
        <f t="shared" si="27"/>
        <v>Bagus</v>
      </c>
      <c r="N190" s="33" t="s">
        <v>292</v>
      </c>
    </row>
    <row r="191" spans="1:14" x14ac:dyDescent="0.3">
      <c r="A191" s="4">
        <v>70</v>
      </c>
      <c r="B191" s="5" t="s">
        <v>101</v>
      </c>
      <c r="C191" s="4" t="s">
        <v>22</v>
      </c>
      <c r="D191" s="33" t="str">
        <f t="shared" si="18"/>
        <v>produktivitas kerja &gt;90%</v>
      </c>
      <c r="E191" s="33" t="str">
        <f t="shared" si="19"/>
        <v>Baik</v>
      </c>
      <c r="F191" s="33" t="str">
        <f t="shared" si="20"/>
        <v>Melaksanakan</v>
      </c>
      <c r="G191" s="33" t="str">
        <f t="shared" si="21"/>
        <v>Sangat Lengkap dan sesuai</v>
      </c>
      <c r="H191" s="33" t="str">
        <f t="shared" si="22"/>
        <v>Kurang melaksanakan</v>
      </c>
      <c r="I191" s="33" t="str">
        <f t="shared" si="23"/>
        <v>Sangat Mampu</v>
      </c>
      <c r="J191" s="33" t="str">
        <f t="shared" si="24"/>
        <v>Pemahaman Baik</v>
      </c>
      <c r="K191" s="33" t="str">
        <f t="shared" si="25"/>
        <v>Hadir 100%</v>
      </c>
      <c r="L191" s="33" t="str">
        <f t="shared" si="26"/>
        <v>Tidak ada Pelanggaran</v>
      </c>
      <c r="M191" s="34" t="str">
        <f t="shared" si="27"/>
        <v>Sangat Bagus</v>
      </c>
      <c r="N191" s="33" t="s">
        <v>294</v>
      </c>
    </row>
    <row r="192" spans="1:14" x14ac:dyDescent="0.3">
      <c r="A192" s="4">
        <v>71</v>
      </c>
      <c r="B192" s="5" t="s">
        <v>102</v>
      </c>
      <c r="C192" s="4" t="s">
        <v>22</v>
      </c>
      <c r="D192" s="33" t="str">
        <f t="shared" si="18"/>
        <v>Produktivitas kerja 80-90%</v>
      </c>
      <c r="E192" s="33" t="str">
        <f t="shared" si="19"/>
        <v>Baik</v>
      </c>
      <c r="F192" s="33" t="str">
        <f t="shared" si="20"/>
        <v>Melaksanakan</v>
      </c>
      <c r="G192" s="33" t="str">
        <f t="shared" si="21"/>
        <v>Sangat Lengkap dan sesuai</v>
      </c>
      <c r="H192" s="33" t="str">
        <f t="shared" si="22"/>
        <v>Kurang melaksanakan</v>
      </c>
      <c r="I192" s="33" t="str">
        <f t="shared" si="23"/>
        <v>Mampu</v>
      </c>
      <c r="J192" s="33" t="str">
        <f t="shared" si="24"/>
        <v>Pemahaman Baik</v>
      </c>
      <c r="K192" s="33" t="str">
        <f t="shared" si="25"/>
        <v>Hadir 100%</v>
      </c>
      <c r="L192" s="33" t="str">
        <f t="shared" si="26"/>
        <v>Tidak ada Pelanggaran</v>
      </c>
      <c r="M192" s="34" t="str">
        <f t="shared" si="27"/>
        <v>Bagus</v>
      </c>
      <c r="N192" s="33" t="s">
        <v>292</v>
      </c>
    </row>
    <row r="193" spans="1:14" x14ac:dyDescent="0.3">
      <c r="A193" s="4">
        <v>72</v>
      </c>
      <c r="B193" s="5" t="s">
        <v>103</v>
      </c>
      <c r="C193" s="4" t="s">
        <v>22</v>
      </c>
      <c r="D193" s="33" t="str">
        <f t="shared" si="18"/>
        <v>Produktivitas kerja 80-90%</v>
      </c>
      <c r="E193" s="33" t="str">
        <f t="shared" si="19"/>
        <v>Sangat Baik</v>
      </c>
      <c r="F193" s="33" t="str">
        <f t="shared" si="20"/>
        <v>Melaksanakan</v>
      </c>
      <c r="G193" s="33" t="str">
        <f t="shared" si="21"/>
        <v>Sangat Lengkap dan sesuai</v>
      </c>
      <c r="H193" s="33" t="str">
        <f t="shared" si="22"/>
        <v>Kurang melaksanakan</v>
      </c>
      <c r="I193" s="33" t="str">
        <f t="shared" si="23"/>
        <v>Mampu</v>
      </c>
      <c r="J193" s="33" t="str">
        <f t="shared" si="24"/>
        <v>Pemahaman Baik</v>
      </c>
      <c r="K193" s="33" t="str">
        <f t="shared" si="25"/>
        <v>Hadir &gt;=90%</v>
      </c>
      <c r="L193" s="33" t="str">
        <f t="shared" si="26"/>
        <v>Sedikit Pelanggaran</v>
      </c>
      <c r="M193" s="34" t="str">
        <f t="shared" si="27"/>
        <v>Bagus</v>
      </c>
      <c r="N193" s="33" t="s">
        <v>292</v>
      </c>
    </row>
    <row r="194" spans="1:14" x14ac:dyDescent="0.3">
      <c r="A194" s="4">
        <v>73</v>
      </c>
      <c r="B194" s="5" t="s">
        <v>104</v>
      </c>
      <c r="C194" s="4" t="s">
        <v>22</v>
      </c>
      <c r="D194" s="33" t="str">
        <f t="shared" si="18"/>
        <v>Produktivitas kerja 80-90%</v>
      </c>
      <c r="E194" s="33" t="str">
        <f t="shared" si="19"/>
        <v>Sangat Baik</v>
      </c>
      <c r="F194" s="33" t="str">
        <f t="shared" si="20"/>
        <v>Melaksanakan</v>
      </c>
      <c r="G194" s="33" t="str">
        <f t="shared" si="21"/>
        <v>Lengkap</v>
      </c>
      <c r="H194" s="33" t="str">
        <f t="shared" si="22"/>
        <v>Kurang melaksanakan</v>
      </c>
      <c r="I194" s="33" t="str">
        <f t="shared" si="23"/>
        <v>Mampu</v>
      </c>
      <c r="J194" s="33" t="str">
        <f t="shared" si="24"/>
        <v>Pemahaman Baik</v>
      </c>
      <c r="K194" s="33" t="str">
        <f t="shared" si="25"/>
        <v>Hadir 80-90%</v>
      </c>
      <c r="L194" s="33" t="str">
        <f t="shared" si="26"/>
        <v>Sedikit Pelanggaran</v>
      </c>
      <c r="M194" s="34" t="str">
        <f t="shared" si="27"/>
        <v>Bagus</v>
      </c>
      <c r="N194" s="33" t="s">
        <v>291</v>
      </c>
    </row>
    <row r="195" spans="1:14" x14ac:dyDescent="0.3">
      <c r="A195" s="4">
        <v>74</v>
      </c>
      <c r="B195" s="5" t="s">
        <v>105</v>
      </c>
      <c r="C195" s="4" t="s">
        <v>22</v>
      </c>
      <c r="D195" s="33" t="str">
        <f t="shared" si="18"/>
        <v>Produktivitas kerja 60-79%</v>
      </c>
      <c r="E195" s="33" t="str">
        <f t="shared" si="19"/>
        <v>Baik</v>
      </c>
      <c r="F195" s="33" t="str">
        <f t="shared" si="20"/>
        <v>Melaksanakan</v>
      </c>
      <c r="G195" s="33" t="str">
        <f t="shared" si="21"/>
        <v>Kurang Lengkap</v>
      </c>
      <c r="H195" s="33" t="str">
        <f t="shared" si="22"/>
        <v>Kurang melaksanakan</v>
      </c>
      <c r="I195" s="33" t="str">
        <f t="shared" si="23"/>
        <v>Kurang mampu</v>
      </c>
      <c r="J195" s="33" t="str">
        <f t="shared" si="24"/>
        <v>Pemahaman Baik</v>
      </c>
      <c r="K195" s="33" t="str">
        <f t="shared" si="25"/>
        <v>Hadir &gt;=90%</v>
      </c>
      <c r="L195" s="33" t="str">
        <f t="shared" si="26"/>
        <v>Sedikit Pelanggaran</v>
      </c>
      <c r="M195" s="34" t="str">
        <f t="shared" si="27"/>
        <v>Kurang</v>
      </c>
      <c r="N195" s="33" t="s">
        <v>291</v>
      </c>
    </row>
    <row r="196" spans="1:14" s="17" customFormat="1" x14ac:dyDescent="0.3">
      <c r="A196" s="4"/>
      <c r="B196" s="5" t="s">
        <v>284</v>
      </c>
      <c r="C196" s="4" t="s">
        <v>107</v>
      </c>
      <c r="D196" s="33" t="str">
        <f t="shared" si="18"/>
        <v>Produktivitas kerja 80-90%</v>
      </c>
      <c r="E196" s="33" t="str">
        <f t="shared" si="19"/>
        <v>Baik</v>
      </c>
      <c r="F196" s="33" t="str">
        <f t="shared" si="20"/>
        <v>Melaksanakan</v>
      </c>
      <c r="G196" s="33" t="str">
        <f t="shared" si="21"/>
        <v>Lengkap</v>
      </c>
      <c r="H196" s="33" t="str">
        <f t="shared" si="22"/>
        <v>Kurang melaksanakan</v>
      </c>
      <c r="I196" s="33" t="str">
        <f t="shared" si="23"/>
        <v>Mampu</v>
      </c>
      <c r="J196" s="33" t="str">
        <f t="shared" si="24"/>
        <v>Pemahaman Baik</v>
      </c>
      <c r="K196" s="33" t="str">
        <f t="shared" si="25"/>
        <v>Hadir &gt;=90%</v>
      </c>
      <c r="L196" s="33" t="str">
        <f t="shared" si="26"/>
        <v>Sedikit Pelanggaran</v>
      </c>
      <c r="M196" s="34" t="str">
        <f t="shared" si="27"/>
        <v>Bagus</v>
      </c>
      <c r="N196" s="33" t="s">
        <v>292</v>
      </c>
    </row>
    <row r="197" spans="1:14" s="17" customFormat="1" x14ac:dyDescent="0.3">
      <c r="A197" s="4"/>
      <c r="B197" s="5" t="s">
        <v>285</v>
      </c>
      <c r="C197" s="4" t="s">
        <v>107</v>
      </c>
      <c r="D197" s="33" t="str">
        <f t="shared" si="18"/>
        <v>Produktivitas kerja 80-90%</v>
      </c>
      <c r="E197" s="33" t="str">
        <f t="shared" si="19"/>
        <v>Baik</v>
      </c>
      <c r="F197" s="33" t="str">
        <f t="shared" si="20"/>
        <v>Melaksanakan</v>
      </c>
      <c r="G197" s="33" t="str">
        <f t="shared" si="21"/>
        <v>Lengkap</v>
      </c>
      <c r="H197" s="33" t="str">
        <f t="shared" si="22"/>
        <v>Kurang melaksanakan</v>
      </c>
      <c r="I197" s="33" t="str">
        <f t="shared" si="23"/>
        <v>Mampu</v>
      </c>
      <c r="J197" s="33" t="str">
        <f t="shared" si="24"/>
        <v>Pemahaman Baik</v>
      </c>
      <c r="K197" s="33" t="str">
        <f t="shared" si="25"/>
        <v>Hadir &gt;=90%</v>
      </c>
      <c r="L197" s="33" t="str">
        <f t="shared" si="26"/>
        <v>Sedikit Pelanggaran</v>
      </c>
      <c r="M197" s="34" t="str">
        <f t="shared" si="27"/>
        <v>Bagus</v>
      </c>
      <c r="N197" s="33" t="s">
        <v>292</v>
      </c>
    </row>
    <row r="198" spans="1:14" s="17" customFormat="1" x14ac:dyDescent="0.3">
      <c r="A198" s="4"/>
      <c r="B198" s="5" t="s">
        <v>286</v>
      </c>
      <c r="C198" s="4" t="s">
        <v>107</v>
      </c>
      <c r="D198" s="33" t="str">
        <f t="shared" si="18"/>
        <v>produktivitas kerja &gt;90%</v>
      </c>
      <c r="E198" s="33" t="str">
        <f t="shared" si="19"/>
        <v>Baik</v>
      </c>
      <c r="F198" s="33" t="str">
        <f t="shared" si="20"/>
        <v>Melaksanakan</v>
      </c>
      <c r="G198" s="33" t="str">
        <f t="shared" si="21"/>
        <v>Sangat Lengkap dan sesuai</v>
      </c>
      <c r="H198" s="33" t="str">
        <f t="shared" si="22"/>
        <v>Kurang melaksanakan</v>
      </c>
      <c r="I198" s="33" t="str">
        <f t="shared" si="23"/>
        <v>Sangat Mampu</v>
      </c>
      <c r="J198" s="33" t="str">
        <f t="shared" si="24"/>
        <v>Pemahaman Baik</v>
      </c>
      <c r="K198" s="33" t="str">
        <f t="shared" si="25"/>
        <v>Hadir 100%</v>
      </c>
      <c r="L198" s="33" t="str">
        <f t="shared" si="26"/>
        <v>Tidak ada Pelanggaran</v>
      </c>
      <c r="M198" s="34" t="str">
        <f t="shared" si="27"/>
        <v>Sangat Bagus</v>
      </c>
      <c r="N198" s="33" t="s">
        <v>294</v>
      </c>
    </row>
    <row r="199" spans="1:14" s="17" customFormat="1" x14ac:dyDescent="0.3">
      <c r="A199" s="4"/>
      <c r="B199" s="5" t="s">
        <v>287</v>
      </c>
      <c r="C199" s="4" t="s">
        <v>107</v>
      </c>
      <c r="D199" s="33" t="str">
        <f t="shared" si="18"/>
        <v>Produktivitas kerja 80-90%</v>
      </c>
      <c r="E199" s="33" t="str">
        <f t="shared" si="19"/>
        <v>Baik</v>
      </c>
      <c r="F199" s="33" t="str">
        <f t="shared" si="20"/>
        <v>Melaksanakan</v>
      </c>
      <c r="G199" s="33" t="str">
        <f t="shared" si="21"/>
        <v>Lengkap</v>
      </c>
      <c r="H199" s="33" t="str">
        <f t="shared" si="22"/>
        <v>Kurang melaksanakan</v>
      </c>
      <c r="I199" s="33" t="str">
        <f t="shared" si="23"/>
        <v>Mampu</v>
      </c>
      <c r="J199" s="33" t="str">
        <f t="shared" si="24"/>
        <v>Pemahaman Baik</v>
      </c>
      <c r="K199" s="33" t="str">
        <f t="shared" si="25"/>
        <v>Hadir &gt;=90%</v>
      </c>
      <c r="L199" s="33" t="str">
        <f t="shared" si="26"/>
        <v>Sedikit Pelanggaran</v>
      </c>
      <c r="M199" s="34" t="str">
        <f t="shared" si="27"/>
        <v>Bagus</v>
      </c>
      <c r="N199" s="33" t="s">
        <v>292</v>
      </c>
    </row>
    <row r="200" spans="1:14" s="17" customFormat="1" x14ac:dyDescent="0.3">
      <c r="A200" s="4"/>
      <c r="B200" s="5" t="s">
        <v>288</v>
      </c>
      <c r="C200" s="4" t="s">
        <v>107</v>
      </c>
      <c r="D200" s="33" t="str">
        <f t="shared" si="18"/>
        <v>Produktivitas kerja 80-90%</v>
      </c>
      <c r="E200" s="33" t="str">
        <f t="shared" si="19"/>
        <v>Baik</v>
      </c>
      <c r="F200" s="33" t="str">
        <f t="shared" si="20"/>
        <v>Melaksanakan</v>
      </c>
      <c r="G200" s="33" t="str">
        <f t="shared" si="21"/>
        <v>Lengkap</v>
      </c>
      <c r="H200" s="33" t="str">
        <f t="shared" si="22"/>
        <v>Kurang melaksanakan</v>
      </c>
      <c r="I200" s="33" t="str">
        <f t="shared" si="23"/>
        <v>Mampu</v>
      </c>
      <c r="J200" s="33" t="str">
        <f t="shared" si="24"/>
        <v>Pemahaman Baik</v>
      </c>
      <c r="K200" s="33" t="str">
        <f t="shared" si="25"/>
        <v>Hadir &gt;=90%</v>
      </c>
      <c r="L200" s="33" t="str">
        <f t="shared" si="26"/>
        <v>Sedikit Pelanggaran</v>
      </c>
      <c r="M200" s="34" t="str">
        <f t="shared" si="27"/>
        <v>Bagus</v>
      </c>
      <c r="N200" s="33" t="s">
        <v>292</v>
      </c>
    </row>
    <row r="201" spans="1:14" s="17" customFormat="1" x14ac:dyDescent="0.3">
      <c r="A201" s="4"/>
      <c r="B201" s="5" t="s">
        <v>289</v>
      </c>
      <c r="C201" s="4" t="s">
        <v>107</v>
      </c>
      <c r="D201" s="33" t="str">
        <f t="shared" si="18"/>
        <v>Produktivitas kerja 80-90%</v>
      </c>
      <c r="E201" s="33" t="str">
        <f t="shared" si="19"/>
        <v>Baik</v>
      </c>
      <c r="F201" s="33" t="str">
        <f t="shared" si="20"/>
        <v>Melaksanakan</v>
      </c>
      <c r="G201" s="33" t="str">
        <f t="shared" si="21"/>
        <v>Lengkap</v>
      </c>
      <c r="H201" s="33" t="str">
        <f t="shared" si="22"/>
        <v>Kurang melaksanakan</v>
      </c>
      <c r="I201" s="33" t="str">
        <f t="shared" si="23"/>
        <v>Mampu</v>
      </c>
      <c r="J201" s="33" t="str">
        <f t="shared" si="24"/>
        <v>Pemahaman Baik</v>
      </c>
      <c r="K201" s="33" t="str">
        <f t="shared" si="25"/>
        <v>Hadir &gt;=90%</v>
      </c>
      <c r="L201" s="33" t="str">
        <f t="shared" si="26"/>
        <v>Sedikit Pelanggaran</v>
      </c>
      <c r="M201" s="34" t="str">
        <f t="shared" si="27"/>
        <v>Bagus</v>
      </c>
      <c r="N201" s="33" t="s">
        <v>292</v>
      </c>
    </row>
    <row r="202" spans="1:14" s="17" customFormat="1" x14ac:dyDescent="0.3">
      <c r="A202" s="4"/>
      <c r="B202" s="5" t="s">
        <v>290</v>
      </c>
      <c r="C202" s="4" t="s">
        <v>107</v>
      </c>
      <c r="D202" s="33" t="str">
        <f t="shared" si="18"/>
        <v>Produktivitas kerja 80-90%</v>
      </c>
      <c r="E202" s="33" t="str">
        <f t="shared" si="19"/>
        <v>Baik</v>
      </c>
      <c r="F202" s="33" t="str">
        <f t="shared" si="20"/>
        <v>Kurang Melaksanakan</v>
      </c>
      <c r="G202" s="33" t="str">
        <f t="shared" si="21"/>
        <v>Kurang Lengkap</v>
      </c>
      <c r="H202" s="33" t="str">
        <f t="shared" si="22"/>
        <v>Kurang melaksanakan</v>
      </c>
      <c r="I202" s="33" t="str">
        <f t="shared" si="23"/>
        <v>Mampu</v>
      </c>
      <c r="J202" s="33" t="str">
        <f t="shared" si="24"/>
        <v>Kurang Baik</v>
      </c>
      <c r="K202" s="33" t="str">
        <f t="shared" si="25"/>
        <v>Hadir &gt;=90%</v>
      </c>
      <c r="L202" s="33" t="str">
        <f t="shared" si="26"/>
        <v>Sedikit Pelanggaran</v>
      </c>
      <c r="M202" s="34" t="str">
        <f t="shared" si="27"/>
        <v>Kurang</v>
      </c>
      <c r="N202" s="33" t="s">
        <v>291</v>
      </c>
    </row>
    <row r="203" spans="1:14" x14ac:dyDescent="0.3">
      <c r="A203" s="4">
        <v>75</v>
      </c>
      <c r="B203" s="5" t="s">
        <v>106</v>
      </c>
      <c r="C203" s="4" t="s">
        <v>107</v>
      </c>
      <c r="D203" s="33" t="str">
        <f t="shared" si="18"/>
        <v>Produktivitas kerja 60-79%</v>
      </c>
      <c r="E203" s="33" t="str">
        <f t="shared" si="19"/>
        <v>Kurang</v>
      </c>
      <c r="F203" s="33" t="str">
        <f t="shared" si="20"/>
        <v>Kurang Melaksanakan</v>
      </c>
      <c r="G203" s="33" t="str">
        <f t="shared" si="21"/>
        <v>Kurang Lengkap</v>
      </c>
      <c r="H203" s="33" t="str">
        <f t="shared" si="22"/>
        <v>Kurang melaksanakan</v>
      </c>
      <c r="I203" s="33" t="str">
        <f t="shared" si="23"/>
        <v>Kurang mampu</v>
      </c>
      <c r="J203" s="33" t="str">
        <f t="shared" si="24"/>
        <v>Kurang Baik</v>
      </c>
      <c r="K203" s="33" t="str">
        <f t="shared" si="25"/>
        <v>Hadir 80-90%</v>
      </c>
      <c r="L203" s="33" t="str">
        <f t="shared" si="26"/>
        <v>Sedikit Pelanggaran</v>
      </c>
      <c r="M203" s="34" t="str">
        <f t="shared" si="27"/>
        <v>Kurang</v>
      </c>
      <c r="N203" s="33" t="s">
        <v>291</v>
      </c>
    </row>
    <row r="204" spans="1:14" x14ac:dyDescent="0.3">
      <c r="A204" s="4">
        <v>76</v>
      </c>
      <c r="B204" s="5" t="s">
        <v>108</v>
      </c>
      <c r="C204" s="4" t="s">
        <v>107</v>
      </c>
      <c r="D204" s="33" t="str">
        <f t="shared" si="18"/>
        <v>Produktivitas kerja 80-90%</v>
      </c>
      <c r="E204" s="33" t="str">
        <f t="shared" si="19"/>
        <v>Sangat Baik</v>
      </c>
      <c r="F204" s="33" t="str">
        <f t="shared" si="20"/>
        <v>Melaksanakan</v>
      </c>
      <c r="G204" s="33" t="str">
        <f t="shared" si="21"/>
        <v>Lengkap</v>
      </c>
      <c r="H204" s="33" t="str">
        <f t="shared" si="22"/>
        <v>Kurang melaksanakan</v>
      </c>
      <c r="I204" s="33" t="str">
        <f t="shared" si="23"/>
        <v>Mampu</v>
      </c>
      <c r="J204" s="33" t="str">
        <f t="shared" si="24"/>
        <v>Kurang Baik</v>
      </c>
      <c r="K204" s="33" t="str">
        <f t="shared" si="25"/>
        <v>Hadir &gt;=90%</v>
      </c>
      <c r="L204" s="33" t="str">
        <f t="shared" si="26"/>
        <v>Sedikit Pelanggaran</v>
      </c>
      <c r="M204" s="34" t="str">
        <f t="shared" si="27"/>
        <v>Kurang</v>
      </c>
      <c r="N204" s="33" t="s">
        <v>292</v>
      </c>
    </row>
    <row r="205" spans="1:14" x14ac:dyDescent="0.3">
      <c r="A205" s="4">
        <v>77</v>
      </c>
      <c r="B205" s="5" t="s">
        <v>109</v>
      </c>
      <c r="C205" s="4" t="s">
        <v>107</v>
      </c>
      <c r="D205" s="33" t="str">
        <f t="shared" si="18"/>
        <v>Produktivitas kerja 60-79%</v>
      </c>
      <c r="E205" s="33" t="str">
        <f t="shared" si="19"/>
        <v>Baik</v>
      </c>
      <c r="F205" s="33" t="str">
        <f t="shared" si="20"/>
        <v>Melaksanakan</v>
      </c>
      <c r="G205" s="33" t="str">
        <f t="shared" si="21"/>
        <v>Kurang Lengkap</v>
      </c>
      <c r="H205" s="33" t="str">
        <f t="shared" si="22"/>
        <v>Kurang melaksanakan</v>
      </c>
      <c r="I205" s="33" t="str">
        <f t="shared" si="23"/>
        <v>Mampu</v>
      </c>
      <c r="J205" s="33" t="str">
        <f t="shared" si="24"/>
        <v>Kurang Baik</v>
      </c>
      <c r="K205" s="33" t="str">
        <f t="shared" si="25"/>
        <v>Hadir &gt;=90%</v>
      </c>
      <c r="L205" s="33" t="str">
        <f t="shared" si="26"/>
        <v>Sedikit Pelanggaran</v>
      </c>
      <c r="M205" s="34" t="str">
        <f t="shared" si="27"/>
        <v>Kurang</v>
      </c>
      <c r="N205" s="33" t="s">
        <v>291</v>
      </c>
    </row>
    <row r="206" spans="1:14" x14ac:dyDescent="0.3">
      <c r="A206" s="4">
        <v>78</v>
      </c>
      <c r="B206" s="5" t="s">
        <v>110</v>
      </c>
      <c r="C206" s="4" t="s">
        <v>107</v>
      </c>
      <c r="D206" s="33" t="str">
        <f t="shared" si="18"/>
        <v>Produktivitas kerja 60-79%</v>
      </c>
      <c r="E206" s="33" t="str">
        <f t="shared" si="19"/>
        <v>Tidak Mampu</v>
      </c>
      <c r="F206" s="33" t="str">
        <f t="shared" si="20"/>
        <v>Kurang Melaksanakan</v>
      </c>
      <c r="G206" s="33" t="str">
        <f t="shared" si="21"/>
        <v>Tidak Mampu</v>
      </c>
      <c r="H206" s="33" t="str">
        <f t="shared" si="22"/>
        <v>Kurang melaksanakan</v>
      </c>
      <c r="I206" s="33" t="str">
        <f t="shared" si="23"/>
        <v>Tidak Mampu</v>
      </c>
      <c r="J206" s="33" t="str">
        <f t="shared" si="24"/>
        <v>Kurang Baik</v>
      </c>
      <c r="K206" s="33" t="str">
        <f t="shared" si="25"/>
        <v>Hadir &lt;80%</v>
      </c>
      <c r="L206" s="33" t="str">
        <f t="shared" si="26"/>
        <v>Sedikit Pelanggaran</v>
      </c>
      <c r="M206" s="34" t="str">
        <f t="shared" si="27"/>
        <v>Tidak Mampu</v>
      </c>
      <c r="N206" s="33" t="s">
        <v>293</v>
      </c>
    </row>
    <row r="207" spans="1:14" x14ac:dyDescent="0.3">
      <c r="A207" s="4">
        <v>79</v>
      </c>
      <c r="B207" s="5" t="s">
        <v>111</v>
      </c>
      <c r="C207" s="4" t="s">
        <v>107</v>
      </c>
      <c r="D207" s="33" t="str">
        <f t="shared" si="18"/>
        <v>Produktivitas kerja 60-79%</v>
      </c>
      <c r="E207" s="33" t="str">
        <f t="shared" si="19"/>
        <v>Kurang</v>
      </c>
      <c r="F207" s="33" t="str">
        <f t="shared" si="20"/>
        <v>Kurang Melaksanakan</v>
      </c>
      <c r="G207" s="33" t="str">
        <f t="shared" si="21"/>
        <v>Kurang Lengkap</v>
      </c>
      <c r="H207" s="33" t="str">
        <f t="shared" si="22"/>
        <v>Kurang melaksanakan</v>
      </c>
      <c r="I207" s="33" t="str">
        <f t="shared" si="23"/>
        <v>Kurang mampu</v>
      </c>
      <c r="J207" s="33" t="str">
        <f t="shared" si="24"/>
        <v>Kurang Baik</v>
      </c>
      <c r="K207" s="33" t="str">
        <f t="shared" si="25"/>
        <v>Hadir &gt;=90%</v>
      </c>
      <c r="L207" s="33" t="str">
        <f t="shared" si="26"/>
        <v>Sedikit Pelanggaran</v>
      </c>
      <c r="M207" s="34" t="str">
        <f t="shared" si="27"/>
        <v>Kurang</v>
      </c>
      <c r="N207" s="33" t="s">
        <v>291</v>
      </c>
    </row>
    <row r="208" spans="1:14" x14ac:dyDescent="0.3">
      <c r="A208" s="4">
        <v>80</v>
      </c>
      <c r="B208" s="5" t="s">
        <v>112</v>
      </c>
      <c r="C208" s="4" t="s">
        <v>107</v>
      </c>
      <c r="D208" s="33" t="str">
        <f t="shared" si="18"/>
        <v>Produktivitas kerja 60-79%</v>
      </c>
      <c r="E208" s="33" t="str">
        <f t="shared" si="19"/>
        <v>Kurang</v>
      </c>
      <c r="F208" s="33" t="str">
        <f t="shared" si="20"/>
        <v>Melaksanakan</v>
      </c>
      <c r="G208" s="33" t="str">
        <f t="shared" si="21"/>
        <v>Lengkap</v>
      </c>
      <c r="H208" s="33" t="str">
        <f t="shared" si="22"/>
        <v>Kurang melaksanakan</v>
      </c>
      <c r="I208" s="33" t="str">
        <f t="shared" si="23"/>
        <v>Mampu</v>
      </c>
      <c r="J208" s="33" t="str">
        <f t="shared" si="24"/>
        <v>Pemahaman Baik</v>
      </c>
      <c r="K208" s="33" t="str">
        <f t="shared" si="25"/>
        <v>Hadir 80-90%</v>
      </c>
      <c r="L208" s="33" t="str">
        <f t="shared" si="26"/>
        <v>Sedikit Pelanggaran</v>
      </c>
      <c r="M208" s="34" t="str">
        <f t="shared" si="27"/>
        <v>Kurang</v>
      </c>
      <c r="N208" s="33" t="s">
        <v>291</v>
      </c>
    </row>
    <row r="209" spans="1:14" x14ac:dyDescent="0.3">
      <c r="A209" s="4">
        <v>81</v>
      </c>
      <c r="B209" s="5" t="s">
        <v>113</v>
      </c>
      <c r="C209" s="4" t="s">
        <v>107</v>
      </c>
      <c r="D209" s="33" t="str">
        <f t="shared" si="18"/>
        <v>Produktivitas kerja 80-90%</v>
      </c>
      <c r="E209" s="33" t="str">
        <f t="shared" si="19"/>
        <v>Baik</v>
      </c>
      <c r="F209" s="33" t="str">
        <f t="shared" si="20"/>
        <v>Melaksanakan</v>
      </c>
      <c r="G209" s="33" t="str">
        <f t="shared" si="21"/>
        <v>Kurang Lengkap</v>
      </c>
      <c r="H209" s="33" t="str">
        <f t="shared" si="22"/>
        <v>Kurang melaksanakan</v>
      </c>
      <c r="I209" s="33" t="str">
        <f t="shared" si="23"/>
        <v>Kurang mampu</v>
      </c>
      <c r="J209" s="33" t="str">
        <f t="shared" si="24"/>
        <v>Kurang Baik</v>
      </c>
      <c r="K209" s="33" t="str">
        <f t="shared" si="25"/>
        <v>Hadir &gt;=90%</v>
      </c>
      <c r="L209" s="33" t="str">
        <f t="shared" si="26"/>
        <v>Sedikit Pelanggaran</v>
      </c>
      <c r="M209" s="34" t="str">
        <f t="shared" si="27"/>
        <v>Kurang</v>
      </c>
      <c r="N209" s="33" t="s">
        <v>291</v>
      </c>
    </row>
    <row r="210" spans="1:14" x14ac:dyDescent="0.3">
      <c r="A210" s="4">
        <v>82</v>
      </c>
      <c r="B210" s="5" t="s">
        <v>114</v>
      </c>
      <c r="C210" s="4" t="s">
        <v>107</v>
      </c>
      <c r="D210" s="33" t="str">
        <f t="shared" si="18"/>
        <v>Produktivitas kerja 80-90%</v>
      </c>
      <c r="E210" s="33" t="str">
        <f t="shared" si="19"/>
        <v>Baik</v>
      </c>
      <c r="F210" s="33" t="str">
        <f t="shared" si="20"/>
        <v>Melaksanakan</v>
      </c>
      <c r="G210" s="33" t="str">
        <f t="shared" si="21"/>
        <v>Lengkap</v>
      </c>
      <c r="H210" s="33" t="str">
        <f t="shared" si="22"/>
        <v>Kurang melaksanakan</v>
      </c>
      <c r="I210" s="33" t="str">
        <f t="shared" si="23"/>
        <v>Mampu</v>
      </c>
      <c r="J210" s="33" t="str">
        <f t="shared" si="24"/>
        <v>Pemahaman Baik</v>
      </c>
      <c r="K210" s="33" t="str">
        <f t="shared" si="25"/>
        <v>Hadir &gt;=90%</v>
      </c>
      <c r="L210" s="33" t="str">
        <f t="shared" si="26"/>
        <v>Sedikit Pelanggaran</v>
      </c>
      <c r="M210" s="34" t="str">
        <f t="shared" si="27"/>
        <v>Bagus</v>
      </c>
      <c r="N210" s="33" t="s">
        <v>292</v>
      </c>
    </row>
    <row r="211" spans="1:14" x14ac:dyDescent="0.3">
      <c r="A211" s="4">
        <v>83</v>
      </c>
      <c r="B211" s="5" t="s">
        <v>115</v>
      </c>
      <c r="C211" s="4" t="s">
        <v>107</v>
      </c>
      <c r="D211" s="33" t="str">
        <f t="shared" si="18"/>
        <v>produktivitas kerja &gt;90%</v>
      </c>
      <c r="E211" s="33" t="str">
        <f t="shared" si="19"/>
        <v>Baik</v>
      </c>
      <c r="F211" s="33" t="str">
        <f t="shared" si="20"/>
        <v>Melaksanakan</v>
      </c>
      <c r="G211" s="33" t="str">
        <f t="shared" si="21"/>
        <v>Sangat Lengkap dan sesuai</v>
      </c>
      <c r="H211" s="33" t="str">
        <f t="shared" si="22"/>
        <v>Kurang melaksanakan</v>
      </c>
      <c r="I211" s="33" t="str">
        <f t="shared" si="23"/>
        <v>Sangat Mampu</v>
      </c>
      <c r="J211" s="33" t="str">
        <f t="shared" si="24"/>
        <v>Pemahaman Baik</v>
      </c>
      <c r="K211" s="33" t="str">
        <f t="shared" si="25"/>
        <v>Hadir 100%</v>
      </c>
      <c r="L211" s="33" t="str">
        <f t="shared" si="26"/>
        <v>Sedikit Pelanggaran</v>
      </c>
      <c r="M211" s="34" t="str">
        <f t="shared" si="27"/>
        <v>Bagus</v>
      </c>
      <c r="N211" s="33" t="s">
        <v>292</v>
      </c>
    </row>
    <row r="212" spans="1:14" x14ac:dyDescent="0.3">
      <c r="A212" s="4">
        <v>84</v>
      </c>
      <c r="B212" s="5" t="s">
        <v>116</v>
      </c>
      <c r="C212" s="4" t="s">
        <v>23</v>
      </c>
      <c r="D212" s="33" t="str">
        <f t="shared" si="18"/>
        <v>Produktivitas kerja 80-90%</v>
      </c>
      <c r="E212" s="33" t="str">
        <f t="shared" si="19"/>
        <v>Baik</v>
      </c>
      <c r="F212" s="33" t="str">
        <f t="shared" si="20"/>
        <v>Melaksanakan</v>
      </c>
      <c r="G212" s="33" t="str">
        <f t="shared" si="21"/>
        <v>Lengkap</v>
      </c>
      <c r="H212" s="33" t="str">
        <f t="shared" si="22"/>
        <v>Paham dan melaksanakan</v>
      </c>
      <c r="I212" s="33" t="str">
        <f t="shared" si="23"/>
        <v>Mampu</v>
      </c>
      <c r="J212" s="33" t="str">
        <f t="shared" si="24"/>
        <v>Pemahaman Baik</v>
      </c>
      <c r="K212" s="33" t="str">
        <f t="shared" si="25"/>
        <v>Hadir &gt;=90%</v>
      </c>
      <c r="L212" s="33" t="str">
        <f t="shared" si="26"/>
        <v>Sedikit Pelanggaran</v>
      </c>
      <c r="M212" s="34" t="str">
        <f t="shared" si="27"/>
        <v>Bagus</v>
      </c>
      <c r="N212" s="33" t="s">
        <v>292</v>
      </c>
    </row>
    <row r="213" spans="1:14" x14ac:dyDescent="0.3">
      <c r="A213" s="4">
        <v>85</v>
      </c>
      <c r="B213" s="5" t="s">
        <v>117</v>
      </c>
      <c r="C213" s="4" t="s">
        <v>23</v>
      </c>
      <c r="D213" s="33" t="str">
        <f t="shared" si="18"/>
        <v>Produktivitas kerja 80-90%</v>
      </c>
      <c r="E213" s="33" t="str">
        <f t="shared" si="19"/>
        <v>Kurang</v>
      </c>
      <c r="F213" s="33" t="str">
        <f t="shared" si="20"/>
        <v>Melaksanakan</v>
      </c>
      <c r="G213" s="33" t="str">
        <f t="shared" si="21"/>
        <v>Lengkap</v>
      </c>
      <c r="H213" s="33" t="str">
        <f t="shared" si="22"/>
        <v>Kurang melaksanakan</v>
      </c>
      <c r="I213" s="33" t="str">
        <f t="shared" si="23"/>
        <v>Mampu</v>
      </c>
      <c r="J213" s="33" t="str">
        <f t="shared" si="24"/>
        <v>Pemahaman Baik</v>
      </c>
      <c r="K213" s="33" t="str">
        <f t="shared" si="25"/>
        <v>Hadir 80-90%</v>
      </c>
      <c r="L213" s="33" t="str">
        <f t="shared" si="26"/>
        <v>Sedikit Pelanggaran</v>
      </c>
      <c r="M213" s="34" t="str">
        <f t="shared" si="27"/>
        <v>Bagus</v>
      </c>
      <c r="N213" s="33" t="s">
        <v>291</v>
      </c>
    </row>
    <row r="214" spans="1:14" x14ac:dyDescent="0.3">
      <c r="A214" s="4">
        <v>86</v>
      </c>
      <c r="B214" s="5" t="s">
        <v>118</v>
      </c>
      <c r="C214" s="4" t="s">
        <v>23</v>
      </c>
      <c r="D214" s="33" t="str">
        <f t="shared" si="18"/>
        <v>Produktivitas kerja 60-79%</v>
      </c>
      <c r="E214" s="33" t="str">
        <f t="shared" si="19"/>
        <v>Kurang</v>
      </c>
      <c r="F214" s="33" t="str">
        <f t="shared" si="20"/>
        <v>Melaksanakan</v>
      </c>
      <c r="G214" s="33" t="str">
        <f t="shared" si="21"/>
        <v>Lengkap</v>
      </c>
      <c r="H214" s="33" t="str">
        <f t="shared" si="22"/>
        <v>Kurang melaksanakan</v>
      </c>
      <c r="I214" s="33" t="str">
        <f t="shared" si="23"/>
        <v>Mampu</v>
      </c>
      <c r="J214" s="33" t="str">
        <f t="shared" si="24"/>
        <v>Pemahaman Baik</v>
      </c>
      <c r="K214" s="33" t="str">
        <f t="shared" si="25"/>
        <v>Hadir 80-90%</v>
      </c>
      <c r="L214" s="33" t="str">
        <f t="shared" si="26"/>
        <v>Sedikit Pelanggaran</v>
      </c>
      <c r="M214" s="34" t="str">
        <f t="shared" si="27"/>
        <v>Kurang</v>
      </c>
      <c r="N214" s="33" t="s">
        <v>291</v>
      </c>
    </row>
    <row r="215" spans="1:14" x14ac:dyDescent="0.3">
      <c r="A215" s="4">
        <v>87</v>
      </c>
      <c r="B215" s="5" t="s">
        <v>119</v>
      </c>
      <c r="C215" s="4" t="s">
        <v>281</v>
      </c>
      <c r="D215" s="33" t="str">
        <f t="shared" si="18"/>
        <v>Produktivitas kerja 80-90%</v>
      </c>
      <c r="E215" s="33" t="str">
        <f t="shared" si="19"/>
        <v>Baik</v>
      </c>
      <c r="F215" s="33" t="str">
        <f t="shared" si="20"/>
        <v>Melaksanakan</v>
      </c>
      <c r="G215" s="33" t="str">
        <f t="shared" si="21"/>
        <v>Lengkap</v>
      </c>
      <c r="H215" s="33" t="str">
        <f t="shared" si="22"/>
        <v>Kurang melaksanakan</v>
      </c>
      <c r="I215" s="33" t="str">
        <f t="shared" si="23"/>
        <v>Mampu</v>
      </c>
      <c r="J215" s="33" t="str">
        <f t="shared" si="24"/>
        <v>Pemahaman Baik</v>
      </c>
      <c r="K215" s="33" t="str">
        <f t="shared" si="25"/>
        <v>Hadir &gt;=90%</v>
      </c>
      <c r="L215" s="33" t="str">
        <f t="shared" si="26"/>
        <v>Sedikit Pelanggaran</v>
      </c>
      <c r="M215" s="34" t="str">
        <f t="shared" si="27"/>
        <v>Bagus</v>
      </c>
      <c r="N215" s="33" t="s">
        <v>292</v>
      </c>
    </row>
    <row r="216" spans="1:14" x14ac:dyDescent="0.3">
      <c r="A216" s="4">
        <v>88</v>
      </c>
      <c r="B216" s="5" t="s">
        <v>120</v>
      </c>
      <c r="C216" s="4" t="s">
        <v>281</v>
      </c>
      <c r="D216" s="33" t="str">
        <f t="shared" si="18"/>
        <v>Produktivitas kerja 80-90%</v>
      </c>
      <c r="E216" s="33" t="str">
        <f t="shared" si="19"/>
        <v>Baik</v>
      </c>
      <c r="F216" s="33" t="str">
        <f t="shared" si="20"/>
        <v>Melaksanakan</v>
      </c>
      <c r="G216" s="33" t="str">
        <f t="shared" si="21"/>
        <v>Lengkap</v>
      </c>
      <c r="H216" s="33" t="str">
        <f t="shared" si="22"/>
        <v>Kurang melaksanakan</v>
      </c>
      <c r="I216" s="33" t="str">
        <f t="shared" si="23"/>
        <v>Mampu</v>
      </c>
      <c r="J216" s="33" t="str">
        <f t="shared" si="24"/>
        <v>Pemahaman Baik</v>
      </c>
      <c r="K216" s="33" t="str">
        <f t="shared" si="25"/>
        <v>Hadir&gt;=90% ada terlambat</v>
      </c>
      <c r="L216" s="33" t="str">
        <f t="shared" si="26"/>
        <v>Sedikit Pelanggaran</v>
      </c>
      <c r="M216" s="34" t="str">
        <f t="shared" si="27"/>
        <v>Bagus</v>
      </c>
      <c r="N216" s="33" t="s">
        <v>291</v>
      </c>
    </row>
    <row r="217" spans="1:14" x14ac:dyDescent="0.3">
      <c r="A217" s="4">
        <v>89</v>
      </c>
      <c r="B217" s="5" t="s">
        <v>121</v>
      </c>
      <c r="C217" s="4" t="s">
        <v>281</v>
      </c>
      <c r="D217" s="33" t="str">
        <f t="shared" si="18"/>
        <v>Produktivitas kerja 80-90%</v>
      </c>
      <c r="E217" s="33" t="str">
        <f t="shared" si="19"/>
        <v>Baik</v>
      </c>
      <c r="F217" s="33" t="str">
        <f t="shared" si="20"/>
        <v>Melaksanakan</v>
      </c>
      <c r="G217" s="33" t="str">
        <f t="shared" si="21"/>
        <v>Lengkap</v>
      </c>
      <c r="H217" s="33" t="str">
        <f t="shared" si="22"/>
        <v>Kurang melaksanakan</v>
      </c>
      <c r="I217" s="33" t="str">
        <f t="shared" si="23"/>
        <v>Mampu</v>
      </c>
      <c r="J217" s="33" t="str">
        <f t="shared" si="24"/>
        <v>Pemahaman Baik</v>
      </c>
      <c r="K217" s="33" t="str">
        <f t="shared" si="25"/>
        <v>Hadir 80-90%</v>
      </c>
      <c r="L217" s="33" t="str">
        <f t="shared" si="26"/>
        <v>Sedikit Pelanggaran</v>
      </c>
      <c r="M217" s="34" t="str">
        <f t="shared" si="27"/>
        <v>Bagus</v>
      </c>
      <c r="N217" s="33" t="s">
        <v>291</v>
      </c>
    </row>
    <row r="218" spans="1:14" x14ac:dyDescent="0.3">
      <c r="A218" s="4">
        <v>90</v>
      </c>
      <c r="B218" s="5" t="s">
        <v>122</v>
      </c>
      <c r="C218" s="4" t="s">
        <v>281</v>
      </c>
      <c r="D218" s="33" t="str">
        <f t="shared" si="18"/>
        <v>Produktivitas kerja 80-90%</v>
      </c>
      <c r="E218" s="33" t="str">
        <f t="shared" si="19"/>
        <v>Baik</v>
      </c>
      <c r="F218" s="33" t="str">
        <f t="shared" si="20"/>
        <v>Melaksanakan</v>
      </c>
      <c r="G218" s="33" t="str">
        <f t="shared" si="21"/>
        <v>Lengkap</v>
      </c>
      <c r="H218" s="33" t="str">
        <f t="shared" si="22"/>
        <v>Kurang melaksanakan</v>
      </c>
      <c r="I218" s="33" t="str">
        <f t="shared" si="23"/>
        <v>Mampu</v>
      </c>
      <c r="J218" s="33" t="str">
        <f t="shared" si="24"/>
        <v>Pemahaman Baik</v>
      </c>
      <c r="K218" s="33" t="str">
        <f t="shared" si="25"/>
        <v>Hadir&gt;=90% ada terlambat</v>
      </c>
      <c r="L218" s="33" t="str">
        <f t="shared" si="26"/>
        <v>Sedikit Pelanggaran</v>
      </c>
      <c r="M218" s="34" t="str">
        <f t="shared" si="27"/>
        <v>Bagus</v>
      </c>
      <c r="N218" s="33" t="s">
        <v>291</v>
      </c>
    </row>
    <row r="219" spans="1:14" x14ac:dyDescent="0.3">
      <c r="A219" s="4">
        <v>91</v>
      </c>
      <c r="B219" s="5" t="s">
        <v>123</v>
      </c>
      <c r="C219" s="4" t="s">
        <v>281</v>
      </c>
      <c r="D219" s="33" t="str">
        <f t="shared" si="18"/>
        <v>Produktivitas kerja 80-90%</v>
      </c>
      <c r="E219" s="33" t="str">
        <f t="shared" si="19"/>
        <v>Baik</v>
      </c>
      <c r="F219" s="33" t="str">
        <f t="shared" si="20"/>
        <v>Melaksanakan</v>
      </c>
      <c r="G219" s="33" t="str">
        <f t="shared" si="21"/>
        <v>Lengkap</v>
      </c>
      <c r="H219" s="33" t="str">
        <f t="shared" si="22"/>
        <v>Kurang melaksanakan</v>
      </c>
      <c r="I219" s="33" t="str">
        <f t="shared" si="23"/>
        <v>Mampu</v>
      </c>
      <c r="J219" s="33" t="str">
        <f t="shared" si="24"/>
        <v>Pemahaman Baik</v>
      </c>
      <c r="K219" s="33" t="str">
        <f t="shared" si="25"/>
        <v>Hadir &gt;=90%</v>
      </c>
      <c r="L219" s="33" t="str">
        <f t="shared" si="26"/>
        <v>Sedikit Pelanggaran</v>
      </c>
      <c r="M219" s="34" t="str">
        <f t="shared" si="27"/>
        <v>Bagus</v>
      </c>
      <c r="N219" s="33" t="s">
        <v>292</v>
      </c>
    </row>
    <row r="220" spans="1:14" x14ac:dyDescent="0.3">
      <c r="A220" s="4">
        <v>92</v>
      </c>
      <c r="B220" s="5" t="s">
        <v>124</v>
      </c>
      <c r="C220" s="4" t="s">
        <v>24</v>
      </c>
      <c r="D220" s="33" t="str">
        <f t="shared" si="18"/>
        <v>produktivitas kerja &gt;90%</v>
      </c>
      <c r="E220" s="33" t="str">
        <f t="shared" si="19"/>
        <v>Sangat Baik</v>
      </c>
      <c r="F220" s="33" t="str">
        <f t="shared" si="20"/>
        <v>Melaksanakan</v>
      </c>
      <c r="G220" s="33" t="str">
        <f t="shared" si="21"/>
        <v>Sangat Lengkap dan sesuai</v>
      </c>
      <c r="H220" s="33" t="str">
        <f t="shared" si="22"/>
        <v>Kurang melaksanakan</v>
      </c>
      <c r="I220" s="33" t="str">
        <f t="shared" si="23"/>
        <v>Sangat Mampu</v>
      </c>
      <c r="J220" s="33" t="str">
        <f t="shared" si="24"/>
        <v>Pemahaman Baik</v>
      </c>
      <c r="K220" s="33" t="str">
        <f t="shared" si="25"/>
        <v>Hadir 100%</v>
      </c>
      <c r="L220" s="33" t="str">
        <f t="shared" si="26"/>
        <v>Tidak ada Pelanggaran</v>
      </c>
      <c r="M220" s="34" t="str">
        <f t="shared" si="27"/>
        <v>Sangat Bagus</v>
      </c>
      <c r="N220" s="33" t="s">
        <v>294</v>
      </c>
    </row>
    <row r="221" spans="1:14" x14ac:dyDescent="0.3">
      <c r="A221" s="4">
        <v>93</v>
      </c>
      <c r="B221" s="5" t="s">
        <v>125</v>
      </c>
      <c r="C221" s="4" t="s">
        <v>24</v>
      </c>
      <c r="D221" s="33" t="str">
        <f t="shared" si="18"/>
        <v>produktivitas kerja &gt;90%</v>
      </c>
      <c r="E221" s="33" t="str">
        <f t="shared" si="19"/>
        <v>Sangat Baik</v>
      </c>
      <c r="F221" s="33" t="str">
        <f t="shared" si="20"/>
        <v>Melaksanakan</v>
      </c>
      <c r="G221" s="33" t="str">
        <f t="shared" si="21"/>
        <v>Sangat Lengkap dan sesuai</v>
      </c>
      <c r="H221" s="33" t="str">
        <f t="shared" si="22"/>
        <v>Kurang melaksanakan</v>
      </c>
      <c r="I221" s="33" t="str">
        <f t="shared" si="23"/>
        <v>Sangat Mampu</v>
      </c>
      <c r="J221" s="33" t="str">
        <f t="shared" si="24"/>
        <v>Pemahaman Baik</v>
      </c>
      <c r="K221" s="33" t="str">
        <f t="shared" si="25"/>
        <v>Hadir 100% ada terlambat</v>
      </c>
      <c r="L221" s="33" t="str">
        <f t="shared" si="26"/>
        <v>Tidak ada Pelanggaran</v>
      </c>
      <c r="M221" s="34" t="str">
        <f t="shared" si="27"/>
        <v>Sangat Bagus</v>
      </c>
      <c r="N221" s="33" t="s">
        <v>294</v>
      </c>
    </row>
    <row r="222" spans="1:14" x14ac:dyDescent="0.3">
      <c r="A222" s="4">
        <v>94</v>
      </c>
      <c r="B222" s="5" t="s">
        <v>126</v>
      </c>
      <c r="C222" s="4" t="s">
        <v>24</v>
      </c>
      <c r="D222" s="33" t="str">
        <f t="shared" si="18"/>
        <v>Produktivitas kerja 80-90%</v>
      </c>
      <c r="E222" s="33" t="str">
        <f t="shared" si="19"/>
        <v>Baik</v>
      </c>
      <c r="F222" s="33" t="str">
        <f t="shared" si="20"/>
        <v>Melaksanakan</v>
      </c>
      <c r="G222" s="33" t="str">
        <f t="shared" si="21"/>
        <v>Lengkap</v>
      </c>
      <c r="H222" s="33" t="str">
        <f t="shared" si="22"/>
        <v>Paham dan melaksanakan</v>
      </c>
      <c r="I222" s="33" t="str">
        <f t="shared" si="23"/>
        <v>Sangat Mampu</v>
      </c>
      <c r="J222" s="33" t="str">
        <f t="shared" si="24"/>
        <v>Pemahaman Baik</v>
      </c>
      <c r="K222" s="33" t="str">
        <f t="shared" si="25"/>
        <v>Hadir 100% ada terlambat</v>
      </c>
      <c r="L222" s="33" t="str">
        <f t="shared" si="26"/>
        <v>Tidak ada Pelanggaran</v>
      </c>
      <c r="M222" s="34" t="str">
        <f t="shared" si="27"/>
        <v>Sangat Bagus</v>
      </c>
      <c r="N222" s="33" t="s">
        <v>292</v>
      </c>
    </row>
    <row r="223" spans="1:14" x14ac:dyDescent="0.3">
      <c r="A223" s="4">
        <v>95</v>
      </c>
      <c r="B223" s="5" t="s">
        <v>127</v>
      </c>
      <c r="C223" s="4" t="s">
        <v>24</v>
      </c>
      <c r="D223" s="33" t="str">
        <f t="shared" si="18"/>
        <v>produktivitas kerja &gt;90%</v>
      </c>
      <c r="E223" s="33" t="str">
        <f t="shared" si="19"/>
        <v>Sangat Baik</v>
      </c>
      <c r="F223" s="33" t="str">
        <f t="shared" si="20"/>
        <v>Melaksanakan</v>
      </c>
      <c r="G223" s="33" t="str">
        <f t="shared" si="21"/>
        <v>Sangat Lengkap dan sesuai</v>
      </c>
      <c r="H223" s="33" t="str">
        <f t="shared" si="22"/>
        <v>Kurang melaksanakan</v>
      </c>
      <c r="I223" s="33" t="str">
        <f t="shared" si="23"/>
        <v>Sangat Mampu</v>
      </c>
      <c r="J223" s="33" t="str">
        <f t="shared" si="24"/>
        <v>Pemahaman Baik</v>
      </c>
      <c r="K223" s="33" t="str">
        <f t="shared" si="25"/>
        <v>Hadir 100%</v>
      </c>
      <c r="L223" s="33" t="str">
        <f t="shared" si="26"/>
        <v>Sedikit Pelanggaran</v>
      </c>
      <c r="M223" s="34" t="str">
        <f t="shared" si="27"/>
        <v>Sangat Bagus</v>
      </c>
      <c r="N223" s="33" t="s">
        <v>294</v>
      </c>
    </row>
    <row r="224" spans="1:14" x14ac:dyDescent="0.3">
      <c r="A224" s="4">
        <v>96</v>
      </c>
      <c r="B224" s="5" t="s">
        <v>128</v>
      </c>
      <c r="C224" s="4" t="s">
        <v>24</v>
      </c>
      <c r="D224" s="33" t="str">
        <f t="shared" si="18"/>
        <v>Produktivitas kerja 80-90%</v>
      </c>
      <c r="E224" s="33" t="str">
        <f t="shared" si="19"/>
        <v>Sangat Baik</v>
      </c>
      <c r="F224" s="33" t="str">
        <f t="shared" si="20"/>
        <v>Melaksanakan</v>
      </c>
      <c r="G224" s="33" t="str">
        <f t="shared" si="21"/>
        <v>Sangat Lengkap dan sesuai</v>
      </c>
      <c r="H224" s="33" t="str">
        <f t="shared" si="22"/>
        <v>Paham dan melaksanakan</v>
      </c>
      <c r="I224" s="33" t="str">
        <f t="shared" si="23"/>
        <v>Sangat Mampu</v>
      </c>
      <c r="J224" s="33" t="str">
        <f t="shared" si="24"/>
        <v>Pemahaman Baik</v>
      </c>
      <c r="K224" s="33" t="str">
        <f t="shared" si="25"/>
        <v>Hadir 100%</v>
      </c>
      <c r="L224" s="33" t="str">
        <f t="shared" si="26"/>
        <v>Tidak ada Pelanggaran</v>
      </c>
      <c r="M224" s="34" t="str">
        <f t="shared" si="27"/>
        <v>Sangat Bagus</v>
      </c>
      <c r="N224" s="33" t="s">
        <v>294</v>
      </c>
    </row>
    <row r="225" spans="1:14" x14ac:dyDescent="0.3">
      <c r="A225" s="4">
        <v>97</v>
      </c>
      <c r="B225" s="5" t="s">
        <v>129</v>
      </c>
      <c r="C225" s="4" t="s">
        <v>13</v>
      </c>
      <c r="D225" s="33" t="str">
        <f t="shared" si="18"/>
        <v>produktivitas kerja &gt;90%</v>
      </c>
      <c r="E225" s="33" t="str">
        <f t="shared" si="19"/>
        <v>Sangat Baik</v>
      </c>
      <c r="F225" s="33" t="str">
        <f t="shared" si="20"/>
        <v>Melaksanakan</v>
      </c>
      <c r="G225" s="33" t="str">
        <f t="shared" si="21"/>
        <v>Lengkap</v>
      </c>
      <c r="H225" s="33" t="str">
        <f t="shared" si="22"/>
        <v>Kurang melaksanakan</v>
      </c>
      <c r="I225" s="33" t="str">
        <f t="shared" si="23"/>
        <v>Mampu</v>
      </c>
      <c r="J225" s="33" t="str">
        <f t="shared" si="24"/>
        <v>Pemahaman Baik</v>
      </c>
      <c r="K225" s="33" t="str">
        <f t="shared" si="25"/>
        <v>Hadir 100%</v>
      </c>
      <c r="L225" s="33" t="str">
        <f t="shared" si="26"/>
        <v>Sedikit Pelanggaran</v>
      </c>
      <c r="M225" s="34" t="str">
        <f t="shared" si="27"/>
        <v>Sangat Bagus</v>
      </c>
      <c r="N225" s="33" t="s">
        <v>292</v>
      </c>
    </row>
    <row r="226" spans="1:14" x14ac:dyDescent="0.3">
      <c r="A226" s="4">
        <v>98</v>
      </c>
      <c r="B226" s="5" t="s">
        <v>130</v>
      </c>
      <c r="C226" s="4" t="s">
        <v>158</v>
      </c>
      <c r="D226" s="33" t="str">
        <f t="shared" si="18"/>
        <v>produktivitas kerja &gt;90%</v>
      </c>
      <c r="E226" s="33" t="str">
        <f t="shared" si="19"/>
        <v>Baik</v>
      </c>
      <c r="F226" s="33" t="str">
        <f t="shared" si="20"/>
        <v>Melaksanakan</v>
      </c>
      <c r="G226" s="33" t="str">
        <f t="shared" si="21"/>
        <v>Lengkap</v>
      </c>
      <c r="H226" s="33" t="str">
        <f t="shared" si="22"/>
        <v>Kurang melaksanakan</v>
      </c>
      <c r="I226" s="33" t="str">
        <f t="shared" si="23"/>
        <v>Mampu</v>
      </c>
      <c r="J226" s="33" t="str">
        <f t="shared" si="24"/>
        <v>Pemahaman Baik</v>
      </c>
      <c r="K226" s="33" t="str">
        <f t="shared" si="25"/>
        <v>Hadir 100%</v>
      </c>
      <c r="L226" s="33" t="str">
        <f t="shared" si="26"/>
        <v>Sedikit Pelanggaran</v>
      </c>
      <c r="M226" s="34" t="str">
        <f t="shared" si="27"/>
        <v>Bagus</v>
      </c>
      <c r="N226" s="33" t="s">
        <v>292</v>
      </c>
    </row>
    <row r="227" spans="1:14" x14ac:dyDescent="0.3">
      <c r="A227" s="4">
        <v>99</v>
      </c>
      <c r="B227" s="5" t="s">
        <v>131</v>
      </c>
      <c r="C227" s="4" t="s">
        <v>158</v>
      </c>
      <c r="D227" s="33" t="str">
        <f t="shared" si="18"/>
        <v>produktivitas kerja &gt;90%</v>
      </c>
      <c r="E227" s="33" t="str">
        <f t="shared" si="19"/>
        <v>Sangat Baik</v>
      </c>
      <c r="F227" s="33" t="str">
        <f t="shared" si="20"/>
        <v>Melaksanakan</v>
      </c>
      <c r="G227" s="33" t="str">
        <f t="shared" si="21"/>
        <v>Lengkap</v>
      </c>
      <c r="H227" s="33" t="str">
        <f t="shared" si="22"/>
        <v>Paham dan melaksanakan</v>
      </c>
      <c r="I227" s="33" t="str">
        <f t="shared" si="23"/>
        <v>Mampu</v>
      </c>
      <c r="J227" s="33" t="str">
        <f t="shared" si="24"/>
        <v>Pemahaman Baik</v>
      </c>
      <c r="K227" s="33" t="str">
        <f t="shared" si="25"/>
        <v>Hadir 100%</v>
      </c>
      <c r="L227" s="33" t="str">
        <f t="shared" si="26"/>
        <v>Tidak ada Pelanggaran</v>
      </c>
      <c r="M227" s="34" t="str">
        <f t="shared" si="27"/>
        <v>Sangat Bagus</v>
      </c>
      <c r="N227" s="33" t="s">
        <v>294</v>
      </c>
    </row>
    <row r="228" spans="1:14" x14ac:dyDescent="0.3">
      <c r="A228" s="4">
        <v>100</v>
      </c>
      <c r="B228" s="5" t="s">
        <v>132</v>
      </c>
      <c r="C228" s="4" t="s">
        <v>158</v>
      </c>
      <c r="D228" s="33" t="str">
        <f t="shared" si="18"/>
        <v>Produktivitas kerja &lt; 60%</v>
      </c>
      <c r="E228" s="33" t="str">
        <f t="shared" si="19"/>
        <v>Tidak Mampu</v>
      </c>
      <c r="F228" s="33" t="str">
        <f t="shared" si="20"/>
        <v>Tidak Melaksanakan</v>
      </c>
      <c r="G228" s="33" t="str">
        <f t="shared" si="21"/>
        <v>Tidak Mampu</v>
      </c>
      <c r="H228" s="33" t="str">
        <f t="shared" si="22"/>
        <v>Tidak Memahami dan melaksanakan</v>
      </c>
      <c r="I228" s="33" t="str">
        <f t="shared" si="23"/>
        <v>Tidak Mampu</v>
      </c>
      <c r="J228" s="33" t="str">
        <f t="shared" si="24"/>
        <v>TidakMemahami</v>
      </c>
      <c r="K228" s="33" t="str">
        <f t="shared" si="25"/>
        <v>Hadir&lt;80% ada terlambat</v>
      </c>
      <c r="L228" s="33" t="str">
        <f t="shared" si="26"/>
        <v>Banyak Pelanggaran</v>
      </c>
      <c r="M228" s="34" t="str">
        <f t="shared" si="27"/>
        <v>Tidak Mampu</v>
      </c>
      <c r="N228" s="33" t="s">
        <v>294</v>
      </c>
    </row>
    <row r="231" spans="1:14" x14ac:dyDescent="0.3">
      <c r="A231" s="37" t="s">
        <v>295</v>
      </c>
    </row>
    <row r="233" spans="1:14" ht="14.4" customHeight="1" x14ac:dyDescent="0.3">
      <c r="A233" s="56" t="s">
        <v>197</v>
      </c>
      <c r="B233" s="57"/>
      <c r="C233" s="57"/>
      <c r="D233" s="57"/>
      <c r="E233" s="57"/>
      <c r="F233" s="57"/>
    </row>
    <row r="234" spans="1:14" x14ac:dyDescent="0.3">
      <c r="A234" s="56"/>
      <c r="B234" s="57"/>
      <c r="C234" s="57"/>
      <c r="D234" s="57"/>
      <c r="E234" s="57"/>
      <c r="F234" s="57"/>
    </row>
    <row r="235" spans="1:14" x14ac:dyDescent="0.3">
      <c r="A235" s="10" t="s">
        <v>195</v>
      </c>
      <c r="B235" s="42" t="s">
        <v>196</v>
      </c>
      <c r="C235" s="42"/>
      <c r="D235" s="49"/>
      <c r="E235" s="3" t="s">
        <v>204</v>
      </c>
      <c r="F235" s="3" t="s">
        <v>296</v>
      </c>
    </row>
    <row r="236" spans="1:14" x14ac:dyDescent="0.3">
      <c r="A236" s="46" t="s">
        <v>175</v>
      </c>
      <c r="B236" s="50" t="s">
        <v>205</v>
      </c>
      <c r="C236" s="51"/>
      <c r="D236" s="51"/>
      <c r="E236" s="20" t="s">
        <v>207</v>
      </c>
      <c r="F236" s="2">
        <v>60</v>
      </c>
    </row>
    <row r="237" spans="1:14" x14ac:dyDescent="0.3">
      <c r="A237" s="47"/>
      <c r="B237" s="52"/>
      <c r="C237" s="53"/>
      <c r="D237" s="53"/>
      <c r="E237" s="20" t="s">
        <v>208</v>
      </c>
      <c r="F237" s="2">
        <v>45</v>
      </c>
    </row>
    <row r="238" spans="1:14" x14ac:dyDescent="0.3">
      <c r="A238" s="47"/>
      <c r="B238" s="52"/>
      <c r="C238" s="53"/>
      <c r="D238" s="53"/>
      <c r="E238" s="20" t="s">
        <v>209</v>
      </c>
      <c r="F238" s="2">
        <v>30</v>
      </c>
    </row>
    <row r="239" spans="1:14" x14ac:dyDescent="0.3">
      <c r="A239" s="48"/>
      <c r="B239" s="54"/>
      <c r="C239" s="55"/>
      <c r="D239" s="55"/>
      <c r="E239" s="20" t="s">
        <v>210</v>
      </c>
      <c r="F239" s="2">
        <v>15</v>
      </c>
    </row>
    <row r="240" spans="1:14" x14ac:dyDescent="0.3">
      <c r="A240" s="46" t="s">
        <v>177</v>
      </c>
      <c r="B240" s="50" t="s">
        <v>178</v>
      </c>
      <c r="C240" s="51"/>
      <c r="D240" s="51"/>
      <c r="E240" s="20" t="s">
        <v>211</v>
      </c>
      <c r="F240" s="2">
        <v>40</v>
      </c>
    </row>
    <row r="241" spans="1:6" x14ac:dyDescent="0.3">
      <c r="A241" s="47"/>
      <c r="B241" s="52"/>
      <c r="C241" s="53"/>
      <c r="D241" s="53"/>
      <c r="E241" s="20" t="s">
        <v>212</v>
      </c>
      <c r="F241" s="2">
        <v>30</v>
      </c>
    </row>
    <row r="242" spans="1:6" x14ac:dyDescent="0.3">
      <c r="A242" s="47"/>
      <c r="B242" s="52"/>
      <c r="C242" s="53"/>
      <c r="D242" s="53"/>
      <c r="E242" s="20" t="s">
        <v>213</v>
      </c>
      <c r="F242" s="2">
        <v>20</v>
      </c>
    </row>
    <row r="243" spans="1:6" x14ac:dyDescent="0.3">
      <c r="A243" s="48"/>
      <c r="B243" s="54"/>
      <c r="C243" s="55"/>
      <c r="D243" s="55"/>
      <c r="E243" s="20" t="s">
        <v>214</v>
      </c>
      <c r="F243" s="2">
        <v>10</v>
      </c>
    </row>
    <row r="244" spans="1:6" x14ac:dyDescent="0.3">
      <c r="A244" s="46" t="s">
        <v>179</v>
      </c>
      <c r="B244" s="50" t="s">
        <v>180</v>
      </c>
      <c r="C244" s="51"/>
      <c r="D244" s="51"/>
      <c r="E244" s="20" t="s">
        <v>215</v>
      </c>
      <c r="F244" s="2">
        <v>40</v>
      </c>
    </row>
    <row r="245" spans="1:6" x14ac:dyDescent="0.3">
      <c r="A245" s="47"/>
      <c r="B245" s="52"/>
      <c r="C245" s="53"/>
      <c r="D245" s="53"/>
      <c r="E245" s="20" t="s">
        <v>216</v>
      </c>
      <c r="F245" s="2" t="s">
        <v>298</v>
      </c>
    </row>
    <row r="246" spans="1:6" x14ac:dyDescent="0.3">
      <c r="A246" s="47"/>
      <c r="B246" s="52"/>
      <c r="C246" s="53"/>
      <c r="D246" s="53"/>
      <c r="E246" s="62" t="s">
        <v>217</v>
      </c>
      <c r="F246" s="65" t="s">
        <v>297</v>
      </c>
    </row>
    <row r="247" spans="1:6" x14ac:dyDescent="0.3">
      <c r="A247" s="48"/>
      <c r="B247" s="54"/>
      <c r="C247" s="55"/>
      <c r="D247" s="55"/>
      <c r="E247" s="63"/>
      <c r="F247" s="66"/>
    </row>
    <row r="248" spans="1:6" x14ac:dyDescent="0.3">
      <c r="A248" s="46" t="s">
        <v>181</v>
      </c>
      <c r="B248" s="50" t="s">
        <v>182</v>
      </c>
      <c r="C248" s="51"/>
      <c r="D248" s="51"/>
      <c r="E248" s="20" t="s">
        <v>218</v>
      </c>
      <c r="F248" s="2">
        <v>40</v>
      </c>
    </row>
    <row r="249" spans="1:6" x14ac:dyDescent="0.3">
      <c r="A249" s="47"/>
      <c r="B249" s="52"/>
      <c r="C249" s="53"/>
      <c r="D249" s="53"/>
      <c r="E249" s="20" t="s">
        <v>219</v>
      </c>
      <c r="F249" s="2">
        <v>30</v>
      </c>
    </row>
    <row r="250" spans="1:6" x14ac:dyDescent="0.3">
      <c r="A250" s="47"/>
      <c r="B250" s="52"/>
      <c r="C250" s="53"/>
      <c r="D250" s="53"/>
      <c r="E250" s="20" t="s">
        <v>220</v>
      </c>
      <c r="F250" s="2">
        <v>20</v>
      </c>
    </row>
    <row r="251" spans="1:6" x14ac:dyDescent="0.3">
      <c r="A251" s="48"/>
      <c r="B251" s="54"/>
      <c r="C251" s="55"/>
      <c r="D251" s="55"/>
      <c r="E251" s="20" t="s">
        <v>214</v>
      </c>
      <c r="F251" s="2">
        <v>10</v>
      </c>
    </row>
    <row r="252" spans="1:6" x14ac:dyDescent="0.3">
      <c r="A252" s="46" t="s">
        <v>183</v>
      </c>
      <c r="B252" s="50" t="s">
        <v>184</v>
      </c>
      <c r="C252" s="51"/>
      <c r="D252" s="51"/>
      <c r="E252" s="20" t="s">
        <v>221</v>
      </c>
      <c r="F252" s="2">
        <v>20</v>
      </c>
    </row>
    <row r="253" spans="1:6" x14ac:dyDescent="0.3">
      <c r="A253" s="47"/>
      <c r="B253" s="52"/>
      <c r="C253" s="53"/>
      <c r="D253" s="53"/>
      <c r="E253" s="20" t="s">
        <v>222</v>
      </c>
      <c r="F253" s="2" t="s">
        <v>297</v>
      </c>
    </row>
    <row r="254" spans="1:6" x14ac:dyDescent="0.3">
      <c r="A254" s="48"/>
      <c r="B254" s="54"/>
      <c r="C254" s="55"/>
      <c r="D254" s="55"/>
      <c r="E254" s="20" t="s">
        <v>223</v>
      </c>
      <c r="F254" s="2">
        <v>5</v>
      </c>
    </row>
    <row r="255" spans="1:6" x14ac:dyDescent="0.3">
      <c r="A255" s="46" t="s">
        <v>185</v>
      </c>
      <c r="B255" s="50" t="s">
        <v>186</v>
      </c>
      <c r="C255" s="51"/>
      <c r="D255" s="51"/>
      <c r="E255" s="20" t="s">
        <v>224</v>
      </c>
      <c r="F255" s="2">
        <v>20</v>
      </c>
    </row>
    <row r="256" spans="1:6" x14ac:dyDescent="0.3">
      <c r="A256" s="47"/>
      <c r="B256" s="52"/>
      <c r="C256" s="53"/>
      <c r="D256" s="53"/>
      <c r="E256" s="20" t="s">
        <v>225</v>
      </c>
      <c r="F256" s="2">
        <v>15</v>
      </c>
    </row>
    <row r="257" spans="1:6" x14ac:dyDescent="0.3">
      <c r="A257" s="47"/>
      <c r="B257" s="52"/>
      <c r="C257" s="53"/>
      <c r="D257" s="53"/>
      <c r="E257" s="20" t="s">
        <v>226</v>
      </c>
      <c r="F257" s="2">
        <v>10</v>
      </c>
    </row>
    <row r="258" spans="1:6" x14ac:dyDescent="0.3">
      <c r="A258" s="48"/>
      <c r="B258" s="54"/>
      <c r="C258" s="55"/>
      <c r="D258" s="55"/>
      <c r="E258" s="20" t="s">
        <v>214</v>
      </c>
      <c r="F258" s="2">
        <v>5</v>
      </c>
    </row>
    <row r="259" spans="1:6" x14ac:dyDescent="0.3">
      <c r="A259" s="46" t="s">
        <v>187</v>
      </c>
      <c r="B259" s="50" t="s">
        <v>188</v>
      </c>
      <c r="C259" s="51"/>
      <c r="D259" s="51"/>
      <c r="E259" s="20" t="s">
        <v>227</v>
      </c>
      <c r="F259" s="2">
        <v>20</v>
      </c>
    </row>
    <row r="260" spans="1:6" x14ac:dyDescent="0.3">
      <c r="A260" s="47"/>
      <c r="B260" s="52"/>
      <c r="C260" s="53"/>
      <c r="D260" s="53"/>
      <c r="E260" s="20" t="s">
        <v>228</v>
      </c>
      <c r="F260" s="2" t="s">
        <v>297</v>
      </c>
    </row>
    <row r="261" spans="1:6" x14ac:dyDescent="0.3">
      <c r="A261" s="48"/>
      <c r="B261" s="54"/>
      <c r="C261" s="55"/>
      <c r="D261" s="55"/>
      <c r="E261" s="20" t="s">
        <v>229</v>
      </c>
      <c r="F261" s="2">
        <v>5</v>
      </c>
    </row>
    <row r="262" spans="1:6" x14ac:dyDescent="0.3">
      <c r="A262" s="46" t="s">
        <v>189</v>
      </c>
      <c r="B262" s="50" t="s">
        <v>206</v>
      </c>
      <c r="C262" s="51"/>
      <c r="D262" s="51"/>
      <c r="E262" s="20" t="s">
        <v>230</v>
      </c>
      <c r="F262" s="2">
        <v>80</v>
      </c>
    </row>
    <row r="263" spans="1:6" x14ac:dyDescent="0.3">
      <c r="A263" s="47"/>
      <c r="B263" s="52"/>
      <c r="C263" s="53"/>
      <c r="D263" s="53"/>
      <c r="E263" s="20" t="s">
        <v>231</v>
      </c>
      <c r="F263" s="2">
        <v>70</v>
      </c>
    </row>
    <row r="264" spans="1:6" x14ac:dyDescent="0.3">
      <c r="A264" s="47"/>
      <c r="B264" s="52"/>
      <c r="C264" s="53"/>
      <c r="D264" s="53"/>
      <c r="E264" s="20" t="s">
        <v>232</v>
      </c>
      <c r="F264" s="2">
        <v>60</v>
      </c>
    </row>
    <row r="265" spans="1:6" x14ac:dyDescent="0.3">
      <c r="A265" s="47"/>
      <c r="B265" s="52"/>
      <c r="C265" s="53"/>
      <c r="D265" s="53"/>
      <c r="E265" s="20" t="s">
        <v>233</v>
      </c>
      <c r="F265" s="2">
        <v>50</v>
      </c>
    </row>
    <row r="266" spans="1:6" x14ac:dyDescent="0.3">
      <c r="A266" s="47"/>
      <c r="B266" s="52"/>
      <c r="C266" s="53"/>
      <c r="D266" s="53"/>
      <c r="E266" s="20" t="s">
        <v>234</v>
      </c>
      <c r="F266" s="2">
        <v>40</v>
      </c>
    </row>
    <row r="267" spans="1:6" x14ac:dyDescent="0.3">
      <c r="A267" s="47"/>
      <c r="B267" s="52"/>
      <c r="C267" s="53"/>
      <c r="D267" s="53"/>
      <c r="E267" s="20" t="s">
        <v>235</v>
      </c>
      <c r="F267" s="2">
        <v>30</v>
      </c>
    </row>
    <row r="268" spans="1:6" x14ac:dyDescent="0.3">
      <c r="A268" s="47"/>
      <c r="B268" s="52"/>
      <c r="C268" s="53"/>
      <c r="D268" s="53"/>
      <c r="E268" s="20" t="s">
        <v>236</v>
      </c>
      <c r="F268" s="2">
        <v>20</v>
      </c>
    </row>
    <row r="269" spans="1:6" x14ac:dyDescent="0.3">
      <c r="A269" s="48"/>
      <c r="B269" s="54"/>
      <c r="C269" s="55"/>
      <c r="D269" s="55"/>
      <c r="E269" s="20" t="s">
        <v>237</v>
      </c>
      <c r="F269" s="2">
        <v>10</v>
      </c>
    </row>
    <row r="270" spans="1:6" x14ac:dyDescent="0.3">
      <c r="A270" s="46" t="s">
        <v>191</v>
      </c>
      <c r="B270" s="50" t="s">
        <v>192</v>
      </c>
      <c r="C270" s="51"/>
      <c r="D270" s="51"/>
      <c r="E270" s="20" t="s">
        <v>238</v>
      </c>
      <c r="F270" s="2">
        <v>40</v>
      </c>
    </row>
    <row r="271" spans="1:6" x14ac:dyDescent="0.3">
      <c r="A271" s="47"/>
      <c r="B271" s="52"/>
      <c r="C271" s="53"/>
      <c r="D271" s="53"/>
      <c r="E271" s="20" t="s">
        <v>239</v>
      </c>
      <c r="F271" s="2">
        <v>30</v>
      </c>
    </row>
    <row r="272" spans="1:6" x14ac:dyDescent="0.3">
      <c r="A272" s="48"/>
      <c r="B272" s="54"/>
      <c r="C272" s="55"/>
      <c r="D272" s="55"/>
      <c r="E272" s="20" t="s">
        <v>240</v>
      </c>
      <c r="F272" s="2">
        <v>10</v>
      </c>
    </row>
    <row r="273" spans="1:6" x14ac:dyDescent="0.3">
      <c r="A273" s="61" t="s">
        <v>193</v>
      </c>
      <c r="B273" s="60" t="s">
        <v>194</v>
      </c>
      <c r="C273" s="60"/>
      <c r="D273" s="60"/>
      <c r="E273" s="20" t="s">
        <v>241</v>
      </c>
      <c r="F273" s="2">
        <v>40</v>
      </c>
    </row>
    <row r="274" spans="1:6" x14ac:dyDescent="0.3">
      <c r="A274" s="61"/>
      <c r="B274" s="60"/>
      <c r="C274" s="60"/>
      <c r="D274" s="60"/>
      <c r="E274" s="20" t="s">
        <v>242</v>
      </c>
      <c r="F274" s="2">
        <v>30</v>
      </c>
    </row>
    <row r="275" spans="1:6" x14ac:dyDescent="0.3">
      <c r="A275" s="61"/>
      <c r="B275" s="60"/>
      <c r="C275" s="60"/>
      <c r="D275" s="60"/>
      <c r="E275" s="20" t="s">
        <v>243</v>
      </c>
      <c r="F275" s="2">
        <v>20</v>
      </c>
    </row>
    <row r="276" spans="1:6" x14ac:dyDescent="0.3">
      <c r="A276" s="61"/>
      <c r="B276" s="60"/>
      <c r="C276" s="60"/>
      <c r="D276" s="60"/>
      <c r="E276" s="20" t="s">
        <v>214</v>
      </c>
      <c r="F276" s="2">
        <v>10</v>
      </c>
    </row>
  </sheetData>
  <mergeCells count="42">
    <mergeCell ref="A3:B6"/>
    <mergeCell ref="C3:J6"/>
    <mergeCell ref="L3:M3"/>
    <mergeCell ref="L4:M4"/>
    <mergeCell ref="L5:M5"/>
    <mergeCell ref="L6:M6"/>
    <mergeCell ref="L7:M7"/>
    <mergeCell ref="A10:A11"/>
    <mergeCell ref="B10:B11"/>
    <mergeCell ref="C10:C11"/>
    <mergeCell ref="N10:N11"/>
    <mergeCell ref="O10:O11"/>
    <mergeCell ref="A120:A121"/>
    <mergeCell ref="B120:B121"/>
    <mergeCell ref="C120:C121"/>
    <mergeCell ref="N120:N121"/>
    <mergeCell ref="D10:M10"/>
    <mergeCell ref="D120:M120"/>
    <mergeCell ref="B248:D251"/>
    <mergeCell ref="A252:A254"/>
    <mergeCell ref="B252:D254"/>
    <mergeCell ref="B235:D235"/>
    <mergeCell ref="A236:A239"/>
    <mergeCell ref="B236:D239"/>
    <mergeCell ref="A240:A243"/>
    <mergeCell ref="B240:D243"/>
    <mergeCell ref="A270:A272"/>
    <mergeCell ref="B270:D272"/>
    <mergeCell ref="A273:A276"/>
    <mergeCell ref="B273:D276"/>
    <mergeCell ref="A233:F234"/>
    <mergeCell ref="F246:F247"/>
    <mergeCell ref="A255:A258"/>
    <mergeCell ref="B255:D258"/>
    <mergeCell ref="A259:A261"/>
    <mergeCell ref="B259:D261"/>
    <mergeCell ref="A262:A269"/>
    <mergeCell ref="B262:D269"/>
    <mergeCell ref="A244:A247"/>
    <mergeCell ref="B244:D247"/>
    <mergeCell ref="E246:E247"/>
    <mergeCell ref="A248:A25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opLeftCell="A13" workbookViewId="0">
      <selection activeCell="E54" sqref="E54"/>
    </sheetView>
  </sheetViews>
  <sheetFormatPr defaultRowHeight="14.4" x14ac:dyDescent="0.3"/>
  <cols>
    <col min="2" max="2" width="66.88671875" customWidth="1"/>
    <col min="3" max="3" width="27.88671875" customWidth="1"/>
    <col min="4" max="4" width="14.5546875" customWidth="1"/>
    <col min="5" max="5" width="20.33203125" customWidth="1"/>
    <col min="6" max="6" width="25.77734375" customWidth="1"/>
    <col min="7" max="7" width="16.44140625" customWidth="1"/>
    <col min="8" max="8" width="13.77734375" customWidth="1"/>
    <col min="9" max="9" width="15.77734375" customWidth="1"/>
    <col min="10" max="10" width="15.88671875" customWidth="1"/>
    <col min="11" max="11" width="24" customWidth="1"/>
    <col min="12" max="12" width="18.88671875" customWidth="1"/>
    <col min="13" max="13" width="13.5546875" customWidth="1"/>
    <col min="14" max="14" width="12.77734375" customWidth="1"/>
  </cols>
  <sheetData>
    <row r="1" spans="1:15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15" thickBot="1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3">
      <c r="A3" s="73"/>
      <c r="B3" s="73"/>
      <c r="C3" s="74" t="s">
        <v>269</v>
      </c>
      <c r="D3" s="75"/>
      <c r="E3" s="75"/>
      <c r="F3" s="75"/>
      <c r="G3" s="75"/>
      <c r="H3" s="75"/>
      <c r="I3" s="75"/>
      <c r="J3" s="75"/>
      <c r="K3" s="22" t="s">
        <v>270</v>
      </c>
      <c r="L3" s="76"/>
      <c r="M3" s="77"/>
      <c r="N3" s="23"/>
      <c r="O3" s="17"/>
    </row>
    <row r="4" spans="1:15" x14ac:dyDescent="0.3">
      <c r="A4" s="73"/>
      <c r="B4" s="73"/>
      <c r="C4" s="75"/>
      <c r="D4" s="75"/>
      <c r="E4" s="75"/>
      <c r="F4" s="75"/>
      <c r="G4" s="75"/>
      <c r="H4" s="75"/>
      <c r="I4" s="75"/>
      <c r="J4" s="75"/>
      <c r="K4" s="25" t="s">
        <v>271</v>
      </c>
      <c r="L4" s="78"/>
      <c r="M4" s="79"/>
      <c r="N4" s="23"/>
      <c r="O4" s="17"/>
    </row>
    <row r="5" spans="1:15" x14ac:dyDescent="0.3">
      <c r="A5" s="73"/>
      <c r="B5" s="73"/>
      <c r="C5" s="75"/>
      <c r="D5" s="75"/>
      <c r="E5" s="75"/>
      <c r="F5" s="75"/>
      <c r="G5" s="75"/>
      <c r="H5" s="75"/>
      <c r="I5" s="75"/>
      <c r="J5" s="75"/>
      <c r="K5" s="25" t="s">
        <v>272</v>
      </c>
      <c r="L5" s="80"/>
      <c r="M5" s="81"/>
      <c r="N5" s="23"/>
      <c r="O5" s="17"/>
    </row>
    <row r="6" spans="1:15" x14ac:dyDescent="0.3">
      <c r="A6" s="73"/>
      <c r="B6" s="73"/>
      <c r="C6" s="75"/>
      <c r="D6" s="75"/>
      <c r="E6" s="75"/>
      <c r="F6" s="75"/>
      <c r="G6" s="75"/>
      <c r="H6" s="75"/>
      <c r="I6" s="75"/>
      <c r="J6" s="75"/>
      <c r="K6" s="25" t="s">
        <v>273</v>
      </c>
      <c r="L6" s="80"/>
      <c r="M6" s="81"/>
      <c r="N6" s="23"/>
      <c r="O6" s="17"/>
    </row>
    <row r="7" spans="1:15" ht="17.399999999999999" x14ac:dyDescent="0.45">
      <c r="A7" s="26" t="s">
        <v>299</v>
      </c>
      <c r="B7" s="23"/>
      <c r="C7" s="23"/>
      <c r="D7" s="23"/>
      <c r="E7" s="23"/>
      <c r="F7" s="23"/>
      <c r="G7" s="23"/>
      <c r="H7" s="23"/>
      <c r="I7" s="23"/>
      <c r="J7" s="23"/>
      <c r="K7" s="27" t="s">
        <v>275</v>
      </c>
      <c r="L7" s="71" t="s">
        <v>276</v>
      </c>
      <c r="M7" s="72"/>
      <c r="N7" s="23"/>
      <c r="O7" s="17"/>
    </row>
    <row r="8" spans="1:15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5" x14ac:dyDescent="0.3">
      <c r="A9" s="82" t="s">
        <v>134</v>
      </c>
      <c r="B9" s="82" t="s">
        <v>26</v>
      </c>
      <c r="C9" s="82" t="s">
        <v>27</v>
      </c>
      <c r="D9" s="40" t="s">
        <v>277</v>
      </c>
      <c r="E9" s="40"/>
      <c r="F9" s="40"/>
      <c r="G9" s="40"/>
      <c r="H9" s="40"/>
      <c r="I9" s="40"/>
      <c r="J9" s="40"/>
      <c r="K9" s="40"/>
      <c r="L9" s="40"/>
      <c r="M9" s="40"/>
      <c r="N9" s="67" t="s">
        <v>278</v>
      </c>
      <c r="O9" s="67" t="s">
        <v>279</v>
      </c>
    </row>
    <row r="10" spans="1:15" x14ac:dyDescent="0.3">
      <c r="A10" s="82"/>
      <c r="B10" s="82"/>
      <c r="C10" s="82"/>
      <c r="D10" s="4" t="s">
        <v>198</v>
      </c>
      <c r="E10" s="11" t="s">
        <v>205</v>
      </c>
      <c r="F10" s="11" t="s">
        <v>300</v>
      </c>
      <c r="G10" s="11" t="s">
        <v>201</v>
      </c>
      <c r="H10" s="11" t="s">
        <v>301</v>
      </c>
      <c r="I10" s="11" t="s">
        <v>302</v>
      </c>
      <c r="J10" s="11" t="s">
        <v>303</v>
      </c>
      <c r="K10" s="12" t="s">
        <v>280</v>
      </c>
      <c r="L10" s="12" t="s">
        <v>282</v>
      </c>
      <c r="M10" s="32" t="s">
        <v>194</v>
      </c>
      <c r="N10" s="67"/>
      <c r="O10" s="67"/>
    </row>
    <row r="11" spans="1:15" x14ac:dyDescent="0.3">
      <c r="A11" s="20">
        <v>1</v>
      </c>
      <c r="B11" s="20" t="s">
        <v>135</v>
      </c>
      <c r="C11" s="20" t="s">
        <v>136</v>
      </c>
      <c r="D11" s="20">
        <v>45</v>
      </c>
      <c r="E11" s="20">
        <v>30</v>
      </c>
      <c r="F11" s="20">
        <v>30</v>
      </c>
      <c r="G11" s="20">
        <v>30</v>
      </c>
      <c r="H11" s="20">
        <v>15</v>
      </c>
      <c r="I11" s="20">
        <v>15</v>
      </c>
      <c r="J11" s="20">
        <v>20</v>
      </c>
      <c r="K11" s="20">
        <v>60</v>
      </c>
      <c r="L11" s="20">
        <v>40</v>
      </c>
      <c r="M11" s="20">
        <v>30</v>
      </c>
      <c r="N11" s="2">
        <f>SUM(D11:M11)</f>
        <v>315</v>
      </c>
      <c r="O11" s="2" t="str">
        <f>IF(N11&gt;=375,"A",IF(AND(N11&gt;=300,N11&lt;400),"B",IF(AND(N11&gt;=200,N11&lt;300),"C","D")))</f>
        <v>B</v>
      </c>
    </row>
    <row r="12" spans="1:15" x14ac:dyDescent="0.3">
      <c r="A12" s="20">
        <v>2</v>
      </c>
      <c r="B12" s="20" t="s">
        <v>137</v>
      </c>
      <c r="C12" s="20" t="s">
        <v>138</v>
      </c>
      <c r="D12" s="20">
        <v>60</v>
      </c>
      <c r="E12" s="20">
        <v>30</v>
      </c>
      <c r="F12" s="20">
        <v>20</v>
      </c>
      <c r="G12" s="20">
        <v>20</v>
      </c>
      <c r="H12" s="20">
        <v>15</v>
      </c>
      <c r="I12" s="20">
        <v>15</v>
      </c>
      <c r="J12" s="20">
        <v>15</v>
      </c>
      <c r="K12" s="20">
        <v>60</v>
      </c>
      <c r="L12" s="20">
        <v>30</v>
      </c>
      <c r="M12" s="20">
        <v>30</v>
      </c>
      <c r="N12" s="2">
        <f t="shared" ref="N12:N28" si="0">SUM(D12:M12)</f>
        <v>295</v>
      </c>
      <c r="O12" s="2" t="str">
        <f t="shared" ref="O12:O28" si="1">IF(N12&gt;=375,"A",IF(AND(N12&gt;=300,N12&lt;400),"B",IF(AND(N12&gt;=200,N12&lt;300),"C","D")))</f>
        <v>C</v>
      </c>
    </row>
    <row r="13" spans="1:15" x14ac:dyDescent="0.3">
      <c r="A13" s="20">
        <v>3</v>
      </c>
      <c r="B13" s="20" t="s">
        <v>140</v>
      </c>
      <c r="C13" s="20" t="s">
        <v>139</v>
      </c>
      <c r="D13" s="20">
        <v>30</v>
      </c>
      <c r="E13" s="20">
        <v>20</v>
      </c>
      <c r="F13" s="20">
        <v>30</v>
      </c>
      <c r="G13" s="20">
        <v>30</v>
      </c>
      <c r="H13" s="20">
        <v>10</v>
      </c>
      <c r="I13" s="20">
        <v>15</v>
      </c>
      <c r="J13" s="20">
        <v>15</v>
      </c>
      <c r="K13" s="20">
        <v>60</v>
      </c>
      <c r="L13" s="20">
        <v>20</v>
      </c>
      <c r="M13" s="20">
        <v>20</v>
      </c>
      <c r="N13" s="2">
        <f t="shared" si="0"/>
        <v>250</v>
      </c>
      <c r="O13" s="2" t="str">
        <f t="shared" si="1"/>
        <v>C</v>
      </c>
    </row>
    <row r="14" spans="1:15" x14ac:dyDescent="0.3">
      <c r="A14" s="20">
        <v>4</v>
      </c>
      <c r="B14" s="20" t="s">
        <v>141</v>
      </c>
      <c r="C14" s="20" t="s">
        <v>142</v>
      </c>
      <c r="D14" s="20">
        <v>30</v>
      </c>
      <c r="E14" s="20">
        <v>20</v>
      </c>
      <c r="F14" s="20">
        <v>20</v>
      </c>
      <c r="G14" s="20">
        <v>20</v>
      </c>
      <c r="H14" s="20">
        <v>10</v>
      </c>
      <c r="I14" s="20">
        <v>15</v>
      </c>
      <c r="J14" s="20">
        <v>15</v>
      </c>
      <c r="K14" s="20">
        <v>80</v>
      </c>
      <c r="L14" s="20">
        <v>30</v>
      </c>
      <c r="M14" s="20">
        <v>30</v>
      </c>
      <c r="N14" s="2">
        <f t="shared" si="0"/>
        <v>270</v>
      </c>
      <c r="O14" s="2" t="str">
        <f t="shared" si="1"/>
        <v>C</v>
      </c>
    </row>
    <row r="15" spans="1:15" x14ac:dyDescent="0.3">
      <c r="A15" s="20">
        <v>5</v>
      </c>
      <c r="B15" s="20" t="s">
        <v>143</v>
      </c>
      <c r="C15" s="20" t="s">
        <v>144</v>
      </c>
      <c r="D15" s="20">
        <v>60</v>
      </c>
      <c r="E15" s="20">
        <v>30</v>
      </c>
      <c r="F15" s="20">
        <v>30</v>
      </c>
      <c r="G15" s="20">
        <v>30</v>
      </c>
      <c r="H15" s="20">
        <v>15</v>
      </c>
      <c r="I15" s="20">
        <v>10</v>
      </c>
      <c r="J15" s="20">
        <v>15</v>
      </c>
      <c r="K15" s="20">
        <v>80</v>
      </c>
      <c r="L15" s="20">
        <v>40</v>
      </c>
      <c r="M15" s="20">
        <v>30</v>
      </c>
      <c r="N15" s="2">
        <f t="shared" si="0"/>
        <v>340</v>
      </c>
      <c r="O15" s="2" t="str">
        <f t="shared" si="1"/>
        <v>B</v>
      </c>
    </row>
    <row r="16" spans="1:15" x14ac:dyDescent="0.3">
      <c r="A16" s="20">
        <v>6</v>
      </c>
      <c r="B16" s="20" t="s">
        <v>145</v>
      </c>
      <c r="C16" s="20" t="s">
        <v>146</v>
      </c>
      <c r="D16" s="20">
        <v>45</v>
      </c>
      <c r="E16" s="20">
        <v>30</v>
      </c>
      <c r="F16" s="20">
        <v>30</v>
      </c>
      <c r="G16" s="20">
        <v>30</v>
      </c>
      <c r="H16" s="20">
        <v>15</v>
      </c>
      <c r="I16" s="20">
        <v>10</v>
      </c>
      <c r="J16" s="20">
        <v>15</v>
      </c>
      <c r="K16" s="20">
        <v>80</v>
      </c>
      <c r="L16" s="20">
        <v>30</v>
      </c>
      <c r="M16" s="20">
        <v>30</v>
      </c>
      <c r="N16" s="2">
        <f t="shared" si="0"/>
        <v>315</v>
      </c>
      <c r="O16" s="2" t="str">
        <f t="shared" si="1"/>
        <v>B</v>
      </c>
    </row>
    <row r="17" spans="1:15" x14ac:dyDescent="0.3">
      <c r="A17" s="20">
        <v>7</v>
      </c>
      <c r="B17" s="20" t="s">
        <v>147</v>
      </c>
      <c r="C17" s="20" t="s">
        <v>148</v>
      </c>
      <c r="D17" s="20">
        <v>45</v>
      </c>
      <c r="E17" s="20">
        <v>20</v>
      </c>
      <c r="F17" s="20">
        <v>20</v>
      </c>
      <c r="G17" s="20">
        <v>30</v>
      </c>
      <c r="H17" s="20">
        <v>15</v>
      </c>
      <c r="I17" s="20">
        <v>10</v>
      </c>
      <c r="J17" s="20">
        <v>15</v>
      </c>
      <c r="K17" s="20">
        <v>80</v>
      </c>
      <c r="L17" s="20">
        <v>30</v>
      </c>
      <c r="M17" s="20">
        <v>30</v>
      </c>
      <c r="N17" s="2">
        <f t="shared" si="0"/>
        <v>295</v>
      </c>
      <c r="O17" s="2" t="str">
        <f t="shared" si="1"/>
        <v>C</v>
      </c>
    </row>
    <row r="18" spans="1:15" x14ac:dyDescent="0.3">
      <c r="A18" s="20">
        <v>8</v>
      </c>
      <c r="B18" s="20" t="s">
        <v>150</v>
      </c>
      <c r="C18" s="20" t="s">
        <v>149</v>
      </c>
      <c r="D18" s="20">
        <v>60</v>
      </c>
      <c r="E18" s="20">
        <v>30</v>
      </c>
      <c r="F18" s="20">
        <v>30</v>
      </c>
      <c r="G18" s="20">
        <v>20</v>
      </c>
      <c r="H18" s="20">
        <v>10</v>
      </c>
      <c r="I18" s="20">
        <v>15</v>
      </c>
      <c r="J18" s="20">
        <v>20</v>
      </c>
      <c r="K18" s="20">
        <v>80</v>
      </c>
      <c r="L18" s="20">
        <v>40</v>
      </c>
      <c r="M18" s="20">
        <v>30</v>
      </c>
      <c r="N18" s="2">
        <f t="shared" si="0"/>
        <v>335</v>
      </c>
      <c r="O18" s="2" t="str">
        <f t="shared" si="1"/>
        <v>B</v>
      </c>
    </row>
    <row r="19" spans="1:15" x14ac:dyDescent="0.3">
      <c r="A19" s="20">
        <v>9</v>
      </c>
      <c r="B19" s="20" t="s">
        <v>152</v>
      </c>
      <c r="C19" s="20" t="s">
        <v>151</v>
      </c>
      <c r="D19" s="20">
        <v>60</v>
      </c>
      <c r="E19" s="20">
        <v>30</v>
      </c>
      <c r="F19" s="20">
        <v>30</v>
      </c>
      <c r="G19" s="20">
        <v>30</v>
      </c>
      <c r="H19" s="20">
        <v>15</v>
      </c>
      <c r="I19" s="20">
        <v>20</v>
      </c>
      <c r="J19" s="20">
        <v>15</v>
      </c>
      <c r="K19" s="20">
        <v>80</v>
      </c>
      <c r="L19" s="20">
        <v>40</v>
      </c>
      <c r="M19" s="20">
        <v>30</v>
      </c>
      <c r="N19" s="2">
        <f t="shared" si="0"/>
        <v>350</v>
      </c>
      <c r="O19" s="2" t="str">
        <f t="shared" si="1"/>
        <v>B</v>
      </c>
    </row>
    <row r="20" spans="1:15" x14ac:dyDescent="0.3">
      <c r="A20" s="20">
        <v>10</v>
      </c>
      <c r="B20" s="20" t="s">
        <v>154</v>
      </c>
      <c r="C20" s="20" t="s">
        <v>153</v>
      </c>
      <c r="D20" s="20">
        <v>30</v>
      </c>
      <c r="E20" s="20">
        <v>30</v>
      </c>
      <c r="F20" s="20">
        <v>20</v>
      </c>
      <c r="G20" s="20">
        <v>20</v>
      </c>
      <c r="H20" s="20">
        <v>10</v>
      </c>
      <c r="I20" s="20">
        <v>15</v>
      </c>
      <c r="J20" s="20">
        <v>15</v>
      </c>
      <c r="K20" s="20">
        <v>40</v>
      </c>
      <c r="L20" s="20">
        <v>20</v>
      </c>
      <c r="M20" s="20">
        <v>20</v>
      </c>
      <c r="N20" s="2">
        <f t="shared" si="0"/>
        <v>220</v>
      </c>
      <c r="O20" s="2" t="str">
        <f t="shared" si="1"/>
        <v>C</v>
      </c>
    </row>
    <row r="21" spans="1:15" x14ac:dyDescent="0.3">
      <c r="A21" s="20">
        <v>11</v>
      </c>
      <c r="B21" s="20" t="s">
        <v>155</v>
      </c>
      <c r="C21" s="20" t="s">
        <v>156</v>
      </c>
      <c r="D21" s="20">
        <v>45</v>
      </c>
      <c r="E21" s="20">
        <v>40</v>
      </c>
      <c r="F21" s="20">
        <v>30</v>
      </c>
      <c r="G21" s="20">
        <v>30</v>
      </c>
      <c r="H21" s="20">
        <v>20</v>
      </c>
      <c r="I21" s="20">
        <v>10</v>
      </c>
      <c r="J21" s="20">
        <v>15</v>
      </c>
      <c r="K21" s="20">
        <v>40</v>
      </c>
      <c r="L21" s="20">
        <v>40</v>
      </c>
      <c r="M21" s="20">
        <v>30</v>
      </c>
      <c r="N21" s="2">
        <f t="shared" si="0"/>
        <v>300</v>
      </c>
      <c r="O21" s="2" t="str">
        <f t="shared" si="1"/>
        <v>B</v>
      </c>
    </row>
    <row r="22" spans="1:15" x14ac:dyDescent="0.3">
      <c r="A22" s="20">
        <v>12</v>
      </c>
      <c r="B22" s="20" t="s">
        <v>159</v>
      </c>
      <c r="C22" s="20" t="s">
        <v>160</v>
      </c>
      <c r="D22" s="20">
        <v>45</v>
      </c>
      <c r="E22" s="20">
        <v>30</v>
      </c>
      <c r="F22" s="20">
        <v>30</v>
      </c>
      <c r="G22" s="20">
        <v>40</v>
      </c>
      <c r="H22" s="20">
        <v>15</v>
      </c>
      <c r="I22" s="20">
        <v>10</v>
      </c>
      <c r="J22" s="20">
        <v>10</v>
      </c>
      <c r="K22" s="20">
        <v>60</v>
      </c>
      <c r="L22" s="20">
        <v>30</v>
      </c>
      <c r="M22" s="20">
        <v>30</v>
      </c>
      <c r="N22" s="2">
        <f t="shared" si="0"/>
        <v>300</v>
      </c>
      <c r="O22" s="2" t="str">
        <f t="shared" si="1"/>
        <v>B</v>
      </c>
    </row>
    <row r="23" spans="1:15" x14ac:dyDescent="0.3">
      <c r="A23" s="20">
        <v>13</v>
      </c>
      <c r="B23" s="20" t="s">
        <v>162</v>
      </c>
      <c r="C23" s="20" t="s">
        <v>161</v>
      </c>
      <c r="D23" s="20">
        <v>30</v>
      </c>
      <c r="E23" s="20">
        <v>20</v>
      </c>
      <c r="F23" s="20">
        <v>20</v>
      </c>
      <c r="G23" s="20">
        <v>30</v>
      </c>
      <c r="H23" s="20">
        <v>20</v>
      </c>
      <c r="I23" s="20">
        <v>15</v>
      </c>
      <c r="J23" s="20">
        <v>15</v>
      </c>
      <c r="K23" s="20">
        <v>80</v>
      </c>
      <c r="L23" s="20">
        <v>30</v>
      </c>
      <c r="M23" s="20">
        <v>20</v>
      </c>
      <c r="N23" s="2">
        <f t="shared" si="0"/>
        <v>280</v>
      </c>
      <c r="O23" s="2" t="str">
        <f t="shared" si="1"/>
        <v>C</v>
      </c>
    </row>
    <row r="24" spans="1:15" x14ac:dyDescent="0.3">
      <c r="A24" s="20">
        <v>14</v>
      </c>
      <c r="B24" s="20" t="s">
        <v>163</v>
      </c>
      <c r="C24" s="20" t="s">
        <v>164</v>
      </c>
      <c r="D24" s="20">
        <v>45</v>
      </c>
      <c r="E24" s="20">
        <v>30</v>
      </c>
      <c r="F24" s="20">
        <v>30</v>
      </c>
      <c r="G24" s="20">
        <v>15</v>
      </c>
      <c r="H24" s="20">
        <v>10</v>
      </c>
      <c r="I24" s="20">
        <v>10</v>
      </c>
      <c r="J24" s="20">
        <v>15</v>
      </c>
      <c r="K24" s="20">
        <v>60</v>
      </c>
      <c r="L24" s="20">
        <v>30</v>
      </c>
      <c r="M24" s="20">
        <v>20</v>
      </c>
      <c r="N24" s="2">
        <f t="shared" si="0"/>
        <v>265</v>
      </c>
      <c r="O24" s="2" t="str">
        <f t="shared" si="1"/>
        <v>C</v>
      </c>
    </row>
    <row r="25" spans="1:15" x14ac:dyDescent="0.3">
      <c r="A25" s="20">
        <v>15</v>
      </c>
      <c r="B25" s="20" t="s">
        <v>165</v>
      </c>
      <c r="C25" s="20" t="s">
        <v>166</v>
      </c>
      <c r="D25" s="20">
        <v>45</v>
      </c>
      <c r="E25" s="20">
        <v>30</v>
      </c>
      <c r="F25" s="20">
        <v>20</v>
      </c>
      <c r="G25" s="20">
        <v>30</v>
      </c>
      <c r="H25" s="20">
        <v>10</v>
      </c>
      <c r="I25" s="20">
        <v>15</v>
      </c>
      <c r="J25" s="20">
        <v>15</v>
      </c>
      <c r="K25" s="20">
        <v>60</v>
      </c>
      <c r="L25" s="20">
        <v>30</v>
      </c>
      <c r="M25" s="20">
        <v>30</v>
      </c>
      <c r="N25" s="2">
        <f t="shared" si="0"/>
        <v>285</v>
      </c>
      <c r="O25" s="2" t="str">
        <f t="shared" si="1"/>
        <v>C</v>
      </c>
    </row>
    <row r="26" spans="1:15" x14ac:dyDescent="0.3">
      <c r="A26" s="20">
        <v>16</v>
      </c>
      <c r="B26" s="20" t="s">
        <v>167</v>
      </c>
      <c r="C26" s="20" t="s">
        <v>168</v>
      </c>
      <c r="D26" s="20">
        <v>45</v>
      </c>
      <c r="E26" s="20">
        <v>30</v>
      </c>
      <c r="F26" s="20">
        <v>20</v>
      </c>
      <c r="G26" s="20">
        <v>30</v>
      </c>
      <c r="H26" s="20">
        <v>15</v>
      </c>
      <c r="I26" s="20">
        <v>15</v>
      </c>
      <c r="J26" s="20">
        <v>15</v>
      </c>
      <c r="K26" s="20">
        <v>80</v>
      </c>
      <c r="L26" s="20">
        <v>40</v>
      </c>
      <c r="M26" s="20">
        <v>30</v>
      </c>
      <c r="N26" s="2">
        <f t="shared" si="0"/>
        <v>320</v>
      </c>
      <c r="O26" s="2" t="str">
        <f t="shared" si="1"/>
        <v>B</v>
      </c>
    </row>
    <row r="27" spans="1:15" x14ac:dyDescent="0.3">
      <c r="A27" s="20">
        <v>17</v>
      </c>
      <c r="B27" s="20" t="s">
        <v>169</v>
      </c>
      <c r="C27" s="20" t="s">
        <v>170</v>
      </c>
      <c r="D27" s="20">
        <v>45</v>
      </c>
      <c r="E27" s="20">
        <v>30</v>
      </c>
      <c r="F27" s="20">
        <v>30</v>
      </c>
      <c r="G27" s="20">
        <v>30</v>
      </c>
      <c r="H27" s="20">
        <v>15</v>
      </c>
      <c r="I27" s="20">
        <v>15</v>
      </c>
      <c r="J27" s="20">
        <v>15</v>
      </c>
      <c r="K27" s="20">
        <v>60</v>
      </c>
      <c r="L27" s="20">
        <v>40</v>
      </c>
      <c r="M27" s="20">
        <v>30</v>
      </c>
      <c r="N27" s="2">
        <f t="shared" si="0"/>
        <v>310</v>
      </c>
      <c r="O27" s="2" t="str">
        <f t="shared" si="1"/>
        <v>B</v>
      </c>
    </row>
    <row r="28" spans="1:15" x14ac:dyDescent="0.3">
      <c r="A28" s="20">
        <v>18</v>
      </c>
      <c r="B28" s="20" t="s">
        <v>171</v>
      </c>
      <c r="C28" s="20" t="s">
        <v>172</v>
      </c>
      <c r="D28" s="20">
        <v>30</v>
      </c>
      <c r="E28" s="20">
        <v>20</v>
      </c>
      <c r="F28" s="20">
        <v>20</v>
      </c>
      <c r="G28" s="20">
        <v>30</v>
      </c>
      <c r="H28" s="20">
        <v>15</v>
      </c>
      <c r="I28" s="20">
        <v>15</v>
      </c>
      <c r="J28" s="20">
        <v>15</v>
      </c>
      <c r="K28" s="20">
        <v>80</v>
      </c>
      <c r="L28" s="20">
        <v>30</v>
      </c>
      <c r="M28" s="20">
        <v>20</v>
      </c>
      <c r="N28" s="2">
        <f t="shared" si="0"/>
        <v>275</v>
      </c>
      <c r="O28" s="2" t="str">
        <f t="shared" si="1"/>
        <v>C</v>
      </c>
    </row>
    <row r="31" spans="1:15" x14ac:dyDescent="0.3">
      <c r="A31" s="82" t="s">
        <v>134</v>
      </c>
      <c r="B31" s="82" t="s">
        <v>26</v>
      </c>
      <c r="C31" s="82" t="s">
        <v>27</v>
      </c>
      <c r="D31" s="83" t="s">
        <v>277</v>
      </c>
      <c r="E31" s="83"/>
      <c r="F31" s="83"/>
      <c r="G31" s="83"/>
      <c r="H31" s="83"/>
      <c r="I31" s="83"/>
      <c r="J31" s="83"/>
      <c r="K31" s="83"/>
      <c r="L31" s="83"/>
      <c r="M31" s="83"/>
      <c r="N31" s="67" t="s">
        <v>304</v>
      </c>
    </row>
    <row r="32" spans="1:15" x14ac:dyDescent="0.3">
      <c r="A32" s="82"/>
      <c r="B32" s="82"/>
      <c r="C32" s="82"/>
      <c r="D32" s="4" t="s">
        <v>198</v>
      </c>
      <c r="E32" s="11" t="s">
        <v>205</v>
      </c>
      <c r="F32" s="11" t="s">
        <v>300</v>
      </c>
      <c r="G32" s="11" t="s">
        <v>201</v>
      </c>
      <c r="H32" s="11" t="s">
        <v>301</v>
      </c>
      <c r="I32" s="11" t="s">
        <v>302</v>
      </c>
      <c r="J32" s="11" t="s">
        <v>303</v>
      </c>
      <c r="K32" s="12" t="s">
        <v>280</v>
      </c>
      <c r="L32" s="12" t="s">
        <v>282</v>
      </c>
      <c r="M32" s="32" t="s">
        <v>194</v>
      </c>
      <c r="N32" s="67"/>
    </row>
    <row r="33" spans="1:14" x14ac:dyDescent="0.3">
      <c r="A33" s="20">
        <v>1</v>
      </c>
      <c r="B33" s="20" t="s">
        <v>135</v>
      </c>
      <c r="C33" s="20" t="s">
        <v>136</v>
      </c>
      <c r="D33" s="20" t="str">
        <f>IF(D11=60,"Sangat Baik",IF(D11=45,"Baik",IF(D11=30,"Kurang","Tidak Mampu")))</f>
        <v>Baik</v>
      </c>
      <c r="E33" s="20" t="str">
        <f>IF(E11=40,"Pekerjaan selesai &gt; 90%",IF(E11=30,"Pekerjaan selesai 80-90%",IF(E11=20,"Pekerjaan selesai 60-79%","Pekerjaan selesai &lt;60%")))</f>
        <v>Pekerjaan selesai 80-90%</v>
      </c>
      <c r="F33" s="20" t="str">
        <f>IF(F11=40,"Sangat Mampu",IF(F11=30,"Mampu",IF(F11=20,"Kurang Mampu","Tidak Mampu")))</f>
        <v>Mampu</v>
      </c>
      <c r="G33" s="20" t="str">
        <f>IF(G11=40,"Sangat Mampu",IF(G11=30,"Mampu",IF(G11=20,"Kurang Mampu","Tidak Mampu")))</f>
        <v>Mampu</v>
      </c>
      <c r="H33" s="20" t="str">
        <f>IF(H11=20,"Sangat Lengkap",IF(H11=15,"Lengkap",IF(H11=10,"Kurang Lengkap","Tidak Mampu")))</f>
        <v>Lengkap</v>
      </c>
      <c r="I33" s="20" t="str">
        <f>IF(I11=20,"Melaksanakan",IF(I11=15,"Kurang melaksanakan",IF(I11=10,"Kurang Melaksanakan","Tidak Mampu")))</f>
        <v>Kurang melaksanakan</v>
      </c>
      <c r="J33" s="20" t="str">
        <f>IF(J11=20,"Melaksanakan",IF(J11=15,"Kurang melaksanakan",IF(J11=10,"Kurang Melaksanakan","Tidak Mampu")))</f>
        <v>Melaksanakan</v>
      </c>
      <c r="K33" s="20" t="str">
        <f>IF(K11=80,"Hadir 100%",IF(K11=70,"Hadir 100% ada terlambat",IF(K11=60,"Hadir &gt;=90%",IF(K11=50,"Hadir&gt;=90% ada terlambat",IF(K11=40,"Hadir 80-90%", IF(K11=30,"Hadir 80-90% ada terlambat", IF(K11=20,"Hadir &lt;80%","Hadir&lt;80% ada terlambat")))))))</f>
        <v>Hadir &gt;=90%</v>
      </c>
      <c r="L33" s="20" t="str">
        <f>IF(L11=40,"Tidak ada Pelanggaran",IF(L11=30,"Sedikit Pelanggaran",IF(L11=20,"Sedikit Pelanggaran","Banyak Pelanggaran")))</f>
        <v>Tidak ada Pelanggaran</v>
      </c>
      <c r="M33" s="20" t="str">
        <f>IF(M11=40,"Sangat Bagus",IF(M11=30,"Bagus",IF(M11=20,"Kurang","Tidak Mampu")))</f>
        <v>Bagus</v>
      </c>
      <c r="N33" s="2" t="s">
        <v>292</v>
      </c>
    </row>
    <row r="34" spans="1:14" x14ac:dyDescent="0.3">
      <c r="A34" s="20">
        <v>2</v>
      </c>
      <c r="B34" s="20" t="s">
        <v>137</v>
      </c>
      <c r="C34" s="20" t="s">
        <v>138</v>
      </c>
      <c r="D34" s="20" t="str">
        <f t="shared" ref="D34:D50" si="2">IF(D12=60,"Sangat Baik",IF(D12=45,"Baik",IF(D12=30,"Kurang","Tidak Mampu")))</f>
        <v>Sangat Baik</v>
      </c>
      <c r="E34" s="20" t="str">
        <f t="shared" ref="E34:E50" si="3">IF(E12=40,"Pekerjaan selesai &gt; 90%",IF(E12=30,"Pekerjaan selesai 80-90%",IF(E12=20,"Pekerjaan selesai 60-79%","Pekerjaan selesai &lt;60%")))</f>
        <v>Pekerjaan selesai 80-90%</v>
      </c>
      <c r="F34" s="20" t="str">
        <f t="shared" ref="F34:G50" si="4">IF(F12=40,"Sangat Mampu",IF(F12=30,"Mampu",IF(F12=20,"Kurang Mampu","Tidak Mampu")))</f>
        <v>Kurang Mampu</v>
      </c>
      <c r="G34" s="20" t="str">
        <f t="shared" si="4"/>
        <v>Kurang Mampu</v>
      </c>
      <c r="H34" s="20" t="str">
        <f t="shared" ref="H34:H50" si="5">IF(H12=20,"Sangat Lengkap",IF(H12=15,"Lengkap",IF(H12=10,"Kurang Lengkap","Tidak Mampu")))</f>
        <v>Lengkap</v>
      </c>
      <c r="I34" s="20" t="str">
        <f t="shared" ref="I34:J50" si="6">IF(I12=20,"Melaksanakan",IF(I12=15,"Kurang melaksanakan",IF(I12=10,"Kurang Melaksanakan","Tidak Mampu")))</f>
        <v>Kurang melaksanakan</v>
      </c>
      <c r="J34" s="20" t="str">
        <f t="shared" si="6"/>
        <v>Kurang melaksanakan</v>
      </c>
      <c r="K34" s="20" t="str">
        <f t="shared" ref="K34:K50" si="7">IF(K12=80,"Hadir 100%",IF(K12=70,"Hadir 100% ada terlambat",IF(K12=60,"Hadir &gt;=90%",IF(K12=50,"Hadir&gt;=90% ada terlambat",IF(K12=40,"Hadir 80-90%", IF(K12=30,"Hadir 80-90% ada terlambat", IF(K12=20,"Hadir &lt;80%","Hadir&lt;80% ada terlambat")))))))</f>
        <v>Hadir &gt;=90%</v>
      </c>
      <c r="L34" s="20" t="str">
        <f t="shared" ref="L34:L50" si="8">IF(L12=40,"Tidak ada Pelanggaran",IF(L12=30,"Sedikit Pelanggaran",IF(L12=20,"Sedikit Pelanggaran","Banyak Pelanggaran")))</f>
        <v>Sedikit Pelanggaran</v>
      </c>
      <c r="M34" s="20" t="str">
        <f t="shared" ref="M34:M50" si="9">IF(M12=40,"Sangat Bagus",IF(M12=30,"Bagus",IF(M12=20,"Kurang","Tidak Mampu")))</f>
        <v>Bagus</v>
      </c>
      <c r="N34" s="2" t="s">
        <v>291</v>
      </c>
    </row>
    <row r="35" spans="1:14" x14ac:dyDescent="0.3">
      <c r="A35" s="20">
        <v>3</v>
      </c>
      <c r="B35" s="20" t="s">
        <v>140</v>
      </c>
      <c r="C35" s="20" t="s">
        <v>139</v>
      </c>
      <c r="D35" s="20" t="str">
        <f t="shared" si="2"/>
        <v>Kurang</v>
      </c>
      <c r="E35" s="20" t="str">
        <f t="shared" si="3"/>
        <v>Pekerjaan selesai 60-79%</v>
      </c>
      <c r="F35" s="20" t="str">
        <f t="shared" si="4"/>
        <v>Mampu</v>
      </c>
      <c r="G35" s="20" t="str">
        <f t="shared" si="4"/>
        <v>Mampu</v>
      </c>
      <c r="H35" s="20" t="str">
        <f t="shared" si="5"/>
        <v>Kurang Lengkap</v>
      </c>
      <c r="I35" s="20" t="str">
        <f t="shared" si="6"/>
        <v>Kurang melaksanakan</v>
      </c>
      <c r="J35" s="20" t="str">
        <f t="shared" si="6"/>
        <v>Kurang melaksanakan</v>
      </c>
      <c r="K35" s="20" t="str">
        <f t="shared" si="7"/>
        <v>Hadir &gt;=90%</v>
      </c>
      <c r="L35" s="20" t="str">
        <f t="shared" si="8"/>
        <v>Sedikit Pelanggaran</v>
      </c>
      <c r="M35" s="20" t="str">
        <f t="shared" si="9"/>
        <v>Kurang</v>
      </c>
      <c r="N35" s="2" t="s">
        <v>291</v>
      </c>
    </row>
    <row r="36" spans="1:14" x14ac:dyDescent="0.3">
      <c r="A36" s="20">
        <v>4</v>
      </c>
      <c r="B36" s="20" t="s">
        <v>141</v>
      </c>
      <c r="C36" s="20" t="s">
        <v>142</v>
      </c>
      <c r="D36" s="20" t="str">
        <f t="shared" si="2"/>
        <v>Kurang</v>
      </c>
      <c r="E36" s="20" t="str">
        <f t="shared" si="3"/>
        <v>Pekerjaan selesai 60-79%</v>
      </c>
      <c r="F36" s="20" t="str">
        <f t="shared" si="4"/>
        <v>Kurang Mampu</v>
      </c>
      <c r="G36" s="20" t="str">
        <f t="shared" si="4"/>
        <v>Kurang Mampu</v>
      </c>
      <c r="H36" s="20" t="str">
        <f t="shared" si="5"/>
        <v>Kurang Lengkap</v>
      </c>
      <c r="I36" s="20" t="str">
        <f t="shared" si="6"/>
        <v>Kurang melaksanakan</v>
      </c>
      <c r="J36" s="20" t="str">
        <f t="shared" si="6"/>
        <v>Kurang melaksanakan</v>
      </c>
      <c r="K36" s="20" t="str">
        <f t="shared" si="7"/>
        <v>Hadir 100%</v>
      </c>
      <c r="L36" s="20" t="str">
        <f t="shared" si="8"/>
        <v>Sedikit Pelanggaran</v>
      </c>
      <c r="M36" s="20" t="str">
        <f t="shared" si="9"/>
        <v>Bagus</v>
      </c>
      <c r="N36" s="2" t="s">
        <v>291</v>
      </c>
    </row>
    <row r="37" spans="1:14" x14ac:dyDescent="0.3">
      <c r="A37" s="20">
        <v>5</v>
      </c>
      <c r="B37" s="20" t="s">
        <v>143</v>
      </c>
      <c r="C37" s="20" t="s">
        <v>144</v>
      </c>
      <c r="D37" s="20" t="str">
        <f t="shared" si="2"/>
        <v>Sangat Baik</v>
      </c>
      <c r="E37" s="20" t="str">
        <f t="shared" si="3"/>
        <v>Pekerjaan selesai 80-90%</v>
      </c>
      <c r="F37" s="20" t="str">
        <f t="shared" si="4"/>
        <v>Mampu</v>
      </c>
      <c r="G37" s="20" t="str">
        <f t="shared" si="4"/>
        <v>Mampu</v>
      </c>
      <c r="H37" s="20" t="str">
        <f t="shared" si="5"/>
        <v>Lengkap</v>
      </c>
      <c r="I37" s="20" t="str">
        <f t="shared" si="6"/>
        <v>Kurang Melaksanakan</v>
      </c>
      <c r="J37" s="20" t="str">
        <f t="shared" si="6"/>
        <v>Kurang melaksanakan</v>
      </c>
      <c r="K37" s="20" t="str">
        <f t="shared" si="7"/>
        <v>Hadir 100%</v>
      </c>
      <c r="L37" s="20" t="str">
        <f t="shared" si="8"/>
        <v>Tidak ada Pelanggaran</v>
      </c>
      <c r="M37" s="20" t="str">
        <f t="shared" si="9"/>
        <v>Bagus</v>
      </c>
      <c r="N37" s="2" t="s">
        <v>292</v>
      </c>
    </row>
    <row r="38" spans="1:14" x14ac:dyDescent="0.3">
      <c r="A38" s="20">
        <v>6</v>
      </c>
      <c r="B38" s="20" t="s">
        <v>145</v>
      </c>
      <c r="C38" s="20" t="s">
        <v>146</v>
      </c>
      <c r="D38" s="20" t="str">
        <f t="shared" si="2"/>
        <v>Baik</v>
      </c>
      <c r="E38" s="20" t="str">
        <f t="shared" si="3"/>
        <v>Pekerjaan selesai 80-90%</v>
      </c>
      <c r="F38" s="20" t="str">
        <f t="shared" si="4"/>
        <v>Mampu</v>
      </c>
      <c r="G38" s="20" t="str">
        <f t="shared" si="4"/>
        <v>Mampu</v>
      </c>
      <c r="H38" s="20" t="str">
        <f t="shared" si="5"/>
        <v>Lengkap</v>
      </c>
      <c r="I38" s="20" t="str">
        <f t="shared" si="6"/>
        <v>Kurang Melaksanakan</v>
      </c>
      <c r="J38" s="20" t="str">
        <f t="shared" si="6"/>
        <v>Kurang melaksanakan</v>
      </c>
      <c r="K38" s="20" t="str">
        <f t="shared" si="7"/>
        <v>Hadir 100%</v>
      </c>
      <c r="L38" s="20" t="str">
        <f t="shared" si="8"/>
        <v>Sedikit Pelanggaran</v>
      </c>
      <c r="M38" s="20" t="str">
        <f t="shared" si="9"/>
        <v>Bagus</v>
      </c>
      <c r="N38" s="2" t="s">
        <v>292</v>
      </c>
    </row>
    <row r="39" spans="1:14" x14ac:dyDescent="0.3">
      <c r="A39" s="20">
        <v>7</v>
      </c>
      <c r="B39" s="20" t="s">
        <v>147</v>
      </c>
      <c r="C39" s="20" t="s">
        <v>148</v>
      </c>
      <c r="D39" s="20" t="str">
        <f t="shared" si="2"/>
        <v>Baik</v>
      </c>
      <c r="E39" s="20" t="str">
        <f t="shared" si="3"/>
        <v>Pekerjaan selesai 60-79%</v>
      </c>
      <c r="F39" s="20" t="str">
        <f t="shared" si="4"/>
        <v>Kurang Mampu</v>
      </c>
      <c r="G39" s="20" t="str">
        <f t="shared" si="4"/>
        <v>Mampu</v>
      </c>
      <c r="H39" s="20" t="str">
        <f t="shared" si="5"/>
        <v>Lengkap</v>
      </c>
      <c r="I39" s="20" t="str">
        <f t="shared" si="6"/>
        <v>Kurang Melaksanakan</v>
      </c>
      <c r="J39" s="20" t="str">
        <f t="shared" si="6"/>
        <v>Kurang melaksanakan</v>
      </c>
      <c r="K39" s="20" t="str">
        <f t="shared" si="7"/>
        <v>Hadir 100%</v>
      </c>
      <c r="L39" s="20" t="str">
        <f t="shared" si="8"/>
        <v>Sedikit Pelanggaran</v>
      </c>
      <c r="M39" s="20" t="str">
        <f t="shared" si="9"/>
        <v>Bagus</v>
      </c>
      <c r="N39" s="2" t="s">
        <v>291</v>
      </c>
    </row>
    <row r="40" spans="1:14" x14ac:dyDescent="0.3">
      <c r="A40" s="20">
        <v>8</v>
      </c>
      <c r="B40" s="20" t="s">
        <v>150</v>
      </c>
      <c r="C40" s="20" t="s">
        <v>149</v>
      </c>
      <c r="D40" s="20" t="str">
        <f t="shared" si="2"/>
        <v>Sangat Baik</v>
      </c>
      <c r="E40" s="20" t="str">
        <f t="shared" si="3"/>
        <v>Pekerjaan selesai 80-90%</v>
      </c>
      <c r="F40" s="20" t="str">
        <f t="shared" si="4"/>
        <v>Mampu</v>
      </c>
      <c r="G40" s="20" t="str">
        <f t="shared" si="4"/>
        <v>Kurang Mampu</v>
      </c>
      <c r="H40" s="20" t="str">
        <f t="shared" si="5"/>
        <v>Kurang Lengkap</v>
      </c>
      <c r="I40" s="20" t="str">
        <f t="shared" si="6"/>
        <v>Kurang melaksanakan</v>
      </c>
      <c r="J40" s="20" t="str">
        <f t="shared" si="6"/>
        <v>Melaksanakan</v>
      </c>
      <c r="K40" s="20" t="str">
        <f t="shared" si="7"/>
        <v>Hadir 100%</v>
      </c>
      <c r="L40" s="20" t="str">
        <f t="shared" si="8"/>
        <v>Tidak ada Pelanggaran</v>
      </c>
      <c r="M40" s="20" t="str">
        <f t="shared" si="9"/>
        <v>Bagus</v>
      </c>
      <c r="N40" s="2" t="s">
        <v>292</v>
      </c>
    </row>
    <row r="41" spans="1:14" x14ac:dyDescent="0.3">
      <c r="A41" s="20">
        <v>9</v>
      </c>
      <c r="B41" s="20" t="s">
        <v>152</v>
      </c>
      <c r="C41" s="20" t="s">
        <v>151</v>
      </c>
      <c r="D41" s="20" t="str">
        <f t="shared" si="2"/>
        <v>Sangat Baik</v>
      </c>
      <c r="E41" s="20" t="str">
        <f t="shared" si="3"/>
        <v>Pekerjaan selesai 80-90%</v>
      </c>
      <c r="F41" s="20" t="str">
        <f t="shared" si="4"/>
        <v>Mampu</v>
      </c>
      <c r="G41" s="20" t="str">
        <f t="shared" si="4"/>
        <v>Mampu</v>
      </c>
      <c r="H41" s="20" t="str">
        <f t="shared" si="5"/>
        <v>Lengkap</v>
      </c>
      <c r="I41" s="20" t="str">
        <f t="shared" si="6"/>
        <v>Melaksanakan</v>
      </c>
      <c r="J41" s="20" t="str">
        <f t="shared" si="6"/>
        <v>Kurang melaksanakan</v>
      </c>
      <c r="K41" s="20" t="str">
        <f t="shared" si="7"/>
        <v>Hadir 100%</v>
      </c>
      <c r="L41" s="20" t="str">
        <f t="shared" si="8"/>
        <v>Tidak ada Pelanggaran</v>
      </c>
      <c r="M41" s="20" t="str">
        <f t="shared" si="9"/>
        <v>Bagus</v>
      </c>
      <c r="N41" s="2" t="s">
        <v>292</v>
      </c>
    </row>
    <row r="42" spans="1:14" x14ac:dyDescent="0.3">
      <c r="A42" s="20">
        <v>10</v>
      </c>
      <c r="B42" s="20" t="s">
        <v>154</v>
      </c>
      <c r="C42" s="20" t="s">
        <v>153</v>
      </c>
      <c r="D42" s="20" t="str">
        <f t="shared" si="2"/>
        <v>Kurang</v>
      </c>
      <c r="E42" s="20" t="str">
        <f t="shared" si="3"/>
        <v>Pekerjaan selesai 80-90%</v>
      </c>
      <c r="F42" s="20" t="str">
        <f t="shared" si="4"/>
        <v>Kurang Mampu</v>
      </c>
      <c r="G42" s="20" t="str">
        <f t="shared" si="4"/>
        <v>Kurang Mampu</v>
      </c>
      <c r="H42" s="20" t="str">
        <f t="shared" si="5"/>
        <v>Kurang Lengkap</v>
      </c>
      <c r="I42" s="20" t="str">
        <f t="shared" si="6"/>
        <v>Kurang melaksanakan</v>
      </c>
      <c r="J42" s="20" t="str">
        <f t="shared" si="6"/>
        <v>Kurang melaksanakan</v>
      </c>
      <c r="K42" s="20" t="str">
        <f t="shared" si="7"/>
        <v>Hadir 80-90%</v>
      </c>
      <c r="L42" s="20" t="str">
        <f t="shared" si="8"/>
        <v>Sedikit Pelanggaran</v>
      </c>
      <c r="M42" s="20" t="str">
        <f t="shared" si="9"/>
        <v>Kurang</v>
      </c>
      <c r="N42" s="2" t="s">
        <v>291</v>
      </c>
    </row>
    <row r="43" spans="1:14" x14ac:dyDescent="0.3">
      <c r="A43" s="20">
        <v>11</v>
      </c>
      <c r="B43" s="20" t="s">
        <v>155</v>
      </c>
      <c r="C43" s="20" t="s">
        <v>156</v>
      </c>
      <c r="D43" s="20" t="str">
        <f t="shared" si="2"/>
        <v>Baik</v>
      </c>
      <c r="E43" s="20" t="str">
        <f t="shared" si="3"/>
        <v>Pekerjaan selesai &gt; 90%</v>
      </c>
      <c r="F43" s="20" t="str">
        <f t="shared" si="4"/>
        <v>Mampu</v>
      </c>
      <c r="G43" s="20" t="str">
        <f t="shared" si="4"/>
        <v>Mampu</v>
      </c>
      <c r="H43" s="20" t="str">
        <f t="shared" si="5"/>
        <v>Sangat Lengkap</v>
      </c>
      <c r="I43" s="20" t="str">
        <f t="shared" si="6"/>
        <v>Kurang Melaksanakan</v>
      </c>
      <c r="J43" s="20" t="str">
        <f t="shared" si="6"/>
        <v>Kurang melaksanakan</v>
      </c>
      <c r="K43" s="20" t="str">
        <f t="shared" si="7"/>
        <v>Hadir 80-90%</v>
      </c>
      <c r="L43" s="20" t="str">
        <f t="shared" si="8"/>
        <v>Tidak ada Pelanggaran</v>
      </c>
      <c r="M43" s="20" t="str">
        <f t="shared" si="9"/>
        <v>Bagus</v>
      </c>
      <c r="N43" s="2" t="s">
        <v>292</v>
      </c>
    </row>
    <row r="44" spans="1:14" x14ac:dyDescent="0.3">
      <c r="A44" s="20">
        <v>12</v>
      </c>
      <c r="B44" s="20" t="s">
        <v>159</v>
      </c>
      <c r="C44" s="20" t="s">
        <v>160</v>
      </c>
      <c r="D44" s="20" t="str">
        <f t="shared" si="2"/>
        <v>Baik</v>
      </c>
      <c r="E44" s="20" t="str">
        <f t="shared" si="3"/>
        <v>Pekerjaan selesai 80-90%</v>
      </c>
      <c r="F44" s="20" t="str">
        <f t="shared" si="4"/>
        <v>Mampu</v>
      </c>
      <c r="G44" s="20" t="str">
        <f t="shared" si="4"/>
        <v>Sangat Mampu</v>
      </c>
      <c r="H44" s="20" t="str">
        <f t="shared" si="5"/>
        <v>Lengkap</v>
      </c>
      <c r="I44" s="20" t="str">
        <f t="shared" si="6"/>
        <v>Kurang Melaksanakan</v>
      </c>
      <c r="J44" s="20" t="str">
        <f t="shared" si="6"/>
        <v>Kurang Melaksanakan</v>
      </c>
      <c r="K44" s="20" t="str">
        <f t="shared" si="7"/>
        <v>Hadir &gt;=90%</v>
      </c>
      <c r="L44" s="20" t="str">
        <f t="shared" si="8"/>
        <v>Sedikit Pelanggaran</v>
      </c>
      <c r="M44" s="20" t="str">
        <f t="shared" si="9"/>
        <v>Bagus</v>
      </c>
      <c r="N44" s="2" t="s">
        <v>292</v>
      </c>
    </row>
    <row r="45" spans="1:14" x14ac:dyDescent="0.3">
      <c r="A45" s="20">
        <v>13</v>
      </c>
      <c r="B45" s="20" t="s">
        <v>162</v>
      </c>
      <c r="C45" s="20" t="s">
        <v>161</v>
      </c>
      <c r="D45" s="20" t="str">
        <f t="shared" si="2"/>
        <v>Kurang</v>
      </c>
      <c r="E45" s="20" t="str">
        <f t="shared" si="3"/>
        <v>Pekerjaan selesai 60-79%</v>
      </c>
      <c r="F45" s="20" t="str">
        <f t="shared" si="4"/>
        <v>Kurang Mampu</v>
      </c>
      <c r="G45" s="20" t="str">
        <f t="shared" si="4"/>
        <v>Mampu</v>
      </c>
      <c r="H45" s="20" t="str">
        <f t="shared" si="5"/>
        <v>Sangat Lengkap</v>
      </c>
      <c r="I45" s="20" t="str">
        <f t="shared" si="6"/>
        <v>Kurang melaksanakan</v>
      </c>
      <c r="J45" s="20" t="str">
        <f t="shared" si="6"/>
        <v>Kurang melaksanakan</v>
      </c>
      <c r="K45" s="20" t="str">
        <f t="shared" si="7"/>
        <v>Hadir 100%</v>
      </c>
      <c r="L45" s="20" t="str">
        <f t="shared" si="8"/>
        <v>Sedikit Pelanggaran</v>
      </c>
      <c r="M45" s="20" t="str">
        <f t="shared" si="9"/>
        <v>Kurang</v>
      </c>
      <c r="N45" s="2" t="s">
        <v>291</v>
      </c>
    </row>
    <row r="46" spans="1:14" x14ac:dyDescent="0.3">
      <c r="A46" s="20">
        <v>14</v>
      </c>
      <c r="B46" s="20" t="s">
        <v>163</v>
      </c>
      <c r="C46" s="20" t="s">
        <v>164</v>
      </c>
      <c r="D46" s="20" t="str">
        <f t="shared" si="2"/>
        <v>Baik</v>
      </c>
      <c r="E46" s="20" t="str">
        <f t="shared" si="3"/>
        <v>Pekerjaan selesai 80-90%</v>
      </c>
      <c r="F46" s="20" t="str">
        <f t="shared" si="4"/>
        <v>Mampu</v>
      </c>
      <c r="G46" s="20" t="str">
        <f t="shared" si="4"/>
        <v>Tidak Mampu</v>
      </c>
      <c r="H46" s="20" t="str">
        <f t="shared" si="5"/>
        <v>Kurang Lengkap</v>
      </c>
      <c r="I46" s="20" t="str">
        <f t="shared" si="6"/>
        <v>Kurang Melaksanakan</v>
      </c>
      <c r="J46" s="20" t="str">
        <f t="shared" si="6"/>
        <v>Kurang melaksanakan</v>
      </c>
      <c r="K46" s="20" t="str">
        <f t="shared" si="7"/>
        <v>Hadir &gt;=90%</v>
      </c>
      <c r="L46" s="20" t="str">
        <f t="shared" si="8"/>
        <v>Sedikit Pelanggaran</v>
      </c>
      <c r="M46" s="20" t="str">
        <f t="shared" si="9"/>
        <v>Kurang</v>
      </c>
      <c r="N46" s="2" t="s">
        <v>291</v>
      </c>
    </row>
    <row r="47" spans="1:14" x14ac:dyDescent="0.3">
      <c r="A47" s="20">
        <v>15</v>
      </c>
      <c r="B47" s="20" t="s">
        <v>165</v>
      </c>
      <c r="C47" s="20" t="s">
        <v>166</v>
      </c>
      <c r="D47" s="20" t="str">
        <f t="shared" si="2"/>
        <v>Baik</v>
      </c>
      <c r="E47" s="20" t="str">
        <f t="shared" si="3"/>
        <v>Pekerjaan selesai 80-90%</v>
      </c>
      <c r="F47" s="20" t="str">
        <f t="shared" si="4"/>
        <v>Kurang Mampu</v>
      </c>
      <c r="G47" s="20" t="str">
        <f t="shared" si="4"/>
        <v>Mampu</v>
      </c>
      <c r="H47" s="20" t="str">
        <f t="shared" si="5"/>
        <v>Kurang Lengkap</v>
      </c>
      <c r="I47" s="20" t="str">
        <f t="shared" si="6"/>
        <v>Kurang melaksanakan</v>
      </c>
      <c r="J47" s="20" t="str">
        <f t="shared" si="6"/>
        <v>Kurang melaksanakan</v>
      </c>
      <c r="K47" s="20" t="str">
        <f t="shared" si="7"/>
        <v>Hadir &gt;=90%</v>
      </c>
      <c r="L47" s="20" t="str">
        <f t="shared" si="8"/>
        <v>Sedikit Pelanggaran</v>
      </c>
      <c r="M47" s="20" t="str">
        <f t="shared" si="9"/>
        <v>Bagus</v>
      </c>
      <c r="N47" s="2" t="s">
        <v>291</v>
      </c>
    </row>
    <row r="48" spans="1:14" x14ac:dyDescent="0.3">
      <c r="A48" s="20">
        <v>16</v>
      </c>
      <c r="B48" s="20" t="s">
        <v>167</v>
      </c>
      <c r="C48" s="20" t="s">
        <v>168</v>
      </c>
      <c r="D48" s="20" t="str">
        <f t="shared" si="2"/>
        <v>Baik</v>
      </c>
      <c r="E48" s="20" t="str">
        <f t="shared" si="3"/>
        <v>Pekerjaan selesai 80-90%</v>
      </c>
      <c r="F48" s="20" t="str">
        <f t="shared" si="4"/>
        <v>Kurang Mampu</v>
      </c>
      <c r="G48" s="20" t="str">
        <f t="shared" si="4"/>
        <v>Mampu</v>
      </c>
      <c r="H48" s="20" t="str">
        <f t="shared" si="5"/>
        <v>Lengkap</v>
      </c>
      <c r="I48" s="20" t="str">
        <f t="shared" si="6"/>
        <v>Kurang melaksanakan</v>
      </c>
      <c r="J48" s="20" t="str">
        <f t="shared" si="6"/>
        <v>Kurang melaksanakan</v>
      </c>
      <c r="K48" s="20" t="str">
        <f t="shared" si="7"/>
        <v>Hadir 100%</v>
      </c>
      <c r="L48" s="20" t="str">
        <f t="shared" si="8"/>
        <v>Tidak ada Pelanggaran</v>
      </c>
      <c r="M48" s="20" t="str">
        <f t="shared" si="9"/>
        <v>Bagus</v>
      </c>
      <c r="N48" s="2" t="s">
        <v>292</v>
      </c>
    </row>
    <row r="49" spans="1:14" x14ac:dyDescent="0.3">
      <c r="A49" s="20">
        <v>17</v>
      </c>
      <c r="B49" s="20" t="s">
        <v>169</v>
      </c>
      <c r="C49" s="20" t="s">
        <v>170</v>
      </c>
      <c r="D49" s="20" t="str">
        <f t="shared" si="2"/>
        <v>Baik</v>
      </c>
      <c r="E49" s="20" t="str">
        <f t="shared" si="3"/>
        <v>Pekerjaan selesai 80-90%</v>
      </c>
      <c r="F49" s="20" t="str">
        <f t="shared" si="4"/>
        <v>Mampu</v>
      </c>
      <c r="G49" s="20" t="str">
        <f t="shared" si="4"/>
        <v>Mampu</v>
      </c>
      <c r="H49" s="20" t="str">
        <f t="shared" si="5"/>
        <v>Lengkap</v>
      </c>
      <c r="I49" s="20" t="str">
        <f t="shared" si="6"/>
        <v>Kurang melaksanakan</v>
      </c>
      <c r="J49" s="20" t="str">
        <f t="shared" si="6"/>
        <v>Kurang melaksanakan</v>
      </c>
      <c r="K49" s="20" t="str">
        <f t="shared" si="7"/>
        <v>Hadir &gt;=90%</v>
      </c>
      <c r="L49" s="20" t="str">
        <f t="shared" si="8"/>
        <v>Tidak ada Pelanggaran</v>
      </c>
      <c r="M49" s="20" t="str">
        <f t="shared" si="9"/>
        <v>Bagus</v>
      </c>
      <c r="N49" s="2" t="s">
        <v>292</v>
      </c>
    </row>
    <row r="50" spans="1:14" x14ac:dyDescent="0.3">
      <c r="A50" s="20">
        <v>18</v>
      </c>
      <c r="B50" s="20" t="s">
        <v>171</v>
      </c>
      <c r="C50" s="20" t="s">
        <v>172</v>
      </c>
      <c r="D50" s="20" t="str">
        <f t="shared" si="2"/>
        <v>Kurang</v>
      </c>
      <c r="E50" s="20" t="str">
        <f t="shared" si="3"/>
        <v>Pekerjaan selesai 60-79%</v>
      </c>
      <c r="F50" s="20" t="str">
        <f t="shared" si="4"/>
        <v>Kurang Mampu</v>
      </c>
      <c r="G50" s="20" t="str">
        <f t="shared" si="4"/>
        <v>Mampu</v>
      </c>
      <c r="H50" s="20" t="str">
        <f t="shared" si="5"/>
        <v>Lengkap</v>
      </c>
      <c r="I50" s="20" t="str">
        <f t="shared" si="6"/>
        <v>Kurang melaksanakan</v>
      </c>
      <c r="J50" s="20" t="str">
        <f t="shared" si="6"/>
        <v>Kurang melaksanakan</v>
      </c>
      <c r="K50" s="20" t="str">
        <f t="shared" si="7"/>
        <v>Hadir 100%</v>
      </c>
      <c r="L50" s="20" t="str">
        <f t="shared" si="8"/>
        <v>Sedikit Pelanggaran</v>
      </c>
      <c r="M50" s="20" t="str">
        <f t="shared" si="9"/>
        <v>Kurang</v>
      </c>
      <c r="N50" s="2" t="s">
        <v>291</v>
      </c>
    </row>
    <row r="52" spans="1:14" x14ac:dyDescent="0.3">
      <c r="A52" s="37" t="s">
        <v>295</v>
      </c>
    </row>
    <row r="54" spans="1:14" ht="14.4" customHeight="1" x14ac:dyDescent="0.3">
      <c r="A54" s="86" t="s">
        <v>203</v>
      </c>
      <c r="B54" s="86"/>
      <c r="C54" s="86"/>
      <c r="D54" s="86"/>
    </row>
    <row r="55" spans="1:14" x14ac:dyDescent="0.3">
      <c r="A55" s="86"/>
      <c r="B55" s="86"/>
      <c r="C55" s="86"/>
      <c r="D55" s="86"/>
    </row>
    <row r="56" spans="1:14" x14ac:dyDescent="0.3">
      <c r="A56" s="3" t="s">
        <v>195</v>
      </c>
      <c r="B56" s="3" t="s">
        <v>196</v>
      </c>
      <c r="C56" s="3" t="s">
        <v>265</v>
      </c>
      <c r="D56" s="87" t="s">
        <v>296</v>
      </c>
    </row>
    <row r="57" spans="1:14" x14ac:dyDescent="0.3">
      <c r="A57" s="64" t="s">
        <v>175</v>
      </c>
      <c r="B57" s="64" t="s">
        <v>198</v>
      </c>
      <c r="C57" s="20" t="s">
        <v>211</v>
      </c>
      <c r="D57" s="2">
        <v>60</v>
      </c>
    </row>
    <row r="58" spans="1:14" x14ac:dyDescent="0.3">
      <c r="A58" s="64"/>
      <c r="B58" s="64"/>
      <c r="C58" s="20" t="s">
        <v>212</v>
      </c>
      <c r="D58" s="2">
        <v>45</v>
      </c>
    </row>
    <row r="59" spans="1:14" x14ac:dyDescent="0.3">
      <c r="A59" s="64"/>
      <c r="B59" s="64"/>
      <c r="C59" s="20" t="s">
        <v>213</v>
      </c>
      <c r="D59" s="2">
        <v>30</v>
      </c>
    </row>
    <row r="60" spans="1:14" x14ac:dyDescent="0.3">
      <c r="A60" s="64"/>
      <c r="B60" s="64"/>
      <c r="C60" s="20" t="s">
        <v>214</v>
      </c>
      <c r="D60" s="2">
        <v>15</v>
      </c>
    </row>
    <row r="61" spans="1:14" x14ac:dyDescent="0.3">
      <c r="A61" s="64" t="s">
        <v>177</v>
      </c>
      <c r="B61" s="64" t="s">
        <v>199</v>
      </c>
      <c r="C61" s="20" t="s">
        <v>207</v>
      </c>
      <c r="D61" s="2">
        <v>40</v>
      </c>
    </row>
    <row r="62" spans="1:14" x14ac:dyDescent="0.3">
      <c r="A62" s="64"/>
      <c r="B62" s="64"/>
      <c r="C62" s="20" t="s">
        <v>208</v>
      </c>
      <c r="D62" s="2">
        <v>30</v>
      </c>
    </row>
    <row r="63" spans="1:14" x14ac:dyDescent="0.3">
      <c r="A63" s="64"/>
      <c r="B63" s="64"/>
      <c r="C63" s="20" t="s">
        <v>209</v>
      </c>
      <c r="D63" s="2">
        <v>20</v>
      </c>
    </row>
    <row r="64" spans="1:14" x14ac:dyDescent="0.3">
      <c r="A64" s="64"/>
      <c r="B64" s="64"/>
      <c r="C64" s="20" t="s">
        <v>210</v>
      </c>
      <c r="D64" s="2">
        <v>10</v>
      </c>
    </row>
    <row r="65" spans="1:4" x14ac:dyDescent="0.3">
      <c r="A65" s="64" t="s">
        <v>179</v>
      </c>
      <c r="B65" s="64" t="s">
        <v>200</v>
      </c>
      <c r="C65" s="20" t="s">
        <v>224</v>
      </c>
      <c r="D65" s="2">
        <v>40</v>
      </c>
    </row>
    <row r="66" spans="1:4" x14ac:dyDescent="0.3">
      <c r="A66" s="64"/>
      <c r="B66" s="64"/>
      <c r="C66" s="20" t="s">
        <v>266</v>
      </c>
      <c r="D66" s="2">
        <v>30</v>
      </c>
    </row>
    <row r="67" spans="1:4" x14ac:dyDescent="0.3">
      <c r="A67" s="64"/>
      <c r="B67" s="64"/>
      <c r="C67" s="20" t="s">
        <v>226</v>
      </c>
      <c r="D67" s="2">
        <v>20</v>
      </c>
    </row>
    <row r="68" spans="1:4" x14ac:dyDescent="0.3">
      <c r="A68" s="64"/>
      <c r="B68" s="64"/>
      <c r="C68" s="20" t="s">
        <v>214</v>
      </c>
      <c r="D68" s="2">
        <v>10</v>
      </c>
    </row>
    <row r="69" spans="1:4" x14ac:dyDescent="0.3">
      <c r="A69" s="64" t="s">
        <v>181</v>
      </c>
      <c r="B69" s="64" t="s">
        <v>201</v>
      </c>
      <c r="C69" s="20" t="s">
        <v>224</v>
      </c>
      <c r="D69" s="2">
        <v>40</v>
      </c>
    </row>
    <row r="70" spans="1:4" x14ac:dyDescent="0.3">
      <c r="A70" s="64"/>
      <c r="B70" s="64"/>
      <c r="C70" s="20" t="s">
        <v>225</v>
      </c>
      <c r="D70" s="2">
        <v>30</v>
      </c>
    </row>
    <row r="71" spans="1:4" x14ac:dyDescent="0.3">
      <c r="A71" s="64"/>
      <c r="B71" s="64"/>
      <c r="C71" s="20" t="s">
        <v>226</v>
      </c>
      <c r="D71" s="2">
        <v>20</v>
      </c>
    </row>
    <row r="72" spans="1:4" x14ac:dyDescent="0.3">
      <c r="A72" s="64"/>
      <c r="B72" s="64"/>
      <c r="C72" s="20" t="s">
        <v>214</v>
      </c>
      <c r="D72" s="2">
        <v>10</v>
      </c>
    </row>
    <row r="73" spans="1:4" x14ac:dyDescent="0.3">
      <c r="A73" s="64" t="s">
        <v>183</v>
      </c>
      <c r="B73" s="64" t="s">
        <v>182</v>
      </c>
      <c r="C73" s="20" t="s">
        <v>218</v>
      </c>
      <c r="D73" s="2">
        <v>20</v>
      </c>
    </row>
    <row r="74" spans="1:4" x14ac:dyDescent="0.3">
      <c r="A74" s="64"/>
      <c r="B74" s="64"/>
      <c r="C74" s="20" t="s">
        <v>219</v>
      </c>
      <c r="D74" s="2">
        <v>15</v>
      </c>
    </row>
    <row r="75" spans="1:4" x14ac:dyDescent="0.3">
      <c r="A75" s="64"/>
      <c r="B75" s="64"/>
      <c r="C75" s="20" t="s">
        <v>220</v>
      </c>
      <c r="D75" s="2">
        <v>10</v>
      </c>
    </row>
    <row r="76" spans="1:4" x14ac:dyDescent="0.3">
      <c r="A76" s="64"/>
      <c r="B76" s="64"/>
      <c r="C76" s="20" t="s">
        <v>214</v>
      </c>
      <c r="D76" s="2">
        <v>5</v>
      </c>
    </row>
    <row r="77" spans="1:4" x14ac:dyDescent="0.3">
      <c r="A77" s="64" t="s">
        <v>185</v>
      </c>
      <c r="B77" s="64" t="s">
        <v>180</v>
      </c>
      <c r="C77" s="20" t="s">
        <v>215</v>
      </c>
      <c r="D77" s="2">
        <v>20</v>
      </c>
    </row>
    <row r="78" spans="1:4" x14ac:dyDescent="0.3">
      <c r="A78" s="64"/>
      <c r="B78" s="64"/>
      <c r="C78" s="20" t="s">
        <v>216</v>
      </c>
      <c r="D78" s="2" t="s">
        <v>297</v>
      </c>
    </row>
    <row r="79" spans="1:4" x14ac:dyDescent="0.3">
      <c r="A79" s="64"/>
      <c r="B79" s="64"/>
      <c r="C79" s="20" t="s">
        <v>217</v>
      </c>
      <c r="D79" s="2">
        <v>5</v>
      </c>
    </row>
    <row r="80" spans="1:4" x14ac:dyDescent="0.3">
      <c r="A80" s="64" t="s">
        <v>187</v>
      </c>
      <c r="B80" s="64" t="s">
        <v>202</v>
      </c>
      <c r="C80" s="20" t="s">
        <v>215</v>
      </c>
      <c r="D80" s="2">
        <v>20</v>
      </c>
    </row>
    <row r="81" spans="1:4" x14ac:dyDescent="0.3">
      <c r="A81" s="64"/>
      <c r="B81" s="64"/>
      <c r="C81" s="20" t="s">
        <v>267</v>
      </c>
      <c r="D81" s="2" t="s">
        <v>297</v>
      </c>
    </row>
    <row r="82" spans="1:4" x14ac:dyDescent="0.3">
      <c r="A82" s="64"/>
      <c r="B82" s="64"/>
      <c r="C82" s="20" t="s">
        <v>268</v>
      </c>
      <c r="D82" s="2">
        <v>5</v>
      </c>
    </row>
    <row r="83" spans="1:4" x14ac:dyDescent="0.3">
      <c r="A83" s="64" t="s">
        <v>189</v>
      </c>
      <c r="B83" s="64" t="s">
        <v>190</v>
      </c>
      <c r="C83" s="20" t="s">
        <v>230</v>
      </c>
      <c r="D83" s="2">
        <v>80</v>
      </c>
    </row>
    <row r="84" spans="1:4" x14ac:dyDescent="0.3">
      <c r="A84" s="64"/>
      <c r="B84" s="64"/>
      <c r="C84" s="20" t="s">
        <v>231</v>
      </c>
      <c r="D84" s="2">
        <v>70</v>
      </c>
    </row>
    <row r="85" spans="1:4" x14ac:dyDescent="0.3">
      <c r="A85" s="64"/>
      <c r="B85" s="64"/>
      <c r="C85" s="20" t="s">
        <v>232</v>
      </c>
      <c r="D85" s="2">
        <v>60</v>
      </c>
    </row>
    <row r="86" spans="1:4" x14ac:dyDescent="0.3">
      <c r="A86" s="64"/>
      <c r="B86" s="64"/>
      <c r="C86" s="20" t="s">
        <v>233</v>
      </c>
      <c r="D86" s="2">
        <v>50</v>
      </c>
    </row>
    <row r="87" spans="1:4" x14ac:dyDescent="0.3">
      <c r="A87" s="64"/>
      <c r="B87" s="64"/>
      <c r="C87" s="20" t="s">
        <v>234</v>
      </c>
      <c r="D87" s="2">
        <v>40</v>
      </c>
    </row>
    <row r="88" spans="1:4" x14ac:dyDescent="0.3">
      <c r="A88" s="64"/>
      <c r="B88" s="64"/>
      <c r="C88" s="20" t="s">
        <v>235</v>
      </c>
      <c r="D88" s="2">
        <v>30</v>
      </c>
    </row>
    <row r="89" spans="1:4" x14ac:dyDescent="0.3">
      <c r="A89" s="64"/>
      <c r="B89" s="64"/>
      <c r="C89" s="20" t="s">
        <v>236</v>
      </c>
      <c r="D89" s="2">
        <v>20</v>
      </c>
    </row>
    <row r="90" spans="1:4" x14ac:dyDescent="0.3">
      <c r="A90" s="64"/>
      <c r="B90" s="64"/>
      <c r="C90" s="20" t="s">
        <v>237</v>
      </c>
      <c r="D90" s="2">
        <v>10</v>
      </c>
    </row>
    <row r="91" spans="1:4" x14ac:dyDescent="0.3">
      <c r="A91" s="64" t="s">
        <v>191</v>
      </c>
      <c r="B91" s="64" t="s">
        <v>192</v>
      </c>
      <c r="C91" s="20" t="s">
        <v>238</v>
      </c>
      <c r="D91" s="2">
        <v>40</v>
      </c>
    </row>
    <row r="92" spans="1:4" x14ac:dyDescent="0.3">
      <c r="A92" s="64"/>
      <c r="B92" s="64"/>
      <c r="C92" s="20" t="s">
        <v>239</v>
      </c>
      <c r="D92" s="2">
        <v>30</v>
      </c>
    </row>
    <row r="93" spans="1:4" x14ac:dyDescent="0.3">
      <c r="A93" s="64"/>
      <c r="B93" s="64"/>
      <c r="C93" s="20" t="s">
        <v>240</v>
      </c>
      <c r="D93" s="2">
        <v>10</v>
      </c>
    </row>
    <row r="94" spans="1:4" x14ac:dyDescent="0.3">
      <c r="A94" s="64" t="s">
        <v>193</v>
      </c>
      <c r="B94" s="64" t="s">
        <v>194</v>
      </c>
      <c r="C94" s="20" t="s">
        <v>241</v>
      </c>
      <c r="D94" s="2">
        <v>40</v>
      </c>
    </row>
    <row r="95" spans="1:4" x14ac:dyDescent="0.3">
      <c r="A95" s="64"/>
      <c r="B95" s="64"/>
      <c r="C95" s="20" t="s">
        <v>242</v>
      </c>
      <c r="D95" s="2">
        <v>30</v>
      </c>
    </row>
    <row r="96" spans="1:4" x14ac:dyDescent="0.3">
      <c r="A96" s="64"/>
      <c r="B96" s="64"/>
      <c r="C96" s="20" t="s">
        <v>243</v>
      </c>
      <c r="D96" s="2">
        <v>20</v>
      </c>
    </row>
    <row r="97" spans="1:4" x14ac:dyDescent="0.3">
      <c r="A97" s="64"/>
      <c r="B97" s="64"/>
      <c r="C97" s="20" t="s">
        <v>214</v>
      </c>
      <c r="D97" s="2">
        <v>10</v>
      </c>
    </row>
  </sheetData>
  <mergeCells count="39">
    <mergeCell ref="A94:A97"/>
    <mergeCell ref="B94:B97"/>
    <mergeCell ref="A54:D55"/>
    <mergeCell ref="A80:A82"/>
    <mergeCell ref="B80:B82"/>
    <mergeCell ref="A83:A90"/>
    <mergeCell ref="B83:B90"/>
    <mergeCell ref="A91:A93"/>
    <mergeCell ref="B91:B93"/>
    <mergeCell ref="A69:A72"/>
    <mergeCell ref="B69:B72"/>
    <mergeCell ref="A73:A76"/>
    <mergeCell ref="B73:B76"/>
    <mergeCell ref="A77:A79"/>
    <mergeCell ref="B77:B79"/>
    <mergeCell ref="A57:A60"/>
    <mergeCell ref="B57:B60"/>
    <mergeCell ref="A61:A64"/>
    <mergeCell ref="B61:B64"/>
    <mergeCell ref="A65:A68"/>
    <mergeCell ref="B65:B68"/>
    <mergeCell ref="A31:A32"/>
    <mergeCell ref="B31:B32"/>
    <mergeCell ref="C31:C32"/>
    <mergeCell ref="D31:M31"/>
    <mergeCell ref="N31:N32"/>
    <mergeCell ref="L7:M7"/>
    <mergeCell ref="D9:M9"/>
    <mergeCell ref="N9:N10"/>
    <mergeCell ref="O9:O10"/>
    <mergeCell ref="A9:A10"/>
    <mergeCell ref="B9:B10"/>
    <mergeCell ref="C9:C10"/>
    <mergeCell ref="A3:B6"/>
    <mergeCell ref="C3:J6"/>
    <mergeCell ref="L3:M3"/>
    <mergeCell ref="L4:M4"/>
    <mergeCell ref="L5:M5"/>
    <mergeCell ref="L6:M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F20" sqref="F20"/>
    </sheetView>
  </sheetViews>
  <sheetFormatPr defaultRowHeight="14.4" x14ac:dyDescent="0.3"/>
  <cols>
    <col min="1" max="1" width="8.88671875" customWidth="1"/>
    <col min="2" max="2" width="31" customWidth="1"/>
  </cols>
  <sheetData>
    <row r="2" spans="1:2" x14ac:dyDescent="0.3">
      <c r="A2" s="39" t="s">
        <v>7</v>
      </c>
      <c r="B2" s="39"/>
    </row>
    <row r="4" spans="1:2" x14ac:dyDescent="0.3">
      <c r="A4" s="3" t="s">
        <v>1</v>
      </c>
      <c r="B4" s="3" t="s">
        <v>8</v>
      </c>
    </row>
    <row r="5" spans="1:2" x14ac:dyDescent="0.3">
      <c r="A5" s="2">
        <v>1</v>
      </c>
      <c r="B5" s="1" t="s">
        <v>29</v>
      </c>
    </row>
    <row r="6" spans="1:2" x14ac:dyDescent="0.3">
      <c r="A6" s="2">
        <v>2</v>
      </c>
      <c r="B6" s="1" t="s">
        <v>9</v>
      </c>
    </row>
    <row r="7" spans="1:2" x14ac:dyDescent="0.3">
      <c r="A7" s="2">
        <v>3</v>
      </c>
      <c r="B7" s="1" t="s">
        <v>10</v>
      </c>
    </row>
    <row r="8" spans="1:2" x14ac:dyDescent="0.3">
      <c r="A8" s="2">
        <v>4</v>
      </c>
      <c r="B8" s="1" t="s">
        <v>11</v>
      </c>
    </row>
    <row r="9" spans="1:2" x14ac:dyDescent="0.3">
      <c r="A9" s="2">
        <v>5</v>
      </c>
      <c r="B9" s="1" t="s">
        <v>12</v>
      </c>
    </row>
    <row r="10" spans="1:2" x14ac:dyDescent="0.3">
      <c r="A10" s="2">
        <v>6</v>
      </c>
      <c r="B10" s="1" t="s">
        <v>13</v>
      </c>
    </row>
    <row r="11" spans="1:2" x14ac:dyDescent="0.3">
      <c r="A11" s="2">
        <v>7</v>
      </c>
      <c r="B11" s="1" t="s">
        <v>157</v>
      </c>
    </row>
    <row r="12" spans="1:2" x14ac:dyDescent="0.3">
      <c r="A12" s="2">
        <v>8</v>
      </c>
      <c r="B12" s="1" t="s">
        <v>14</v>
      </c>
    </row>
    <row r="13" spans="1:2" x14ac:dyDescent="0.3">
      <c r="A13" s="2">
        <v>9</v>
      </c>
      <c r="B13" s="1" t="s">
        <v>15</v>
      </c>
    </row>
    <row r="14" spans="1:2" x14ac:dyDescent="0.3">
      <c r="A14" s="2">
        <v>10</v>
      </c>
      <c r="B14" s="1" t="s">
        <v>16</v>
      </c>
    </row>
    <row r="15" spans="1:2" x14ac:dyDescent="0.3">
      <c r="A15" s="2">
        <v>11</v>
      </c>
      <c r="B15" s="1" t="s">
        <v>17</v>
      </c>
    </row>
    <row r="16" spans="1:2" x14ac:dyDescent="0.3">
      <c r="A16" s="2">
        <v>12</v>
      </c>
      <c r="B16" s="1" t="s">
        <v>18</v>
      </c>
    </row>
    <row r="17" spans="1:2" x14ac:dyDescent="0.3">
      <c r="A17" s="2">
        <v>13</v>
      </c>
      <c r="B17" s="1" t="s">
        <v>19</v>
      </c>
    </row>
    <row r="18" spans="1:2" x14ac:dyDescent="0.3">
      <c r="A18" s="2">
        <v>14</v>
      </c>
      <c r="B18" s="1" t="s">
        <v>20</v>
      </c>
    </row>
    <row r="19" spans="1:2" x14ac:dyDescent="0.3">
      <c r="A19" s="2">
        <v>15</v>
      </c>
      <c r="B19" s="1" t="s">
        <v>21</v>
      </c>
    </row>
    <row r="20" spans="1:2" x14ac:dyDescent="0.3">
      <c r="A20" s="2">
        <v>16</v>
      </c>
      <c r="B20" s="1" t="s">
        <v>22</v>
      </c>
    </row>
    <row r="21" spans="1:2" x14ac:dyDescent="0.3">
      <c r="A21" s="2">
        <v>17</v>
      </c>
      <c r="B21" s="1" t="s">
        <v>23</v>
      </c>
    </row>
    <row r="22" spans="1:2" x14ac:dyDescent="0.3">
      <c r="A22" s="2">
        <v>18</v>
      </c>
      <c r="B22" s="1" t="s">
        <v>24</v>
      </c>
    </row>
    <row r="23" spans="1:2" x14ac:dyDescent="0.3">
      <c r="A23" s="6">
        <v>19</v>
      </c>
      <c r="B23" s="7" t="s">
        <v>158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91" workbookViewId="0">
      <selection activeCell="F112" sqref="F112"/>
    </sheetView>
  </sheetViews>
  <sheetFormatPr defaultRowHeight="14.4" x14ac:dyDescent="0.3"/>
  <cols>
    <col min="2" max="2" width="27.44140625" customWidth="1"/>
    <col min="3" max="3" width="31.44140625" customWidth="1"/>
  </cols>
  <sheetData>
    <row r="1" spans="1:3" x14ac:dyDescent="0.3">
      <c r="A1" s="39" t="s">
        <v>133</v>
      </c>
      <c r="B1" s="39"/>
      <c r="C1" s="39"/>
    </row>
    <row r="3" spans="1:3" x14ac:dyDescent="0.3">
      <c r="A3" s="40" t="s">
        <v>25</v>
      </c>
      <c r="B3" s="40" t="s">
        <v>26</v>
      </c>
      <c r="C3" s="40" t="s">
        <v>27</v>
      </c>
    </row>
    <row r="4" spans="1:3" x14ac:dyDescent="0.3">
      <c r="A4" s="40"/>
      <c r="B4" s="40"/>
      <c r="C4" s="40"/>
    </row>
    <row r="5" spans="1:3" x14ac:dyDescent="0.3">
      <c r="A5" s="4">
        <v>1</v>
      </c>
      <c r="B5" s="4" t="s">
        <v>28</v>
      </c>
      <c r="C5" s="4" t="s">
        <v>29</v>
      </c>
    </row>
    <row r="6" spans="1:3" x14ac:dyDescent="0.3">
      <c r="A6" s="4">
        <v>2</v>
      </c>
      <c r="B6" s="4" t="s">
        <v>30</v>
      </c>
      <c r="C6" s="4" t="s">
        <v>29</v>
      </c>
    </row>
    <row r="7" spans="1:3" x14ac:dyDescent="0.3">
      <c r="A7" s="4">
        <v>3</v>
      </c>
      <c r="B7" s="4" t="s">
        <v>31</v>
      </c>
      <c r="C7" s="4" t="s">
        <v>29</v>
      </c>
    </row>
    <row r="8" spans="1:3" x14ac:dyDescent="0.3">
      <c r="A8" s="4">
        <v>4</v>
      </c>
      <c r="B8" s="4" t="s">
        <v>32</v>
      </c>
      <c r="C8" s="4" t="s">
        <v>10</v>
      </c>
    </row>
    <row r="9" spans="1:3" x14ac:dyDescent="0.3">
      <c r="A9" s="4">
        <v>5</v>
      </c>
      <c r="B9" s="4" t="s">
        <v>33</v>
      </c>
      <c r="C9" s="4" t="s">
        <v>10</v>
      </c>
    </row>
    <row r="10" spans="1:3" x14ac:dyDescent="0.3">
      <c r="A10" s="4">
        <v>6</v>
      </c>
      <c r="B10" s="4" t="s">
        <v>34</v>
      </c>
      <c r="C10" s="4" t="s">
        <v>10</v>
      </c>
    </row>
    <row r="11" spans="1:3" x14ac:dyDescent="0.3">
      <c r="A11" s="4">
        <v>7</v>
      </c>
      <c r="B11" s="4" t="s">
        <v>35</v>
      </c>
      <c r="C11" s="4" t="s">
        <v>10</v>
      </c>
    </row>
    <row r="12" spans="1:3" x14ac:dyDescent="0.3">
      <c r="A12" s="4">
        <v>8</v>
      </c>
      <c r="B12" s="4" t="s">
        <v>36</v>
      </c>
      <c r="C12" s="4" t="s">
        <v>10</v>
      </c>
    </row>
    <row r="13" spans="1:3" x14ac:dyDescent="0.3">
      <c r="A13" s="4">
        <v>9</v>
      </c>
      <c r="B13" s="4" t="s">
        <v>37</v>
      </c>
      <c r="C13" s="4" t="s">
        <v>10</v>
      </c>
    </row>
    <row r="14" spans="1:3" x14ac:dyDescent="0.3">
      <c r="A14" s="4">
        <v>10</v>
      </c>
      <c r="B14" s="4" t="s">
        <v>38</v>
      </c>
      <c r="C14" s="4" t="s">
        <v>10</v>
      </c>
    </row>
    <row r="15" spans="1:3" x14ac:dyDescent="0.3">
      <c r="A15" s="4">
        <v>11</v>
      </c>
      <c r="B15" s="4" t="s">
        <v>39</v>
      </c>
      <c r="C15" s="4" t="s">
        <v>10</v>
      </c>
    </row>
    <row r="16" spans="1:3" x14ac:dyDescent="0.3">
      <c r="A16" s="4">
        <v>12</v>
      </c>
      <c r="B16" s="4" t="s">
        <v>40</v>
      </c>
      <c r="C16" s="4" t="s">
        <v>10</v>
      </c>
    </row>
    <row r="17" spans="1:3" x14ac:dyDescent="0.3">
      <c r="A17" s="4">
        <v>13</v>
      </c>
      <c r="B17" s="4" t="s">
        <v>41</v>
      </c>
      <c r="C17" s="4" t="s">
        <v>10</v>
      </c>
    </row>
    <row r="18" spans="1:3" x14ac:dyDescent="0.3">
      <c r="A18" s="4">
        <v>14</v>
      </c>
      <c r="B18" s="4" t="s">
        <v>42</v>
      </c>
      <c r="C18" s="4" t="s">
        <v>10</v>
      </c>
    </row>
    <row r="19" spans="1:3" x14ac:dyDescent="0.3">
      <c r="A19" s="4">
        <v>15</v>
      </c>
      <c r="B19" s="4" t="s">
        <v>43</v>
      </c>
      <c r="C19" s="4" t="s">
        <v>10</v>
      </c>
    </row>
    <row r="20" spans="1:3" x14ac:dyDescent="0.3">
      <c r="A20" s="4">
        <v>16</v>
      </c>
      <c r="B20" s="4" t="s">
        <v>44</v>
      </c>
      <c r="C20" s="4" t="s">
        <v>10</v>
      </c>
    </row>
    <row r="21" spans="1:3" x14ac:dyDescent="0.3">
      <c r="A21" s="4">
        <v>17</v>
      </c>
      <c r="B21" s="4" t="s">
        <v>45</v>
      </c>
      <c r="C21" s="4" t="s">
        <v>15</v>
      </c>
    </row>
    <row r="22" spans="1:3" x14ac:dyDescent="0.3">
      <c r="A22" s="4">
        <v>18</v>
      </c>
      <c r="B22" s="4" t="s">
        <v>46</v>
      </c>
      <c r="C22" s="4" t="s">
        <v>15</v>
      </c>
    </row>
    <row r="23" spans="1:3" x14ac:dyDescent="0.3">
      <c r="A23" s="4">
        <v>19</v>
      </c>
      <c r="B23" s="4" t="s">
        <v>47</v>
      </c>
      <c r="C23" s="4" t="s">
        <v>15</v>
      </c>
    </row>
    <row r="24" spans="1:3" x14ac:dyDescent="0.3">
      <c r="A24" s="4">
        <v>20</v>
      </c>
      <c r="B24" s="4" t="s">
        <v>48</v>
      </c>
      <c r="C24" s="4" t="s">
        <v>15</v>
      </c>
    </row>
    <row r="25" spans="1:3" x14ac:dyDescent="0.3">
      <c r="A25" s="4">
        <v>21</v>
      </c>
      <c r="B25" s="4" t="s">
        <v>49</v>
      </c>
      <c r="C25" s="4" t="s">
        <v>15</v>
      </c>
    </row>
    <row r="26" spans="1:3" x14ac:dyDescent="0.3">
      <c r="A26" s="4">
        <v>22</v>
      </c>
      <c r="B26" s="4" t="s">
        <v>50</v>
      </c>
      <c r="C26" s="4" t="s">
        <v>15</v>
      </c>
    </row>
    <row r="27" spans="1:3" x14ac:dyDescent="0.3">
      <c r="A27" s="4">
        <v>23</v>
      </c>
      <c r="B27" s="4" t="s">
        <v>51</v>
      </c>
      <c r="C27" s="4" t="s">
        <v>15</v>
      </c>
    </row>
    <row r="28" spans="1:3" x14ac:dyDescent="0.3">
      <c r="A28" s="4">
        <v>24</v>
      </c>
      <c r="B28" s="4" t="s">
        <v>52</v>
      </c>
      <c r="C28" s="4" t="s">
        <v>17</v>
      </c>
    </row>
    <row r="29" spans="1:3" x14ac:dyDescent="0.3">
      <c r="A29" s="4">
        <v>25</v>
      </c>
      <c r="B29" s="4" t="s">
        <v>53</v>
      </c>
      <c r="C29" s="4" t="s">
        <v>17</v>
      </c>
    </row>
    <row r="30" spans="1:3" x14ac:dyDescent="0.3">
      <c r="A30" s="4">
        <v>26</v>
      </c>
      <c r="B30" s="4" t="s">
        <v>54</v>
      </c>
      <c r="C30" s="4" t="s">
        <v>55</v>
      </c>
    </row>
    <row r="31" spans="1:3" x14ac:dyDescent="0.3">
      <c r="A31" s="4">
        <v>27</v>
      </c>
      <c r="B31" s="4" t="s">
        <v>56</v>
      </c>
      <c r="C31" s="4" t="s">
        <v>55</v>
      </c>
    </row>
    <row r="32" spans="1:3" x14ac:dyDescent="0.3">
      <c r="A32" s="4">
        <v>28</v>
      </c>
      <c r="B32" s="4" t="s">
        <v>57</v>
      </c>
      <c r="C32" s="4" t="s">
        <v>55</v>
      </c>
    </row>
    <row r="33" spans="1:3" x14ac:dyDescent="0.3">
      <c r="A33" s="4">
        <v>29</v>
      </c>
      <c r="B33" s="4" t="s">
        <v>58</v>
      </c>
      <c r="C33" s="4" t="s">
        <v>19</v>
      </c>
    </row>
    <row r="34" spans="1:3" x14ac:dyDescent="0.3">
      <c r="A34" s="4">
        <v>30</v>
      </c>
      <c r="B34" s="4" t="s">
        <v>59</v>
      </c>
      <c r="C34" s="4" t="s">
        <v>19</v>
      </c>
    </row>
    <row r="35" spans="1:3" x14ac:dyDescent="0.3">
      <c r="A35" s="4">
        <v>31</v>
      </c>
      <c r="B35" s="4" t="s">
        <v>60</v>
      </c>
      <c r="C35" s="4" t="s">
        <v>19</v>
      </c>
    </row>
    <row r="36" spans="1:3" x14ac:dyDescent="0.3">
      <c r="A36" s="4">
        <v>32</v>
      </c>
      <c r="B36" s="4" t="s">
        <v>61</v>
      </c>
      <c r="C36" s="4" t="s">
        <v>19</v>
      </c>
    </row>
    <row r="37" spans="1:3" x14ac:dyDescent="0.3">
      <c r="A37" s="4">
        <v>33</v>
      </c>
      <c r="B37" s="4" t="s">
        <v>62</v>
      </c>
      <c r="C37" s="4" t="s">
        <v>19</v>
      </c>
    </row>
    <row r="38" spans="1:3" x14ac:dyDescent="0.3">
      <c r="A38" s="4">
        <v>34</v>
      </c>
      <c r="B38" s="4" t="s">
        <v>63</v>
      </c>
      <c r="C38" s="4" t="s">
        <v>19</v>
      </c>
    </row>
    <row r="39" spans="1:3" x14ac:dyDescent="0.3">
      <c r="A39" s="4">
        <v>35</v>
      </c>
      <c r="B39" s="5" t="s">
        <v>64</v>
      </c>
      <c r="C39" s="4" t="s">
        <v>19</v>
      </c>
    </row>
    <row r="40" spans="1:3" x14ac:dyDescent="0.3">
      <c r="A40" s="4">
        <v>36</v>
      </c>
      <c r="B40" s="5" t="s">
        <v>65</v>
      </c>
      <c r="C40" s="5" t="s">
        <v>14</v>
      </c>
    </row>
    <row r="41" spans="1:3" x14ac:dyDescent="0.3">
      <c r="A41" s="4">
        <v>37</v>
      </c>
      <c r="B41" s="5" t="s">
        <v>66</v>
      </c>
      <c r="C41" s="5" t="s">
        <v>14</v>
      </c>
    </row>
    <row r="42" spans="1:3" x14ac:dyDescent="0.3">
      <c r="A42" s="4">
        <v>38</v>
      </c>
      <c r="B42" s="5" t="s">
        <v>67</v>
      </c>
      <c r="C42" s="5" t="s">
        <v>14</v>
      </c>
    </row>
    <row r="43" spans="1:3" x14ac:dyDescent="0.3">
      <c r="A43" s="4">
        <v>39</v>
      </c>
      <c r="B43" s="5" t="s">
        <v>68</v>
      </c>
      <c r="C43" s="5" t="s">
        <v>14</v>
      </c>
    </row>
    <row r="44" spans="1:3" x14ac:dyDescent="0.3">
      <c r="A44" s="4">
        <v>40</v>
      </c>
      <c r="B44" s="5" t="s">
        <v>69</v>
      </c>
      <c r="C44" s="5" t="s">
        <v>14</v>
      </c>
    </row>
    <row r="45" spans="1:3" x14ac:dyDescent="0.3">
      <c r="A45" s="4">
        <v>41</v>
      </c>
      <c r="B45" s="5" t="s">
        <v>70</v>
      </c>
      <c r="C45" s="5" t="s">
        <v>14</v>
      </c>
    </row>
    <row r="46" spans="1:3" x14ac:dyDescent="0.3">
      <c r="A46" s="4">
        <v>42</v>
      </c>
      <c r="B46" s="5" t="s">
        <v>71</v>
      </c>
      <c r="C46" s="5" t="s">
        <v>72</v>
      </c>
    </row>
    <row r="47" spans="1:3" x14ac:dyDescent="0.3">
      <c r="A47" s="4">
        <v>43</v>
      </c>
      <c r="B47" s="5" t="s">
        <v>73</v>
      </c>
      <c r="C47" s="5" t="s">
        <v>72</v>
      </c>
    </row>
    <row r="48" spans="1:3" x14ac:dyDescent="0.3">
      <c r="A48" s="4">
        <v>44</v>
      </c>
      <c r="B48" s="5" t="s">
        <v>74</v>
      </c>
      <c r="C48" s="5" t="s">
        <v>72</v>
      </c>
    </row>
    <row r="49" spans="1:3" x14ac:dyDescent="0.3">
      <c r="A49" s="4">
        <v>45</v>
      </c>
      <c r="B49" s="5" t="s">
        <v>75</v>
      </c>
      <c r="C49" s="5" t="s">
        <v>72</v>
      </c>
    </row>
    <row r="50" spans="1:3" x14ac:dyDescent="0.3">
      <c r="A50" s="4">
        <v>46</v>
      </c>
      <c r="B50" s="5" t="s">
        <v>76</v>
      </c>
      <c r="C50" s="5" t="s">
        <v>157</v>
      </c>
    </row>
    <row r="51" spans="1:3" x14ac:dyDescent="0.3">
      <c r="A51" s="4">
        <v>47</v>
      </c>
      <c r="B51" s="5" t="s">
        <v>77</v>
      </c>
      <c r="C51" s="5" t="s">
        <v>157</v>
      </c>
    </row>
    <row r="52" spans="1:3" x14ac:dyDescent="0.3">
      <c r="A52" s="4">
        <v>48</v>
      </c>
      <c r="B52" s="5" t="s">
        <v>78</v>
      </c>
      <c r="C52" s="5" t="s">
        <v>157</v>
      </c>
    </row>
    <row r="53" spans="1:3" x14ac:dyDescent="0.3">
      <c r="A53" s="4">
        <v>49</v>
      </c>
      <c r="B53" s="5" t="s">
        <v>79</v>
      </c>
      <c r="C53" s="5" t="s">
        <v>157</v>
      </c>
    </row>
    <row r="54" spans="1:3" x14ac:dyDescent="0.3">
      <c r="A54" s="4">
        <v>50</v>
      </c>
      <c r="B54" s="5" t="s">
        <v>80</v>
      </c>
      <c r="C54" s="5" t="s">
        <v>81</v>
      </c>
    </row>
    <row r="55" spans="1:3" x14ac:dyDescent="0.3">
      <c r="A55" s="4">
        <v>51</v>
      </c>
      <c r="B55" s="5" t="s">
        <v>82</v>
      </c>
      <c r="C55" s="5" t="s">
        <v>81</v>
      </c>
    </row>
    <row r="56" spans="1:3" x14ac:dyDescent="0.3">
      <c r="A56" s="4">
        <v>52</v>
      </c>
      <c r="B56" s="5" t="s">
        <v>83</v>
      </c>
      <c r="C56" s="5" t="s">
        <v>81</v>
      </c>
    </row>
    <row r="57" spans="1:3" x14ac:dyDescent="0.3">
      <c r="A57" s="4">
        <v>53</v>
      </c>
      <c r="B57" s="5" t="s">
        <v>84</v>
      </c>
      <c r="C57" s="5" t="s">
        <v>81</v>
      </c>
    </row>
    <row r="58" spans="1:3" x14ac:dyDescent="0.3">
      <c r="A58" s="4">
        <v>54</v>
      </c>
      <c r="B58" s="5" t="s">
        <v>85</v>
      </c>
      <c r="C58" s="5" t="s">
        <v>81</v>
      </c>
    </row>
    <row r="59" spans="1:3" x14ac:dyDescent="0.3">
      <c r="A59" s="4">
        <v>55</v>
      </c>
      <c r="B59" s="5" t="s">
        <v>86</v>
      </c>
      <c r="C59" s="4" t="s">
        <v>11</v>
      </c>
    </row>
    <row r="60" spans="1:3" x14ac:dyDescent="0.3">
      <c r="A60" s="4">
        <v>56</v>
      </c>
      <c r="B60" s="5" t="s">
        <v>87</v>
      </c>
      <c r="C60" s="4" t="s">
        <v>11</v>
      </c>
    </row>
    <row r="61" spans="1:3" x14ac:dyDescent="0.3">
      <c r="A61" s="4">
        <v>57</v>
      </c>
      <c r="B61" s="5" t="s">
        <v>88</v>
      </c>
      <c r="C61" s="4" t="s">
        <v>11</v>
      </c>
    </row>
    <row r="62" spans="1:3" x14ac:dyDescent="0.3">
      <c r="A62" s="4">
        <v>58</v>
      </c>
      <c r="B62" s="5" t="s">
        <v>89</v>
      </c>
      <c r="C62" s="4" t="s">
        <v>11</v>
      </c>
    </row>
    <row r="63" spans="1:3" x14ac:dyDescent="0.3">
      <c r="A63" s="4">
        <v>59</v>
      </c>
      <c r="B63" s="5" t="s">
        <v>90</v>
      </c>
      <c r="C63" s="4" t="s">
        <v>12</v>
      </c>
    </row>
    <row r="64" spans="1:3" x14ac:dyDescent="0.3">
      <c r="A64" s="4">
        <v>60</v>
      </c>
      <c r="B64" s="5" t="s">
        <v>91</v>
      </c>
      <c r="C64" s="4" t="s">
        <v>12</v>
      </c>
    </row>
    <row r="65" spans="1:3" x14ac:dyDescent="0.3">
      <c r="A65" s="4">
        <v>61</v>
      </c>
      <c r="B65" s="5" t="s">
        <v>92</v>
      </c>
      <c r="C65" s="4" t="s">
        <v>12</v>
      </c>
    </row>
    <row r="66" spans="1:3" x14ac:dyDescent="0.3">
      <c r="A66" s="4">
        <v>62</v>
      </c>
      <c r="B66" s="5" t="s">
        <v>93</v>
      </c>
      <c r="C66" s="4" t="s">
        <v>12</v>
      </c>
    </row>
    <row r="67" spans="1:3" x14ac:dyDescent="0.3">
      <c r="A67" s="4">
        <v>63</v>
      </c>
      <c r="B67" s="5" t="s">
        <v>94</v>
      </c>
      <c r="C67" s="4" t="s">
        <v>9</v>
      </c>
    </row>
    <row r="68" spans="1:3" x14ac:dyDescent="0.3">
      <c r="A68" s="4">
        <v>64</v>
      </c>
      <c r="B68" s="5" t="s">
        <v>95</v>
      </c>
      <c r="C68" s="4" t="s">
        <v>9</v>
      </c>
    </row>
    <row r="69" spans="1:3" x14ac:dyDescent="0.3">
      <c r="A69" s="4">
        <v>65</v>
      </c>
      <c r="B69" s="5" t="s">
        <v>96</v>
      </c>
      <c r="C69" s="4" t="s">
        <v>9</v>
      </c>
    </row>
    <row r="70" spans="1:3" x14ac:dyDescent="0.3">
      <c r="A70" s="4">
        <v>66</v>
      </c>
      <c r="B70" s="5" t="s">
        <v>97</v>
      </c>
      <c r="C70" s="4" t="s">
        <v>9</v>
      </c>
    </row>
    <row r="71" spans="1:3" x14ac:dyDescent="0.3">
      <c r="A71" s="4">
        <v>67</v>
      </c>
      <c r="B71" s="5" t="s">
        <v>98</v>
      </c>
      <c r="C71" s="4" t="s">
        <v>9</v>
      </c>
    </row>
    <row r="72" spans="1:3" x14ac:dyDescent="0.3">
      <c r="A72" s="4">
        <v>68</v>
      </c>
      <c r="B72" s="5" t="s">
        <v>99</v>
      </c>
      <c r="C72" s="4" t="s">
        <v>9</v>
      </c>
    </row>
    <row r="73" spans="1:3" x14ac:dyDescent="0.3">
      <c r="A73" s="4">
        <v>69</v>
      </c>
      <c r="B73" s="5" t="s">
        <v>100</v>
      </c>
      <c r="C73" s="4" t="s">
        <v>9</v>
      </c>
    </row>
    <row r="74" spans="1:3" x14ac:dyDescent="0.3">
      <c r="A74" s="4">
        <v>70</v>
      </c>
      <c r="B74" s="5" t="s">
        <v>101</v>
      </c>
      <c r="C74" s="4" t="s">
        <v>22</v>
      </c>
    </row>
    <row r="75" spans="1:3" x14ac:dyDescent="0.3">
      <c r="A75" s="4">
        <v>71</v>
      </c>
      <c r="B75" s="5" t="s">
        <v>102</v>
      </c>
      <c r="C75" s="4" t="s">
        <v>22</v>
      </c>
    </row>
    <row r="76" spans="1:3" x14ac:dyDescent="0.3">
      <c r="A76" s="4">
        <v>72</v>
      </c>
      <c r="B76" s="5" t="s">
        <v>103</v>
      </c>
      <c r="C76" s="4" t="s">
        <v>22</v>
      </c>
    </row>
    <row r="77" spans="1:3" x14ac:dyDescent="0.3">
      <c r="A77" s="4">
        <v>73</v>
      </c>
      <c r="B77" s="5" t="s">
        <v>104</v>
      </c>
      <c r="C77" s="4" t="s">
        <v>22</v>
      </c>
    </row>
    <row r="78" spans="1:3" x14ac:dyDescent="0.3">
      <c r="A78" s="4">
        <v>74</v>
      </c>
      <c r="B78" s="5" t="s">
        <v>105</v>
      </c>
      <c r="C78" s="4" t="s">
        <v>22</v>
      </c>
    </row>
    <row r="79" spans="1:3" x14ac:dyDescent="0.3">
      <c r="A79" s="4">
        <v>75</v>
      </c>
      <c r="B79" s="5" t="s">
        <v>106</v>
      </c>
      <c r="C79" s="4" t="s">
        <v>107</v>
      </c>
    </row>
    <row r="80" spans="1:3" x14ac:dyDescent="0.3">
      <c r="A80" s="4">
        <v>76</v>
      </c>
      <c r="B80" s="5" t="s">
        <v>108</v>
      </c>
      <c r="C80" s="4" t="s">
        <v>107</v>
      </c>
    </row>
    <row r="81" spans="1:3" x14ac:dyDescent="0.3">
      <c r="A81" s="4">
        <v>77</v>
      </c>
      <c r="B81" s="5" t="s">
        <v>109</v>
      </c>
      <c r="C81" s="4" t="s">
        <v>107</v>
      </c>
    </row>
    <row r="82" spans="1:3" x14ac:dyDescent="0.3">
      <c r="A82" s="4">
        <v>78</v>
      </c>
      <c r="B82" s="5" t="s">
        <v>110</v>
      </c>
      <c r="C82" s="4" t="s">
        <v>107</v>
      </c>
    </row>
    <row r="83" spans="1:3" x14ac:dyDescent="0.3">
      <c r="A83" s="4">
        <v>79</v>
      </c>
      <c r="B83" s="5" t="s">
        <v>111</v>
      </c>
      <c r="C83" s="4" t="s">
        <v>107</v>
      </c>
    </row>
    <row r="84" spans="1:3" x14ac:dyDescent="0.3">
      <c r="A84" s="4">
        <v>80</v>
      </c>
      <c r="B84" s="5" t="s">
        <v>112</v>
      </c>
      <c r="C84" s="4" t="s">
        <v>107</v>
      </c>
    </row>
    <row r="85" spans="1:3" x14ac:dyDescent="0.3">
      <c r="A85" s="4">
        <v>81</v>
      </c>
      <c r="B85" s="5" t="s">
        <v>113</v>
      </c>
      <c r="C85" s="4" t="s">
        <v>107</v>
      </c>
    </row>
    <row r="86" spans="1:3" x14ac:dyDescent="0.3">
      <c r="A86" s="4">
        <v>82</v>
      </c>
      <c r="B86" s="5" t="s">
        <v>114</v>
      </c>
      <c r="C86" s="4" t="s">
        <v>107</v>
      </c>
    </row>
    <row r="87" spans="1:3" x14ac:dyDescent="0.3">
      <c r="A87" s="4">
        <v>83</v>
      </c>
      <c r="B87" s="5" t="s">
        <v>115</v>
      </c>
      <c r="C87" s="4" t="s">
        <v>107</v>
      </c>
    </row>
    <row r="88" spans="1:3" x14ac:dyDescent="0.3">
      <c r="A88" s="4">
        <v>84</v>
      </c>
      <c r="B88" s="5" t="s">
        <v>116</v>
      </c>
      <c r="C88" s="4" t="s">
        <v>23</v>
      </c>
    </row>
    <row r="89" spans="1:3" x14ac:dyDescent="0.3">
      <c r="A89" s="4">
        <v>85</v>
      </c>
      <c r="B89" s="5" t="s">
        <v>117</v>
      </c>
      <c r="C89" s="4" t="s">
        <v>23</v>
      </c>
    </row>
    <row r="90" spans="1:3" x14ac:dyDescent="0.3">
      <c r="A90" s="4">
        <v>86</v>
      </c>
      <c r="B90" s="5" t="s">
        <v>118</v>
      </c>
      <c r="C90" s="4" t="s">
        <v>23</v>
      </c>
    </row>
    <row r="91" spans="1:3" x14ac:dyDescent="0.3">
      <c r="A91" s="4">
        <v>87</v>
      </c>
      <c r="B91" s="5" t="s">
        <v>119</v>
      </c>
      <c r="C91" s="4" t="s">
        <v>157</v>
      </c>
    </row>
    <row r="92" spans="1:3" x14ac:dyDescent="0.3">
      <c r="A92" s="4">
        <v>88</v>
      </c>
      <c r="B92" s="5" t="s">
        <v>120</v>
      </c>
      <c r="C92" s="4" t="s">
        <v>157</v>
      </c>
    </row>
    <row r="93" spans="1:3" x14ac:dyDescent="0.3">
      <c r="A93" s="4">
        <v>89</v>
      </c>
      <c r="B93" s="5" t="s">
        <v>121</v>
      </c>
      <c r="C93" s="4" t="s">
        <v>157</v>
      </c>
    </row>
    <row r="94" spans="1:3" x14ac:dyDescent="0.3">
      <c r="A94" s="4">
        <v>90</v>
      </c>
      <c r="B94" s="5" t="s">
        <v>122</v>
      </c>
      <c r="C94" s="4" t="s">
        <v>157</v>
      </c>
    </row>
    <row r="95" spans="1:3" x14ac:dyDescent="0.3">
      <c r="A95" s="4">
        <v>91</v>
      </c>
      <c r="B95" s="5" t="s">
        <v>123</v>
      </c>
      <c r="C95" s="4" t="s">
        <v>157</v>
      </c>
    </row>
    <row r="96" spans="1:3" x14ac:dyDescent="0.3">
      <c r="A96" s="4">
        <v>92</v>
      </c>
      <c r="B96" s="5" t="s">
        <v>124</v>
      </c>
      <c r="C96" s="4" t="s">
        <v>173</v>
      </c>
    </row>
    <row r="97" spans="1:3" x14ac:dyDescent="0.3">
      <c r="A97" s="4">
        <v>93</v>
      </c>
      <c r="B97" s="5" t="s">
        <v>125</v>
      </c>
      <c r="C97" s="4" t="s">
        <v>173</v>
      </c>
    </row>
    <row r="98" spans="1:3" x14ac:dyDescent="0.3">
      <c r="A98" s="4">
        <v>94</v>
      </c>
      <c r="B98" s="5" t="s">
        <v>126</v>
      </c>
      <c r="C98" s="4" t="s">
        <v>173</v>
      </c>
    </row>
    <row r="99" spans="1:3" x14ac:dyDescent="0.3">
      <c r="A99" s="4">
        <v>95</v>
      </c>
      <c r="B99" s="5" t="s">
        <v>127</v>
      </c>
      <c r="C99" s="4" t="s">
        <v>173</v>
      </c>
    </row>
    <row r="100" spans="1:3" x14ac:dyDescent="0.3">
      <c r="A100" s="4">
        <v>96</v>
      </c>
      <c r="B100" s="5" t="s">
        <v>128</v>
      </c>
      <c r="C100" s="4" t="s">
        <v>173</v>
      </c>
    </row>
    <row r="101" spans="1:3" x14ac:dyDescent="0.3">
      <c r="A101" s="4">
        <v>98</v>
      </c>
      <c r="B101" s="5" t="s">
        <v>130</v>
      </c>
      <c r="C101" s="4" t="s">
        <v>158</v>
      </c>
    </row>
    <row r="102" spans="1:3" x14ac:dyDescent="0.3">
      <c r="A102" s="4">
        <v>99</v>
      </c>
      <c r="B102" s="5" t="s">
        <v>131</v>
      </c>
      <c r="C102" s="4" t="s">
        <v>158</v>
      </c>
    </row>
    <row r="103" spans="1:3" x14ac:dyDescent="0.3">
      <c r="A103" s="4">
        <v>100</v>
      </c>
      <c r="B103" s="5" t="s">
        <v>132</v>
      </c>
      <c r="C103" s="4" t="s">
        <v>158</v>
      </c>
    </row>
  </sheetData>
  <mergeCells count="4">
    <mergeCell ref="A3:A4"/>
    <mergeCell ref="B3:B4"/>
    <mergeCell ref="C3:C4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3" sqref="A3:C21"/>
    </sheetView>
  </sheetViews>
  <sheetFormatPr defaultRowHeight="14.4" x14ac:dyDescent="0.3"/>
  <cols>
    <col min="2" max="2" width="21.88671875" customWidth="1"/>
    <col min="3" max="3" width="26.33203125" customWidth="1"/>
  </cols>
  <sheetData>
    <row r="1" spans="1:3" x14ac:dyDescent="0.3">
      <c r="A1" s="39" t="s">
        <v>174</v>
      </c>
      <c r="B1" s="39"/>
      <c r="C1" s="39"/>
    </row>
    <row r="3" spans="1:3" x14ac:dyDescent="0.3">
      <c r="A3" s="1" t="s">
        <v>134</v>
      </c>
      <c r="B3" s="1" t="s">
        <v>26</v>
      </c>
      <c r="C3" s="1" t="s">
        <v>27</v>
      </c>
    </row>
    <row r="4" spans="1:3" x14ac:dyDescent="0.3">
      <c r="A4" s="1">
        <v>1</v>
      </c>
      <c r="B4" s="1" t="s">
        <v>135</v>
      </c>
      <c r="C4" s="1" t="s">
        <v>136</v>
      </c>
    </row>
    <row r="5" spans="1:3" x14ac:dyDescent="0.3">
      <c r="A5" s="1">
        <v>2</v>
      </c>
      <c r="B5" s="1" t="s">
        <v>137</v>
      </c>
      <c r="C5" s="1" t="s">
        <v>138</v>
      </c>
    </row>
    <row r="6" spans="1:3" x14ac:dyDescent="0.3">
      <c r="A6" s="1">
        <v>3</v>
      </c>
      <c r="B6" s="1" t="s">
        <v>140</v>
      </c>
      <c r="C6" s="1" t="s">
        <v>139</v>
      </c>
    </row>
    <row r="7" spans="1:3" x14ac:dyDescent="0.3">
      <c r="A7" s="1">
        <v>4</v>
      </c>
      <c r="B7" s="1" t="s">
        <v>141</v>
      </c>
      <c r="C7" s="1" t="s">
        <v>142</v>
      </c>
    </row>
    <row r="8" spans="1:3" x14ac:dyDescent="0.3">
      <c r="A8" s="1">
        <v>5</v>
      </c>
      <c r="B8" s="1" t="s">
        <v>143</v>
      </c>
      <c r="C8" s="1" t="s">
        <v>144</v>
      </c>
    </row>
    <row r="9" spans="1:3" x14ac:dyDescent="0.3">
      <c r="A9" s="20">
        <v>6</v>
      </c>
      <c r="B9" s="1" t="s">
        <v>145</v>
      </c>
      <c r="C9" s="1" t="s">
        <v>146</v>
      </c>
    </row>
    <row r="10" spans="1:3" x14ac:dyDescent="0.3">
      <c r="A10" s="20">
        <v>7</v>
      </c>
      <c r="B10" s="1" t="s">
        <v>147</v>
      </c>
      <c r="C10" s="1" t="s">
        <v>148</v>
      </c>
    </row>
    <row r="11" spans="1:3" x14ac:dyDescent="0.3">
      <c r="A11" s="20">
        <v>8</v>
      </c>
      <c r="B11" s="1" t="s">
        <v>150</v>
      </c>
      <c r="C11" s="1" t="s">
        <v>149</v>
      </c>
    </row>
    <row r="12" spans="1:3" x14ac:dyDescent="0.3">
      <c r="A12" s="20">
        <v>9</v>
      </c>
      <c r="B12" s="1" t="s">
        <v>152</v>
      </c>
      <c r="C12" s="1" t="s">
        <v>151</v>
      </c>
    </row>
    <row r="13" spans="1:3" x14ac:dyDescent="0.3">
      <c r="A13" s="20">
        <v>10</v>
      </c>
      <c r="B13" s="1" t="s">
        <v>154</v>
      </c>
      <c r="C13" s="1" t="s">
        <v>153</v>
      </c>
    </row>
    <row r="14" spans="1:3" x14ac:dyDescent="0.3">
      <c r="A14" s="20">
        <v>11</v>
      </c>
      <c r="B14" s="1" t="s">
        <v>155</v>
      </c>
      <c r="C14" s="1" t="s">
        <v>156</v>
      </c>
    </row>
    <row r="15" spans="1:3" x14ac:dyDescent="0.3">
      <c r="A15" s="20">
        <v>12</v>
      </c>
      <c r="B15" s="1" t="s">
        <v>159</v>
      </c>
      <c r="C15" s="1" t="s">
        <v>160</v>
      </c>
    </row>
    <row r="16" spans="1:3" x14ac:dyDescent="0.3">
      <c r="A16" s="20">
        <v>13</v>
      </c>
      <c r="B16" s="1" t="s">
        <v>162</v>
      </c>
      <c r="C16" s="1" t="s">
        <v>161</v>
      </c>
    </row>
    <row r="17" spans="1:3" x14ac:dyDescent="0.3">
      <c r="A17" s="20">
        <v>14</v>
      </c>
      <c r="B17" s="1" t="s">
        <v>163</v>
      </c>
      <c r="C17" s="1" t="s">
        <v>164</v>
      </c>
    </row>
    <row r="18" spans="1:3" x14ac:dyDescent="0.3">
      <c r="A18" s="20">
        <v>15</v>
      </c>
      <c r="B18" s="1" t="s">
        <v>165</v>
      </c>
      <c r="C18" s="1" t="s">
        <v>166</v>
      </c>
    </row>
    <row r="19" spans="1:3" x14ac:dyDescent="0.3">
      <c r="A19" s="20">
        <v>16</v>
      </c>
      <c r="B19" s="1" t="s">
        <v>167</v>
      </c>
      <c r="C19" s="1" t="s">
        <v>168</v>
      </c>
    </row>
    <row r="20" spans="1:3" x14ac:dyDescent="0.3">
      <c r="A20" s="20">
        <v>17</v>
      </c>
      <c r="B20" s="1" t="s">
        <v>169</v>
      </c>
      <c r="C20" s="1" t="s">
        <v>170</v>
      </c>
    </row>
    <row r="21" spans="1:3" x14ac:dyDescent="0.3">
      <c r="A21" s="20">
        <v>18</v>
      </c>
      <c r="B21" s="1" t="s">
        <v>171</v>
      </c>
      <c r="C21" s="1" t="s">
        <v>172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A2" sqref="A2:D14"/>
    </sheetView>
  </sheetViews>
  <sheetFormatPr defaultRowHeight="14.4" x14ac:dyDescent="0.3"/>
  <cols>
    <col min="4" max="4" width="18.33203125" customWidth="1"/>
  </cols>
  <sheetData>
    <row r="2" spans="1:4" x14ac:dyDescent="0.3">
      <c r="A2" s="41" t="s">
        <v>197</v>
      </c>
      <c r="B2" s="41"/>
      <c r="C2" s="41"/>
      <c r="D2" s="41"/>
    </row>
    <row r="3" spans="1:4" x14ac:dyDescent="0.3">
      <c r="A3" s="41"/>
      <c r="B3" s="41"/>
      <c r="C3" s="41"/>
      <c r="D3" s="41"/>
    </row>
    <row r="4" spans="1:4" x14ac:dyDescent="0.3">
      <c r="A4" s="10" t="s">
        <v>195</v>
      </c>
      <c r="B4" s="42" t="s">
        <v>196</v>
      </c>
      <c r="C4" s="42"/>
      <c r="D4" s="42"/>
    </row>
    <row r="5" spans="1:4" x14ac:dyDescent="0.3">
      <c r="A5" s="8" t="s">
        <v>175</v>
      </c>
      <c r="B5" s="11" t="s">
        <v>176</v>
      </c>
      <c r="C5" s="12"/>
      <c r="D5" s="12"/>
    </row>
    <row r="6" spans="1:4" x14ac:dyDescent="0.3">
      <c r="A6" s="8" t="s">
        <v>177</v>
      </c>
      <c r="B6" s="11" t="s">
        <v>178</v>
      </c>
      <c r="C6" s="12"/>
      <c r="D6" s="12"/>
    </row>
    <row r="7" spans="1:4" x14ac:dyDescent="0.3">
      <c r="A7" s="8" t="s">
        <v>179</v>
      </c>
      <c r="B7" s="11" t="s">
        <v>180</v>
      </c>
      <c r="C7" s="12"/>
      <c r="D7" s="12"/>
    </row>
    <row r="8" spans="1:4" x14ac:dyDescent="0.3">
      <c r="A8" s="8" t="s">
        <v>181</v>
      </c>
      <c r="B8" s="11" t="s">
        <v>182</v>
      </c>
      <c r="C8" s="12"/>
      <c r="D8" s="12"/>
    </row>
    <row r="9" spans="1:4" x14ac:dyDescent="0.3">
      <c r="A9" s="8" t="s">
        <v>183</v>
      </c>
      <c r="B9" s="11" t="s">
        <v>184</v>
      </c>
      <c r="C9" s="9"/>
      <c r="D9" s="9"/>
    </row>
    <row r="10" spans="1:4" x14ac:dyDescent="0.3">
      <c r="A10" s="8" t="s">
        <v>185</v>
      </c>
      <c r="B10" s="43" t="s">
        <v>186</v>
      </c>
      <c r="C10" s="44"/>
      <c r="D10" s="45"/>
    </row>
    <row r="11" spans="1:4" x14ac:dyDescent="0.3">
      <c r="A11" s="8" t="s">
        <v>187</v>
      </c>
      <c r="B11" s="11" t="s">
        <v>188</v>
      </c>
      <c r="C11" s="14"/>
      <c r="D11" s="14"/>
    </row>
    <row r="12" spans="1:4" x14ac:dyDescent="0.3">
      <c r="A12" s="8" t="s">
        <v>189</v>
      </c>
      <c r="B12" s="43" t="s">
        <v>190</v>
      </c>
      <c r="C12" s="44"/>
      <c r="D12" s="45"/>
    </row>
    <row r="13" spans="1:4" x14ac:dyDescent="0.3">
      <c r="A13" s="8" t="s">
        <v>191</v>
      </c>
      <c r="B13" s="11" t="s">
        <v>192</v>
      </c>
      <c r="C13" s="15"/>
      <c r="D13" s="15"/>
    </row>
    <row r="14" spans="1:4" x14ac:dyDescent="0.3">
      <c r="A14" s="8" t="s">
        <v>193</v>
      </c>
      <c r="B14" s="43" t="s">
        <v>194</v>
      </c>
      <c r="C14" s="44"/>
      <c r="D14" s="45"/>
    </row>
  </sheetData>
  <mergeCells count="5">
    <mergeCell ref="A2:D3"/>
    <mergeCell ref="B4:D4"/>
    <mergeCell ref="B10:D10"/>
    <mergeCell ref="B12:D12"/>
    <mergeCell ref="B14:D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A2" sqref="A2:D14"/>
    </sheetView>
  </sheetViews>
  <sheetFormatPr defaultRowHeight="14.4" x14ac:dyDescent="0.3"/>
  <cols>
    <col min="4" max="4" width="20" customWidth="1"/>
  </cols>
  <sheetData>
    <row r="2" spans="1:4" x14ac:dyDescent="0.3">
      <c r="A2" s="41" t="s">
        <v>203</v>
      </c>
      <c r="B2" s="41"/>
      <c r="C2" s="41"/>
      <c r="D2" s="41"/>
    </row>
    <row r="3" spans="1:4" x14ac:dyDescent="0.3">
      <c r="A3" s="41"/>
      <c r="B3" s="41"/>
      <c r="C3" s="41"/>
      <c r="D3" s="41"/>
    </row>
    <row r="4" spans="1:4" x14ac:dyDescent="0.3">
      <c r="A4" s="10" t="s">
        <v>195</v>
      </c>
      <c r="B4" s="42" t="s">
        <v>196</v>
      </c>
      <c r="C4" s="42"/>
      <c r="D4" s="42"/>
    </row>
    <row r="5" spans="1:4" x14ac:dyDescent="0.3">
      <c r="A5" s="8" t="s">
        <v>175</v>
      </c>
      <c r="B5" s="43" t="s">
        <v>198</v>
      </c>
      <c r="C5" s="44"/>
      <c r="D5" s="45"/>
    </row>
    <row r="6" spans="1:4" x14ac:dyDescent="0.3">
      <c r="A6" s="8" t="s">
        <v>177</v>
      </c>
      <c r="B6" s="43" t="s">
        <v>199</v>
      </c>
      <c r="C6" s="44"/>
      <c r="D6" s="45"/>
    </row>
    <row r="7" spans="1:4" x14ac:dyDescent="0.3">
      <c r="A7" s="8" t="s">
        <v>179</v>
      </c>
      <c r="B7" s="11" t="s">
        <v>200</v>
      </c>
      <c r="C7" s="14"/>
      <c r="D7" s="14"/>
    </row>
    <row r="8" spans="1:4" x14ac:dyDescent="0.3">
      <c r="A8" s="8" t="s">
        <v>181</v>
      </c>
      <c r="B8" s="43" t="s">
        <v>201</v>
      </c>
      <c r="C8" s="44"/>
      <c r="D8" s="45"/>
    </row>
    <row r="9" spans="1:4" x14ac:dyDescent="0.3">
      <c r="A9" s="8" t="s">
        <v>183</v>
      </c>
      <c r="B9" s="11" t="s">
        <v>182</v>
      </c>
      <c r="C9" s="16"/>
      <c r="D9" s="16"/>
    </row>
    <row r="10" spans="1:4" x14ac:dyDescent="0.3">
      <c r="A10" s="8" t="s">
        <v>185</v>
      </c>
      <c r="B10" s="11" t="s">
        <v>180</v>
      </c>
      <c r="C10" s="14"/>
      <c r="D10" s="14"/>
    </row>
    <row r="11" spans="1:4" x14ac:dyDescent="0.3">
      <c r="A11" s="8" t="s">
        <v>187</v>
      </c>
      <c r="B11" s="11" t="s">
        <v>202</v>
      </c>
      <c r="C11" s="14"/>
      <c r="D11" s="14"/>
    </row>
    <row r="12" spans="1:4" x14ac:dyDescent="0.3">
      <c r="A12" s="8" t="s">
        <v>189</v>
      </c>
      <c r="B12" s="43" t="s">
        <v>190</v>
      </c>
      <c r="C12" s="44"/>
      <c r="D12" s="45"/>
    </row>
    <row r="13" spans="1:4" x14ac:dyDescent="0.3">
      <c r="A13" s="8" t="s">
        <v>191</v>
      </c>
      <c r="B13" s="11" t="s">
        <v>192</v>
      </c>
      <c r="C13" s="15"/>
      <c r="D13" s="15"/>
    </row>
    <row r="14" spans="1:4" x14ac:dyDescent="0.3">
      <c r="A14" s="8" t="s">
        <v>193</v>
      </c>
      <c r="B14" s="43" t="s">
        <v>194</v>
      </c>
      <c r="C14" s="44"/>
      <c r="D14" s="45"/>
    </row>
  </sheetData>
  <mergeCells count="7">
    <mergeCell ref="A2:D3"/>
    <mergeCell ref="B4:D4"/>
    <mergeCell ref="B12:D12"/>
    <mergeCell ref="B14:D14"/>
    <mergeCell ref="B5:D5"/>
    <mergeCell ref="B6:D6"/>
    <mergeCell ref="B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6"/>
  <sheetViews>
    <sheetView workbookViewId="0">
      <selection activeCell="H14" sqref="H14"/>
    </sheetView>
  </sheetViews>
  <sheetFormatPr defaultRowHeight="14.4" x14ac:dyDescent="0.3"/>
  <cols>
    <col min="4" max="4" width="22.21875" customWidth="1"/>
    <col min="5" max="5" width="30.21875" customWidth="1"/>
  </cols>
  <sheetData>
    <row r="3" spans="1:5" ht="14.4" customHeight="1" x14ac:dyDescent="0.3">
      <c r="A3" s="56" t="s">
        <v>197</v>
      </c>
      <c r="B3" s="57"/>
      <c r="C3" s="57"/>
      <c r="D3" s="57"/>
      <c r="E3" s="57"/>
    </row>
    <row r="4" spans="1:5" x14ac:dyDescent="0.3">
      <c r="A4" s="58"/>
      <c r="B4" s="59"/>
      <c r="C4" s="59"/>
      <c r="D4" s="59"/>
      <c r="E4" s="59"/>
    </row>
    <row r="5" spans="1:5" x14ac:dyDescent="0.3">
      <c r="A5" s="10" t="s">
        <v>195</v>
      </c>
      <c r="B5" s="42" t="s">
        <v>196</v>
      </c>
      <c r="C5" s="42"/>
      <c r="D5" s="49"/>
      <c r="E5" s="3" t="s">
        <v>204</v>
      </c>
    </row>
    <row r="6" spans="1:5" x14ac:dyDescent="0.3">
      <c r="A6" s="46" t="s">
        <v>175</v>
      </c>
      <c r="B6" s="50" t="s">
        <v>205</v>
      </c>
      <c r="C6" s="51"/>
      <c r="D6" s="51"/>
      <c r="E6" s="20" t="s">
        <v>306</v>
      </c>
    </row>
    <row r="7" spans="1:5" s="17" customFormat="1" x14ac:dyDescent="0.3">
      <c r="A7" s="47"/>
      <c r="B7" s="52"/>
      <c r="C7" s="53"/>
      <c r="D7" s="53"/>
      <c r="E7" s="20" t="s">
        <v>307</v>
      </c>
    </row>
    <row r="8" spans="1:5" s="17" customFormat="1" x14ac:dyDescent="0.3">
      <c r="A8" s="47"/>
      <c r="B8" s="52"/>
      <c r="C8" s="53"/>
      <c r="D8" s="53"/>
      <c r="E8" s="20" t="s">
        <v>308</v>
      </c>
    </row>
    <row r="9" spans="1:5" s="17" customFormat="1" x14ac:dyDescent="0.3">
      <c r="A9" s="48"/>
      <c r="B9" s="54"/>
      <c r="C9" s="55"/>
      <c r="D9" s="55"/>
      <c r="E9" s="20" t="s">
        <v>309</v>
      </c>
    </row>
    <row r="10" spans="1:5" x14ac:dyDescent="0.3">
      <c r="A10" s="46" t="s">
        <v>177</v>
      </c>
      <c r="B10" s="50" t="s">
        <v>178</v>
      </c>
      <c r="C10" s="51"/>
      <c r="D10" s="51"/>
      <c r="E10" s="20" t="s">
        <v>211</v>
      </c>
    </row>
    <row r="11" spans="1:5" s="17" customFormat="1" x14ac:dyDescent="0.3">
      <c r="A11" s="47"/>
      <c r="B11" s="52"/>
      <c r="C11" s="53"/>
      <c r="D11" s="53"/>
      <c r="E11" s="20" t="s">
        <v>212</v>
      </c>
    </row>
    <row r="12" spans="1:5" s="17" customFormat="1" x14ac:dyDescent="0.3">
      <c r="A12" s="47"/>
      <c r="B12" s="52"/>
      <c r="C12" s="53"/>
      <c r="D12" s="53"/>
      <c r="E12" s="20" t="s">
        <v>213</v>
      </c>
    </row>
    <row r="13" spans="1:5" s="17" customFormat="1" x14ac:dyDescent="0.3">
      <c r="A13" s="48"/>
      <c r="B13" s="54"/>
      <c r="C13" s="55"/>
      <c r="D13" s="55"/>
      <c r="E13" s="20" t="s">
        <v>214</v>
      </c>
    </row>
    <row r="14" spans="1:5" x14ac:dyDescent="0.3">
      <c r="A14" s="46" t="s">
        <v>179</v>
      </c>
      <c r="B14" s="50" t="s">
        <v>180</v>
      </c>
      <c r="C14" s="51"/>
      <c r="D14" s="51"/>
      <c r="E14" s="20" t="s">
        <v>215</v>
      </c>
    </row>
    <row r="15" spans="1:5" s="17" customFormat="1" x14ac:dyDescent="0.3">
      <c r="A15" s="47"/>
      <c r="B15" s="52"/>
      <c r="C15" s="53"/>
      <c r="D15" s="53"/>
      <c r="E15" s="20" t="s">
        <v>216</v>
      </c>
    </row>
    <row r="16" spans="1:5" s="17" customFormat="1" x14ac:dyDescent="0.3">
      <c r="A16" s="47"/>
      <c r="B16" s="52"/>
      <c r="C16" s="53"/>
      <c r="D16" s="53"/>
      <c r="E16" s="62" t="s">
        <v>217</v>
      </c>
    </row>
    <row r="17" spans="1:5" s="17" customFormat="1" x14ac:dyDescent="0.3">
      <c r="A17" s="48"/>
      <c r="B17" s="54"/>
      <c r="C17" s="55"/>
      <c r="D17" s="55"/>
      <c r="E17" s="63"/>
    </row>
    <row r="18" spans="1:5" x14ac:dyDescent="0.3">
      <c r="A18" s="46" t="s">
        <v>181</v>
      </c>
      <c r="B18" s="50" t="s">
        <v>182</v>
      </c>
      <c r="C18" s="51"/>
      <c r="D18" s="51"/>
      <c r="E18" s="20" t="s">
        <v>218</v>
      </c>
    </row>
    <row r="19" spans="1:5" s="17" customFormat="1" x14ac:dyDescent="0.3">
      <c r="A19" s="47"/>
      <c r="B19" s="52"/>
      <c r="C19" s="53"/>
      <c r="D19" s="53"/>
      <c r="E19" s="20" t="s">
        <v>219</v>
      </c>
    </row>
    <row r="20" spans="1:5" s="17" customFormat="1" x14ac:dyDescent="0.3">
      <c r="A20" s="47"/>
      <c r="B20" s="52"/>
      <c r="C20" s="53"/>
      <c r="D20" s="53"/>
      <c r="E20" s="20" t="s">
        <v>220</v>
      </c>
    </row>
    <row r="21" spans="1:5" s="17" customFormat="1" x14ac:dyDescent="0.3">
      <c r="A21" s="48"/>
      <c r="B21" s="54"/>
      <c r="C21" s="55"/>
      <c r="D21" s="55"/>
      <c r="E21" s="20" t="s">
        <v>214</v>
      </c>
    </row>
    <row r="22" spans="1:5" x14ac:dyDescent="0.3">
      <c r="A22" s="46" t="s">
        <v>183</v>
      </c>
      <c r="B22" s="50" t="s">
        <v>184</v>
      </c>
      <c r="C22" s="51"/>
      <c r="D22" s="51"/>
      <c r="E22" s="20" t="s">
        <v>221</v>
      </c>
    </row>
    <row r="23" spans="1:5" s="17" customFormat="1" x14ac:dyDescent="0.3">
      <c r="A23" s="47"/>
      <c r="B23" s="52"/>
      <c r="C23" s="53"/>
      <c r="D23" s="53"/>
      <c r="E23" s="20" t="s">
        <v>222</v>
      </c>
    </row>
    <row r="24" spans="1:5" s="17" customFormat="1" x14ac:dyDescent="0.3">
      <c r="A24" s="48"/>
      <c r="B24" s="54"/>
      <c r="C24" s="55"/>
      <c r="D24" s="55"/>
      <c r="E24" s="20" t="s">
        <v>223</v>
      </c>
    </row>
    <row r="25" spans="1:5" x14ac:dyDescent="0.3">
      <c r="A25" s="46" t="s">
        <v>185</v>
      </c>
      <c r="B25" s="50" t="s">
        <v>186</v>
      </c>
      <c r="C25" s="51"/>
      <c r="D25" s="51"/>
      <c r="E25" s="20" t="s">
        <v>224</v>
      </c>
    </row>
    <row r="26" spans="1:5" s="17" customFormat="1" x14ac:dyDescent="0.3">
      <c r="A26" s="47"/>
      <c r="B26" s="52"/>
      <c r="C26" s="53"/>
      <c r="D26" s="53"/>
      <c r="E26" s="20" t="s">
        <v>225</v>
      </c>
    </row>
    <row r="27" spans="1:5" s="17" customFormat="1" x14ac:dyDescent="0.3">
      <c r="A27" s="47"/>
      <c r="B27" s="52"/>
      <c r="C27" s="53"/>
      <c r="D27" s="53"/>
      <c r="E27" s="20" t="s">
        <v>226</v>
      </c>
    </row>
    <row r="28" spans="1:5" s="17" customFormat="1" x14ac:dyDescent="0.3">
      <c r="A28" s="48"/>
      <c r="B28" s="54"/>
      <c r="C28" s="55"/>
      <c r="D28" s="55"/>
      <c r="E28" s="20" t="s">
        <v>214</v>
      </c>
    </row>
    <row r="29" spans="1:5" x14ac:dyDescent="0.3">
      <c r="A29" s="46" t="s">
        <v>187</v>
      </c>
      <c r="B29" s="50" t="s">
        <v>188</v>
      </c>
      <c r="C29" s="51"/>
      <c r="D29" s="51"/>
      <c r="E29" s="20" t="s">
        <v>227</v>
      </c>
    </row>
    <row r="30" spans="1:5" s="17" customFormat="1" x14ac:dyDescent="0.3">
      <c r="A30" s="47"/>
      <c r="B30" s="52"/>
      <c r="C30" s="53"/>
      <c r="D30" s="53"/>
      <c r="E30" s="20" t="s">
        <v>228</v>
      </c>
    </row>
    <row r="31" spans="1:5" s="17" customFormat="1" x14ac:dyDescent="0.3">
      <c r="A31" s="48"/>
      <c r="B31" s="54"/>
      <c r="C31" s="55"/>
      <c r="D31" s="55"/>
      <c r="E31" s="20" t="s">
        <v>229</v>
      </c>
    </row>
    <row r="32" spans="1:5" x14ac:dyDescent="0.3">
      <c r="A32" s="46" t="s">
        <v>189</v>
      </c>
      <c r="B32" s="50" t="s">
        <v>206</v>
      </c>
      <c r="C32" s="51"/>
      <c r="D32" s="51"/>
      <c r="E32" s="20" t="s">
        <v>230</v>
      </c>
    </row>
    <row r="33" spans="1:5" s="17" customFormat="1" x14ac:dyDescent="0.3">
      <c r="A33" s="47"/>
      <c r="B33" s="52"/>
      <c r="C33" s="53"/>
      <c r="D33" s="53"/>
      <c r="E33" s="20" t="s">
        <v>231</v>
      </c>
    </row>
    <row r="34" spans="1:5" s="17" customFormat="1" x14ac:dyDescent="0.3">
      <c r="A34" s="47"/>
      <c r="B34" s="52"/>
      <c r="C34" s="53"/>
      <c r="D34" s="53"/>
      <c r="E34" s="20" t="s">
        <v>232</v>
      </c>
    </row>
    <row r="35" spans="1:5" s="17" customFormat="1" x14ac:dyDescent="0.3">
      <c r="A35" s="47"/>
      <c r="B35" s="52"/>
      <c r="C35" s="53"/>
      <c r="D35" s="53"/>
      <c r="E35" s="20" t="s">
        <v>233</v>
      </c>
    </row>
    <row r="36" spans="1:5" s="17" customFormat="1" x14ac:dyDescent="0.3">
      <c r="A36" s="47"/>
      <c r="B36" s="52"/>
      <c r="C36" s="53"/>
      <c r="D36" s="53"/>
      <c r="E36" s="20" t="s">
        <v>234</v>
      </c>
    </row>
    <row r="37" spans="1:5" s="17" customFormat="1" x14ac:dyDescent="0.3">
      <c r="A37" s="47"/>
      <c r="B37" s="52"/>
      <c r="C37" s="53"/>
      <c r="D37" s="53"/>
      <c r="E37" s="20" t="s">
        <v>235</v>
      </c>
    </row>
    <row r="38" spans="1:5" s="17" customFormat="1" x14ac:dyDescent="0.3">
      <c r="A38" s="47"/>
      <c r="B38" s="52"/>
      <c r="C38" s="53"/>
      <c r="D38" s="53"/>
      <c r="E38" s="20" t="s">
        <v>236</v>
      </c>
    </row>
    <row r="39" spans="1:5" s="17" customFormat="1" x14ac:dyDescent="0.3">
      <c r="A39" s="48"/>
      <c r="B39" s="54"/>
      <c r="C39" s="55"/>
      <c r="D39" s="55"/>
      <c r="E39" s="20" t="s">
        <v>237</v>
      </c>
    </row>
    <row r="40" spans="1:5" x14ac:dyDescent="0.3">
      <c r="A40" s="46" t="s">
        <v>191</v>
      </c>
      <c r="B40" s="50" t="s">
        <v>192</v>
      </c>
      <c r="C40" s="51"/>
      <c r="D40" s="51"/>
      <c r="E40" s="20" t="s">
        <v>238</v>
      </c>
    </row>
    <row r="41" spans="1:5" s="17" customFormat="1" x14ac:dyDescent="0.3">
      <c r="A41" s="47"/>
      <c r="B41" s="52"/>
      <c r="C41" s="53"/>
      <c r="D41" s="53"/>
      <c r="E41" s="20" t="s">
        <v>239</v>
      </c>
    </row>
    <row r="42" spans="1:5" s="17" customFormat="1" x14ac:dyDescent="0.3">
      <c r="A42" s="48"/>
      <c r="B42" s="54"/>
      <c r="C42" s="55"/>
      <c r="D42" s="55"/>
      <c r="E42" s="20" t="s">
        <v>240</v>
      </c>
    </row>
    <row r="43" spans="1:5" x14ac:dyDescent="0.3">
      <c r="A43" s="61" t="s">
        <v>193</v>
      </c>
      <c r="B43" s="60" t="s">
        <v>194</v>
      </c>
      <c r="C43" s="60"/>
      <c r="D43" s="60"/>
      <c r="E43" s="20" t="s">
        <v>241</v>
      </c>
    </row>
    <row r="44" spans="1:5" x14ac:dyDescent="0.3">
      <c r="A44" s="61"/>
      <c r="B44" s="60"/>
      <c r="C44" s="60"/>
      <c r="D44" s="60"/>
      <c r="E44" s="20" t="s">
        <v>242</v>
      </c>
    </row>
    <row r="45" spans="1:5" x14ac:dyDescent="0.3">
      <c r="A45" s="61"/>
      <c r="B45" s="60"/>
      <c r="C45" s="60"/>
      <c r="D45" s="60"/>
      <c r="E45" s="20" t="s">
        <v>243</v>
      </c>
    </row>
    <row r="46" spans="1:5" x14ac:dyDescent="0.3">
      <c r="A46" s="61"/>
      <c r="B46" s="60"/>
      <c r="C46" s="60"/>
      <c r="D46" s="60"/>
      <c r="E46" s="20" t="s">
        <v>214</v>
      </c>
    </row>
  </sheetData>
  <mergeCells count="23">
    <mergeCell ref="A3:E4"/>
    <mergeCell ref="B43:D46"/>
    <mergeCell ref="A43:A46"/>
    <mergeCell ref="A40:A42"/>
    <mergeCell ref="A32:A39"/>
    <mergeCell ref="A29:A31"/>
    <mergeCell ref="E16:E17"/>
    <mergeCell ref="B25:D28"/>
    <mergeCell ref="B29:D31"/>
    <mergeCell ref="B32:D39"/>
    <mergeCell ref="B40:D42"/>
    <mergeCell ref="A22:A24"/>
    <mergeCell ref="A18:A21"/>
    <mergeCell ref="A14:A17"/>
    <mergeCell ref="A10:A13"/>
    <mergeCell ref="A6:A9"/>
    <mergeCell ref="A25:A28"/>
    <mergeCell ref="B5:D5"/>
    <mergeCell ref="B6:D9"/>
    <mergeCell ref="B10:D13"/>
    <mergeCell ref="B14:D17"/>
    <mergeCell ref="B18:D21"/>
    <mergeCell ref="B22:D2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6"/>
  <sheetViews>
    <sheetView topLeftCell="A34" workbookViewId="0">
      <selection activeCell="A3" sqref="A3:C46"/>
    </sheetView>
  </sheetViews>
  <sheetFormatPr defaultRowHeight="14.4" x14ac:dyDescent="0.3"/>
  <cols>
    <col min="2" max="2" width="45.6640625" customWidth="1"/>
    <col min="3" max="3" width="26.5546875" customWidth="1"/>
  </cols>
  <sheetData>
    <row r="3" spans="1:3" x14ac:dyDescent="0.3">
      <c r="A3" s="86" t="s">
        <v>203</v>
      </c>
      <c r="B3" s="84"/>
      <c r="C3" s="84"/>
    </row>
    <row r="4" spans="1:3" x14ac:dyDescent="0.3">
      <c r="A4" s="85"/>
      <c r="B4" s="85"/>
      <c r="C4" s="85"/>
    </row>
    <row r="5" spans="1:3" x14ac:dyDescent="0.3">
      <c r="A5" s="3" t="s">
        <v>195</v>
      </c>
      <c r="B5" s="3" t="s">
        <v>196</v>
      </c>
      <c r="C5" s="3" t="s">
        <v>265</v>
      </c>
    </row>
    <row r="6" spans="1:3" x14ac:dyDescent="0.3">
      <c r="A6" s="64" t="s">
        <v>175</v>
      </c>
      <c r="B6" s="64" t="s">
        <v>198</v>
      </c>
      <c r="C6" s="20" t="s">
        <v>211</v>
      </c>
    </row>
    <row r="7" spans="1:3" s="17" customFormat="1" x14ac:dyDescent="0.3">
      <c r="A7" s="64"/>
      <c r="B7" s="64"/>
      <c r="C7" s="20" t="s">
        <v>212</v>
      </c>
    </row>
    <row r="8" spans="1:3" s="17" customFormat="1" x14ac:dyDescent="0.3">
      <c r="A8" s="64"/>
      <c r="B8" s="64"/>
      <c r="C8" s="20" t="s">
        <v>213</v>
      </c>
    </row>
    <row r="9" spans="1:3" s="17" customFormat="1" x14ac:dyDescent="0.3">
      <c r="A9" s="64"/>
      <c r="B9" s="64"/>
      <c r="C9" s="20" t="s">
        <v>214</v>
      </c>
    </row>
    <row r="10" spans="1:3" x14ac:dyDescent="0.3">
      <c r="A10" s="64" t="s">
        <v>177</v>
      </c>
      <c r="B10" s="64" t="s">
        <v>199</v>
      </c>
      <c r="C10" s="20" t="s">
        <v>207</v>
      </c>
    </row>
    <row r="11" spans="1:3" s="17" customFormat="1" x14ac:dyDescent="0.3">
      <c r="A11" s="64"/>
      <c r="B11" s="64"/>
      <c r="C11" s="20" t="s">
        <v>208</v>
      </c>
    </row>
    <row r="12" spans="1:3" s="17" customFormat="1" x14ac:dyDescent="0.3">
      <c r="A12" s="64"/>
      <c r="B12" s="64"/>
      <c r="C12" s="20" t="s">
        <v>209</v>
      </c>
    </row>
    <row r="13" spans="1:3" s="17" customFormat="1" x14ac:dyDescent="0.3">
      <c r="A13" s="64"/>
      <c r="B13" s="64"/>
      <c r="C13" s="20" t="s">
        <v>210</v>
      </c>
    </row>
    <row r="14" spans="1:3" x14ac:dyDescent="0.3">
      <c r="A14" s="64" t="s">
        <v>179</v>
      </c>
      <c r="B14" s="64" t="s">
        <v>200</v>
      </c>
      <c r="C14" s="20" t="s">
        <v>224</v>
      </c>
    </row>
    <row r="15" spans="1:3" s="17" customFormat="1" x14ac:dyDescent="0.3">
      <c r="A15" s="64"/>
      <c r="B15" s="64"/>
      <c r="C15" s="20" t="s">
        <v>266</v>
      </c>
    </row>
    <row r="16" spans="1:3" s="17" customFormat="1" x14ac:dyDescent="0.3">
      <c r="A16" s="64"/>
      <c r="B16" s="64"/>
      <c r="C16" s="20" t="s">
        <v>226</v>
      </c>
    </row>
    <row r="17" spans="1:3" s="17" customFormat="1" x14ac:dyDescent="0.3">
      <c r="A17" s="64"/>
      <c r="B17" s="64"/>
      <c r="C17" s="20" t="s">
        <v>214</v>
      </c>
    </row>
    <row r="18" spans="1:3" x14ac:dyDescent="0.3">
      <c r="A18" s="64" t="s">
        <v>181</v>
      </c>
      <c r="B18" s="64" t="s">
        <v>201</v>
      </c>
      <c r="C18" s="20" t="s">
        <v>224</v>
      </c>
    </row>
    <row r="19" spans="1:3" s="17" customFormat="1" x14ac:dyDescent="0.3">
      <c r="A19" s="64"/>
      <c r="B19" s="64"/>
      <c r="C19" s="20" t="s">
        <v>225</v>
      </c>
    </row>
    <row r="20" spans="1:3" s="17" customFormat="1" x14ac:dyDescent="0.3">
      <c r="A20" s="64"/>
      <c r="B20" s="64"/>
      <c r="C20" s="20" t="s">
        <v>226</v>
      </c>
    </row>
    <row r="21" spans="1:3" s="17" customFormat="1" x14ac:dyDescent="0.3">
      <c r="A21" s="64"/>
      <c r="B21" s="64"/>
      <c r="C21" s="20" t="s">
        <v>214</v>
      </c>
    </row>
    <row r="22" spans="1:3" x14ac:dyDescent="0.3">
      <c r="A22" s="64" t="s">
        <v>183</v>
      </c>
      <c r="B22" s="64" t="s">
        <v>182</v>
      </c>
      <c r="C22" s="20" t="s">
        <v>218</v>
      </c>
    </row>
    <row r="23" spans="1:3" s="17" customFormat="1" x14ac:dyDescent="0.3">
      <c r="A23" s="64"/>
      <c r="B23" s="64"/>
      <c r="C23" s="20" t="s">
        <v>219</v>
      </c>
    </row>
    <row r="24" spans="1:3" s="17" customFormat="1" x14ac:dyDescent="0.3">
      <c r="A24" s="64"/>
      <c r="B24" s="64"/>
      <c r="C24" s="20" t="s">
        <v>220</v>
      </c>
    </row>
    <row r="25" spans="1:3" s="17" customFormat="1" x14ac:dyDescent="0.3">
      <c r="A25" s="64"/>
      <c r="B25" s="64"/>
      <c r="C25" s="20" t="s">
        <v>214</v>
      </c>
    </row>
    <row r="26" spans="1:3" x14ac:dyDescent="0.3">
      <c r="A26" s="64" t="s">
        <v>185</v>
      </c>
      <c r="B26" s="64" t="s">
        <v>180</v>
      </c>
      <c r="C26" s="20" t="s">
        <v>215</v>
      </c>
    </row>
    <row r="27" spans="1:3" s="17" customFormat="1" x14ac:dyDescent="0.3">
      <c r="A27" s="64"/>
      <c r="B27" s="64"/>
      <c r="C27" s="20" t="s">
        <v>216</v>
      </c>
    </row>
    <row r="28" spans="1:3" s="17" customFormat="1" x14ac:dyDescent="0.3">
      <c r="A28" s="64"/>
      <c r="B28" s="64"/>
      <c r="C28" s="20" t="s">
        <v>217</v>
      </c>
    </row>
    <row r="29" spans="1:3" x14ac:dyDescent="0.3">
      <c r="A29" s="64" t="s">
        <v>187</v>
      </c>
      <c r="B29" s="64" t="s">
        <v>202</v>
      </c>
      <c r="C29" s="20" t="s">
        <v>215</v>
      </c>
    </row>
    <row r="30" spans="1:3" s="17" customFormat="1" x14ac:dyDescent="0.3">
      <c r="A30" s="64"/>
      <c r="B30" s="64"/>
      <c r="C30" s="20" t="s">
        <v>267</v>
      </c>
    </row>
    <row r="31" spans="1:3" s="17" customFormat="1" x14ac:dyDescent="0.3">
      <c r="A31" s="64"/>
      <c r="B31" s="64"/>
      <c r="C31" s="20" t="s">
        <v>268</v>
      </c>
    </row>
    <row r="32" spans="1:3" x14ac:dyDescent="0.3">
      <c r="A32" s="64" t="s">
        <v>189</v>
      </c>
      <c r="B32" s="64" t="s">
        <v>190</v>
      </c>
      <c r="C32" s="20" t="s">
        <v>230</v>
      </c>
    </row>
    <row r="33" spans="1:3" s="17" customFormat="1" x14ac:dyDescent="0.3">
      <c r="A33" s="64"/>
      <c r="B33" s="64"/>
      <c r="C33" s="20" t="s">
        <v>231</v>
      </c>
    </row>
    <row r="34" spans="1:3" s="17" customFormat="1" x14ac:dyDescent="0.3">
      <c r="A34" s="64"/>
      <c r="B34" s="64"/>
      <c r="C34" s="20" t="s">
        <v>232</v>
      </c>
    </row>
    <row r="35" spans="1:3" s="17" customFormat="1" x14ac:dyDescent="0.3">
      <c r="A35" s="64"/>
      <c r="B35" s="64"/>
      <c r="C35" s="20" t="s">
        <v>233</v>
      </c>
    </row>
    <row r="36" spans="1:3" s="17" customFormat="1" x14ac:dyDescent="0.3">
      <c r="A36" s="64"/>
      <c r="B36" s="64"/>
      <c r="C36" s="20" t="s">
        <v>234</v>
      </c>
    </row>
    <row r="37" spans="1:3" s="17" customFormat="1" x14ac:dyDescent="0.3">
      <c r="A37" s="64"/>
      <c r="B37" s="64"/>
      <c r="C37" s="20" t="s">
        <v>235</v>
      </c>
    </row>
    <row r="38" spans="1:3" s="17" customFormat="1" x14ac:dyDescent="0.3">
      <c r="A38" s="64"/>
      <c r="B38" s="64"/>
      <c r="C38" s="20" t="s">
        <v>236</v>
      </c>
    </row>
    <row r="39" spans="1:3" s="17" customFormat="1" x14ac:dyDescent="0.3">
      <c r="A39" s="64"/>
      <c r="B39" s="64"/>
      <c r="C39" s="20" t="s">
        <v>237</v>
      </c>
    </row>
    <row r="40" spans="1:3" x14ac:dyDescent="0.3">
      <c r="A40" s="64" t="s">
        <v>191</v>
      </c>
      <c r="B40" s="64" t="s">
        <v>192</v>
      </c>
      <c r="C40" s="20" t="s">
        <v>238</v>
      </c>
    </row>
    <row r="41" spans="1:3" s="17" customFormat="1" x14ac:dyDescent="0.3">
      <c r="A41" s="64"/>
      <c r="B41" s="64"/>
      <c r="C41" s="20" t="s">
        <v>239</v>
      </c>
    </row>
    <row r="42" spans="1:3" s="17" customFormat="1" x14ac:dyDescent="0.3">
      <c r="A42" s="64"/>
      <c r="B42" s="64"/>
      <c r="C42" s="20" t="s">
        <v>240</v>
      </c>
    </row>
    <row r="43" spans="1:3" x14ac:dyDescent="0.3">
      <c r="A43" s="64" t="s">
        <v>193</v>
      </c>
      <c r="B43" s="64" t="s">
        <v>194</v>
      </c>
      <c r="C43" s="20" t="s">
        <v>241</v>
      </c>
    </row>
    <row r="44" spans="1:3" x14ac:dyDescent="0.3">
      <c r="A44" s="64"/>
      <c r="B44" s="64"/>
      <c r="C44" s="20" t="s">
        <v>242</v>
      </c>
    </row>
    <row r="45" spans="1:3" x14ac:dyDescent="0.3">
      <c r="A45" s="64"/>
      <c r="B45" s="64"/>
      <c r="C45" s="20" t="s">
        <v>243</v>
      </c>
    </row>
    <row r="46" spans="1:3" x14ac:dyDescent="0.3">
      <c r="A46" s="64"/>
      <c r="B46" s="64"/>
      <c r="C46" s="20" t="s">
        <v>214</v>
      </c>
    </row>
  </sheetData>
  <mergeCells count="21">
    <mergeCell ref="A22:A25"/>
    <mergeCell ref="A18:A21"/>
    <mergeCell ref="A14:A17"/>
    <mergeCell ref="A10:A13"/>
    <mergeCell ref="A3:C4"/>
    <mergeCell ref="A6:A9"/>
    <mergeCell ref="B29:B31"/>
    <mergeCell ref="B32:B39"/>
    <mergeCell ref="B40:B42"/>
    <mergeCell ref="B43:B46"/>
    <mergeCell ref="A43:A46"/>
    <mergeCell ref="A40:A42"/>
    <mergeCell ref="A32:A39"/>
    <mergeCell ref="A29:A31"/>
    <mergeCell ref="B6:B9"/>
    <mergeCell ref="B10:B13"/>
    <mergeCell ref="B14:B17"/>
    <mergeCell ref="B18:B21"/>
    <mergeCell ref="B22:B25"/>
    <mergeCell ref="B26:B28"/>
    <mergeCell ref="A26:A2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E19" sqref="E19"/>
    </sheetView>
  </sheetViews>
  <sheetFormatPr defaultRowHeight="14.4" x14ac:dyDescent="0.3"/>
  <cols>
    <col min="4" max="4" width="23.33203125" customWidth="1"/>
    <col min="5" max="5" width="95" customWidth="1"/>
  </cols>
  <sheetData>
    <row r="2" spans="1:5" x14ac:dyDescent="0.3">
      <c r="A2" s="41" t="s">
        <v>197</v>
      </c>
      <c r="B2" s="41"/>
      <c r="C2" s="41"/>
      <c r="D2" s="41"/>
    </row>
    <row r="3" spans="1:5" x14ac:dyDescent="0.3">
      <c r="A3" s="41"/>
      <c r="B3" s="41"/>
      <c r="C3" s="41"/>
      <c r="D3" s="41"/>
    </row>
    <row r="4" spans="1:5" x14ac:dyDescent="0.3">
      <c r="A4" s="10" t="s">
        <v>195</v>
      </c>
      <c r="B4" s="42" t="s">
        <v>196</v>
      </c>
      <c r="C4" s="42"/>
      <c r="D4" s="42"/>
      <c r="E4" s="2" t="s">
        <v>244</v>
      </c>
    </row>
    <row r="5" spans="1:5" x14ac:dyDescent="0.3">
      <c r="A5" s="18" t="s">
        <v>175</v>
      </c>
      <c r="B5" s="43" t="s">
        <v>205</v>
      </c>
      <c r="C5" s="44"/>
      <c r="D5" s="45"/>
      <c r="E5" s="20" t="s">
        <v>305</v>
      </c>
    </row>
    <row r="6" spans="1:5" x14ac:dyDescent="0.3">
      <c r="A6" s="18" t="s">
        <v>177</v>
      </c>
      <c r="B6" s="11" t="s">
        <v>178</v>
      </c>
      <c r="C6" s="12"/>
      <c r="D6" s="12"/>
      <c r="E6" s="20" t="s">
        <v>246</v>
      </c>
    </row>
    <row r="7" spans="1:5" x14ac:dyDescent="0.3">
      <c r="A7" s="18" t="s">
        <v>179</v>
      </c>
      <c r="B7" s="11" t="s">
        <v>180</v>
      </c>
      <c r="C7" s="12"/>
      <c r="D7" s="12"/>
      <c r="E7" s="20" t="s">
        <v>247</v>
      </c>
    </row>
    <row r="8" spans="1:5" x14ac:dyDescent="0.3">
      <c r="A8" s="18" t="s">
        <v>181</v>
      </c>
      <c r="B8" s="11" t="s">
        <v>182</v>
      </c>
      <c r="C8" s="12"/>
      <c r="D8" s="12"/>
      <c r="E8" s="20" t="s">
        <v>248</v>
      </c>
    </row>
    <row r="9" spans="1:5" x14ac:dyDescent="0.3">
      <c r="A9" s="18" t="s">
        <v>183</v>
      </c>
      <c r="B9" s="11" t="s">
        <v>184</v>
      </c>
      <c r="C9" s="19"/>
      <c r="D9" s="19"/>
      <c r="E9" s="20" t="s">
        <v>249</v>
      </c>
    </row>
    <row r="10" spans="1:5" x14ac:dyDescent="0.3">
      <c r="A10" s="18" t="s">
        <v>185</v>
      </c>
      <c r="B10" s="43" t="s">
        <v>186</v>
      </c>
      <c r="C10" s="44"/>
      <c r="D10" s="45"/>
      <c r="E10" s="20" t="s">
        <v>250</v>
      </c>
    </row>
    <row r="11" spans="1:5" x14ac:dyDescent="0.3">
      <c r="A11" s="18" t="s">
        <v>187</v>
      </c>
      <c r="B11" s="11" t="s">
        <v>188</v>
      </c>
      <c r="C11" s="14"/>
      <c r="D11" s="14"/>
      <c r="E11" s="20" t="s">
        <v>251</v>
      </c>
    </row>
    <row r="12" spans="1:5" x14ac:dyDescent="0.3">
      <c r="A12" s="18" t="s">
        <v>189</v>
      </c>
      <c r="B12" s="43" t="s">
        <v>190</v>
      </c>
      <c r="C12" s="44"/>
      <c r="D12" s="45"/>
      <c r="E12" s="20" t="s">
        <v>252</v>
      </c>
    </row>
    <row r="13" spans="1:5" x14ac:dyDescent="0.3">
      <c r="A13" s="18" t="s">
        <v>191</v>
      </c>
      <c r="B13" s="11" t="s">
        <v>192</v>
      </c>
      <c r="C13" s="15"/>
      <c r="D13" s="15"/>
      <c r="E13" s="20" t="s">
        <v>253</v>
      </c>
    </row>
    <row r="14" spans="1:5" x14ac:dyDescent="0.3">
      <c r="A14" s="18" t="s">
        <v>193</v>
      </c>
      <c r="B14" s="43" t="s">
        <v>194</v>
      </c>
      <c r="C14" s="44"/>
      <c r="D14" s="45"/>
      <c r="E14" s="20" t="s">
        <v>254</v>
      </c>
    </row>
  </sheetData>
  <mergeCells count="6">
    <mergeCell ref="A2:D3"/>
    <mergeCell ref="B4:D4"/>
    <mergeCell ref="B10:D10"/>
    <mergeCell ref="B12:D12"/>
    <mergeCell ref="B14:D14"/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JABATAN</vt:lpstr>
      <vt:lpstr>DATA DIVISI</vt:lpstr>
      <vt:lpstr>DATA OPERATOR</vt:lpstr>
      <vt:lpstr>DATA KEPALA DIVISI</vt:lpstr>
      <vt:lpstr>DATA KRITERIA OPERATOR</vt:lpstr>
      <vt:lpstr>DATA KRITERIA KASI</vt:lpstr>
      <vt:lpstr>Data Subrange OP</vt:lpstr>
      <vt:lpstr>Data Subrange Kasi</vt:lpstr>
      <vt:lpstr>DATA KUISIONER OP</vt:lpstr>
      <vt:lpstr>DATA KUISIONER KASI</vt:lpstr>
      <vt:lpstr>DATA PENILAIAN KARYAWAN OP</vt:lpstr>
      <vt:lpstr>DATA PENILAIAN KASI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2022-04-08T03:30:35Z</dcterms:created>
  <dcterms:modified xsi:type="dcterms:W3CDTF">2022-04-11T02:30:09Z</dcterms:modified>
</cp:coreProperties>
</file>