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2.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drawings/drawing3.xml" ContentType="application/vnd.openxmlformats-officedocument.drawing+xml"/>
  <Override PartName="/xl/embeddings/oleObject1.bin" ContentType="application/vnd.openxmlformats-officedocument.oleObject"/>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drawings/drawing4.xml" ContentType="application/vnd.openxmlformats-officedocument.drawing+xml"/>
  <Override PartName="/xl/embeddings/oleObject2.bin" ContentType="application/vnd.openxmlformats-officedocument.oleObject"/>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KULIAH\S2\Semester 4\tESIS\"/>
    </mc:Choice>
  </mc:AlternateContent>
  <xr:revisionPtr revIDLastSave="0" documentId="13_ncr:1_{8637B611-7BAF-4232-9E85-16C251603D35}" xr6:coauthVersionLast="45" xr6:coauthVersionMax="45" xr10:uidLastSave="{00000000-0000-0000-0000-000000000000}"/>
  <bookViews>
    <workbookView xWindow="-110" yWindow="-110" windowWidth="19420" windowHeight="10420" tabRatio="594" firstSheet="1" activeTab="4" xr2:uid="{00000000-000D-0000-FFFF-FFFF00000000}"/>
  </bookViews>
  <sheets>
    <sheet name="pre-processing" sheetId="1" r:id="rId1"/>
    <sheet name="Cosine" sheetId="2" r:id="rId2"/>
    <sheet name="LDA" sheetId="3" r:id="rId3"/>
    <sheet name="Evaluation" sheetId="4" r:id="rId4"/>
    <sheet name="Semantic" sheetId="5" r:id="rId5"/>
    <sheet name="Category Detection" sheetId="7" r:id="rId6"/>
    <sheet name="Sentiment Polarity" sheetId="8" r:id="rId7"/>
    <sheet name="Count Word" sheetId="6"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9" i="4" l="1"/>
  <c r="D358" i="5"/>
  <c r="D354" i="5"/>
  <c r="G383" i="5"/>
  <c r="F383" i="5"/>
  <c r="F385" i="5"/>
  <c r="M377" i="5"/>
  <c r="M376" i="5"/>
  <c r="M375" i="5"/>
  <c r="M371" i="5"/>
  <c r="M370" i="5"/>
  <c r="M369" i="5"/>
  <c r="M364" i="5"/>
  <c r="M365" i="5"/>
  <c r="M363" i="5"/>
  <c r="D385" i="5"/>
  <c r="E369" i="5"/>
  <c r="E381" i="5" s="1"/>
  <c r="E382" i="5"/>
  <c r="E383" i="5" s="1"/>
  <c r="G375" i="5"/>
  <c r="E377" i="5"/>
  <c r="E376" i="5"/>
  <c r="E375" i="5"/>
  <c r="E370" i="5"/>
  <c r="E365" i="5"/>
  <c r="D365" i="5"/>
  <c r="F363" i="5"/>
  <c r="F364" i="5"/>
  <c r="E363" i="5"/>
  <c r="E364" i="5"/>
  <c r="D363" i="5"/>
  <c r="B363" i="5"/>
  <c r="N474" i="4"/>
  <c r="E371" i="5" l="1"/>
  <c r="F365" i="5"/>
  <c r="C365" i="5"/>
  <c r="C363" i="5"/>
  <c r="B365" i="5"/>
  <c r="J371" i="5"/>
  <c r="K371" i="5"/>
  <c r="L371" i="5"/>
  <c r="N371" i="5"/>
  <c r="K378" i="5" l="1"/>
  <c r="J378" i="5"/>
  <c r="L339" i="5"/>
  <c r="M339" i="5"/>
  <c r="K339" i="5"/>
  <c r="J339" i="5"/>
  <c r="B348" i="5"/>
  <c r="L545" i="4"/>
  <c r="M545" i="4"/>
  <c r="M543" i="4"/>
  <c r="M544" i="4"/>
  <c r="L543" i="4"/>
  <c r="L544" i="4"/>
  <c r="M542" i="4"/>
  <c r="L542" i="4"/>
  <c r="D545" i="4"/>
  <c r="C545" i="4"/>
  <c r="D543" i="4"/>
  <c r="D544" i="4"/>
  <c r="C543" i="4"/>
  <c r="C544" i="4"/>
  <c r="D542" i="4"/>
  <c r="C542" i="4"/>
  <c r="N377" i="5" l="1"/>
  <c r="K377" i="5"/>
  <c r="J377" i="5"/>
  <c r="N376" i="5"/>
  <c r="K376" i="5"/>
  <c r="L376" i="5"/>
  <c r="J376" i="5"/>
  <c r="N375" i="5"/>
  <c r="K375" i="5"/>
  <c r="L375" i="5"/>
  <c r="L377" i="5" s="1"/>
  <c r="J375" i="5"/>
  <c r="N370" i="5"/>
  <c r="N369" i="5"/>
  <c r="K370" i="5"/>
  <c r="L370" i="5"/>
  <c r="O370" i="5" s="1"/>
  <c r="J370" i="5"/>
  <c r="K369" i="5"/>
  <c r="L369" i="5"/>
  <c r="J369" i="5"/>
  <c r="N364" i="5"/>
  <c r="N365" i="5" s="1"/>
  <c r="K364" i="5"/>
  <c r="K365" i="5" s="1"/>
  <c r="L364" i="5"/>
  <c r="J364" i="5"/>
  <c r="N363" i="5"/>
  <c r="K363" i="5"/>
  <c r="L363" i="5"/>
  <c r="J363" i="5"/>
  <c r="C376" i="5"/>
  <c r="C377" i="5" s="1"/>
  <c r="F377" i="5"/>
  <c r="F376" i="5"/>
  <c r="D376" i="5"/>
  <c r="B376" i="5"/>
  <c r="F375" i="5"/>
  <c r="C375" i="5"/>
  <c r="D375" i="5"/>
  <c r="B375" i="5"/>
  <c r="C348" i="5"/>
  <c r="D348" i="5"/>
  <c r="E348" i="5"/>
  <c r="E349" i="5"/>
  <c r="F370" i="5"/>
  <c r="C370" i="5"/>
  <c r="C371" i="5" s="1"/>
  <c r="D370" i="5"/>
  <c r="B370" i="5"/>
  <c r="B371" i="5" s="1"/>
  <c r="F369" i="5"/>
  <c r="C369" i="5"/>
  <c r="D369" i="5"/>
  <c r="B369" i="5"/>
  <c r="C364" i="5"/>
  <c r="B364" i="5"/>
  <c r="D364" i="5"/>
  <c r="B336" i="5"/>
  <c r="B378" i="5"/>
  <c r="B377" i="5"/>
  <c r="C378" i="5"/>
  <c r="F372" i="5"/>
  <c r="K372" i="5"/>
  <c r="J372" i="5"/>
  <c r="C381" i="5"/>
  <c r="L350" i="5"/>
  <c r="J350" i="5"/>
  <c r="M349" i="5"/>
  <c r="K349" i="5"/>
  <c r="K350" i="5" s="1"/>
  <c r="L349" i="5"/>
  <c r="J349" i="5"/>
  <c r="M348" i="5"/>
  <c r="N348" i="5" s="1"/>
  <c r="K348" i="5"/>
  <c r="L348" i="5"/>
  <c r="J348" i="5"/>
  <c r="M343" i="5"/>
  <c r="M342" i="5"/>
  <c r="K343" i="5"/>
  <c r="L343" i="5"/>
  <c r="J343" i="5"/>
  <c r="K342" i="5"/>
  <c r="L342" i="5"/>
  <c r="J342" i="5"/>
  <c r="M337" i="5"/>
  <c r="M336" i="5"/>
  <c r="K337" i="5"/>
  <c r="L337" i="5"/>
  <c r="J337" i="5"/>
  <c r="K336" i="5"/>
  <c r="L336" i="5"/>
  <c r="J336" i="5"/>
  <c r="D349" i="5"/>
  <c r="C349" i="5"/>
  <c r="B349" i="5"/>
  <c r="E343" i="5"/>
  <c r="E345" i="5" s="1"/>
  <c r="E342" i="5"/>
  <c r="B344" i="5"/>
  <c r="C343" i="5"/>
  <c r="D343" i="5"/>
  <c r="C342" i="5"/>
  <c r="D342" i="5"/>
  <c r="B343" i="5"/>
  <c r="B342" i="5"/>
  <c r="E337" i="5"/>
  <c r="D336" i="5"/>
  <c r="E336" i="5"/>
  <c r="C338" i="5"/>
  <c r="C337" i="5"/>
  <c r="D337" i="5"/>
  <c r="B337" i="5"/>
  <c r="C336" i="5"/>
  <c r="B309" i="5"/>
  <c r="E385" i="5" l="1"/>
  <c r="O376" i="5"/>
  <c r="O377" i="5"/>
  <c r="F382" i="5"/>
  <c r="L365" i="5"/>
  <c r="O364" i="5"/>
  <c r="J365" i="5"/>
  <c r="O365" i="5"/>
  <c r="F381" i="5"/>
  <c r="D377" i="5"/>
  <c r="E350" i="5"/>
  <c r="D372" i="5"/>
  <c r="D382" i="5"/>
  <c r="D381" i="5"/>
  <c r="D371" i="5"/>
  <c r="C385" i="5"/>
  <c r="B381" i="5"/>
  <c r="G363" i="5"/>
  <c r="F371" i="5"/>
  <c r="G364" i="5"/>
  <c r="O369" i="5"/>
  <c r="O371" i="5"/>
  <c r="G377" i="5"/>
  <c r="G370" i="5"/>
  <c r="B382" i="5"/>
  <c r="G376" i="5"/>
  <c r="C382" i="5"/>
  <c r="C383" i="5" s="1"/>
  <c r="O363" i="5"/>
  <c r="O375" i="5"/>
  <c r="G369" i="5"/>
  <c r="N349" i="5"/>
  <c r="M350" i="5"/>
  <c r="M344" i="5"/>
  <c r="C355" i="5"/>
  <c r="K344" i="5"/>
  <c r="N343" i="5"/>
  <c r="J345" i="5"/>
  <c r="C354" i="5"/>
  <c r="K345" i="5"/>
  <c r="J344" i="5"/>
  <c r="N342" i="5"/>
  <c r="N336" i="5"/>
  <c r="M338" i="5"/>
  <c r="K338" i="5"/>
  <c r="L338" i="5"/>
  <c r="J338" i="5"/>
  <c r="D350" i="5"/>
  <c r="F349" i="5"/>
  <c r="C351" i="5"/>
  <c r="B351" i="5"/>
  <c r="E355" i="5"/>
  <c r="E354" i="5"/>
  <c r="D355" i="5"/>
  <c r="D345" i="5"/>
  <c r="C344" i="5"/>
  <c r="F342" i="5"/>
  <c r="B354" i="5"/>
  <c r="F337" i="5"/>
  <c r="E338" i="5"/>
  <c r="F343" i="5"/>
  <c r="D344" i="5"/>
  <c r="F348" i="5"/>
  <c r="B350" i="5"/>
  <c r="C350" i="5"/>
  <c r="B355" i="5"/>
  <c r="N337" i="5"/>
  <c r="F336" i="5"/>
  <c r="B338" i="5"/>
  <c r="E344" i="5"/>
  <c r="D338" i="5"/>
  <c r="N350" i="5"/>
  <c r="L344" i="5"/>
  <c r="N322" i="5"/>
  <c r="N321" i="5"/>
  <c r="N316" i="5"/>
  <c r="N315" i="5"/>
  <c r="N310" i="5"/>
  <c r="N309" i="5"/>
  <c r="F328" i="5"/>
  <c r="F322" i="5"/>
  <c r="F321" i="5"/>
  <c r="F316" i="5"/>
  <c r="F315" i="5"/>
  <c r="F310" i="5"/>
  <c r="F309" i="5"/>
  <c r="D331" i="5"/>
  <c r="E331" i="5"/>
  <c r="C331" i="5"/>
  <c r="C327" i="5"/>
  <c r="K318" i="5"/>
  <c r="J318" i="5"/>
  <c r="F317" i="5"/>
  <c r="F323" i="5"/>
  <c r="N323" i="5"/>
  <c r="N317" i="5"/>
  <c r="N311" i="5"/>
  <c r="C324" i="5"/>
  <c r="B324" i="5"/>
  <c r="B385" i="5" l="1"/>
  <c r="G385" i="5" s="1"/>
  <c r="D383" i="5"/>
  <c r="G381" i="5"/>
  <c r="G371" i="5"/>
  <c r="G365" i="5"/>
  <c r="B383" i="5"/>
  <c r="G382" i="5"/>
  <c r="F355" i="5"/>
  <c r="F354" i="5"/>
  <c r="N344" i="5"/>
  <c r="C356" i="5"/>
  <c r="N338" i="5"/>
  <c r="C358" i="5"/>
  <c r="E356" i="5"/>
  <c r="F350" i="5"/>
  <c r="E358" i="5"/>
  <c r="D356" i="5"/>
  <c r="F344" i="5"/>
  <c r="F338" i="5"/>
  <c r="B358" i="5"/>
  <c r="B356" i="5"/>
  <c r="AC300" i="5"/>
  <c r="AB300" i="5"/>
  <c r="E318" i="5"/>
  <c r="D318" i="5"/>
  <c r="J317" i="5"/>
  <c r="E329" i="5"/>
  <c r="C329" i="5"/>
  <c r="D329" i="5"/>
  <c r="D327" i="5"/>
  <c r="E327" i="5"/>
  <c r="C328" i="5"/>
  <c r="D328" i="5"/>
  <c r="E328" i="5"/>
  <c r="B328" i="5"/>
  <c r="B327" i="5"/>
  <c r="F327" i="5" s="1"/>
  <c r="M323" i="5"/>
  <c r="K323" i="5"/>
  <c r="M322" i="5"/>
  <c r="M321" i="5"/>
  <c r="L321" i="5"/>
  <c r="L323" i="5" s="1"/>
  <c r="K322" i="5"/>
  <c r="L322" i="5"/>
  <c r="J322" i="5"/>
  <c r="M315" i="5"/>
  <c r="K321" i="5"/>
  <c r="J321" i="5"/>
  <c r="J323" i="5" s="1"/>
  <c r="K317" i="5"/>
  <c r="L317" i="5"/>
  <c r="M317" i="5"/>
  <c r="J315" i="5"/>
  <c r="M311" i="5"/>
  <c r="L311" i="5"/>
  <c r="K311" i="5"/>
  <c r="J311" i="5"/>
  <c r="J310" i="5"/>
  <c r="J309" i="5"/>
  <c r="M316" i="5"/>
  <c r="L316" i="5"/>
  <c r="K316" i="5"/>
  <c r="J316" i="5"/>
  <c r="L315" i="5"/>
  <c r="K315" i="5"/>
  <c r="M310" i="5"/>
  <c r="L310" i="5"/>
  <c r="K310" i="5"/>
  <c r="M309" i="5"/>
  <c r="L309" i="5"/>
  <c r="K309" i="5"/>
  <c r="C323" i="5"/>
  <c r="D323" i="5"/>
  <c r="E323" i="5"/>
  <c r="B323" i="5"/>
  <c r="E317" i="5"/>
  <c r="D317" i="5"/>
  <c r="C317" i="5"/>
  <c r="B317" i="5"/>
  <c r="D311" i="5"/>
  <c r="C311" i="5"/>
  <c r="E311" i="5"/>
  <c r="B311" i="5"/>
  <c r="R301" i="5"/>
  <c r="R302" i="5"/>
  <c r="R300" i="5"/>
  <c r="E322" i="5"/>
  <c r="E321" i="5"/>
  <c r="C322" i="5"/>
  <c r="D322" i="5"/>
  <c r="B322" i="5"/>
  <c r="C321" i="5"/>
  <c r="D321" i="5"/>
  <c r="B321" i="5"/>
  <c r="C316" i="5"/>
  <c r="D316" i="5"/>
  <c r="E316" i="5"/>
  <c r="B316" i="5"/>
  <c r="E315" i="5"/>
  <c r="C315" i="5"/>
  <c r="D315" i="5"/>
  <c r="B315" i="5"/>
  <c r="E310" i="5"/>
  <c r="E309" i="5"/>
  <c r="C310" i="5"/>
  <c r="D310" i="5"/>
  <c r="C309" i="5"/>
  <c r="D309" i="5"/>
  <c r="B310" i="5"/>
  <c r="N544" i="4"/>
  <c r="N543" i="4"/>
  <c r="N542" i="4"/>
  <c r="E544" i="4"/>
  <c r="E545" i="4"/>
  <c r="E543" i="4"/>
  <c r="E542" i="4"/>
  <c r="D392" i="4"/>
  <c r="H419" i="4"/>
  <c r="D434" i="4"/>
  <c r="D435" i="4"/>
  <c r="N472" i="4"/>
  <c r="F356" i="5" l="1"/>
  <c r="F358" i="5"/>
  <c r="F311" i="5"/>
  <c r="B331" i="5"/>
  <c r="F331" i="5" s="1"/>
  <c r="B329" i="5"/>
  <c r="F329" i="5"/>
  <c r="N545" i="4"/>
  <c r="AB301" i="5"/>
  <c r="P522" i="4"/>
  <c r="O522" i="4"/>
  <c r="N522" i="4"/>
  <c r="M522" i="4"/>
  <c r="L522" i="4"/>
  <c r="P521" i="4"/>
  <c r="O521" i="4"/>
  <c r="N521" i="4"/>
  <c r="M521" i="4"/>
  <c r="M523" i="4" s="1"/>
  <c r="L521" i="4"/>
  <c r="L523" i="4" s="1"/>
  <c r="P520" i="4"/>
  <c r="P523" i="4" s="1"/>
  <c r="O520" i="4"/>
  <c r="O524" i="4" s="1"/>
  <c r="N520" i="4"/>
  <c r="N524" i="4" s="1"/>
  <c r="M520" i="4"/>
  <c r="L520" i="4"/>
  <c r="P519" i="4"/>
  <c r="O519" i="4"/>
  <c r="N519" i="4"/>
  <c r="M519" i="4"/>
  <c r="M524" i="4" s="1"/>
  <c r="L519" i="4"/>
  <c r="L524" i="4" s="1"/>
  <c r="D523" i="4"/>
  <c r="D522" i="4"/>
  <c r="E522" i="4"/>
  <c r="F522" i="4"/>
  <c r="G522" i="4"/>
  <c r="C522" i="4"/>
  <c r="D521" i="4"/>
  <c r="E521" i="4"/>
  <c r="E523" i="4" s="1"/>
  <c r="F521" i="4"/>
  <c r="F523" i="4" s="1"/>
  <c r="G521" i="4"/>
  <c r="C521" i="4"/>
  <c r="D520" i="4"/>
  <c r="E520" i="4"/>
  <c r="F520" i="4"/>
  <c r="G520" i="4"/>
  <c r="C520" i="4"/>
  <c r="C524" i="4" s="1"/>
  <c r="D519" i="4"/>
  <c r="E519" i="4"/>
  <c r="F519" i="4"/>
  <c r="G519" i="4"/>
  <c r="C392" i="4"/>
  <c r="C452" i="4"/>
  <c r="E524" i="4" l="1"/>
  <c r="G524" i="4"/>
  <c r="D524" i="4"/>
  <c r="F524" i="4"/>
  <c r="C523" i="4"/>
  <c r="O523" i="4"/>
  <c r="Q523" i="4" s="1"/>
  <c r="G523" i="4"/>
  <c r="H524" i="4"/>
  <c r="Q524" i="4"/>
  <c r="N523" i="4"/>
  <c r="P524" i="4"/>
  <c r="BC24" i="8"/>
  <c r="BC23" i="8"/>
  <c r="BI18" i="8"/>
  <c r="C413" i="4"/>
  <c r="BB16" i="8" l="1"/>
  <c r="BA16" i="8"/>
  <c r="AZ16" i="8"/>
  <c r="AP76" i="8"/>
  <c r="AO76" i="8"/>
  <c r="AN76" i="8"/>
  <c r="AM76" i="8"/>
  <c r="AP75" i="8"/>
  <c r="AO75" i="8"/>
  <c r="AN75" i="8"/>
  <c r="AM75" i="8"/>
  <c r="AP74" i="8"/>
  <c r="AO74" i="8"/>
  <c r="AN74" i="8"/>
  <c r="AM74" i="8"/>
  <c r="AM61" i="8"/>
  <c r="AN61" i="8"/>
  <c r="AO61" i="8"/>
  <c r="AP61" i="8"/>
  <c r="AN60" i="8"/>
  <c r="AO60" i="8"/>
  <c r="AP60" i="8"/>
  <c r="AM60" i="8"/>
  <c r="AN59" i="8"/>
  <c r="AO59" i="8"/>
  <c r="AP59" i="8"/>
  <c r="AM59" i="8"/>
  <c r="S303" i="5"/>
  <c r="T303" i="5"/>
  <c r="U303" i="5"/>
  <c r="V303" i="5"/>
  <c r="R303" i="5"/>
  <c r="S302" i="5"/>
  <c r="T302" i="5"/>
  <c r="U302" i="5"/>
  <c r="V302" i="5"/>
  <c r="O496" i="4"/>
  <c r="P500" i="4"/>
  <c r="O500" i="4"/>
  <c r="N500" i="4"/>
  <c r="P499" i="4"/>
  <c r="O499" i="4"/>
  <c r="N499" i="4"/>
  <c r="P498" i="4"/>
  <c r="O498" i="4"/>
  <c r="N498" i="4"/>
  <c r="P497" i="4"/>
  <c r="O497" i="4"/>
  <c r="N497" i="4"/>
  <c r="P496" i="4"/>
  <c r="N496" i="4"/>
  <c r="P476" i="4"/>
  <c r="O476" i="4"/>
  <c r="N476" i="4"/>
  <c r="P475" i="4"/>
  <c r="O475" i="4"/>
  <c r="N475" i="4"/>
  <c r="P474" i="4"/>
  <c r="O474" i="4"/>
  <c r="P473" i="4"/>
  <c r="O473" i="4"/>
  <c r="N473" i="4"/>
  <c r="P472" i="4"/>
  <c r="O472" i="4"/>
  <c r="AH474" i="4"/>
  <c r="AH475" i="4"/>
  <c r="AH476" i="4"/>
  <c r="AH477" i="4"/>
  <c r="AH473" i="4"/>
  <c r="AG474" i="4"/>
  <c r="AG475" i="4"/>
  <c r="AG476" i="4"/>
  <c r="AG477" i="4"/>
  <c r="AG473" i="4"/>
  <c r="AF474" i="4"/>
  <c r="AF475" i="4"/>
  <c r="AF476" i="4"/>
  <c r="AF477" i="4"/>
  <c r="AF473" i="4"/>
  <c r="Y454" i="4"/>
  <c r="X454" i="4"/>
  <c r="W454" i="4"/>
  <c r="V454" i="4"/>
  <c r="U454" i="4"/>
  <c r="Y453" i="4"/>
  <c r="X453" i="4"/>
  <c r="W453" i="4"/>
  <c r="V453" i="4"/>
  <c r="U453" i="4"/>
  <c r="Y452" i="4"/>
  <c r="X452" i="4"/>
  <c r="W452" i="4"/>
  <c r="V452" i="4"/>
  <c r="U452" i="4"/>
  <c r="L452" i="4"/>
  <c r="P454" i="4"/>
  <c r="O454" i="4"/>
  <c r="N454" i="4"/>
  <c r="M454" i="4"/>
  <c r="L454" i="4"/>
  <c r="P453" i="4"/>
  <c r="O453" i="4"/>
  <c r="N453" i="4"/>
  <c r="M453" i="4"/>
  <c r="L453" i="4"/>
  <c r="P452" i="4"/>
  <c r="O452" i="4"/>
  <c r="N452" i="4"/>
  <c r="M452" i="4"/>
  <c r="D454" i="4"/>
  <c r="E454" i="4"/>
  <c r="F454" i="4"/>
  <c r="G454" i="4"/>
  <c r="C454" i="4"/>
  <c r="D453" i="4"/>
  <c r="E453" i="4"/>
  <c r="F453" i="4"/>
  <c r="G453" i="4"/>
  <c r="C453" i="4"/>
  <c r="D452" i="4"/>
  <c r="E452" i="4"/>
  <c r="F452" i="4"/>
  <c r="G452" i="4"/>
  <c r="G455" i="4" s="1"/>
  <c r="V301" i="5"/>
  <c r="T301" i="5"/>
  <c r="S301" i="5"/>
  <c r="U301" i="5"/>
  <c r="BK17" i="8"/>
  <c r="BL17" i="8"/>
  <c r="BJ17" i="8"/>
  <c r="BI17" i="8"/>
  <c r="N455" i="4" l="1"/>
  <c r="O455" i="4"/>
  <c r="X455" i="4"/>
  <c r="M455" i="4"/>
  <c r="Y455" i="4"/>
  <c r="W455" i="4"/>
  <c r="E455" i="4"/>
  <c r="F455" i="4"/>
  <c r="D455" i="4"/>
  <c r="AC454" i="4"/>
  <c r="C455" i="4"/>
  <c r="Z454" i="4"/>
  <c r="P455" i="4"/>
  <c r="AA454" i="4"/>
  <c r="AB454" i="4"/>
  <c r="L455" i="4"/>
  <c r="U455" i="4"/>
  <c r="V455" i="4"/>
  <c r="BK18" i="8"/>
  <c r="AP73" i="8"/>
  <c r="AO73" i="8"/>
  <c r="AN73" i="8"/>
  <c r="AM73" i="8"/>
  <c r="AO58" i="8"/>
  <c r="AN58" i="8"/>
  <c r="AM58" i="8"/>
  <c r="AP58" i="8"/>
  <c r="AX16" i="8"/>
  <c r="AY16" i="8"/>
  <c r="AW16" i="8"/>
  <c r="AN48" i="8"/>
  <c r="AM49" i="8" s="1"/>
  <c r="AM48" i="8"/>
  <c r="Z300" i="5"/>
  <c r="Y300" i="5"/>
  <c r="Y301" i="5" s="1"/>
  <c r="S300" i="5"/>
  <c r="T300" i="5"/>
  <c r="U300" i="5"/>
  <c r="V300" i="5"/>
  <c r="AD477" i="4"/>
  <c r="AE477" i="4" s="1"/>
  <c r="AD476" i="4"/>
  <c r="AD475" i="4"/>
  <c r="AE475" i="4" s="1"/>
  <c r="AD474" i="4"/>
  <c r="AD473" i="4"/>
  <c r="AE473" i="4" s="1"/>
  <c r="L497" i="4"/>
  <c r="L500" i="4"/>
  <c r="L499" i="4"/>
  <c r="L498" i="4"/>
  <c r="L496" i="4"/>
  <c r="L473" i="4"/>
  <c r="L474" i="4"/>
  <c r="L475" i="4"/>
  <c r="L476" i="4"/>
  <c r="L472" i="4"/>
  <c r="C393" i="4"/>
  <c r="AE474" i="4" l="1"/>
  <c r="M472" i="4"/>
  <c r="M473" i="4"/>
  <c r="M475" i="4"/>
  <c r="M476" i="4"/>
  <c r="M474" i="4"/>
  <c r="AE476" i="4"/>
  <c r="AB455" i="4"/>
  <c r="AA455" i="4"/>
  <c r="Z455" i="4"/>
  <c r="AC455" i="4"/>
  <c r="M497" i="4"/>
  <c r="M496" i="4"/>
  <c r="M500" i="4"/>
  <c r="M498" i="4"/>
  <c r="M499" i="4"/>
  <c r="M305" i="5"/>
  <c r="M304" i="5"/>
  <c r="M303" i="5"/>
  <c r="M302" i="5"/>
  <c r="M301" i="5"/>
  <c r="M300" i="5"/>
  <c r="K305" i="5"/>
  <c r="K304" i="5"/>
  <c r="K303" i="5"/>
  <c r="K302" i="5"/>
  <c r="K301" i="5"/>
  <c r="K300" i="5"/>
  <c r="M296" i="5"/>
  <c r="M295" i="5"/>
  <c r="M294" i="5"/>
  <c r="M293" i="5"/>
  <c r="M292" i="5"/>
  <c r="M291" i="5"/>
  <c r="K296" i="5"/>
  <c r="K295" i="5"/>
  <c r="K294" i="5"/>
  <c r="K293" i="5"/>
  <c r="K292" i="5"/>
  <c r="K291" i="5"/>
  <c r="M287" i="5"/>
  <c r="M286" i="5"/>
  <c r="M285" i="5"/>
  <c r="M284" i="5"/>
  <c r="M283" i="5"/>
  <c r="M282" i="5"/>
  <c r="K283" i="5"/>
  <c r="K282" i="5"/>
  <c r="K287" i="5"/>
  <c r="K286" i="5"/>
  <c r="K285" i="5"/>
  <c r="K284" i="5"/>
  <c r="E305" i="5"/>
  <c r="E304" i="5"/>
  <c r="E303" i="5"/>
  <c r="E302" i="5"/>
  <c r="E301" i="5"/>
  <c r="E300" i="5"/>
  <c r="C305" i="5"/>
  <c r="C304" i="5"/>
  <c r="C303" i="5"/>
  <c r="C302" i="5"/>
  <c r="C301" i="5"/>
  <c r="C300" i="5"/>
  <c r="E296" i="5"/>
  <c r="E295" i="5"/>
  <c r="E294" i="5"/>
  <c r="E293" i="5"/>
  <c r="E292" i="5"/>
  <c r="E291" i="5"/>
  <c r="C296" i="5"/>
  <c r="C295" i="5"/>
  <c r="C294" i="5"/>
  <c r="C293" i="5"/>
  <c r="C292" i="5"/>
  <c r="C291" i="5"/>
  <c r="E287" i="5"/>
  <c r="E286" i="5"/>
  <c r="E285" i="5"/>
  <c r="E284" i="5"/>
  <c r="E283" i="5"/>
  <c r="E282" i="5"/>
  <c r="C284" i="5"/>
  <c r="C285" i="5"/>
  <c r="C286" i="5"/>
  <c r="C287" i="5"/>
  <c r="C283" i="5"/>
  <c r="C282" i="5"/>
  <c r="B258" i="5"/>
  <c r="AD455" i="4" l="1"/>
  <c r="Z432" i="4"/>
  <c r="N4" i="1" l="1"/>
  <c r="N5" i="1"/>
  <c r="N3" i="1"/>
  <c r="BD151" i="5" l="1"/>
  <c r="BB151" i="5"/>
  <c r="BS231" i="5"/>
  <c r="BT231" i="5"/>
  <c r="BU231" i="5"/>
  <c r="BV231" i="5"/>
  <c r="BR231" i="5"/>
  <c r="BK231" i="5"/>
  <c r="BL231" i="5"/>
  <c r="BM231" i="5"/>
  <c r="BN231" i="5"/>
  <c r="BJ231" i="5"/>
  <c r="BC231" i="5"/>
  <c r="BD231" i="5"/>
  <c r="BE231" i="5"/>
  <c r="BF231" i="5"/>
  <c r="BB231" i="5"/>
  <c r="BS204" i="5"/>
  <c r="BT204" i="5"/>
  <c r="BU204" i="5"/>
  <c r="BV204" i="5"/>
  <c r="BR204" i="5"/>
  <c r="BK204" i="5"/>
  <c r="BL204" i="5"/>
  <c r="BM204" i="5"/>
  <c r="BN204" i="5"/>
  <c r="BJ204" i="5"/>
  <c r="BE204" i="5"/>
  <c r="BC204" i="5"/>
  <c r="BD204" i="5"/>
  <c r="BF204" i="5"/>
  <c r="BB204" i="5"/>
  <c r="BS176" i="5"/>
  <c r="BT176" i="5"/>
  <c r="BU176" i="5"/>
  <c r="BV176" i="5"/>
  <c r="BR176" i="5"/>
  <c r="BK176" i="5"/>
  <c r="BL176" i="5"/>
  <c r="BM176" i="5"/>
  <c r="BN176" i="5"/>
  <c r="BJ176" i="5"/>
  <c r="BC176" i="5"/>
  <c r="BD176" i="5"/>
  <c r="BE176" i="5"/>
  <c r="BF176" i="5"/>
  <c r="BB176" i="5"/>
  <c r="BS151" i="5"/>
  <c r="BT151" i="5"/>
  <c r="BU151" i="5"/>
  <c r="BV151" i="5"/>
  <c r="BR151" i="5"/>
  <c r="BK151" i="5"/>
  <c r="BL151" i="5"/>
  <c r="BM151" i="5"/>
  <c r="BN151" i="5"/>
  <c r="BJ151" i="5"/>
  <c r="BC151" i="5"/>
  <c r="BE151" i="5"/>
  <c r="BF151" i="5"/>
  <c r="AS231" i="5"/>
  <c r="AT231" i="5"/>
  <c r="AU231" i="5"/>
  <c r="AV231" i="5"/>
  <c r="AR231" i="5"/>
  <c r="AK231" i="5"/>
  <c r="AL231" i="5"/>
  <c r="AM231" i="5"/>
  <c r="AN231" i="5"/>
  <c r="AJ231" i="5"/>
  <c r="AC231" i="5"/>
  <c r="AD231" i="5"/>
  <c r="AE231" i="5"/>
  <c r="AF231" i="5"/>
  <c r="AB231" i="5"/>
  <c r="AS204" i="5"/>
  <c r="AT204" i="5"/>
  <c r="AU204" i="5"/>
  <c r="AV204" i="5"/>
  <c r="AR204" i="5"/>
  <c r="AK204" i="5"/>
  <c r="AL204" i="5"/>
  <c r="AM204" i="5"/>
  <c r="AN204" i="5"/>
  <c r="AJ204" i="5"/>
  <c r="AC204" i="5"/>
  <c r="AD204" i="5"/>
  <c r="AE204" i="5"/>
  <c r="AF204" i="5"/>
  <c r="AB204" i="5"/>
  <c r="AS176" i="5"/>
  <c r="AT176" i="5"/>
  <c r="AU176" i="5"/>
  <c r="AV176" i="5"/>
  <c r="AR176" i="5"/>
  <c r="AK176" i="5"/>
  <c r="AL176" i="5"/>
  <c r="AM176" i="5"/>
  <c r="AN176" i="5"/>
  <c r="AJ176" i="5"/>
  <c r="AC176" i="5"/>
  <c r="AD176" i="5"/>
  <c r="AE176" i="5"/>
  <c r="AF176" i="5"/>
  <c r="AB176" i="5"/>
  <c r="AR151" i="5"/>
  <c r="AS151" i="5"/>
  <c r="AT151" i="5"/>
  <c r="AU151" i="5"/>
  <c r="AV151" i="5"/>
  <c r="AK151" i="5"/>
  <c r="AL151" i="5"/>
  <c r="AM151" i="5"/>
  <c r="AN151" i="5"/>
  <c r="AJ151" i="5"/>
  <c r="AB151" i="5"/>
  <c r="AC151" i="5"/>
  <c r="AD151" i="5"/>
  <c r="AE151" i="5"/>
  <c r="AF151" i="5"/>
  <c r="E151" i="5"/>
  <c r="E176" i="5"/>
  <c r="U176" i="5"/>
  <c r="E435" i="4" l="1"/>
  <c r="F435" i="4"/>
  <c r="G435" i="4"/>
  <c r="C435" i="4"/>
  <c r="C414" i="4"/>
  <c r="D414" i="4"/>
  <c r="E414" i="4"/>
  <c r="F414" i="4"/>
  <c r="G414" i="4"/>
  <c r="D393" i="4"/>
  <c r="E393" i="4"/>
  <c r="F393" i="4"/>
  <c r="G393" i="4"/>
  <c r="E392" i="4"/>
  <c r="F392" i="4"/>
  <c r="G392" i="4"/>
  <c r="D413" i="4"/>
  <c r="E413" i="4"/>
  <c r="F413" i="4"/>
  <c r="G413" i="4"/>
  <c r="M392" i="4"/>
  <c r="N392" i="4"/>
  <c r="O392" i="4"/>
  <c r="P392" i="4"/>
  <c r="L392" i="4"/>
  <c r="M434" i="4"/>
  <c r="N434" i="4"/>
  <c r="O434" i="4"/>
  <c r="P434" i="4"/>
  <c r="L434" i="4"/>
  <c r="M413" i="4"/>
  <c r="N413" i="4"/>
  <c r="O413" i="4"/>
  <c r="P413" i="4"/>
  <c r="L413" i="4"/>
  <c r="E434" i="4"/>
  <c r="F434" i="4"/>
  <c r="G434" i="4"/>
  <c r="C434" i="4"/>
  <c r="E440" i="4"/>
  <c r="D440" i="4"/>
  <c r="P358" i="4"/>
  <c r="O358" i="4"/>
  <c r="L358" i="4" l="1"/>
  <c r="N358" i="4" l="1"/>
  <c r="Z433" i="4"/>
  <c r="Q433" i="4"/>
  <c r="H433" i="4"/>
  <c r="Q432" i="4"/>
  <c r="H432" i="4"/>
  <c r="Z431" i="4"/>
  <c r="Q431" i="4"/>
  <c r="H431" i="4"/>
  <c r="Z430" i="4"/>
  <c r="Q430" i="4"/>
  <c r="H430" i="4"/>
  <c r="Z429" i="4"/>
  <c r="Q429" i="4"/>
  <c r="H429" i="4"/>
  <c r="Z428" i="4"/>
  <c r="Q428" i="4"/>
  <c r="H428" i="4"/>
  <c r="Z427" i="4"/>
  <c r="Q427" i="4"/>
  <c r="H427" i="4"/>
  <c r="Z426" i="4"/>
  <c r="Q426" i="4"/>
  <c r="H426" i="4"/>
  <c r="Z425" i="4"/>
  <c r="Q425" i="4"/>
  <c r="H425" i="4"/>
  <c r="Z424" i="4"/>
  <c r="Q424" i="4"/>
  <c r="H424" i="4"/>
  <c r="Z423" i="4"/>
  <c r="Q423" i="4"/>
  <c r="H423" i="4"/>
  <c r="Z422" i="4"/>
  <c r="Q422" i="4"/>
  <c r="H422" i="4"/>
  <c r="Z421" i="4"/>
  <c r="Q421" i="4"/>
  <c r="H421" i="4"/>
  <c r="Z420" i="4"/>
  <c r="Q420" i="4"/>
  <c r="H420" i="4"/>
  <c r="Z419" i="4"/>
  <c r="Q419" i="4"/>
  <c r="Q412" i="4"/>
  <c r="H412" i="4"/>
  <c r="Q411" i="4"/>
  <c r="H411" i="4"/>
  <c r="Q410" i="4"/>
  <c r="H410" i="4"/>
  <c r="Q409" i="4"/>
  <c r="H409" i="4"/>
  <c r="Q408" i="4"/>
  <c r="H408" i="4"/>
  <c r="Q407" i="4"/>
  <c r="H407" i="4"/>
  <c r="Q406" i="4"/>
  <c r="H406" i="4"/>
  <c r="Q405" i="4"/>
  <c r="H405" i="4"/>
  <c r="Q404" i="4"/>
  <c r="H404" i="4"/>
  <c r="Q403" i="4"/>
  <c r="H403" i="4"/>
  <c r="Q402" i="4"/>
  <c r="H402" i="4"/>
  <c r="Q401" i="4"/>
  <c r="H401" i="4"/>
  <c r="Q400" i="4"/>
  <c r="H400" i="4"/>
  <c r="Q399" i="4"/>
  <c r="H399" i="4"/>
  <c r="Q398" i="4"/>
  <c r="H398" i="4"/>
  <c r="Z412" i="4"/>
  <c r="Z411" i="4"/>
  <c r="Z410" i="4"/>
  <c r="Z409" i="4"/>
  <c r="Z408" i="4"/>
  <c r="Z407" i="4"/>
  <c r="Z406" i="4"/>
  <c r="Z405" i="4"/>
  <c r="Z404" i="4"/>
  <c r="Z403" i="4"/>
  <c r="Z402" i="4"/>
  <c r="Z401" i="4"/>
  <c r="Z400" i="4"/>
  <c r="Z399" i="4"/>
  <c r="Z398" i="4"/>
  <c r="Z391" i="4"/>
  <c r="Z390" i="4"/>
  <c r="Z389" i="4"/>
  <c r="Z388" i="4"/>
  <c r="Z387" i="4"/>
  <c r="Z386" i="4"/>
  <c r="Z385" i="4"/>
  <c r="Z384" i="4"/>
  <c r="Z383" i="4"/>
  <c r="Z382" i="4"/>
  <c r="Z381" i="4"/>
  <c r="Z380" i="4"/>
  <c r="Z379" i="4"/>
  <c r="Z378" i="4"/>
  <c r="Z377" i="4"/>
  <c r="Z439" i="4" l="1"/>
  <c r="Z436" i="4"/>
  <c r="Z438" i="4"/>
  <c r="Z437" i="4"/>
  <c r="U204" i="5"/>
  <c r="C258" i="5" l="1"/>
  <c r="D258" i="5"/>
  <c r="F258" i="5"/>
  <c r="E258" i="5"/>
  <c r="V231" i="5"/>
  <c r="U231" i="5"/>
  <c r="T231" i="5"/>
  <c r="S231" i="5"/>
  <c r="R231" i="5"/>
  <c r="N231" i="5"/>
  <c r="M231" i="5"/>
  <c r="L231" i="5"/>
  <c r="K231" i="5"/>
  <c r="J231" i="5"/>
  <c r="F231" i="5"/>
  <c r="E231" i="5"/>
  <c r="D231" i="5"/>
  <c r="C231" i="5"/>
  <c r="B231" i="5"/>
  <c r="V204" i="5"/>
  <c r="T204" i="5"/>
  <c r="S204" i="5"/>
  <c r="R204" i="5"/>
  <c r="N204" i="5"/>
  <c r="M204" i="5"/>
  <c r="L204" i="5"/>
  <c r="K204" i="5"/>
  <c r="J204" i="5"/>
  <c r="F204" i="5"/>
  <c r="E204" i="5"/>
  <c r="D204" i="5"/>
  <c r="C204" i="5"/>
  <c r="B204" i="5"/>
  <c r="C176" i="5" l="1"/>
  <c r="D176" i="5"/>
  <c r="F176" i="5"/>
  <c r="B176" i="5"/>
  <c r="K176" i="5"/>
  <c r="L176" i="5"/>
  <c r="M176" i="5"/>
  <c r="N176" i="5"/>
  <c r="J176" i="5"/>
  <c r="S176" i="5"/>
  <c r="T176" i="5"/>
  <c r="V176" i="5"/>
  <c r="R176" i="5"/>
  <c r="S151" i="5"/>
  <c r="T151" i="5"/>
  <c r="U151" i="5"/>
  <c r="R151" i="5"/>
  <c r="K151" i="5"/>
  <c r="L151" i="5"/>
  <c r="M151" i="5"/>
  <c r="J151" i="5"/>
  <c r="C151" i="5"/>
  <c r="D151" i="5"/>
  <c r="B151" i="5"/>
  <c r="H385" i="4" l="1"/>
  <c r="Q378" i="4"/>
  <c r="Q379" i="4"/>
  <c r="Q380" i="4"/>
  <c r="Q381" i="4"/>
  <c r="Q382" i="4"/>
  <c r="Q383" i="4"/>
  <c r="Q384" i="4"/>
  <c r="Q385" i="4"/>
  <c r="Q386" i="4"/>
  <c r="Q387" i="4"/>
  <c r="Q388" i="4"/>
  <c r="Q389" i="4"/>
  <c r="Q390" i="4"/>
  <c r="Q391" i="4"/>
  <c r="Q377" i="4"/>
  <c r="H378" i="4"/>
  <c r="H379" i="4"/>
  <c r="H380" i="4"/>
  <c r="H381" i="4"/>
  <c r="H382" i="4"/>
  <c r="H383" i="4"/>
  <c r="H384" i="4"/>
  <c r="H386" i="4"/>
  <c r="H387" i="4"/>
  <c r="H388" i="4"/>
  <c r="H389" i="4"/>
  <c r="H390" i="4"/>
  <c r="H391" i="4"/>
  <c r="H377" i="4"/>
  <c r="M358" i="4" l="1"/>
  <c r="AZ351" i="4" l="1"/>
  <c r="AZ352" i="4"/>
  <c r="AZ353" i="4"/>
  <c r="AZ354" i="4"/>
  <c r="AZ355" i="4"/>
  <c r="AZ356" i="4"/>
  <c r="AZ357" i="4"/>
  <c r="AZ358" i="4"/>
  <c r="AZ359" i="4"/>
  <c r="AZ360" i="4"/>
  <c r="AZ361" i="4"/>
  <c r="AZ362" i="4"/>
  <c r="AZ363" i="4"/>
  <c r="AZ364" i="4"/>
  <c r="AZ350" i="4"/>
  <c r="Z352" i="4"/>
  <c r="Z353" i="4"/>
  <c r="Z354" i="4"/>
  <c r="Z355" i="4"/>
  <c r="Z356" i="4"/>
  <c r="Z357" i="4"/>
  <c r="Z358" i="4"/>
  <c r="Z359" i="4"/>
  <c r="Z360" i="4"/>
  <c r="Z361" i="4"/>
  <c r="Z362" i="4"/>
  <c r="Z363" i="4"/>
  <c r="Z364" i="4"/>
  <c r="Z365" i="4"/>
  <c r="Z351" i="4"/>
  <c r="H351" i="4"/>
  <c r="H352" i="4"/>
  <c r="H353" i="4"/>
  <c r="H354" i="4"/>
  <c r="H355" i="4"/>
  <c r="H356" i="4"/>
  <c r="H357" i="4"/>
  <c r="H358" i="4"/>
  <c r="H359" i="4"/>
  <c r="H360" i="4"/>
  <c r="H361" i="4"/>
  <c r="H362" i="4"/>
  <c r="H363" i="4"/>
  <c r="H364" i="4"/>
  <c r="H350" i="4"/>
  <c r="I362" i="4" l="1"/>
  <c r="I357" i="4"/>
  <c r="Q306" i="4"/>
  <c r="P306" i="4"/>
  <c r="O306" i="4"/>
  <c r="N306" i="4"/>
  <c r="M306" i="4"/>
  <c r="M282" i="4"/>
  <c r="Q282" i="4"/>
  <c r="P282" i="4"/>
  <c r="O282" i="4"/>
  <c r="N282" i="4"/>
  <c r="N258" i="4"/>
  <c r="O258" i="4"/>
  <c r="P258" i="4"/>
  <c r="Q258" i="4"/>
  <c r="M258" i="4"/>
  <c r="N230" i="4"/>
  <c r="O230" i="4"/>
  <c r="P230" i="4"/>
  <c r="Q230" i="4"/>
  <c r="M230" i="4"/>
  <c r="N208" i="4"/>
  <c r="O208" i="4"/>
  <c r="P208" i="4"/>
  <c r="Q208" i="4"/>
  <c r="M208" i="4"/>
  <c r="N187" i="4"/>
  <c r="O187" i="4"/>
  <c r="P187" i="4"/>
  <c r="Q187" i="4"/>
  <c r="M187" i="4"/>
  <c r="N164" i="4"/>
  <c r="O164" i="4"/>
  <c r="P164" i="4"/>
  <c r="Q164" i="4"/>
  <c r="M164" i="4"/>
  <c r="M140" i="4"/>
  <c r="N140" i="4"/>
  <c r="O140" i="4"/>
  <c r="P140" i="4"/>
  <c r="Q140" i="4"/>
  <c r="B265" i="5"/>
  <c r="B263" i="5"/>
  <c r="AJ9" i="5"/>
  <c r="AG9" i="5"/>
  <c r="F145" i="5" s="1"/>
  <c r="AH9" i="5"/>
  <c r="N145" i="5" s="1"/>
  <c r="AI9" i="5"/>
  <c r="V145" i="5" s="1"/>
  <c r="AJ128" i="5"/>
  <c r="AI128" i="5"/>
  <c r="V150" i="5" s="1"/>
  <c r="AH128" i="5"/>
  <c r="N150" i="5" s="1"/>
  <c r="AG128" i="5"/>
  <c r="F150" i="5" s="1"/>
  <c r="AJ104" i="5"/>
  <c r="AI104" i="5"/>
  <c r="V149" i="5" s="1"/>
  <c r="AH104" i="5"/>
  <c r="N149" i="5" s="1"/>
  <c r="AG104" i="5"/>
  <c r="F149" i="5" s="1"/>
  <c r="AJ81" i="5"/>
  <c r="AI81" i="5"/>
  <c r="V148" i="5" s="1"/>
  <c r="AH81" i="5"/>
  <c r="N148" i="5" s="1"/>
  <c r="AG81" i="5"/>
  <c r="F148" i="5" s="1"/>
  <c r="AJ56" i="5"/>
  <c r="AI56" i="5"/>
  <c r="V147" i="5" s="1"/>
  <c r="AH56" i="5"/>
  <c r="N147" i="5" s="1"/>
  <c r="AG56" i="5"/>
  <c r="F147" i="5" s="1"/>
  <c r="AJ32" i="5"/>
  <c r="AI32" i="5"/>
  <c r="V146" i="5" s="1"/>
  <c r="AH32" i="5"/>
  <c r="N146" i="5" s="1"/>
  <c r="AG32" i="5"/>
  <c r="F146" i="5" s="1"/>
  <c r="F151" i="5" l="1"/>
  <c r="N151" i="5"/>
  <c r="V151" i="5"/>
  <c r="AY305" i="4"/>
  <c r="AO305" i="4"/>
  <c r="AC305" i="4"/>
  <c r="R305" i="4"/>
  <c r="G305" i="4"/>
  <c r="AY281" i="4"/>
  <c r="AO281" i="4"/>
  <c r="AC281" i="4"/>
  <c r="R281" i="4"/>
  <c r="G281" i="4"/>
  <c r="AY257" i="4"/>
  <c r="AO257" i="4"/>
  <c r="AC257" i="4"/>
  <c r="R257" i="4"/>
  <c r="G257" i="4"/>
  <c r="AY229" i="4"/>
  <c r="AO229" i="4"/>
  <c r="AC229" i="4"/>
  <c r="R229" i="4"/>
  <c r="G229" i="4"/>
  <c r="AY228" i="4"/>
  <c r="AO228" i="4"/>
  <c r="AC228" i="4"/>
  <c r="R228" i="4"/>
  <c r="G228" i="4"/>
  <c r="AY227" i="4"/>
  <c r="AO227" i="4"/>
  <c r="AC227" i="4"/>
  <c r="R227" i="4"/>
  <c r="G227" i="4"/>
  <c r="E4" i="3"/>
  <c r="AA128" i="5" l="1"/>
  <c r="AA104" i="5"/>
  <c r="AA81" i="5"/>
  <c r="AA56" i="5"/>
  <c r="AA32" i="5"/>
  <c r="AA9" i="5"/>
  <c r="T128" i="5"/>
  <c r="T104" i="5"/>
  <c r="T81" i="5"/>
  <c r="T56" i="5"/>
  <c r="T32" i="5"/>
  <c r="T9" i="5"/>
  <c r="M128" i="5"/>
  <c r="F128" i="5"/>
  <c r="F104" i="5"/>
  <c r="M104" i="5"/>
  <c r="M81" i="5"/>
  <c r="F81" i="5"/>
  <c r="M56" i="5"/>
  <c r="F56" i="5"/>
  <c r="F32" i="5" l="1"/>
  <c r="M32" i="5"/>
  <c r="M9" i="5"/>
  <c r="F9" i="5"/>
  <c r="J32" i="5"/>
  <c r="Z128" i="5" l="1"/>
  <c r="Y128" i="5"/>
  <c r="X128" i="5"/>
  <c r="S128" i="5"/>
  <c r="R128" i="5"/>
  <c r="Q128" i="5"/>
  <c r="Z81" i="5"/>
  <c r="Y81" i="5"/>
  <c r="X81" i="5"/>
  <c r="S81" i="5"/>
  <c r="R81" i="5"/>
  <c r="Q81" i="5"/>
  <c r="L128" i="5"/>
  <c r="K128" i="5"/>
  <c r="J128" i="5"/>
  <c r="E128" i="5"/>
  <c r="D128" i="5"/>
  <c r="C128" i="5"/>
  <c r="Z104" i="5"/>
  <c r="Y104" i="5"/>
  <c r="X104" i="5"/>
  <c r="S104" i="5"/>
  <c r="R104" i="5"/>
  <c r="Q104" i="5"/>
  <c r="L104" i="5"/>
  <c r="K104" i="5"/>
  <c r="J104" i="5"/>
  <c r="E104" i="5"/>
  <c r="D104" i="5"/>
  <c r="C104" i="5"/>
  <c r="C81" i="5"/>
  <c r="D81" i="5"/>
  <c r="E81" i="5"/>
  <c r="L81" i="5"/>
  <c r="K81" i="5"/>
  <c r="J81" i="5"/>
  <c r="Z56" i="5"/>
  <c r="Y56" i="5"/>
  <c r="X56" i="5"/>
  <c r="S56" i="5"/>
  <c r="R56" i="5"/>
  <c r="Q56" i="5"/>
  <c r="L56" i="5"/>
  <c r="K56" i="5"/>
  <c r="J56" i="5"/>
  <c r="E56" i="5"/>
  <c r="D56" i="5"/>
  <c r="C56" i="5"/>
  <c r="E32" i="5"/>
  <c r="D32" i="5"/>
  <c r="C32" i="5"/>
  <c r="L32" i="5"/>
  <c r="K32" i="5"/>
  <c r="S32" i="5"/>
  <c r="R32" i="5"/>
  <c r="Q32" i="5"/>
  <c r="Z32" i="5"/>
  <c r="Y32" i="5"/>
  <c r="X32" i="5"/>
  <c r="Z9" i="5"/>
  <c r="Y9" i="5"/>
  <c r="X9" i="5"/>
  <c r="R9" i="5"/>
  <c r="S9" i="5"/>
  <c r="Q9" i="5"/>
  <c r="K9" i="5"/>
  <c r="L9" i="5"/>
  <c r="J9" i="5"/>
  <c r="D9" i="5"/>
  <c r="E9" i="5"/>
  <c r="C9" i="5"/>
  <c r="AO304" i="4" l="1"/>
  <c r="AO303" i="4"/>
  <c r="AO302" i="4"/>
  <c r="AO301" i="4"/>
  <c r="AO280" i="4"/>
  <c r="AO279" i="4"/>
  <c r="AO278" i="4"/>
  <c r="AO277" i="4"/>
  <c r="AO256" i="4"/>
  <c r="AO255" i="4"/>
  <c r="AO254" i="4"/>
  <c r="AO253" i="4"/>
  <c r="AC304" i="4"/>
  <c r="AC303" i="4"/>
  <c r="AC302" i="4"/>
  <c r="AC301" i="4"/>
  <c r="AC280" i="4"/>
  <c r="AC279" i="4"/>
  <c r="AC278" i="4"/>
  <c r="AC277" i="4"/>
  <c r="AC256" i="4"/>
  <c r="AC255" i="4"/>
  <c r="AC254" i="4"/>
  <c r="AC253" i="4"/>
  <c r="AY207" i="4"/>
  <c r="AY206" i="4"/>
  <c r="AY205" i="4"/>
  <c r="AY186" i="4"/>
  <c r="AY185" i="4"/>
  <c r="AY184" i="4"/>
  <c r="AY163" i="4"/>
  <c r="AY162" i="4"/>
  <c r="AY161" i="4"/>
  <c r="AY139" i="4"/>
  <c r="AY138" i="4"/>
  <c r="AY137" i="4"/>
  <c r="AO207" i="4"/>
  <c r="AO206" i="4"/>
  <c r="AO205" i="4"/>
  <c r="AO186" i="4"/>
  <c r="AO185" i="4"/>
  <c r="AO184" i="4"/>
  <c r="AO163" i="4"/>
  <c r="AO162" i="4"/>
  <c r="AO161" i="4"/>
  <c r="AO139" i="4"/>
  <c r="AO138" i="4"/>
  <c r="AO137" i="4"/>
  <c r="AC207" i="4"/>
  <c r="AC206" i="4"/>
  <c r="AC205" i="4"/>
  <c r="AC186" i="4"/>
  <c r="AC185" i="4"/>
  <c r="AC184" i="4"/>
  <c r="AC163" i="4"/>
  <c r="AC162" i="4"/>
  <c r="AC161" i="4"/>
  <c r="AC139" i="4"/>
  <c r="AC138" i="4"/>
  <c r="AC137" i="4"/>
  <c r="R304" i="4"/>
  <c r="R303" i="4"/>
  <c r="R302" i="4"/>
  <c r="R301" i="4"/>
  <c r="R280" i="4"/>
  <c r="R279" i="4"/>
  <c r="R278" i="4"/>
  <c r="R277" i="4"/>
  <c r="R256" i="4"/>
  <c r="R255" i="4"/>
  <c r="R254" i="4"/>
  <c r="R253" i="4"/>
  <c r="R207" i="4"/>
  <c r="R206" i="4"/>
  <c r="R205" i="4"/>
  <c r="R186" i="4"/>
  <c r="R185" i="4"/>
  <c r="R184" i="4"/>
  <c r="R163" i="4"/>
  <c r="R162" i="4"/>
  <c r="R161" i="4"/>
  <c r="R139" i="4"/>
  <c r="R138" i="4"/>
  <c r="R137" i="4"/>
  <c r="G304" i="4"/>
  <c r="G303" i="4"/>
  <c r="G302" i="4"/>
  <c r="G301" i="4"/>
  <c r="G280" i="4"/>
  <c r="G279" i="4"/>
  <c r="G278" i="4"/>
  <c r="G277" i="4"/>
  <c r="G256" i="4"/>
  <c r="G255" i="4"/>
  <c r="G254" i="4"/>
  <c r="G253" i="4"/>
  <c r="G139" i="4"/>
  <c r="G138" i="4"/>
  <c r="G137" i="4"/>
  <c r="G163" i="4"/>
  <c r="G162" i="4"/>
  <c r="G161" i="4"/>
  <c r="G186" i="4"/>
  <c r="G185" i="4"/>
  <c r="G184" i="4"/>
  <c r="G206" i="4"/>
  <c r="G207" i="4"/>
  <c r="G205" i="4"/>
  <c r="AY302" i="4"/>
  <c r="AY303" i="4"/>
  <c r="AY304" i="4"/>
  <c r="AY301" i="4"/>
  <c r="AY278" i="4"/>
  <c r="AY279" i="4"/>
  <c r="AY280" i="4"/>
  <c r="AY277" i="4"/>
  <c r="AY254" i="4"/>
  <c r="AY255" i="4"/>
  <c r="AY256" i="4"/>
  <c r="AY253" i="4"/>
  <c r="AJ72" i="4" l="1"/>
  <c r="T72" i="4"/>
  <c r="AQ72" i="4"/>
  <c r="AP72" i="4"/>
  <c r="AO72" i="4"/>
  <c r="AN72" i="4"/>
  <c r="AM72" i="4"/>
  <c r="AL72" i="4"/>
  <c r="AK72" i="4"/>
  <c r="AE72" i="4"/>
  <c r="AD72" i="4"/>
  <c r="AC72" i="4"/>
  <c r="AB72" i="4"/>
  <c r="AA72" i="4"/>
  <c r="Z72" i="4"/>
  <c r="Y72" i="4"/>
  <c r="X72" i="4"/>
  <c r="S72" i="4"/>
  <c r="R72" i="4"/>
  <c r="Q72" i="4"/>
  <c r="P72" i="4"/>
  <c r="O72" i="4"/>
  <c r="N72" i="4"/>
  <c r="M72" i="4"/>
  <c r="I72" i="4"/>
  <c r="I331" i="4" s="1"/>
  <c r="H72" i="4"/>
  <c r="H331" i="4" s="1"/>
  <c r="G72" i="4"/>
  <c r="G331" i="4" s="1"/>
  <c r="F72" i="4"/>
  <c r="F331" i="4" s="1"/>
  <c r="E72" i="4"/>
  <c r="E331" i="4" s="1"/>
  <c r="D72" i="4"/>
  <c r="D331" i="4" s="1"/>
  <c r="C72" i="4"/>
  <c r="C331" i="4" s="1"/>
  <c r="B72" i="4"/>
  <c r="B331" i="4" s="1"/>
  <c r="AQ18" i="4"/>
  <c r="AP18" i="4"/>
  <c r="AO18" i="4"/>
  <c r="AN18" i="4"/>
  <c r="AM18" i="4"/>
  <c r="AL18" i="4"/>
  <c r="AK18" i="4"/>
  <c r="AJ18" i="4"/>
  <c r="AQ45" i="4"/>
  <c r="AP45" i="4"/>
  <c r="AO45" i="4"/>
  <c r="AN45" i="4"/>
  <c r="AM45" i="4"/>
  <c r="AL45" i="4"/>
  <c r="AK45" i="4"/>
  <c r="AJ45" i="4"/>
  <c r="AE45" i="4"/>
  <c r="AD45" i="4"/>
  <c r="AC45" i="4"/>
  <c r="AB45" i="4"/>
  <c r="AA45" i="4"/>
  <c r="Z45" i="4"/>
  <c r="Y45" i="4"/>
  <c r="X45" i="4"/>
  <c r="T45" i="4"/>
  <c r="S45" i="4"/>
  <c r="Q45" i="4"/>
  <c r="P45" i="4"/>
  <c r="O45" i="4"/>
  <c r="N45" i="4"/>
  <c r="M45" i="4"/>
  <c r="I45" i="4"/>
  <c r="I330" i="4" s="1"/>
  <c r="H45" i="4"/>
  <c r="H330" i="4" s="1"/>
  <c r="G45" i="4"/>
  <c r="G330" i="4" s="1"/>
  <c r="F45" i="4"/>
  <c r="F330" i="4" s="1"/>
  <c r="E45" i="4"/>
  <c r="E330" i="4" s="1"/>
  <c r="D45" i="4"/>
  <c r="D330" i="4" s="1"/>
  <c r="C45" i="4"/>
  <c r="C330" i="4" s="1"/>
  <c r="B45" i="4"/>
  <c r="B330" i="4" s="1"/>
  <c r="R45" i="4" l="1"/>
  <c r="Y18" i="4"/>
  <c r="Z18" i="4"/>
  <c r="AA18" i="4"/>
  <c r="AB18" i="4"/>
  <c r="AC18" i="4"/>
  <c r="AD18" i="4"/>
  <c r="AE18" i="4"/>
  <c r="X18" i="4"/>
  <c r="M18" i="4"/>
  <c r="N18" i="4"/>
  <c r="O18" i="4"/>
  <c r="P18" i="4"/>
  <c r="Q18" i="4"/>
  <c r="R18" i="4"/>
  <c r="S18" i="4"/>
  <c r="T18" i="4"/>
  <c r="B18" i="4"/>
  <c r="B329" i="4" s="1"/>
  <c r="C18" i="4"/>
  <c r="C329" i="4" s="1"/>
  <c r="D18" i="4"/>
  <c r="D329" i="4" s="1"/>
  <c r="E18" i="4"/>
  <c r="E329" i="4" s="1"/>
  <c r="F18" i="4"/>
  <c r="F329" i="4" s="1"/>
  <c r="G18" i="4"/>
  <c r="G329" i="4" s="1"/>
  <c r="H18" i="4"/>
  <c r="H329" i="4" s="1"/>
  <c r="I18" i="4"/>
  <c r="I329" i="4" s="1"/>
  <c r="X9" i="4"/>
  <c r="Y9" i="4"/>
  <c r="Z9" i="4"/>
  <c r="AA9" i="4"/>
  <c r="AB9" i="4"/>
  <c r="AC9" i="4"/>
  <c r="AD9" i="4"/>
  <c r="AE9" i="4"/>
  <c r="AF9" i="4"/>
  <c r="M9" i="4"/>
  <c r="N9" i="4"/>
  <c r="O9" i="4"/>
  <c r="P9" i="4"/>
  <c r="Q9" i="4"/>
  <c r="R9" i="4"/>
  <c r="S9" i="4"/>
  <c r="T9" i="4"/>
  <c r="U9" i="4"/>
  <c r="C9" i="4"/>
  <c r="D9" i="4"/>
  <c r="E9" i="4"/>
  <c r="F9" i="4"/>
  <c r="G9" i="4"/>
  <c r="H9" i="4"/>
  <c r="I9" i="4"/>
  <c r="J9" i="4"/>
  <c r="B9" i="4"/>
  <c r="E5" i="3" l="1"/>
  <c r="E6" i="3" s="1"/>
  <c r="I3" i="2" l="1"/>
  <c r="I4" i="2"/>
  <c r="I5" i="2"/>
  <c r="I6" i="2"/>
  <c r="I2" i="2"/>
  <c r="H3" i="2"/>
  <c r="H4" i="2"/>
  <c r="H5" i="2"/>
  <c r="H6" i="2"/>
  <c r="H2" i="2"/>
  <c r="J4" i="2" l="1"/>
  <c r="J2" i="2"/>
  <c r="J6" i="2"/>
  <c r="J5" i="2"/>
  <c r="J3" i="2"/>
  <c r="E21" i="1"/>
  <c r="E22" i="1" s="1"/>
  <c r="C21" i="1" l="1"/>
  <c r="C4" i="1" l="1"/>
  <c r="C3" i="1"/>
  <c r="C5" i="1"/>
  <c r="C6" i="1"/>
  <c r="C7" i="1"/>
  <c r="C2" i="1"/>
  <c r="C22" i="1"/>
</calcChain>
</file>

<file path=xl/sharedStrings.xml><?xml version="1.0" encoding="utf-8"?>
<sst xmlns="http://schemas.openxmlformats.org/spreadsheetml/2006/main" count="4263" uniqueCount="582">
  <si>
    <t>data</t>
  </si>
  <si>
    <t>spell corection</t>
  </si>
  <si>
    <t>ecommerce</t>
  </si>
  <si>
    <t>jumlah</t>
  </si>
  <si>
    <t>yes</t>
  </si>
  <si>
    <t>no</t>
  </si>
  <si>
    <t>waktu (s)</t>
  </si>
  <si>
    <t>game</t>
  </si>
  <si>
    <t>edukasi</t>
  </si>
  <si>
    <t>dataset</t>
  </si>
  <si>
    <t>game_yes</t>
  </si>
  <si>
    <t>waktu</t>
  </si>
  <si>
    <t>waktu (jam)</t>
  </si>
  <si>
    <t>Cosine Similarity</t>
  </si>
  <si>
    <t>animal</t>
  </si>
  <si>
    <t>after</t>
  </si>
  <si>
    <t>chicken</t>
  </si>
  <si>
    <t>zebra</t>
  </si>
  <si>
    <t>lion</t>
  </si>
  <si>
    <t>average</t>
  </si>
  <si>
    <t>kali</t>
  </si>
  <si>
    <t>result</t>
  </si>
  <si>
    <t>Cluster</t>
  </si>
  <si>
    <t>Penelitian</t>
  </si>
  <si>
    <t>Dataset</t>
  </si>
  <si>
    <t>row</t>
  </si>
  <si>
    <t>titik cluster</t>
  </si>
  <si>
    <t>Average max</t>
  </si>
  <si>
    <t>Average min</t>
  </si>
  <si>
    <t>keterangan</t>
  </si>
  <si>
    <t>Edukasi</t>
  </si>
  <si>
    <t>E-commerce</t>
  </si>
  <si>
    <t>jumlah kata</t>
  </si>
  <si>
    <t>'there', 'either', 'small', 'might'</t>
  </si>
  <si>
    <t>'absolutely': 1, 'comfortable': 2, 'sexy': 3, 'silky': 3, 'wonderful': 1, 'buy': 2, 'definitely': 4, 'dress': 3, 'find': 4, 'glad': 1, 'happen': 2</t>
  </si>
  <si>
    <t>'either', 'might', 'small', 'way'</t>
  </si>
  <si>
    <t>'absolutely': 1, 'comfortable': 1, 'sex': 1, 'silk': 3, 'wonderful': 4, 'buy': 1, 'definitely': 2, 'dress': 3, 'find': 2, 'glad': 1, 'happen': 1, 'hit': 4, 'knee': 1, 'length': 3, 'little': 4, 'love': 4, 'mid': 4, 'never': 1, 'online': 4, 'order': 1, 'petite': 3, 'pretty': 4, 'someone': 1, 'soon': 2, 'store': 3, 'true': 4, 'truly': 2, 'bottom': 4, 'c': 4, 'cheap': 3, 'design': 3, 'directly': 1, 'fact': 1, 'fit': 3, 'flaw': 1, 'half': 4, 'high': 4, 'hope': 4, 'initially': 1, 'layer': 3, 'major': 3, 'medium': 3, 'mio': 4, 'net': 4, 'nicely': 1, 'nipper': 3, 'ok': 4, 'outrageous': 3, 'overall': 4, 'really': 1, 'several': 3, 'sew': 3, 'size': 3, 'small': 4, 'somewhat': 1, 'tight': 1, 'top': 4, 'usual': 4, 'want': 1, 'work': 4, 'zip': 3, 'compliment': 1, 'every': 4, 'fabulous': 3, 'flirt': 1, 'fun': 4, 'great': 4, 'jumpsuit': 3, 'nothing': 1, 'time': 4, 'wear': 1, 'adjustable': 3, 'cardiac': 2, 'due': 4, 'flatter': 1, 'front': 4, 'legging': 3, 'pair': 3, 'perfect': 4, 'shirt': 1, 'sleepless': 2, 'tie': 4, 'well': 4, 'alteration': 3, 'away': 4, 'brand': 3, 'color': 3, 'embellishment': 3, 'foot': 3, 'frame': 3, 'full': 4, 'garment': 3, 'goose': 3, 'idea': 4, 'long': 4, 'narrow': 3, 'one': 4, 'overwhelm': 2, 'p': 4, 'package': 3, 'return': 2, 'shorten': 1, 'skirt': 3, 'stranger': 1, 'style': 4, 'tall': 3, 'trace': 4, 'usually': 1, 'add': 4, 'baggy': 1, 'basket': 4, 'darker': 1, 'decide': 2, 'everything': 1, 'go': 4, 'gorgeous': 3, 'jean': 4, 'keep': 4, 'last': 4, 'like': 4, 'look': 4, 'loop': 4, 'mallet': 3, 'mat': 4, 'match': 2, 'minute': 4, 'pale': 3, 'part': 4, 'perfectly': 1, 'person': 1, 'pick': 2, 'say': 1, 'summer': 4, 'though': 1, 'try': 2, 'turn': 4, 'already': 1, 'always': 4, 'big': 4, 'bite': 2, 'carbon': 3, 'charcoal': 3, 'complaint': 1, 'etc': 4, 'flare': 3, 'later': 1, 'light': 4, 'loose': 1, 'pencil': 3, 'sell': 3, 'since': 1, 'sleeve': 3, 'smallest': 3, 'stuff': 1, 'swimmer': 3, 'ton': 4, 'use': 4, 'xx': 4, 'bust': 2, 'feminine': 3, 'flair': 2, 'retailer': 3, 'run': 4, 'snug': 3, 'b': 4, 'busy': 1, 'cup': 4, 'fabric': 3, 'le': 4, 'longer': 1, 'party': 4, 'regular': 1, 'smaller': 3, 'sure': 1, 'tell': 1, 'typically': 2, 'underneath': 1, 'area': 4, 'back': 4, 'cause': 1, 'christmas': 4, 'disappoint': 1, 'esp': 1, 'feel': 1, 'material': 3, 'needle': 3, 'pull': 2, 'rip': 4, 'year': 4, 'perfection': 4, 'beautifully': 3, 'case': 3, 'doubt': 1, 'estimation': 3, 'fall': 2, 'line': 4, 'make': 4, 'old': 4, 'outer': 3, 'past': 4, 'print': 3, 'product': 3, 'quality': 3, 'radiant': 3, 'reminiscence': 3, 'review': 2, 'rid': 1, 'shipper': 1, 'solid': 3, 'write': 1, 'around': 4, 'black': 3, 'bother': 1, 'chest': 3, 'come': 4, 'flow': 4, 'larkspur': 3, 'lower': 3, 'nightwear': 3, 'portion': 3, 'smoothly': 2, 'state': 4, 'strap': 3, 'choice': 4, 'conservative': 3, 'delicate': 3, 'enough': 1, 'gather': 3, 'get': 2, 'grade': 1, 'holiday': 4, 'larger': 3, 'office': 3, 'opinion': 1, 'perhaps': 1, 'problem': 1, 'relate': 1, 'stick': 3, 'terrible': 4, 'type': 1, 'waist': 3, 'badly': 1, 'body': 4, 'figure': 2, 'happy': 4, 'hip': 4, 'hourglass': 3, 'put': 4, 'room': 4, 'shape': 3, 'still': 1, 'straight': 1, 'sturdy': 3, 'take': 4, 'way': 1, 'ankle': 1, 'average': 3, 'fluffy': 3, 'height': 3, 'hem': 4, 'imagine': 4, 'large': 3, 'least': 1, 'leg': 4, 'open': 4, 'plea': 2, 'taller': 4, 'chance': 4, 'clean': 4, 'crazy': 4, 'crisp': 3, 'describe': 4, 'grape': 3, 'haired': 3, 'louse': 3, 'model': 3, 'photographer': 3, 'tuck': 1, 'whit': 1, 'white': 3, 'wrong': 1, 'coat': 3, 'cold': 4, 'copy': 1, 'day': 4, 'dresser': 3, 'dry': 1, 'outfit': 1, 'super': 4, 'chester': 4, 'different': 4, 'eve': 4, 'form': 4, 'new': 4, 'something': 1, 'steam': 3, 'bough': 2, 'fix': 2, 'flexibility': 3, 'grow': 2, 'lb': 3, 'pregnant': 1, 'provide': 3, 'simple': 4, 'tailor': 3, 'although': 2, 'box': 3, 'cry': 1, 'embroider': 2, 'except': 1, 'forth': 4, 'mainly': 1, 'mb': 4, 'poor': 4, 'price': 3, 'think': 1, 'tiny': 3, 'unique': 3, 'upset': 1, 'vagrant': 3, 'ver': 4, 'wish': 4, 'awkward': 1, 'exchange': 3, 'first': 4, 'impossible': 4, 'know': 1, 'next': 4, 'plover': 3, 'purchase': 3, 'sadly': 1, 'second': 4, 'side': 4, 'slip': 2, 'appear': 2, 'cut': 3, 'dont': 1, 'picture': 4, 'waisted': 1, 'button': 1, 'careful': 2, 'edge': 4, 'occasion': 3, 'rock': 4, 'saw': 4, 'seethrough': 3, 'vest': 3, 'yet': 1, 'better': 4, 'fell': 1, 'felt': 1, 'flat': 3, 'gap': 3, 'med': 4, 'much': 4, 'wider': 3, 'arrive': 2, 'excite': 2, 'inch': 3, 'move': 4, 'nicer': 1, 'proportion': 3, 'ship': 1, 'short': 4, 'squat': 3, 'sweeter': 1, 'three': 4, 'wait': 2, 'week': 4, 'weight': 3, 'wide': 4, 'anything': 1, 'blue': 3, 'dark': 4, 'either': 2, 'end': 4, 'expect': 1, 'movement': 4, 'thick': 3, 'especially': 1, 'forehead': 3, 'hesitate': 2, 'kiss': 4, 'sorry': 1, 'underrate': 1, 'balance': 3, 'beautiful': 4, 'camisole': 3, 'classic': 4, 'crop': 3, 'handknit': 3, 'jacket': 3, 'knit': 3, 'lay': 4, 'mention': 4, 'others': 4, 'practical': 3, 'quickly': 2, 'show': 4, 'thin': 3, 'warm': 4, 'trend': 4, 'belly': 3, 'blaze': 2, 'brighter': 4, 'carry': 1, 'colourless': 3, 'give': 4, 'navy': 3, 'stripe': 3, 'downside': 3, 'ago': 4, 'call': 1, 'china': 3, 'disappointment': 1, 'else': 1, 'finally': 2, 'guess': 1, 'huge': 3, 'issue': 3, 'itchy': 3, 'literally': 1, 'month': 4, 'pay': 1, 'sale': 3, 'supper': 1, 'wool': 3, 'worth': 1, 'bonus': 3, 'boot': 3, 'funny': 1, 'neat': 3, 'necklace': 3, 'need': 2, 'soft': 3, 'tank': 3, 'whim': 1, 'season': 2, 'span': 1, 'amaze': 4, 'drape': 3, 'gray': 3, 'houston': 4, 'ill': 2, 'mon': 4, 'photo': 4, 'polish': 3, 'skinny': 3, 'snap': 1, 'winter': 2, 'accurate': 1, 'seize': 2, 'stretch': 3, 'casual': 3, 'decline': 3, 'grey': 4, 'micro': 3, 'septum': 2, 'set': 4, 'shoulder': 3, 'embroidery': 3, 'heel': 3, 'lovely': 3, 'reasonably': 3, 'slack': 1, 'across': 4, 'baby': 4, 'nurse': 1, 'ordinary': 3, 'check': 4, 'cream': 3, 'plaid': 3, 'porch': 4, 'roll': 4, 'spring': 4, 'street': 4, 'turtleneck': 1, 'along': 4, 'colourful': 3, 'consider': 1, 'dot': 3, 'house': 4, 'might': 1, 'mind': 4, 'monitor': 3, 'naturally': 1, 'oversized': 3, 'pound': 3, 'prepare': 4, 'sheer': 3, 'thermal': 3, 'walk': 4, 'alternative': 3, 'bad': 4, 'generally': 1, 'local': 3, 'plain': 3, 'probably': 1, 'rush': 4, 'today': 4, 'item': 3, 'mine': 1, 'seem': 2, 'fade': 2, 'id': 1, 'recommend': 2, 'start': 4, 'pip': 2, 'adorable': 3, 'collar': 3, 'lot': 1, 'question': 1, 'receive': 2, 'best': 4, 'blonde': 3, 'brunette': 3, 'likely': 2, 'transition': 4, 'wash': 2, 'favorite': 4, 'actually': 1, 'attach': 1, 'coal': 3, 'create': 4, 'detail': 3, 'help': 4, 'hide': 2, 'include': 3, 'interest': 1, 'malum': 2, 'mean': 1, 'neck': 1, 'position': 3, 'righthand': 1, 'seat': 3, 'symmetrical': 3, 'two': 4, 'unusual': 3, 'visual': 3, 'wardrobe': 3, 'bar': 4, 'barely': 1, 'climate': 3, 'hang': 1, 'lightweight': 1, 'older': 1, 'opaque': 3, 'slight': 2, 'visible': 3, 'warmer': 3, 'wind': 4, 'woman': 3, 'extremely': 1, 'however': 1, 'lady': 4, 'lazy': 1, 'okay': 1, 'pass': 4, 'redeem': 2, 'see': 4, 'sleep': 1, 'support': 4, 'without': 1, 'zero': 4, 'play': 4, 'ruffle': 3, 'alter': 3, 'beef': 1, 'belt': 3, 'bustle': 3, 'clearance': 3, 'conceal': 2, 'elastic': 3, 'floor': 4, 'personally': 1, 'plenty': 3, 'sit': 1, 'sort': 2, 'th': 4, 'tricky': 2, 'waistband': 3, 'night': 4, 'remove': 2, 'tag': 4, 'happier': 1, 'keyhole': 3, 'simply': 1, 'stun': 2, 'behind': 4, 'fly': 4, 'intimate': 3, 'leave': 1, 'lounge': 4, 'plastic': 3, 'thread': 3, 'forever': 4, 'list': 4, 'pattern': 3, 'recently': 2, 'tarso': 2, 'flora': 3, 'september': 4, 'agent': 2, 'backpack': 3, 'continuously': 1, 'fill': 3, 'rub': 2, 'school': 4, 'almost': 1, 'extra': 3, 'l': 4, 'lace': 3, 'mail': 3, 'similar': 4, 'smite': 2, 'sometimes': 1, 'eye': 3, 'miraculous': 3, 'waver': 3, 'difficult': 1, 'higher': 3, 'must': 2, 'patter': 3, 'unbutton': 4, 'unfortunately': 1, 'ala': 4, 'breast': 3, 'pocket': 3, 'stand': 4, 'stay': 4, 'strange': 2, 'weird': 1, 'apparent': 1, 'ask': 4, 'babydoll': 3, 'craftsmanship': 3, 'handwoven': 3, 'layout': 4, 'measure': 3, 'natural': 3, 'passively': 2, 'ruin': 1, 'straighter': 3, 'sweep': 2, 'swing': 4, 'anyone': 1, 'bigger': 3, 'designer': 3, 'endow': 3, 'football': 1, 'player': 4, 'ride': 4, 'another': 4, 'business': 3, 'easier': 1, 'meet': 4, 'uncomfortable': 1, 'unlike': 1, 'catch': 2, 'criticism': 1, 'jewel': 3, 'sharp': 3, 'believe': 4, 'cape': 4, 'card': 3, 'danger': 2, 'difference': 1, 'fan': 4, 'surprise': 2, 'travel': 3, 'chart': 3, 'comment': 1, 'description': 3, 'doll': 3, 'draw': 2, 'immediately': 1, 'let': 4, 'read': 2, 'specific': 3, 'swallow': 1, 'weigh': 2, 'whole': 4, 'choose': 1, 'annoy': 1, 'break': 4, 'piece': 3, 'replace': 1, 'stronger': 4, 'arm': 3, 'everyday': 1, 'luxurious': 3, 'obsess': 1, 'alone': 4, 'bring': 4, 'essentially': 1, 'fancy': 1, 'fine': 4, 'normal': 4, 'originally': 1, 'overprice': 1, 'plan': 2, 'sense': 1, 'contemporary': 3, 'daughter': 1, 'elegant': 3, 'grab': 3, 'hair': 4, 'rave': 4, 'salesperson': 3, 'stylish': 3, 'accurately': 2, 'appropriate': 1, 'brown': 4, 'bulky': 3, 'cedar': 3, 'heavily': 1, 'heavy': 4, 'insulate': 3, 'option': 1, 'orange': 3, 'removable': 3, 'rest': 4, 'v': 4, 'waterproof': 3, 'ample': 3, 'greenish': 3, 'touch': 4, 'concern': 3, 'develop': 2, 'dim': 2, 'dislike': 1, 'hole': 3, 'hopefully': 2, 'prevent': 2, 'remind': 1, 'slit': 1, 'typical': 1, 'water': 3, 'deep': 4, 'holly': 2, 'hop': 4, 'olive': 3, 'pin': 3, 'pronounce': 1, 'weave': 3, 'eat': 1, 'neutral': 3, 'section': 1, 'spot': 4, 'surprisingly': 1, 'te': 4, 'debate': 4, 'pinch': 2, 'tighten': 1, 'burn': 4, 'instead': 1, 'lack': 1, 'tunic': 3, 'velvet': 3, 'book': 4, 'curly': 3, 'france': 4, 'italy': 4, 'linen': 3, 'quite': 4, 'ticket': 2, 'life': 4, 'modern': 3, 'otherwise': 1, 'prettier': 1, 'real': 4, 'texture': 3, 'aside': 1, 'far': 4, 'fence': 3, 'possibility': 2, 'prefer': 1, 'seriously': 1, 'versatility': 3, 'f': 4, 'fantastic': 4, 'green': 3, 'limitless': 2, 'please': 4, 'tape': 2, 'tone': 3, 'various': 3, 'tablecloth': 3, 'tent': 3, 'red': 3, 'shapeless': 3, 'exactly': 1, 'home': 4, 'mostly': 1, 'near': 4, 'panama': 4, 'slightly': 1, 'throughout': 4, 'upper': 3, 'forward': 4, 'lean': 4, 'wavy': 1, 'world': 4, 'despite': 2, 'scoop': 2, 'seam': 3, 'construct': 3, 'measurement': 3, 'reference': 1, 'appeal': 2, 'attitude': 1, 'beauty': 3, 'glitter': 3, 'sky': 4, 'snake': 3, 'star': 4, 'contrast': 3, 'cuff': 2, 'inside': 4, 'ivory': 3, 'sooooo': 1, 'tend': 2, 'normally': 2, 'numerous': 3, 'slightest': 1, 'hot': 4, 'humid': 1, 'sticky': 3, 'weather': 4, 'faster': 4, 'shell': 3, 'ca': 4, 'fund': 3, 'partially': 1, 'plus': 3, 'save': 4, 'broad': 3, 'disagree': 1, 'generous': 3, 'totally': 1, 'hour': 4, 'article': 3, 'clothe': 3, 'dear': 4, 'droop': 2, 'pretend': 1, 'send': 2, 'stain': 3, 'stiff': 1, 'undoubtedly': 2, 'wander': 2, 'fail': 4, 'prior': 2, 'summary': 3, 'adjust': 2, 'staple': 3, 'current': 3, 'dimension': 3, 'enjoy': 4, 'stress': 4, 'subtle': 3, 'unexpected': 2, 'accent': 3, 'strip': 3, 'closet': 3, 'round': 4, 'wrinkle': 3, 'note': 4, 'thing': 4, 'previous': 1, 'accentuate': 2, 'bargain': 3, 'certainly': 2, 'entirely': 1, 'girl': 4, 'place': 4, 'son': 4, 'clear': 3, 'element': 3, 'exaggerate': 2, 'exclamation': 1, 'inaccurate': 1, 'key': 3, 'misrepresent': 1, 'mud': 2, 'unfortunate': 1, 'unless': 1, 'butt': 1, 'kind': 4, 'odd': 1, 'charm': 3, 'comfort': 3, 'cover': 4, 'cycle': 4, 'drone': 3, 'dwyer': 2, 'intrepid': 3, 'machine': 4, 'shake': 4, 'shrink': 3, 'soul': 4, 'vast': 3, 'wonderfully': 3, 'yes': 4, 'basically': 1, 'construction': 3, 'fat': 3, 'mummy': 2, 'negative': 1, 'point': 4, 'poorly': 1, 'close': 4, 'hard': 4, 'jam': 4, 'pp': 3, 'collect': 3, 'cotton': 3, 'creation': 3, 'execute': 2, 'fullness': 3, 'location': 3, 'mistake': 1, 'fifth': 4, 'finish': 4, 'forest': 4, 'visit': 4, 'shortness': 3, 'decent': 1, 'maybe': 1, 'thicker': 1, 'degree': 1, 'denis': 4, 'silhouette': 3, 'versatile': 3, 'discount': 3, 'lock': 4, 'pink': 3, 'reversible': 3, 'scratch': 2, 'practically': 1, 'wa': 4, 'fire': 4, 'sensitive': 3, 'build': 4, 'able': 2, 'fo': 4, 'pit': 4, 'winner': 2, 'cheerful': 3, 'texas': 4, 'compare': 1, 'art': 3, 'course': 4, 'gal': 4, 'implacable': 2, 'mirror': 3, 'outthere': 1, 'whimsical': 3, 'intricate': 3, 'justice': 1, 'rich': 3, 'metallic': 3, 'change': 4, 'divulge': 2, 'modest': 1, 'prompt': 2, 'stitch': 3, 'appetite': 1, 'cattle': 3, 'circle': 3, 'louis': 4, 'low': 4, 'window': 4, 'agree': 1, 'skin': 3, 'brighten': 2, 'impact': 3, 'multiple': 3, 'australian': 3, 'clearly': 1, 'fir': 2, 'gutted': 1, 'label': 3, 'limit': 4, 'suit': 2, 'u': 4, 'base': 4, 'bestow': 2, 'cleavage': 3, 'dinner': 4, 'six': 4, 'buckle': 3, 'clown': 1, 'costume': 3, 'face': 4, 'fold': 3, 'install': 2, 'leather': 3, 'benefit': 3, 'combination': 3, 'frankly': 1, 'positive': 4, 'solve': 1, 'title': 4, 'worst': 1, 'anyway': 1, 'camp': 4, 'fibre': 3, 'obvious': 1, 'plum': 3, 'realize': 1, 'w': 4, 'war': 2, 'tighter': 1, 'apart': 1, 'kill': 1, 'north': 4, 'notice': 1, 'ready': 4, 'ugly': 1, 'weak': 1, 'bright': 4, 'mild': 2, 'aline': 4, 'coverage': 2, 'exception': 1, 'pleasantly': 2, 'q': 4, 'underarms': 3, 'upon': 4, 'band': 4, 'colour': 3, 'romper': 4, 'angle': 3, 'ballet': 4, 'breezy': 4, 'even': 1, 'friend': 4, 'sweat': 1, 'weekend': 4, 'approve': 1, 'thou': 1, 'topic': 4, 'massive': 3, 'pear': 3, 'thinner': 3, 'sweatshirt': 1, 'sack': 1, 'taper': 2, 'autumnal': 3, 'cherish': 1, 'closure': 3, 'curve': 3, 'mess': 1, 'modesty': 3, 'poly': 3, 'unravel': 2, 'vivid': 3, 'whistle': 2, 'deeper': 4, 'depend': 1, 'middle': 4, 'pachy': 2, 'portray': 1, 'structure': 3, 'lose': 4, 'ti': 4, 'eh': 4, 'flower': 3, 'shorter': 1, 'snugly': 3, 'bare': 2, 'conform': 1, 'cooper': 2, 'live': 4, 'learn': 4, 'lesson': 4, 'risk': 2, 'glimmer': 3, 'heavier': 3, 'gut': 3, 'qu': 4, 'rumple': 2, 'shame': 1, 'wistful': 3, 'worry': 1, 'fallwinter': 3, 'captain': 4, 'ease': 2, 'bohemian': 3, 'chiffon': 3, 'con': 4, 'engage': 2, 'fresh': 4, 'raw': 2, 'trim': 3, 'unbearable': 1, 'washable': 3, 'significantly': 1, 'effect': 2, 'minimal': 3, 'special': 4, 'tear': 2, 'ultimately': 1, 'whether': 1, 'anticipate': 2, 'dummy': 1, 'overpower': 2, 'partake': 2, 'greatest': 4, 'obviously': 1, 'people': 4, 'statement': 1, 'suppose': 1, 'split': 2, 'third': 4, 'increasingly': 3, 'sing': 4, 'swim': 2, 'thirty': 1, 'translucent': 3, 'bursa': 3, 'cost': 3, 'female': 3, 'allow': 1, 'scarf': 3, 'ultra': 3, 'downward': 3, 'fear': 1, 'tug': 2, 'softness': 3, 'elegantly': 1, 'teacher': 1, 'wearer': 3, 'amount': 3, 'become': 1, 'throw': 1, 'correctly': 1, 'dye': 1, 'heed': 2, 'shade': 3, 'warn': 2, 'word': 4, 'couple': 1, 'arrival': 3, 'elegance': 3, 'mala': 4, 'recorder': 3, 'equal': 3, 'yellow': 3, 'anna': 4, 'bodice': 3, 'dreadful': 1, 'fully': 1, 'hook': 2, 'richly': 2, 'synthesis': 3, 'blend': 3, 'chilly': 2, 'disappear': 2, 'odor': 3, 'pack': 3, 'park': 4, 'probe': 3, 'smell': 1, 'care': 1, 'fragile': 3, 'goddess': 3, 'handle': 1, 'forgive': 1, 'keeper': 1, 'pile': 3, 'profile': 4, 'slim': 3, 'voila': 4, 'scandal': 2, 'age': 4, 'extraordinary': 3, 'flash': 4, 'trumpet': 3, 'handful': 3, 'advertise': 2, 'event': 4, 'table': 3, 'job': 4, 'page': 4, 'thousand': 4, 'airy': 3, 'ii': 4, 'overlay': 3, 'muscle': 3, 'platform': 3, 'thigh': 3, 'addition': 3, 'athletic': 3, 'complexion': 3, 'gas': 3, 'overtake': 2, 'self': 4, 'coffin': 3, 'display': 3, 'elongate': 3, 'lighter': 1, 'vertical': 3, 'underarm': 3, 'calf': 3, 'distress': 2, 'engine': 3, 'fray': 4, 'hand': 3, 'mother': 4, 'muscular': 3, 'particular': 4, 'rise': 3, 'anxious': 1, 'blush': 3, 'maude': 2, 'cart': 3, 'bead': 3, 'biggest': 3, 'attribute': 3, 'dollar': 3, 'everywhere': 1, 'follow': 4, 'gentle': 3, 'hold': 2, 'instruction': 3, 'moment': 4, 'postpartum': 3, 'rib': 3, 'sum': 1, 'tumble': 2, 'twice': 1, 'ahead': 4, 'pinstripe': 3, 'drown': 1, 'comb': 3, 'equino': 2, 'gold': 3, 'stroll': 2, 'besides': 1, 'drop': 4, 'fault': 1, 'substantial': 3, 'buck': 2, 'million': 3, 'number': 4, 'process': 4, 'necessary': 1, 'strike': 4, 'highly': 2, 'shoe': 3, 'variety': 3, 'breathe': 1, 'lipped': 3, 'trouble': 4, 'weighty': 3, 'bunch': 1, 'admit': 1, 'resistant': 3, 'stock': 3, 'assume': 1, 'gamble': 2, 'planet': 4, 'realistic': 2, 'sweetness': 2, 'younger': 1, 'rehearsal': 4, 'head': 4, 'incredible': 4, 'mexico': 4, 'regret': 1, 'vacation': 4, 'amp': 4, 'jersey': 4, 'knock': 1, 'tack': 2, 'per': 4, 'bulge': 3, 'minus': 1, 'si': 4, 'tire': 3, 'version': 4, 'loooooong': 2, 'soooooo': 1, 'estate': 3, 'polk': 4, 'softer': 3, 'curl': 2, 'lint': 3, 'pearl': 3, 'california': 4, 'cloth': 3, 'east': 4, 'flannel': 1, 'horse': 3, 'maxim': 3, 'stone': 3, 'july': 4, 'wed': 2, 'ever': 4, 'floppy': 3, 'definite': 2, 'curious': 1, 'matter': 1, 'miss': 4, 'frustration': 2, 'goodness': 4, 'feather': 3, 'thrill': 2, 'secondly': 1, 'unfold': 2, 'none': 1, 'reason': 1, 'subtlety': 2, 'traditional': 3, 'bend': 2, 'comfortably': 1, 'sal': 4, 'soften': 2, 'wonder': 1, 'endo': 4, 'possible': 2, 'trip': 4, 'listen': 4, 'consideration': 1, 'lately': 1, 'search': 4, 'absolute': 3, 'gustave': 3, 'ny': 4, 'stop': 1, 'yesterday': 4, 'bell': 4, 'quick': 2, 'plunge': 3, 'resist': 1, 'challenge': 2, 'exclusively': 1, 'tendency': 2, 'tough': 1, 'condition': 3, 'win': 4, 'groom': 3, 'rocket': 4, 'puffy': 3, 'fairly': 1, 'rude': 1, 'standout': 3, 'vantage': 3, 'cake': 3, 'popular': 4, 'ri': 4, 'exceed': 3, 'expectation': 1, 'incredibly': 1, 'outside': 4, 'aspect': 3, 'awesome': 4, 'flank': 3, 'repeat': 1, 'sake': 1, 'sweet': 4, 'dust': 3, 'slender': 4, 'mislead': 1, 'waste': 1, 'bicycle': 3, 'string': 3, 'anywhere': 1, 'closer': 4, 'currently': 1, 'elbow': 1, 'therefore': 1, 'cool': 4, 'indigo': 3, 'motif': 3, 'nd': 4, 'define': 1, 'potential': 3, 'lingo': 1, 'wing': 3, 'enormous': 3, 'retainer': 1, 'stout': 3, 'chin': 3, 'chill': 1, 'elaborate': 2, 'foi': 4, 'noticeable': 3, 'tree': 3, 'unfinished': 3, 'available': 3, 'information': 3, 'pu': 3, 'tightly': 3, 'ai': 4, 'door': 3, 'attire': 1, 'basic': 3, 'eventually': 2, 'priority': 1, 'group': 4, 'plush': 3, 'width': 3, 'smooth': 4, 'steal': 1, 'awhile': 1, 'caper': 3, 'maintain': 1, 'victoria': 4, 'compose': 2, 'eternal': 4, 'hottest': 3, 'pillow': 3, 'reveal': 2, 'somehow': 1, 'bulk': 3, 'chair': 3, 'double': 3, 'merely': 2, 'restore': 2, 'finger': 3, 'paint': 3, 'charlie': 4, 'iron': 4, 'paternity': 2, 'flatten': 3, 'record': 4, 'blanket': 3, 'four': 3, 'oh': 4, 'pas': 4, 'polyester': 3, 'wine': 3, 'wrap': 3, 'blackwhite': 3, 'environment': 3, 'warmth': 3, 'oddly': 2, 'squeeze': 3, 'clay': 2, 'cling': 3, 'impressive': 4, 'nautical': 3, 'overlook': 2, 'vice': 4, 'regard': 3, 'romantic': 3, 'update': 4, 'selection': 3, 'i': 4, 'invent': 2, 'boil': 2, 'cleverly': 1, 'compete': 1, 'fashion': 3, 'importantly': 1, 'sight': 4, 'enhance': 3, 'peekaboo': 2, 'accessory': 3, 'excellent': 3, 'wary': 2, 'slink': 2, 'attract': 3, 'quickness': 1, 'desire': 2, 'factor': 4, 'highest': 3, 'nonetheless': 1, 'shortsleeve': 3, 'boxer': 3, 'ensure': 3, 'appearance': 1, 'awkwardly': 1, 'exacerbate': 2, 'jag': 2, 'longest': 4, 'club': 4, 'ribbon': 3, 'shoot': 2, 'flap': 3, 'post': 4, 'conscious': 1, 'minor': 2, 'qualm': 3, 'understand': 1, 'decision': 1, 'dart': 3, 'klux': 2, 'robe': 3, 'cage': 2, 'max': 4, 'wriggle': 2, 'bag': 3, 'completely': 1, 'lover': 4, 'lag': 4, 'depict': 1, 'enter': 3, 'gillie': 3, 'helene': 2, 'promise': 1, 'sleek': 3, 'watch': 2, 'derby': 4, 'husband': 1, 'general': 4, 'twin': 3, 'unkempt': 3, 'gauze': 3, 'formal': 1, 'puff': 4, 'uneven': 3, 'await': 2, 'eagerly': 2, 'proof': 1, 'aback': 1, 'class': 4, 'sash': 3, 'outstanding': 3, 'smile': 4, 'snatch': 2, 'associate': 3, 'mint': 3, 'byron': 2, 'differ': 1, 'law': 1, 'dream': 4, 'rare': 3, 'appropriately': 1, 'french': 4, 'god': 4, 'ion': 1, 'mediocre': 4, 'offer': 3, 'thank': 4, 'somewhere': 1, 'exclusive': 3, 'fastener': 3, 'hesitation': 1, 'often': 1, 'act': 1, 'mustard': 3, 'tomato': 3, 'melon': 3, 'salmon': 3, 'constrict': 3, 'continue': 2, 'pill': 2, 'test': 4, 'vinyasa': 3, 'lipping': 1, 'luckily': 1, 'lip': 1, 'site': 4, 'angeles': 4, 'begin': 4, 'colder': 2, 'hood': 4, 'los': 4, 'backside': 3, 'punch': 1, 'runner': 3, 'game': 4, 'flutter': 3, 'indeed': 4, 'expensive': 3, 'punish': 1, 'contain': 1, 'sad': 1, 'tinker': 3, 'van': 4, 'closely': 2, 'distinctive': 3, 'earth': 4, 'image': 3, 'shift': 2, 'text': 1, 'fleecy': 3, 'bore': 2, 'bump': 4, 'highlight': 2, 'lump': 3, 'thickness': 3, 'practice': 1, 'ridiculously': 1, 'rogers': 2, 'landau': 2, 'midwife': 2, 'remit': 3, 'stagnant': 1, 'experience': 4, 'smythe': 3, 'deduction': 3, 'personal': 3, 'preference': 1, 'damage': 2, 'harder': 1, 'hug': 1, 'stomach': 1, 'tm': 4, 'appreciate': 1, 'basis': 1, 'drive': 4, 'air': 4, 'breath': 4, 'accessorize': 3, 'properly': 1, 'recent': 2, 'worse': 1, 'relax': 4, 'emboss': 3, 'sexless': 1, 'splash': 2, 'firm': 3, 'young': 4, 'youthful': 3, 'mark': 4, 'excuse': 1, 'recurrent': 3, 'favorable': 3, 'impression': 2, 'attention': 1, 'bitter': 1, 'definition': 1, 'volume': 4, 'boy': 4, 'regrettable': 2, 'teach': 1, 'deal': 2, 'selfconscious': 1, 'name': 1, 'town': 4, 'boyfriend': 1, 'mix': 4, 'trans': 3, 'adopt': 2, 'approach': 3, 'curatorial': 3, 'dramatic': 4, 'drawer': 3, 'oho': 2, 'inner': 3, 'hata': 2, 'faut': 2, 'significant': 3, 'tax': 3, 'bid': 2, 'family': 4, 'forget': 1, 'peasant': 3, 'trunk': 3, 'empire': 3, 'together': 4, 'aesthetic': 3, 'bill': 4, 'raise': 3, 'separate': 3, 'bow': 3, 'fuss': 1, 'finer': 3, 'immediate': 2, 'intend': 2, 'itchiness': 3, 'pitch': 4, 'serious': 1, 'stamp': 3, 'tolerable': 1, 'customer': 3, 'placement': 2, 'dramatically': 1, 'petit': 3, 'horizontal': 3, 'proportional': 3, 'hobby': 4, 'own': 4, 'reply': 1, 'coral': 3, 'heloise': 3, 'dissection': 3, 'onto': 4, 'unable': 2, 'adore': 4, 'eyelid': 1, 'peacock': 3, 'fe': 4, 'inappropriate': 1, 'metal': 3, 'tube': 3, 'hinder': 2, 'push': 4, 'earlier': 1, 'opportunity': 4, 'notch': 4, 'step': 4, 'indoors': 1, 'accommodation': 3, 'casually': 1, 'glass': 3, 'indicate': 2, 'nod': 2, 'slater': 2, 'sister': 4, 'bounty': 3, 'hearted': 3, 'mood': 4, 'playful': 3, 'vary': 3, 'matron': 3, 'bud': 2, 'gift': 3, 'grave': 2, 'paris': 4, 'admire': 1, 'confuse': 1, 'delight': 3, 'oatmeal': 1, 'operation': 2, 'right': 4, 'fasten': 3, 'struggle': 1, 'avoid': 1, 'refresh': 2, 'curse': 1, 'belong': 1, 'cheerlead': 1, 'yearly': 3, 'neither': 1, 'honestly': 1, 'shock': 4, 'cap': 3, 'diamond': 3, 'enable': 2, 'fool': 1, 'ore': 4, 'honest': 1, 'expense': 3, 'glove': 3, 'lo': 4, 'correct': 1, 'ft': 4, 'particularly': 1, 'ardor': 2, 'indifference': 3, 'adequate': 3, 'complementary': 3, 'hint': 1, 'exquisite': 3, 'garter': 3, 'seductive': 3, 'corner': 4, 'folly': 3, 'fur': 3, 'mannequin': 3, 'pardon': 1, 'rag': 2, 'wildly': 1, 'church': 4, 'function': 1, 'giant': 3, 'preschool': 3, 'brownish': 3, 'burgundy': 1, 'creamy': 3, 'goldenrod': 3, 'li': 4, 'packet': 1, 'turquoise': 3, 'cheaper': 3, 'square': 3, 'early': 4, 'valentine': 4, 'extend': 2, 'tassel': 3, 'r': 4, 'sophisticate': 3, 'tireless': 3, 'float': 2, 'consistency': 1, 'dance': 4, 'intrigue': 2, 'nearly': 1, 'laugh': 1, 'outdoor': 3, 'toss': 2, 'transitional': 3, 'western': 3, 'complement': 3, 'lucky': 4, 'deodorant': 1, 'perfume': 4, 'purchaser': 3, 'm': 4, 'spend': 1, 'standard': 3, 'scar': 1, 'donna': 3, 'collarbone': 1, 'disturb': 1, 'poppy': 3, 'cargo': 3, 'workplace': 3, 'bomber': 3, 'cooker': 3, 'edition': 3, 'hunt': 2, 'surpass': 1, 'sheen': 2, 'tap': 2, 'trick': 2, 'boost': 3, 'smart': 3, 'beach': 4, 'view': 4, 'bath': 2, 'shop': 3, 'suitable': 3, 'jack': 4, 'undo': 2, 'lift': 4, 'onepiece': 4, 'fashionable': 3, 'activity': 2, 'category': 3, 'delegate': 3, 'nightgown': 3, 'exist': 1, 'hungry': 1, 'indication': 2, 'plussize': 3, 'bind': 2, 'five': 4, 'pop': 4, 'quest': 2, 'quote': 4, 'sigh': 1, 'uncertain': 2, 'racerback': 3, 'effortless': 3, 'reservation': 3, 'brain': 2, 'concert': 4, 'pool': 4, 'bless': 4, 'amazingly': 4, 'future': 4, 'improve': 4, 'chambray': 3, 'daytime': 2, 'batch': 1, 'crutch': 3, 'everyone': 1, 'fate': 2, 'regain': 2, 'sincerely': 1, 'camoflage': 1, 'tender': 3, 'showy': 3, 'swimsuit': 3, 'cuba': 4, 'dive': 4, 'functional': 3, 'iting': 3, 'poolside': 4, 'spectacular': 3, 'cheek': 3, 'cashier': 3, 'wise': 4, 'anti': 3, 'bodycon': 3, 'intent': 2, 'judge': 1, 'luck': 4, 'recognize': 1, 'amorous': 3, 'someday': 2, 'kid': 4, 'lie': 1, 'uniform': 1, 'college': 1, 'secure': 3, 'successfully': 2, 'undergrad': 1, 'email': 4, 'web': 3, 'gateway': 3, 'halt': 2, 'sport': 4, 'tennis': 4, 'pucker': 2, 'till': 2, 'company': 3, 'juice': 1, 'polite': 1, 'press': 2, 'venice': 4, 'trouser': 3, 'slide': 4, 'seasonal': 3, 'da': 4, 'drag': 2, 'stumble': 2, 'consistently': 1, 'justify': 1, 'moss': 4, 'panel': 3, 'entire': 4, 'term': 1, 'gently': 2, 'grip': 3, 'midday': 2, 'pad': 2, 'potentially': 2, 'velcro': 3, 'catalogue': 3, 'remember': 1, 'beam': 4, 'horseshoe': 3, 'convenient': 1, 'flight': 4, 'shawl': 3, 'voluminous': 3, 'backward': 1, 'halfway': 1, 'heartbroken': 1, 'naval': 3, 'supercute': 3, 'exposure': 3, 'gape': 3, 'indecent': 3, 'compel': 2, 'hetty': 2, 'seldom': 2, 'contest': 2, 'distinct': 3, 'apt': 4, 'cochon': 3, 'armpit': 3, 'capitol': 3, 'fuller': 2, 'ridiculous': 1, 'shortcoming': 3, 'fancier': 3, 'rough': 1, 'value': 3, 'death': 4, 'exact': 1, 'choke': 1, 'enemy': 1, 'saturday': 4, 'taste': 1, 'pan': 4, 'peter': 4, 'femininity': 3, 'florida': 4, 'heat': 4, 'heavenly': 3, 'heaviness': 3, 'sand': 3, 'ten': 4, 'impress': 1, 'emphasize': 1, 'promo': 4, 'tinge': 3, 'superior': 4, 'expose': 2, 'fiance': 1, 'underestimate': 1, 'g': 4, 'saturate': 1, 'ability': 2, 'refine': 2, 'st': 4, 'metre': 3, 'oklahoma': 2, 'grumpy': 1, 'brick': 4, 'dainty': 3, 'imperfection': 3, 'phenomenon': 3, 'falter': 2, 'wrist': 3, 'uniqueness': 3, 'essential': 3, 'minnesota': 2, 'underwear': 1, 'beige': 3, 'additional': 3, 'coffee': 4, 'bearable': 1, 'speak': 1, 'breathable': 3, 'pro': 4, 'cloud': 3, 'discover': 2, 'sooner': 1, 'webster': 4, 'considerable': 3, 'pregnancy': 1, 'heart': 4, 'dirty': 1, 'flood': 2, 'advise': 1, 'autobots': 4, 'symbol': 3, 'transformer': 3, 'graze': 3, 'important': 1, 'nap': 2, 'jacquard': 3, 'thursday': 2, 'yarn': 3, 'dispose': 3, 'envelope': 3, 'humorous': 3, 'squish': 2, 'money': 4, 'diagonal': 3, 'rear': 3, 'endless': 4, 'follower': 4, 'pose': 4, 'refuse': 1, 'theme': 4, 'trust': 1, 'unify': 1, 'attendant': 2, 'horrify': 2, 'poland': 4, 'stoop': 1, 'suddenly': 2, 'increase': 3, 'persimmon': 3, 'pm': 4, 'undecided': 1, 'attractive': 1, 'dense': 3, 'request': 4, 'era': 4, 'mute': 4, 'risky': 2, 'majority': 1, 'suggest': 2, 'slate': 3, 'lead': 4, 'taffeta': 3, 'child': 3, 'coast': 4, 'convince': 2, 'slowness': 1, 'unnatural': 3, 'stiffen': 1, 'bathroom': 3, 'beware': 2, 'midnight': 4, 'lookout': 2, 'range': 3, 'require': 2, 'facebook': 4, 'sparkle': 2, 'emerald': 3, 'sheath': 3, 'shrug': 1, 'hat': 3, 'aware': 1, 'gun': 4, 'within': 4, 'answer': 1, 'copper': 3, 'menswear': 3, 'character': 4, 'cardinal': 2, 'eleven': 4, 'professional': 3, 'reliable': 3, 'shrinkage': 1, 'hate': 1, 'cowboy': 1, 'crisscross': 3, 'feature': 3, 'october': 2, 'par': 3, 'unbelievably': 1, 'ha': 4, 'albeit': 1, 'imaginable': 1, 'late': 4, 'settle': 1, 'grocer': 3, 'yeah': 4, 'threaten': 2, 'acceptable': 1, 'flex': 2, 'silly': 1, 'situation': 2, 'whose': 1, 'deduce': 2, 'julie': 1, 'beyond': 4, 'absurd': 4, 'awful': 1, 'bloom': 2, 'iris': 4, 'purple': 3, 'renew': 2, 'slough': 1, 'disproportionate': 3, 'rectify': 2, 'pouch': 3, 'rarely': 2, 'boat': 3, 'graphic': 3, 'report': 2, 'semi': 4, 'suspect': 2, 'battery': 3, 'corduroy': 3, 'oppose': 3, 'sans': 4, 'seamstress': 3, 'animal': 3, 'bone': 3, 'jungle': 4, 'loom': 3, 'cord': 3, 'examination': 2, 'treat': 1, 'actual': 4, 'mill': 4, 'cardigan': 3, 'verdict': 2, 'wh': 3, 'speckle': 3, 'wisp': 2, 'slash': 4, 'spare': 3, 'friday': 4, 'dusty': 3, 'raspberry': 3, 'sooooooo': 1, 'temp': 3, 'instant': 3, 'hatter': 2, 'penny': 3, 'speaker': 3, 'autumn': 3, 'disguise': 1, 'maker': 3, 'rust': 4, 'southeast': 4, 'morning': 4, 'tempt': 2, 'anymore': 1, 'expand': 4, 'whatever': 1, 'imply': 1, 'silver': 3, 'afraid': 1, 'county': 4, 'kick': 4, 'occasional': 3, 'richer': 1, 'attachment': 3, 'gladly': 2, 'highquality': 3, 'lend': 2, 'trainer': 3, 'verge': 2, 'h': 4, 'shiny': 3, 'thus': 1, 'jigger': 3, 'cross': 3, 'comply': 2, 'wasteful': 3, 'concept': 3, 'quit': 1, 'candy': 4, 'opposite': 1, 'car': 4, 'childish': 1, 'complain': 1, 'daily': 3, 'main': 4, 'replacement': 3, 'tat': 2, 'temperature': 3, 'butter': 3, 'lui': 4, 'impede': 3, 'york': 4, 'lengthy': 2, 'suggestion': 2, 'background': 4, 'buena': 4, 'dog': 3, 'equally': 1, 'fluid': 3, 'men': 4, 'merry': 4, 'robin': 4, 'delicious': 3, 'wherever': 2, 'org': 4, 'distract': 1, 'drawback': 3, 'excellency': 3, 'accommodate': 3, 'aptly': 2, 'em': 4, 'prone': 1, 'unite': 4, 'ogg': 4, 'cocktail': 3, 'festive': 3, 'loosely': 1, 'northern': 3, 'castle': 4, 'delightful': 3, 'generously': 2, 'inspire': 4, 'legend': 4, 'magical': 3, 'manage': 2, 'broader': 3, 'translate': 4, 'barrier': 3, 'maggie': 1, 'geiser': 3, 'papa': 4, 'independently': 1, 'november': 4, 'role': 4, 'serve': 4, 'train': 4, 'habit': 1, 'kari': 4, 'sundry': 3, 'bland': 1, 'beloved': 4, 'outdo': 1, 'deliver': 4, 'e': 4, 'hear': 4, 'terrific': 2, 'combine': 2, 'favor': 4, 'grace': 4, 'preach': 1, 'def': 2, 'fast': 4, 'carolina': 4, 'clair': 1, 'helpful': 3, 'toward': 4, 'center': 4, 'distribution': 3, 'rent': 3, 'shout': 4, 'standpoint': 1, 'tonight': 4, 'fleck': 3, 'strangest': 3, 'thickest': 3, 'saleslady': 3, 'covet': 2, 'instagram': 4, 'phone': 1, 'squishy': 3, 'wallet': 3, 'divine': 3, 'puppy': 3, 'tin': 3, 'princess': 4, 'cheery': 3, 'mange': 2, 'smash': 4, 'infinity': 3, 'tomorrow': 4, 'op': 4, 'birthday': 4, 'blame': 1, 'leaf': 3, 'conspicuous': 3, 'south': 4, 'farm': 3, 'monster': 4}</t>
  </si>
  <si>
    <t>'common', 'otherwise', 'however', 'example'</t>
  </si>
  <si>
    <t>'interest': 3, 'basic': 1, 'class': 4, 'currently': 3, 'helpful': 3, 'knowledge': 1, 'learn': 1, 'make': 1, 'music': 4, 'still': 2, 'active': 1, 'among': 1</t>
  </si>
  <si>
    <t>'common', 'however', 'example', 'otherwise'</t>
  </si>
  <si>
    <t>'interest': 2, 'basic': 1, 'class': 3, 'currently': 2, 'helpful': 2, 'knowledge': 1, 'learn': 1, 'make': 1, 'music': 3, 'still': 4, 'active': 1, 'among': 1</t>
  </si>
  <si>
    <t>'might', 'either', 'way', 'enough'</t>
  </si>
  <si>
    <t>'belgium': 3, 'blitzkrieg': 1, 'break': 3, 'capitulate': 1, 'dad': 2, 'declare': 1, 'france': 3, 'game': 3, 'german': 3, 'order': 4, 'play': 3, 'true': 3</t>
  </si>
  <si>
    <t>'there', 'might', 'either', 'thing'</t>
  </si>
  <si>
    <t>'belgium': 1, 'blitzkrieg': 1, 'break': 2, 'cant': 3, 'capitulate': 2, 'dad': 4, 'declare': 2, 'france': 1, 'game': 1, 'german': 1, 'gt': 2, 'order': 3</t>
  </si>
  <si>
    <t>'small', 'there', 'might', 'either'</t>
  </si>
  <si>
    <t>'absolutely': 2, 'comfortable': 4, 'sexy': 1, 'silky': 1, 'wonderful': 2, 'buy': 4, 'definitely': 3, 'dress': 1, 'find': 3, 'glad': 2, 'happen': 4, 'hit': 3</t>
  </si>
  <si>
    <t>P.S</t>
  </si>
  <si>
    <t>angka 1 pada cosine similarity diubah menjadi 0</t>
  </si>
  <si>
    <t>threshold belum dimasukkan pada penelitian</t>
  </si>
  <si>
    <t>'small', 'might', 'either', 'enough'</t>
  </si>
  <si>
    <t>'absolutely': 3, 'comfortable': 3, 'sex': 3, 'silk': 1, 'wonderful': 4, 'buy': 4, 'definitely': 2, 'dress': 1, 'find': 2, 'glad': 3, 'happen': 3, 'hit': 2</t>
  </si>
  <si>
    <t>'otherwise', 'common', 'however', 'perhaps'</t>
  </si>
  <si>
    <t>'interest': 3, 'basic': 2, 'class': 2, 'currently': 3, 'helpful': 3, 'knowledge': 2, 'learn': 2, 'make': 2, 'music': 2, 'still': 1, 'active': 2, 'among': 2</t>
  </si>
  <si>
    <t>'interest': 2, 'basic': 1, 'class': 1, 'currently': 2, 'helpful': 2, 'knowledge': 1, 'learn': 1, 'make': 1, 'music': 1, 'still': 3, 'active': 1, 'among': 1</t>
  </si>
  <si>
    <t>'common', 'however', 'otherwise', 'perhaps'</t>
  </si>
  <si>
    <t>v1</t>
  </si>
  <si>
    <t>v2</t>
  </si>
  <si>
    <t>'absolutely': 1, 'comfortable': 2, 'sexy': 3, 'silky': 3, 'wonderful': 1, 'buy': 2, 'definitely': 4, 'dress': 3, 'find': 4, 'glad': 1, 'happen': 2, 'hit': 4</t>
  </si>
  <si>
    <t>'absolutely': 1, 'comfortable': 1, 'sex': 1, 'silk': 3, 'wonderful': 4, 'buy': 1, 'definitely': 2, 'dress': 3, 'find': 2, 'glad': 1, 'happen': 1, 'hit': 4</t>
  </si>
  <si>
    <t>absolutely': 2, 'comfortable': 4, 'sexy': 1, 'silky': 1, 'wonderful': 2, 'buy': 4, 'definitely': 3, 'dress': 1, 'find': 3, 'glad': 2, 'happen': 4, 'hit': 3</t>
  </si>
  <si>
    <t>interest': 2, 'basic': 1, 'class': 4, 'currently': 2, 'helpful': 2, 'knowledge': 1, 'learn': 1, 'make': 1, 'music': 4, 'still': 3, 'active': 1, 'among': 1</t>
  </si>
  <si>
    <t>'common', 'however', 'otherwise', 'example'</t>
  </si>
  <si>
    <t>Latent Dirichlet Allocation</t>
  </si>
  <si>
    <t>a</t>
  </si>
  <si>
    <t>b</t>
  </si>
  <si>
    <t>Total kata unik</t>
  </si>
  <si>
    <t>word x muncul di topik 1</t>
  </si>
  <si>
    <t>all word in topik 1</t>
  </si>
  <si>
    <t>doc 1 muncul di topik 1</t>
  </si>
  <si>
    <t>total doc 1 di topik 1 dan 2</t>
  </si>
  <si>
    <t xml:space="preserve">total topik </t>
  </si>
  <si>
    <t>probability word x for topik 1 in document 1</t>
  </si>
  <si>
    <t>word-topik</t>
  </si>
  <si>
    <t>document-topik</t>
  </si>
  <si>
    <t>total</t>
  </si>
  <si>
    <t>(B7+B4)/(B8+(B5*B4))</t>
  </si>
  <si>
    <t>(B10+B3)/(B11+(B12*B3))</t>
  </si>
  <si>
    <t>look</t>
  </si>
  <si>
    <t>size</t>
  </si>
  <si>
    <t>bust</t>
  </si>
  <si>
    <t>color</t>
  </si>
  <si>
    <t>dress</t>
  </si>
  <si>
    <t>love</t>
  </si>
  <si>
    <t>fit</t>
  </si>
  <si>
    <t>knee</t>
  </si>
  <si>
    <t>fabric</t>
  </si>
  <si>
    <t>skirt</t>
  </si>
  <si>
    <t>fall</t>
  </si>
  <si>
    <t>medium</t>
  </si>
  <si>
    <t>price</t>
  </si>
  <si>
    <t>length</t>
  </si>
  <si>
    <t>pant</t>
  </si>
  <si>
    <t>feel</t>
  </si>
  <si>
    <t>quality</t>
  </si>
  <si>
    <t>slip</t>
  </si>
  <si>
    <t>material</t>
  </si>
  <si>
    <t>shirt</t>
  </si>
  <si>
    <t>person</t>
  </si>
  <si>
    <t>button</t>
  </si>
  <si>
    <t>case</t>
  </si>
  <si>
    <t>layer</t>
  </si>
  <si>
    <t>sleeve</t>
  </si>
  <si>
    <t>style</t>
  </si>
  <si>
    <t>model</t>
  </si>
  <si>
    <t>chest</t>
  </si>
  <si>
    <t>waist</t>
  </si>
  <si>
    <t>store</t>
  </si>
  <si>
    <t>compliment</t>
  </si>
  <si>
    <t>brand</t>
  </si>
  <si>
    <t>cut</t>
  </si>
  <si>
    <t>design</t>
  </si>
  <si>
    <t>coat</t>
  </si>
  <si>
    <t>half</t>
  </si>
  <si>
    <t>comfy</t>
  </si>
  <si>
    <t>foot</t>
  </si>
  <si>
    <t>gap</t>
  </si>
  <si>
    <t>legging</t>
  </si>
  <si>
    <t>time</t>
  </si>
  <si>
    <t>fitting</t>
  </si>
  <si>
    <t>leg</t>
  </si>
  <si>
    <t>underneath</t>
  </si>
  <si>
    <t>print</t>
  </si>
  <si>
    <t>year</t>
  </si>
  <si>
    <t>product</t>
  </si>
  <si>
    <t>body</t>
  </si>
  <si>
    <t>weight</t>
  </si>
  <si>
    <t>sweater</t>
  </si>
  <si>
    <t>box</t>
  </si>
  <si>
    <t>tie</t>
  </si>
  <si>
    <t>hope</t>
  </si>
  <si>
    <t>cream</t>
  </si>
  <si>
    <t>portion</t>
  </si>
  <si>
    <t>blouse</t>
  </si>
  <si>
    <t>shape</t>
  </si>
  <si>
    <t>opinion</t>
  </si>
  <si>
    <t>end</t>
  </si>
  <si>
    <t>problem</t>
  </si>
  <si>
    <t>hand</t>
  </si>
  <si>
    <t>frame</t>
  </si>
  <si>
    <t>order</t>
  </si>
  <si>
    <t>hour</t>
  </si>
  <si>
    <t>work</t>
  </si>
  <si>
    <t>issue</t>
  </si>
  <si>
    <t>blue</t>
  </si>
  <si>
    <t>dokumen</t>
  </si>
  <si>
    <t>iterasi</t>
  </si>
  <si>
    <t>Threshold</t>
  </si>
  <si>
    <t>'look fit cut shape tank'</t>
  </si>
  <si>
    <t>cosine similarity</t>
  </si>
  <si>
    <t>waktu komputasi</t>
  </si>
  <si>
    <t xml:space="preserve">maximum average </t>
  </si>
  <si>
    <t>minimum average</t>
  </si>
  <si>
    <t>week</t>
  </si>
  <si>
    <t>course</t>
  </si>
  <si>
    <t>character</t>
  </si>
  <si>
    <t>way</t>
  </si>
  <si>
    <t>class</t>
  </si>
  <si>
    <t>assignment</t>
  </si>
  <si>
    <t>experience</t>
  </si>
  <si>
    <t>idea</t>
  </si>
  <si>
    <t>fun</t>
  </si>
  <si>
    <t>interview</t>
  </si>
  <si>
    <t>approach</t>
  </si>
  <si>
    <t>thing</t>
  </si>
  <si>
    <t>tip</t>
  </si>
  <si>
    <t>student</t>
  </si>
  <si>
    <t>content</t>
  </si>
  <si>
    <t>best</t>
  </si>
  <si>
    <t>teacher</t>
  </si>
  <si>
    <t>industry</t>
  </si>
  <si>
    <t>people</t>
  </si>
  <si>
    <t>exercise</t>
  </si>
  <si>
    <t>couple</t>
  </si>
  <si>
    <t>insight</t>
  </si>
  <si>
    <t>hate</t>
  </si>
  <si>
    <t>step</t>
  </si>
  <si>
    <t>money</t>
  </si>
  <si>
    <t>credit</t>
  </si>
  <si>
    <t>knowledge</t>
  </si>
  <si>
    <t>kinda</t>
  </si>
  <si>
    <t>talk</t>
  </si>
  <si>
    <t>charge</t>
  </si>
  <si>
    <t>discussion</t>
  </si>
  <si>
    <t>process</t>
  </si>
  <si>
    <t>one</t>
  </si>
  <si>
    <t>alot</t>
  </si>
  <si>
    <t>enjoy</t>
  </si>
  <si>
    <t>group</t>
  </si>
  <si>
    <t>aspect</t>
  </si>
  <si>
    <t>chance</t>
  </si>
  <si>
    <t>homework</t>
  </si>
  <si>
    <t>option</t>
  </si>
  <si>
    <t>career</t>
  </si>
  <si>
    <t>theory</t>
  </si>
  <si>
    <t>ground</t>
  </si>
  <si>
    <t>job</t>
  </si>
  <si>
    <t>topic</t>
  </si>
  <si>
    <t>second</t>
  </si>
  <si>
    <t>practice</t>
  </si>
  <si>
    <t>information</t>
  </si>
  <si>
    <t>level</t>
  </si>
  <si>
    <t>session</t>
  </si>
  <si>
    <t>project</t>
  </si>
  <si>
    <t>work course experience thing way'</t>
  </si>
  <si>
    <t>monster</t>
  </si>
  <si>
    <t>support</t>
  </si>
  <si>
    <t>friend</t>
  </si>
  <si>
    <t>pc</t>
  </si>
  <si>
    <t>fix</t>
  </si>
  <si>
    <t>player</t>
  </si>
  <si>
    <t>hunter</t>
  </si>
  <si>
    <t>area</t>
  </si>
  <si>
    <t>month</t>
  </si>
  <si>
    <t>hunt</t>
  </si>
  <si>
    <t>drop</t>
  </si>
  <si>
    <t>world</t>
  </si>
  <si>
    <t>port</t>
  </si>
  <si>
    <t>reason</t>
  </si>
  <si>
    <t>control</t>
  </si>
  <si>
    <t>version</t>
  </si>
  <si>
    <t>life</t>
  </si>
  <si>
    <t>title</t>
  </si>
  <si>
    <t>steam</t>
  </si>
  <si>
    <t>fan</t>
  </si>
  <si>
    <t>play</t>
  </si>
  <si>
    <t>setting</t>
  </si>
  <si>
    <t>review</t>
  </si>
  <si>
    <t>setup</t>
  </si>
  <si>
    <t>kind</t>
  </si>
  <si>
    <t>so</t>
  </si>
  <si>
    <t>solution</t>
  </si>
  <si>
    <t>console</t>
  </si>
  <si>
    <t>account</t>
  </si>
  <si>
    <t>minute</t>
  </si>
  <si>
    <t>bit</t>
  </si>
  <si>
    <t>mouse</t>
  </si>
  <si>
    <t>ai</t>
  </si>
  <si>
    <t>story</t>
  </si>
  <si>
    <t>campaign</t>
  </si>
  <si>
    <t>series</t>
  </si>
  <si>
    <t>animation</t>
  </si>
  <si>
    <t>day</t>
  </si>
  <si>
    <t>lot</t>
  </si>
  <si>
    <t>release</t>
  </si>
  <si>
    <t>server</t>
  </si>
  <si>
    <t>concept</t>
  </si>
  <si>
    <t>mission</t>
  </si>
  <si>
    <t>weapon</t>
  </si>
  <si>
    <t>boss</t>
  </si>
  <si>
    <t>movement</t>
  </si>
  <si>
    <t>room</t>
  </si>
  <si>
    <t>update</t>
  </si>
  <si>
    <t>connection</t>
  </si>
  <si>
    <t>engine</t>
  </si>
  <si>
    <t>Game</t>
  </si>
  <si>
    <t>thing way work space need'</t>
  </si>
  <si>
    <t>alpha</t>
  </si>
  <si>
    <t>beta</t>
  </si>
  <si>
    <t>keyboard</t>
  </si>
  <si>
    <t>patch</t>
  </si>
  <si>
    <t>graphic</t>
  </si>
  <si>
    <t>menu</t>
  </si>
  <si>
    <t>enemy</t>
  </si>
  <si>
    <t>core</t>
  </si>
  <si>
    <t>dragon</t>
  </si>
  <si>
    <t>addition</t>
  </si>
  <si>
    <t>screen</t>
  </si>
  <si>
    <t>food</t>
  </si>
  <si>
    <t>camera</t>
  </si>
  <si>
    <t>variety</t>
  </si>
  <si>
    <t>chat</t>
  </si>
  <si>
    <t>point</t>
  </si>
  <si>
    <t>potato</t>
  </si>
  <si>
    <t>fight</t>
  </si>
  <si>
    <t>performance</t>
  </si>
  <si>
    <t>gathering</t>
  </si>
  <si>
    <t>online</t>
  </si>
  <si>
    <t>thing way work making side'</t>
  </si>
  <si>
    <t>introduction</t>
  </si>
  <si>
    <t>example</t>
  </si>
  <si>
    <t>tool</t>
  </si>
  <si>
    <t>video</t>
  </si>
  <si>
    <t>lecture</t>
  </si>
  <si>
    <t>explanation</t>
  </si>
  <si>
    <t>instructor</t>
  </si>
  <si>
    <t>background</t>
  </si>
  <si>
    <t>question</t>
  </si>
  <si>
    <t>resume</t>
  </si>
  <si>
    <t>artist</t>
  </si>
  <si>
    <t>thanks</t>
  </si>
  <si>
    <t>basic</t>
  </si>
  <si>
    <t>field</t>
  </si>
  <si>
    <t>principle</t>
  </si>
  <si>
    <t>balance</t>
  </si>
  <si>
    <t>sheet</t>
  </si>
  <si>
    <t>application</t>
  </si>
  <si>
    <t>forum</t>
  </si>
  <si>
    <t>instruction</t>
  </si>
  <si>
    <t>skill</t>
  </si>
  <si>
    <t>development</t>
  </si>
  <si>
    <t>answer</t>
  </si>
  <si>
    <t>feedback</t>
  </si>
  <si>
    <t>help</t>
  </si>
  <si>
    <t>learning</t>
  </si>
  <si>
    <t>understanding</t>
  </si>
  <si>
    <t>document</t>
  </si>
  <si>
    <t>reference</t>
  </si>
  <si>
    <t>fact</t>
  </si>
  <si>
    <t>experience example work thing course'</t>
  </si>
  <si>
    <t>piece</t>
  </si>
  <si>
    <t>hip</t>
  </si>
  <si>
    <t>shoulder</t>
  </si>
  <si>
    <t>summer</t>
  </si>
  <si>
    <t>pattern</t>
  </si>
  <si>
    <t>lace</t>
  </si>
  <si>
    <t>pocket</t>
  </si>
  <si>
    <t>winter</t>
  </si>
  <si>
    <t>jacket</t>
  </si>
  <si>
    <t>arm</t>
  </si>
  <si>
    <t>pound</t>
  </si>
  <si>
    <t>season</t>
  </si>
  <si>
    <t>woman</t>
  </si>
  <si>
    <t>figure</t>
  </si>
  <si>
    <t>jean</t>
  </si>
  <si>
    <t>spring</t>
  </si>
  <si>
    <t>neck</t>
  </si>
  <si>
    <t>x</t>
  </si>
  <si>
    <t>sale</t>
  </si>
  <si>
    <t>edge</t>
  </si>
  <si>
    <t>side thing look way eye'</t>
  </si>
  <si>
    <t>side thing way look stuff'</t>
  </si>
  <si>
    <t>lb</t>
  </si>
  <si>
    <t>place</t>
  </si>
  <si>
    <t>girl</t>
  </si>
  <si>
    <t>baby</t>
  </si>
  <si>
    <t>c</t>
  </si>
  <si>
    <t>saw</t>
  </si>
  <si>
    <t>side</t>
  </si>
  <si>
    <t>dd</t>
  </si>
  <si>
    <t>unity</t>
  </si>
  <si>
    <t>beginner</t>
  </si>
  <si>
    <t>professor</t>
  </si>
  <si>
    <t>experience example thing work process'</t>
  </si>
  <si>
    <t>lesson</t>
  </si>
  <si>
    <t>peer</t>
  </si>
  <si>
    <t>quiz</t>
  </si>
  <si>
    <t>start</t>
  </si>
  <si>
    <t>stuff</t>
  </si>
  <si>
    <t>designer</t>
  </si>
  <si>
    <t>effort</t>
  </si>
  <si>
    <t xml:space="preserve">experience example thing work process way course reference' </t>
  </si>
  <si>
    <t>controller</t>
  </si>
  <si>
    <t>armor</t>
  </si>
  <si>
    <t>team</t>
  </si>
  <si>
    <t>p</t>
  </si>
  <si>
    <t>thing way work making side space need lot'</t>
  </si>
  <si>
    <t>multiplayer</t>
  </si>
  <si>
    <t>wait</t>
  </si>
  <si>
    <t>bow</t>
  </si>
  <si>
    <t>gt</t>
  </si>
  <si>
    <t>edit</t>
  </si>
  <si>
    <t>dark</t>
  </si>
  <si>
    <t>post</t>
  </si>
  <si>
    <t>bone</t>
  </si>
  <si>
    <t>benefit</t>
  </si>
  <si>
    <t>input</t>
  </si>
  <si>
    <t>host</t>
  </si>
  <si>
    <t>limit</t>
  </si>
  <si>
    <t>0.1</t>
  </si>
  <si>
    <t>0.2</t>
  </si>
  <si>
    <t>0.3</t>
  </si>
  <si>
    <t>0.4</t>
  </si>
  <si>
    <t>0.5</t>
  </si>
  <si>
    <t>0.6</t>
  </si>
  <si>
    <t>0.7</t>
  </si>
  <si>
    <t>0.8</t>
  </si>
  <si>
    <t>0.9</t>
  </si>
  <si>
    <t>PMI</t>
  </si>
  <si>
    <t>NPMI</t>
  </si>
  <si>
    <t>Umass</t>
  </si>
  <si>
    <t>Average</t>
  </si>
  <si>
    <t>Time</t>
  </si>
  <si>
    <t>Edukasi Threshold</t>
  </si>
  <si>
    <t>E-commerce Threshold</t>
  </si>
  <si>
    <t>Game Threshold</t>
  </si>
  <si>
    <t>UMASS</t>
  </si>
  <si>
    <t>PMI2</t>
  </si>
  <si>
    <t>LDA</t>
  </si>
  <si>
    <t>LDA-TFIDF</t>
  </si>
  <si>
    <t>LDA-GLOVE 0.7</t>
  </si>
  <si>
    <t>LDA-GLOVE</t>
  </si>
  <si>
    <t>LDA-GLOVE 0,7</t>
  </si>
  <si>
    <t>Cosine</t>
  </si>
  <si>
    <t>Wordnet</t>
  </si>
  <si>
    <t>LDA-Glove 0,7</t>
  </si>
  <si>
    <t>Path Similarity</t>
  </si>
  <si>
    <t>LDA-Glove</t>
  </si>
  <si>
    <t>Topic</t>
  </si>
  <si>
    <r>
      <t>{</t>
    </r>
    <r>
      <rPr>
        <sz val="6"/>
        <color rgb="FF6897BB"/>
        <rFont val="Courier New"/>
        <family val="3"/>
      </rPr>
      <t>1</t>
    </r>
    <r>
      <rPr>
        <sz val="6"/>
        <color rgb="FFA9B7C6"/>
        <rFont val="Courier New"/>
        <family val="3"/>
      </rPr>
      <t>: [</t>
    </r>
    <r>
      <rPr>
        <sz val="6"/>
        <color rgb="FF6A8759"/>
        <rFont val="Courier New"/>
        <family val="3"/>
      </rPr>
      <t>'course'</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'concept'</t>
    </r>
    <r>
      <rPr>
        <sz val="6"/>
        <color rgb="FFCC7832"/>
        <rFont val="Courier New"/>
        <family val="3"/>
      </rPr>
      <t xml:space="preserve">, </t>
    </r>
    <r>
      <rPr>
        <sz val="6"/>
        <color rgb="FF6A8759"/>
        <rFont val="Courier New"/>
        <family val="3"/>
      </rPr>
      <t>'video'</t>
    </r>
    <r>
      <rPr>
        <sz val="6"/>
        <color rgb="FFCC7832"/>
        <rFont val="Courier New"/>
        <family val="3"/>
      </rPr>
      <t xml:space="preserve">, </t>
    </r>
    <r>
      <rPr>
        <sz val="6"/>
        <color rgb="FF6A8759"/>
        <rFont val="Courier New"/>
        <family val="3"/>
      </rPr>
      <t>'knowledge'</t>
    </r>
    <r>
      <rPr>
        <sz val="6"/>
        <color rgb="FFCC7832"/>
        <rFont val="Courier New"/>
        <family val="3"/>
      </rPr>
      <t xml:space="preserve">, </t>
    </r>
    <r>
      <rPr>
        <sz val="6"/>
        <color rgb="FF6A8759"/>
        <rFont val="Courier New"/>
        <family val="3"/>
      </rPr>
      <t>'professor'</t>
    </r>
    <r>
      <rPr>
        <sz val="6"/>
        <color rgb="FFCC7832"/>
        <rFont val="Courier New"/>
        <family val="3"/>
      </rPr>
      <t xml:space="preserve">, </t>
    </r>
    <r>
      <rPr>
        <sz val="6"/>
        <color rgb="FF6A8759"/>
        <rFont val="Courier New"/>
        <family val="3"/>
      </rPr>
      <t>'work'</t>
    </r>
    <r>
      <rPr>
        <sz val="6"/>
        <color rgb="FFCC7832"/>
        <rFont val="Courier New"/>
        <family val="3"/>
      </rPr>
      <t xml:space="preserve">, </t>
    </r>
    <r>
      <rPr>
        <sz val="6"/>
        <color rgb="FF6A8759"/>
        <rFont val="Courier New"/>
        <family val="3"/>
      </rPr>
      <t>'idea'</t>
    </r>
    <r>
      <rPr>
        <sz val="6"/>
        <color rgb="FFCC7832"/>
        <rFont val="Courier New"/>
        <family val="3"/>
      </rPr>
      <t xml:space="preserve">, </t>
    </r>
    <r>
      <rPr>
        <sz val="6"/>
        <color rgb="FF6A8759"/>
        <rFont val="Courier New"/>
        <family val="3"/>
      </rPr>
      <t>'problem'</t>
    </r>
    <r>
      <rPr>
        <sz val="6"/>
        <color rgb="FFCC7832"/>
        <rFont val="Courier New"/>
        <family val="3"/>
      </rPr>
      <t xml:space="preserve">, </t>
    </r>
    <r>
      <rPr>
        <sz val="6"/>
        <color rgb="FF6A8759"/>
        <rFont val="Courier New"/>
        <family val="3"/>
      </rPr>
      <t>'exercise'</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'theory'</t>
    </r>
    <r>
      <rPr>
        <sz val="6"/>
        <color rgb="FFCC7832"/>
        <rFont val="Courier New"/>
        <family val="3"/>
      </rPr>
      <t xml:space="preserve">, </t>
    </r>
    <r>
      <rPr>
        <sz val="6"/>
        <color rgb="FF6A8759"/>
        <rFont val="Courier New"/>
        <family val="3"/>
      </rPr>
      <t>'content'</t>
    </r>
    <r>
      <rPr>
        <sz val="6"/>
        <color rgb="FFCC7832"/>
        <rFont val="Courier New"/>
        <family val="3"/>
      </rPr>
      <t xml:space="preserve">, </t>
    </r>
    <r>
      <rPr>
        <sz val="6"/>
        <color rgb="FF6A8759"/>
        <rFont val="Courier New"/>
        <family val="3"/>
      </rPr>
      <t>'material'</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'character'</t>
    </r>
    <r>
      <rPr>
        <sz val="6"/>
        <color rgb="FFCC7832"/>
        <rFont val="Courier New"/>
        <family val="3"/>
      </rPr>
      <t xml:space="preserve">, </t>
    </r>
    <r>
      <rPr>
        <sz val="6"/>
        <color rgb="FF6A8759"/>
        <rFont val="Courier New"/>
        <family val="3"/>
      </rPr>
      <t>'specialization'</t>
    </r>
    <r>
      <rPr>
        <sz val="6"/>
        <color rgb="FFCC7832"/>
        <rFont val="Courier New"/>
        <family val="3"/>
      </rPr>
      <t xml:space="preserve">, </t>
    </r>
    <r>
      <rPr>
        <sz val="6"/>
        <color rgb="FF6A8759"/>
        <rFont val="Courier New"/>
        <family val="3"/>
      </rPr>
      <t>'job'</t>
    </r>
    <r>
      <rPr>
        <sz val="6"/>
        <color rgb="FFCC7832"/>
        <rFont val="Courier New"/>
        <family val="3"/>
      </rPr>
      <t xml:space="preserve">, </t>
    </r>
    <r>
      <rPr>
        <sz val="6"/>
        <color rgb="FF6A8759"/>
        <rFont val="Courier New"/>
        <family val="3"/>
      </rPr>
      <t>'topic'</t>
    </r>
    <r>
      <rPr>
        <sz val="6"/>
        <color rgb="FFCC7832"/>
        <rFont val="Courier New"/>
        <family val="3"/>
      </rPr>
      <t xml:space="preserve">, </t>
    </r>
    <r>
      <rPr>
        <sz val="6"/>
        <color rgb="FF6A8759"/>
        <rFont val="Courier New"/>
        <family val="3"/>
      </rPr>
      <t>'background'</t>
    </r>
    <r>
      <rPr>
        <sz val="6"/>
        <color rgb="FFCC7832"/>
        <rFont val="Courier New"/>
        <family val="3"/>
      </rPr>
      <t xml:space="preserve">, </t>
    </r>
    <r>
      <rPr>
        <sz val="6"/>
        <color rgb="FF6A8759"/>
        <rFont val="Courier New"/>
        <family val="3"/>
      </rPr>
      <t>'people'</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'assignment'</t>
    </r>
    <r>
      <rPr>
        <sz val="6"/>
        <color rgb="FFCC7832"/>
        <rFont val="Courier New"/>
        <family val="3"/>
      </rPr>
      <t xml:space="preserve">, </t>
    </r>
    <r>
      <rPr>
        <sz val="6"/>
        <color rgb="FF6A8759"/>
        <rFont val="Courier New"/>
        <family val="3"/>
      </rPr>
      <t>'project'</t>
    </r>
    <r>
      <rPr>
        <sz val="6"/>
        <color rgb="FFCC7832"/>
        <rFont val="Courier New"/>
        <family val="3"/>
      </rPr>
      <t xml:space="preserve">, </t>
    </r>
    <r>
      <rPr>
        <sz val="6"/>
        <color rgb="FF6A8759"/>
        <rFont val="Courier New"/>
        <family val="3"/>
      </rPr>
      <t>'tool'</t>
    </r>
    <r>
      <rPr>
        <sz val="6"/>
        <color rgb="FFCC7832"/>
        <rFont val="Courier New"/>
        <family val="3"/>
      </rPr>
      <t xml:space="preserve">, </t>
    </r>
    <r>
      <rPr>
        <sz val="6"/>
        <color rgb="FF6A8759"/>
        <rFont val="Courier New"/>
        <family val="3"/>
      </rPr>
      <t>'example'</t>
    </r>
    <r>
      <rPr>
        <sz val="6"/>
        <color rgb="FFCC7832"/>
        <rFont val="Courier New"/>
        <family val="3"/>
      </rPr>
      <t xml:space="preserve">, </t>
    </r>
    <r>
      <rPr>
        <sz val="6"/>
        <color rgb="FF6A8759"/>
        <rFont val="Courier New"/>
        <family val="3"/>
      </rPr>
      <t>'data'</t>
    </r>
    <r>
      <rPr>
        <sz val="6"/>
        <color rgb="FFCC7832"/>
        <rFont val="Courier New"/>
        <family val="3"/>
      </rPr>
      <t xml:space="preserve">, </t>
    </r>
    <r>
      <rPr>
        <sz val="6"/>
        <color rgb="FF6A8759"/>
        <rFont val="Courier New"/>
        <family val="3"/>
      </rPr>
      <t>'student'</t>
    </r>
    <r>
      <rPr>
        <sz val="6"/>
        <color rgb="FFCC7832"/>
        <rFont val="Courier New"/>
        <family val="3"/>
      </rPr>
      <t xml:space="preserve">, </t>
    </r>
    <r>
      <rPr>
        <sz val="6"/>
        <color rgb="FF6A8759"/>
        <rFont val="Courier New"/>
        <family val="3"/>
      </rPr>
      <t>'galaxy'</t>
    </r>
    <r>
      <rPr>
        <sz val="6"/>
        <color rgb="FFCC7832"/>
        <rFont val="Courier New"/>
        <family val="3"/>
      </rPr>
      <t xml:space="preserve">, </t>
    </r>
    <r>
      <rPr>
        <sz val="6"/>
        <color rgb="FF6A8759"/>
        <rFont val="Courier New"/>
        <family val="3"/>
      </rPr>
      <t>'resume'</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'level'</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'design'</t>
    </r>
    <r>
      <rPr>
        <sz val="6"/>
        <color rgb="FFCC7832"/>
        <rFont val="Courier New"/>
        <family val="3"/>
      </rPr>
      <t xml:space="preserve">, </t>
    </r>
    <r>
      <rPr>
        <sz val="6"/>
        <color rgb="FF6A8759"/>
        <rFont val="Courier New"/>
        <family val="3"/>
      </rPr>
      <t>'week'</t>
    </r>
    <r>
      <rPr>
        <sz val="6"/>
        <color rgb="FFCC7832"/>
        <rFont val="Courier New"/>
        <family val="3"/>
      </rPr>
      <t xml:space="preserve">, </t>
    </r>
    <r>
      <rPr>
        <sz val="6"/>
        <color rgb="FF6A8759"/>
        <rFont val="Courier New"/>
        <family val="3"/>
      </rPr>
      <t>'information'</t>
    </r>
    <r>
      <rPr>
        <sz val="6"/>
        <color rgb="FFCC7832"/>
        <rFont val="Courier New"/>
        <family val="3"/>
      </rPr>
      <t xml:space="preserve">, </t>
    </r>
    <r>
      <rPr>
        <sz val="6"/>
        <color rgb="FF6A8759"/>
        <rFont val="Courier New"/>
        <family val="3"/>
      </rPr>
      <t>'introduction'</t>
    </r>
    <r>
      <rPr>
        <sz val="6"/>
        <color rgb="FFCC7832"/>
        <rFont val="Courier New"/>
        <family val="3"/>
      </rPr>
      <t xml:space="preserve">, </t>
    </r>
    <r>
      <rPr>
        <sz val="6"/>
        <color rgb="FF6A8759"/>
        <rFont val="Courier New"/>
        <family val="3"/>
      </rPr>
      <t>'class'</t>
    </r>
    <r>
      <rPr>
        <sz val="6"/>
        <color rgb="FFCC7832"/>
        <rFont val="Courier New"/>
        <family val="3"/>
      </rPr>
      <t xml:space="preserve">, </t>
    </r>
    <r>
      <rPr>
        <sz val="6"/>
        <color rgb="FF6A8759"/>
        <rFont val="Courier New"/>
        <family val="3"/>
      </rPr>
      <t>'question'</t>
    </r>
    <r>
      <rPr>
        <sz val="6"/>
        <color rgb="FFCC7832"/>
        <rFont val="Courier New"/>
        <family val="3"/>
      </rPr>
      <t xml:space="preserve">, </t>
    </r>
    <r>
      <rPr>
        <sz val="6"/>
        <color rgb="FF6A8759"/>
        <rFont val="Courier New"/>
        <family val="3"/>
      </rPr>
      <t>'teacher'</t>
    </r>
    <r>
      <rPr>
        <sz val="6"/>
        <color rgb="FFCC7832"/>
        <rFont val="Courier New"/>
        <family val="3"/>
      </rPr>
      <t xml:space="preserve">, </t>
    </r>
    <r>
      <rPr>
        <sz val="6"/>
        <color rgb="FF6A8759"/>
        <rFont val="Courier New"/>
        <family val="3"/>
      </rPr>
      <t>'forum'</t>
    </r>
    <r>
      <rPr>
        <sz val="6"/>
        <color rgb="FFCC7832"/>
        <rFont val="Courier New"/>
        <family val="3"/>
      </rPr>
      <t xml:space="preserve">, </t>
    </r>
    <r>
      <rPr>
        <sz val="6"/>
        <color rgb="FF6A8759"/>
        <rFont val="Courier New"/>
        <family val="3"/>
      </rPr>
      <t>'discussion'</t>
    </r>
    <r>
      <rPr>
        <sz val="6"/>
        <color rgb="FFCC7832"/>
        <rFont val="Courier New"/>
        <family val="3"/>
      </rPr>
      <t xml:space="preserve">, </t>
    </r>
    <r>
      <rPr>
        <sz val="6"/>
        <color rgb="FF6A8759"/>
        <rFont val="Courier New"/>
        <family val="3"/>
      </rPr>
      <t>'review'</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'game'</t>
    </r>
    <r>
      <rPr>
        <sz val="6"/>
        <color rgb="FFCC7832"/>
        <rFont val="Courier New"/>
        <family val="3"/>
      </rPr>
      <t xml:space="preserve">, </t>
    </r>
    <r>
      <rPr>
        <sz val="6"/>
        <color rgb="FF6A8759"/>
        <rFont val="Courier New"/>
        <family val="3"/>
      </rPr>
      <t>'lecture'</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'explanation'</t>
    </r>
    <r>
      <rPr>
        <sz val="6"/>
        <color rgb="FFCC7832"/>
        <rFont val="Courier New"/>
        <family val="3"/>
      </rPr>
      <t xml:space="preserve">, </t>
    </r>
    <r>
      <rPr>
        <sz val="6"/>
        <color rgb="FF6A8759"/>
        <rFont val="Courier New"/>
        <family val="3"/>
      </rPr>
      <t>'instructor'</t>
    </r>
    <r>
      <rPr>
        <sz val="6"/>
        <color rgb="FFCC7832"/>
        <rFont val="Courier New"/>
        <family val="3"/>
      </rPr>
      <t xml:space="preserve">, </t>
    </r>
    <r>
      <rPr>
        <sz val="6"/>
        <color rgb="FF6A8759"/>
        <rFont val="Courier New"/>
        <family val="3"/>
      </rPr>
      <t>'basic'</t>
    </r>
    <r>
      <rPr>
        <sz val="6"/>
        <color rgb="FFCC7832"/>
        <rFont val="Courier New"/>
        <family val="3"/>
      </rPr>
      <t xml:space="preserve">, </t>
    </r>
    <r>
      <rPr>
        <sz val="6"/>
        <color rgb="FF6A8759"/>
        <rFont val="Courier New"/>
        <family val="3"/>
      </rPr>
      <t>'skill'</t>
    </r>
    <r>
      <rPr>
        <sz val="6"/>
        <color rgb="FFCC7832"/>
        <rFont val="Courier New"/>
        <family val="3"/>
      </rPr>
      <t xml:space="preserve">, </t>
    </r>
    <r>
      <rPr>
        <sz val="6"/>
        <color rgb="FF6A8759"/>
        <rFont val="Courier New"/>
        <family val="3"/>
      </rPr>
      <t>'designer'</t>
    </r>
    <r>
      <rPr>
        <sz val="6"/>
        <color rgb="FFCC7832"/>
        <rFont val="Courier New"/>
        <family val="3"/>
      </rPr>
      <t xml:space="preserve">, </t>
    </r>
    <r>
      <rPr>
        <sz val="6"/>
        <color rgb="FF6A8759"/>
        <rFont val="Courier New"/>
        <family val="3"/>
      </rPr>
      <t>'feedback'</t>
    </r>
    <r>
      <rPr>
        <sz val="6"/>
        <color rgb="FFCC7832"/>
        <rFont val="Courier New"/>
        <family val="3"/>
      </rPr>
      <t xml:space="preserve">, </t>
    </r>
    <r>
      <rPr>
        <sz val="6"/>
        <color rgb="FF6A8759"/>
        <rFont val="Courier New"/>
        <family val="3"/>
      </rPr>
      <t>'kind'</t>
    </r>
    <r>
      <rPr>
        <sz val="6"/>
        <color rgb="FFA9B7C6"/>
        <rFont val="Courier New"/>
        <family val="3"/>
      </rPr>
      <t>]}</t>
    </r>
  </si>
  <si>
    <r>
      <t>{</t>
    </r>
    <r>
      <rPr>
        <sz val="6"/>
        <color rgb="FF6897BB"/>
        <rFont val="Courier New"/>
        <family val="3"/>
      </rPr>
      <t>1</t>
    </r>
    <r>
      <rPr>
        <sz val="6"/>
        <color rgb="FFA9B7C6"/>
        <rFont val="Courier New"/>
        <family val="3"/>
      </rPr>
      <t>: [</t>
    </r>
    <r>
      <rPr>
        <sz val="6"/>
        <color rgb="FF6A8759"/>
        <rFont val="Courier New"/>
        <family val="3"/>
      </rPr>
      <t>'example'</t>
    </r>
    <r>
      <rPr>
        <sz val="6"/>
        <color rgb="FFCC7832"/>
        <rFont val="Courier New"/>
        <family val="3"/>
      </rPr>
      <t xml:space="preserve">, </t>
    </r>
    <r>
      <rPr>
        <sz val="6"/>
        <color rgb="FF6A8759"/>
        <rFont val="Courier New"/>
        <family val="3"/>
      </rPr>
      <t>'class'</t>
    </r>
    <r>
      <rPr>
        <sz val="6"/>
        <color rgb="FFCC7832"/>
        <rFont val="Courier New"/>
        <family val="3"/>
      </rPr>
      <t xml:space="preserve">, </t>
    </r>
    <r>
      <rPr>
        <sz val="6"/>
        <color rgb="FF6A8759"/>
        <rFont val="Courier New"/>
        <family val="3"/>
      </rPr>
      <t>'specialization'</t>
    </r>
    <r>
      <rPr>
        <sz val="6"/>
        <color rgb="FFCC7832"/>
        <rFont val="Courier New"/>
        <family val="3"/>
      </rPr>
      <t xml:space="preserve">, </t>
    </r>
    <r>
      <rPr>
        <sz val="6"/>
        <color rgb="FF6A8759"/>
        <rFont val="Courier New"/>
        <family val="3"/>
      </rPr>
      <t>'problem'</t>
    </r>
    <r>
      <rPr>
        <sz val="6"/>
        <color rgb="FFCC7832"/>
        <rFont val="Courier New"/>
        <family val="3"/>
      </rPr>
      <t xml:space="preserve">, </t>
    </r>
    <r>
      <rPr>
        <sz val="6"/>
        <color rgb="FF6A8759"/>
        <rFont val="Courier New"/>
        <family val="3"/>
      </rPr>
      <t>'level'</t>
    </r>
    <r>
      <rPr>
        <sz val="6"/>
        <color rgb="FFCC7832"/>
        <rFont val="Courier New"/>
        <family val="3"/>
      </rPr>
      <t xml:space="preserve">, </t>
    </r>
    <r>
      <rPr>
        <sz val="6"/>
        <color rgb="FF6A8759"/>
        <rFont val="Courier New"/>
        <family val="3"/>
      </rPr>
      <t>'question'</t>
    </r>
    <r>
      <rPr>
        <sz val="6"/>
        <color rgb="FFCC7832"/>
        <rFont val="Courier New"/>
        <family val="3"/>
      </rPr>
      <t xml:space="preserve">, </t>
    </r>
    <r>
      <rPr>
        <sz val="6"/>
        <color rgb="FF6A8759"/>
        <rFont val="Courier New"/>
        <family val="3"/>
      </rPr>
      <t>'peer'</t>
    </r>
    <r>
      <rPr>
        <sz val="6"/>
        <color rgb="FFCC7832"/>
        <rFont val="Courier New"/>
        <family val="3"/>
      </rPr>
      <t xml:space="preserve">, </t>
    </r>
    <r>
      <rPr>
        <sz val="6"/>
        <color rgb="FF6A8759"/>
        <rFont val="Courier New"/>
        <family val="3"/>
      </rPr>
      <t>'application'</t>
    </r>
    <r>
      <rPr>
        <sz val="6"/>
        <color rgb="FFCC7832"/>
        <rFont val="Courier New"/>
        <family val="3"/>
      </rPr>
      <t xml:space="preserve">, </t>
    </r>
    <r>
      <rPr>
        <sz val="6"/>
        <color rgb="FF6A8759"/>
        <rFont val="Courier New"/>
        <family val="3"/>
      </rPr>
      <t>'answer'</t>
    </r>
    <r>
      <rPr>
        <sz val="6"/>
        <color rgb="FFCC7832"/>
        <rFont val="Courier New"/>
        <family val="3"/>
      </rPr>
      <t xml:space="preserve">, </t>
    </r>
    <r>
      <rPr>
        <sz val="6"/>
        <color rgb="FF6A8759"/>
        <rFont val="Courier New"/>
        <family val="3"/>
      </rPr>
      <t>'lot'</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'assignment'</t>
    </r>
    <r>
      <rPr>
        <sz val="6"/>
        <color rgb="FFCC7832"/>
        <rFont val="Courier New"/>
        <family val="3"/>
      </rPr>
      <t xml:space="preserve">, </t>
    </r>
    <r>
      <rPr>
        <sz val="6"/>
        <color rgb="FF6A8759"/>
        <rFont val="Courier New"/>
        <family val="3"/>
      </rPr>
      <t>'concept'</t>
    </r>
    <r>
      <rPr>
        <sz val="6"/>
        <color rgb="FFCC7832"/>
        <rFont val="Courier New"/>
        <family val="3"/>
      </rPr>
      <t xml:space="preserve">, </t>
    </r>
    <r>
      <rPr>
        <sz val="6"/>
        <color rgb="FF6A8759"/>
        <rFont val="Courier New"/>
        <family val="3"/>
      </rPr>
      <t>'video'</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'galaxy'</t>
    </r>
    <r>
      <rPr>
        <sz val="6"/>
        <color rgb="FFCC7832"/>
        <rFont val="Courier New"/>
        <family val="3"/>
      </rPr>
      <t xml:space="preserve">, </t>
    </r>
    <r>
      <rPr>
        <sz val="6"/>
        <color rgb="FF6A8759"/>
        <rFont val="Courier New"/>
        <family val="3"/>
      </rPr>
      <t>'work'</t>
    </r>
    <r>
      <rPr>
        <sz val="6"/>
        <color rgb="FFCC7832"/>
        <rFont val="Courier New"/>
        <family val="3"/>
      </rPr>
      <t xml:space="preserve">, </t>
    </r>
    <r>
      <rPr>
        <sz val="6"/>
        <color rgb="FF6A8759"/>
        <rFont val="Courier New"/>
        <family val="3"/>
      </rPr>
      <t>'explanation'</t>
    </r>
    <r>
      <rPr>
        <sz val="6"/>
        <color rgb="FFCC7832"/>
        <rFont val="Courier New"/>
        <family val="3"/>
      </rPr>
      <t xml:space="preserve">, </t>
    </r>
    <r>
      <rPr>
        <sz val="6"/>
        <color rgb="FF6A8759"/>
        <rFont val="Courier New"/>
        <family val="3"/>
      </rPr>
      <t>'people'</t>
    </r>
    <r>
      <rPr>
        <sz val="6"/>
        <color rgb="FFCC7832"/>
        <rFont val="Courier New"/>
        <family val="3"/>
      </rPr>
      <t xml:space="preserve">, </t>
    </r>
    <r>
      <rPr>
        <sz val="6"/>
        <color rgb="FF6A8759"/>
        <rFont val="Courier New"/>
        <family val="3"/>
      </rPr>
      <t>'teacher'</t>
    </r>
    <r>
      <rPr>
        <sz val="6"/>
        <color rgb="FFCC7832"/>
        <rFont val="Courier New"/>
        <family val="3"/>
      </rPr>
      <t xml:space="preserve">, </t>
    </r>
    <r>
      <rPr>
        <sz val="6"/>
        <color rgb="FF6A8759"/>
        <rFont val="Courier New"/>
        <family val="3"/>
      </rPr>
      <t>'balance'</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'introduction'</t>
    </r>
    <r>
      <rPr>
        <sz val="6"/>
        <color rgb="FFCC7832"/>
        <rFont val="Courier New"/>
        <family val="3"/>
      </rPr>
      <t xml:space="preserve">, </t>
    </r>
    <r>
      <rPr>
        <sz val="6"/>
        <color rgb="FF6A8759"/>
        <rFont val="Courier New"/>
        <family val="3"/>
      </rPr>
      <t>'material'</t>
    </r>
    <r>
      <rPr>
        <sz val="6"/>
        <color rgb="FFCC7832"/>
        <rFont val="Courier New"/>
        <family val="3"/>
      </rPr>
      <t xml:space="preserve">, </t>
    </r>
    <r>
      <rPr>
        <sz val="6"/>
        <color rgb="FF6A8759"/>
        <rFont val="Courier New"/>
        <family val="3"/>
      </rPr>
      <t>'knowledge'</t>
    </r>
    <r>
      <rPr>
        <sz val="6"/>
        <color rgb="FFCC7832"/>
        <rFont val="Courier New"/>
        <family val="3"/>
      </rPr>
      <t xml:space="preserve">, </t>
    </r>
    <r>
      <rPr>
        <sz val="6"/>
        <color rgb="FF6A8759"/>
        <rFont val="Courier New"/>
        <family val="3"/>
      </rPr>
      <t>'professor'</t>
    </r>
    <r>
      <rPr>
        <sz val="6"/>
        <color rgb="FFCC7832"/>
        <rFont val="Courier New"/>
        <family val="3"/>
      </rPr>
      <t xml:space="preserve">, </t>
    </r>
    <r>
      <rPr>
        <sz val="6"/>
        <color rgb="FF6A8759"/>
        <rFont val="Courier New"/>
        <family val="3"/>
      </rPr>
      <t>'idea'</t>
    </r>
    <r>
      <rPr>
        <sz val="6"/>
        <color rgb="FFCC7832"/>
        <rFont val="Courier New"/>
        <family val="3"/>
      </rPr>
      <t xml:space="preserve">, </t>
    </r>
    <r>
      <rPr>
        <sz val="6"/>
        <color rgb="FF6A8759"/>
        <rFont val="Courier New"/>
        <family val="3"/>
      </rPr>
      <t>'instructor'</t>
    </r>
    <r>
      <rPr>
        <sz val="6"/>
        <color rgb="FFCC7832"/>
        <rFont val="Courier New"/>
        <family val="3"/>
      </rPr>
      <t xml:space="preserve">, </t>
    </r>
    <r>
      <rPr>
        <sz val="6"/>
        <color rgb="FF6A8759"/>
        <rFont val="Courier New"/>
        <family val="3"/>
      </rPr>
      <t>'thanks'</t>
    </r>
    <r>
      <rPr>
        <sz val="6"/>
        <color rgb="FFCC7832"/>
        <rFont val="Courier New"/>
        <family val="3"/>
      </rPr>
      <t xml:space="preserve">, </t>
    </r>
    <r>
      <rPr>
        <sz val="6"/>
        <color rgb="FF6A8759"/>
        <rFont val="Courier New"/>
        <family val="3"/>
      </rPr>
      <t>'artist'</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'fun'</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'design'</t>
    </r>
    <r>
      <rPr>
        <sz val="6"/>
        <color rgb="FFCC7832"/>
        <rFont val="Courier New"/>
        <family val="3"/>
      </rPr>
      <t xml:space="preserve">, </t>
    </r>
    <r>
      <rPr>
        <sz val="6"/>
        <color rgb="FF6A8759"/>
        <rFont val="Courier New"/>
        <family val="3"/>
      </rPr>
      <t>'theory'</t>
    </r>
    <r>
      <rPr>
        <sz val="6"/>
        <color rgb="FFCC7832"/>
        <rFont val="Courier New"/>
        <family val="3"/>
      </rPr>
      <t xml:space="preserve">, </t>
    </r>
    <r>
      <rPr>
        <sz val="6"/>
        <color rgb="FF6A8759"/>
        <rFont val="Courier New"/>
        <family val="3"/>
      </rPr>
      <t>'student'</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'background'</t>
    </r>
    <r>
      <rPr>
        <sz val="6"/>
        <color rgb="FFCC7832"/>
        <rFont val="Courier New"/>
        <family val="3"/>
      </rPr>
      <t xml:space="preserve">, </t>
    </r>
    <r>
      <rPr>
        <sz val="6"/>
        <color rgb="FF6A8759"/>
        <rFont val="Courier New"/>
        <family val="3"/>
      </rPr>
      <t>'process'</t>
    </r>
    <r>
      <rPr>
        <sz val="6"/>
        <color rgb="FFCC7832"/>
        <rFont val="Courier New"/>
        <family val="3"/>
      </rPr>
      <t xml:space="preserve">, </t>
    </r>
    <r>
      <rPr>
        <sz val="6"/>
        <color rgb="FF6A8759"/>
        <rFont val="Courier New"/>
        <family val="3"/>
      </rPr>
      <t>'field'</t>
    </r>
    <r>
      <rPr>
        <sz val="6"/>
        <color rgb="FFCC7832"/>
        <rFont val="Courier New"/>
        <family val="3"/>
      </rPr>
      <t xml:space="preserve">, </t>
    </r>
    <r>
      <rPr>
        <sz val="6"/>
        <color rgb="FF6A8759"/>
        <rFont val="Courier New"/>
        <family val="3"/>
      </rPr>
      <t>'basic'</t>
    </r>
    <r>
      <rPr>
        <sz val="6"/>
        <color rgb="FFCC7832"/>
        <rFont val="Courier New"/>
        <family val="3"/>
      </rPr>
      <t xml:space="preserve">, </t>
    </r>
    <r>
      <rPr>
        <sz val="6"/>
        <color rgb="FF6A8759"/>
        <rFont val="Courier New"/>
        <family val="3"/>
      </rPr>
      <t>'designer'</t>
    </r>
    <r>
      <rPr>
        <sz val="6"/>
        <color rgb="FFCC7832"/>
        <rFont val="Courier New"/>
        <family val="3"/>
      </rPr>
      <t xml:space="preserve">, </t>
    </r>
    <r>
      <rPr>
        <sz val="6"/>
        <color rgb="FF6A8759"/>
        <rFont val="Courier New"/>
        <family val="3"/>
      </rPr>
      <t>'tip'</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'course'</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'week'</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'topic'</t>
    </r>
    <r>
      <rPr>
        <sz val="6"/>
        <color rgb="FFCC7832"/>
        <rFont val="Courier New"/>
        <family val="3"/>
      </rPr>
      <t xml:space="preserve">, </t>
    </r>
    <r>
      <rPr>
        <sz val="6"/>
        <color rgb="FF6A8759"/>
        <rFont val="Courier New"/>
        <family val="3"/>
      </rPr>
      <t>'quiz'</t>
    </r>
    <r>
      <rPr>
        <sz val="6"/>
        <color rgb="FFCC7832"/>
        <rFont val="Courier New"/>
        <family val="3"/>
      </rPr>
      <t xml:space="preserve">, </t>
    </r>
    <r>
      <rPr>
        <sz val="6"/>
        <color rgb="FF6A8759"/>
        <rFont val="Courier New"/>
        <family val="3"/>
      </rPr>
      <t>'exercise'</t>
    </r>
    <r>
      <rPr>
        <sz val="6"/>
        <color rgb="FFCC7832"/>
        <rFont val="Courier New"/>
        <family val="3"/>
      </rPr>
      <t xml:space="preserve">, </t>
    </r>
    <r>
      <rPr>
        <sz val="6"/>
        <color rgb="FF6A8759"/>
        <rFont val="Courier New"/>
        <family val="3"/>
      </rPr>
      <t>'principle'</t>
    </r>
    <r>
      <rPr>
        <sz val="6"/>
        <color rgb="FFCC7832"/>
        <rFont val="Courier New"/>
        <family val="3"/>
      </rPr>
      <t xml:space="preserve">, </t>
    </r>
    <r>
      <rPr>
        <sz val="6"/>
        <color rgb="FF6A8759"/>
        <rFont val="Courier New"/>
        <family val="3"/>
      </rPr>
      <t>'coursera'</t>
    </r>
    <r>
      <rPr>
        <sz val="6"/>
        <color rgb="FFCC7832"/>
        <rFont val="Courier New"/>
        <family val="3"/>
      </rPr>
      <t xml:space="preserve">, </t>
    </r>
    <r>
      <rPr>
        <sz val="6"/>
        <color rgb="FF6A8759"/>
        <rFont val="Courier New"/>
        <family val="3"/>
      </rPr>
      <t>'discussion'</t>
    </r>
    <r>
      <rPr>
        <sz val="6"/>
        <color rgb="FFA9B7C6"/>
        <rFont val="Courier New"/>
        <family val="3"/>
      </rPr>
      <t>]</t>
    </r>
    <r>
      <rPr>
        <sz val="6"/>
        <color rgb="FFCC7832"/>
        <rFont val="Courier New"/>
        <family val="3"/>
      </rPr>
      <t xml:space="preserve">, </t>
    </r>
    <r>
      <rPr>
        <sz val="6"/>
        <color rgb="FF6897BB"/>
        <rFont val="Courier New"/>
        <family val="3"/>
      </rPr>
      <t>6</t>
    </r>
    <r>
      <rPr>
        <sz val="6"/>
        <color rgb="FFA9B7C6"/>
        <rFont val="Courier New"/>
        <family val="3"/>
      </rPr>
      <t>: [</t>
    </r>
    <r>
      <rPr>
        <sz val="6"/>
        <color rgb="FF6A8759"/>
        <rFont val="Courier New"/>
        <family val="3"/>
      </rPr>
      <t>'lecture'</t>
    </r>
    <r>
      <rPr>
        <sz val="6"/>
        <color rgb="FFCC7832"/>
        <rFont val="Courier New"/>
        <family val="3"/>
      </rPr>
      <t xml:space="preserve">, </t>
    </r>
    <r>
      <rPr>
        <sz val="6"/>
        <color rgb="FF6A8759"/>
        <rFont val="Courier New"/>
        <family val="3"/>
      </rPr>
      <t>'content'</t>
    </r>
    <r>
      <rPr>
        <sz val="6"/>
        <color rgb="FFCC7832"/>
        <rFont val="Courier New"/>
        <family val="3"/>
      </rPr>
      <t xml:space="preserve">, </t>
    </r>
    <r>
      <rPr>
        <sz val="6"/>
        <color rgb="FF6A8759"/>
        <rFont val="Courier New"/>
        <family val="3"/>
      </rPr>
      <t>'sheet'</t>
    </r>
    <r>
      <rPr>
        <sz val="6"/>
        <color rgb="FFCC7832"/>
        <rFont val="Courier New"/>
        <family val="3"/>
      </rPr>
      <t xml:space="preserve">, </t>
    </r>
    <r>
      <rPr>
        <sz val="6"/>
        <color rgb="FF6A8759"/>
        <rFont val="Courier New"/>
        <family val="3"/>
      </rPr>
      <t>'exam'</t>
    </r>
    <r>
      <rPr>
        <sz val="6"/>
        <color rgb="FFCC7832"/>
        <rFont val="Courier New"/>
        <family val="3"/>
      </rPr>
      <t xml:space="preserve">, </t>
    </r>
    <r>
      <rPr>
        <sz val="6"/>
        <color rgb="FF6A8759"/>
        <rFont val="Courier New"/>
        <family val="3"/>
      </rPr>
      <t>'approach'</t>
    </r>
    <r>
      <rPr>
        <sz val="6"/>
        <color rgb="FFCC7832"/>
        <rFont val="Courier New"/>
        <family val="3"/>
      </rPr>
      <t xml:space="preserve">, </t>
    </r>
    <r>
      <rPr>
        <sz val="6"/>
        <color rgb="FF6A8759"/>
        <rFont val="Courier New"/>
        <family val="3"/>
      </rPr>
      <t>'quality'</t>
    </r>
    <r>
      <rPr>
        <sz val="6"/>
        <color rgb="FFCC7832"/>
        <rFont val="Courier New"/>
        <family val="3"/>
      </rPr>
      <t xml:space="preserve">, </t>
    </r>
    <r>
      <rPr>
        <sz val="6"/>
        <color rgb="FF6A8759"/>
        <rFont val="Courier New"/>
        <family val="3"/>
      </rPr>
      <t>'case'</t>
    </r>
    <r>
      <rPr>
        <sz val="6"/>
        <color rgb="FFCC7832"/>
        <rFont val="Courier New"/>
        <family val="3"/>
      </rPr>
      <t xml:space="preserve">, </t>
    </r>
    <r>
      <rPr>
        <sz val="6"/>
        <color rgb="FF6A8759"/>
        <rFont val="Courier New"/>
        <family val="3"/>
      </rPr>
      <t>'document'</t>
    </r>
    <r>
      <rPr>
        <sz val="6"/>
        <color rgb="FFCC7832"/>
        <rFont val="Courier New"/>
        <family val="3"/>
      </rPr>
      <t xml:space="preserve">, </t>
    </r>
    <r>
      <rPr>
        <sz val="6"/>
        <color rgb="FF6A8759"/>
        <rFont val="Courier New"/>
        <family val="3"/>
      </rPr>
      <t>'resource'</t>
    </r>
    <r>
      <rPr>
        <sz val="6"/>
        <color rgb="FFCC7832"/>
        <rFont val="Courier New"/>
        <family val="3"/>
      </rPr>
      <t xml:space="preserve">, </t>
    </r>
    <r>
      <rPr>
        <sz val="6"/>
        <color rgb="FF6A8759"/>
        <rFont val="Courier New"/>
        <family val="3"/>
      </rPr>
      <t>'hope'</t>
    </r>
    <r>
      <rPr>
        <sz val="6"/>
        <color rgb="FFA9B7C6"/>
        <rFont val="Courier New"/>
        <family val="3"/>
      </rPr>
      <t>]</t>
    </r>
    <r>
      <rPr>
        <sz val="6"/>
        <color rgb="FFCC7832"/>
        <rFont val="Courier New"/>
        <family val="3"/>
      </rPr>
      <t xml:space="preserve">, </t>
    </r>
    <r>
      <rPr>
        <sz val="6"/>
        <color rgb="FF6897BB"/>
        <rFont val="Courier New"/>
        <family val="3"/>
      </rPr>
      <t>7</t>
    </r>
    <r>
      <rPr>
        <sz val="6"/>
        <color rgb="FFA9B7C6"/>
        <rFont val="Courier New"/>
        <family val="3"/>
      </rPr>
      <t>: [</t>
    </r>
    <r>
      <rPr>
        <sz val="6"/>
        <color rgb="FF6A8759"/>
        <rFont val="Courier New"/>
        <family val="3"/>
      </rPr>
      <t>'game'</t>
    </r>
    <r>
      <rPr>
        <sz val="6"/>
        <color rgb="FFCC7832"/>
        <rFont val="Courier New"/>
        <family val="3"/>
      </rPr>
      <t xml:space="preserve">, </t>
    </r>
    <r>
      <rPr>
        <sz val="6"/>
        <color rgb="FF6A8759"/>
        <rFont val="Courier New"/>
        <family val="3"/>
      </rPr>
      <t>'project'</t>
    </r>
    <r>
      <rPr>
        <sz val="6"/>
        <color rgb="FFCC7832"/>
        <rFont val="Courier New"/>
        <family val="3"/>
      </rPr>
      <t xml:space="preserve">, </t>
    </r>
    <r>
      <rPr>
        <sz val="6"/>
        <color rgb="FF6A8759"/>
        <rFont val="Courier New"/>
        <family val="3"/>
      </rPr>
      <t>'information'</t>
    </r>
    <r>
      <rPr>
        <sz val="6"/>
        <color rgb="FFCC7832"/>
        <rFont val="Courier New"/>
        <family val="3"/>
      </rPr>
      <t xml:space="preserve">, </t>
    </r>
    <r>
      <rPr>
        <sz val="6"/>
        <color rgb="FF6A8759"/>
        <rFont val="Courier New"/>
        <family val="3"/>
      </rPr>
      <t>'tool'</t>
    </r>
    <r>
      <rPr>
        <sz val="6"/>
        <color rgb="FFCC7832"/>
        <rFont val="Courier New"/>
        <family val="3"/>
      </rPr>
      <t xml:space="preserve">, </t>
    </r>
    <r>
      <rPr>
        <sz val="6"/>
        <color rgb="FF6A8759"/>
        <rFont val="Courier New"/>
        <family val="3"/>
      </rPr>
      <t>'data'</t>
    </r>
    <r>
      <rPr>
        <sz val="6"/>
        <color rgb="FFCC7832"/>
        <rFont val="Courier New"/>
        <family val="3"/>
      </rPr>
      <t xml:space="preserve">, </t>
    </r>
    <r>
      <rPr>
        <sz val="6"/>
        <color rgb="FF6A8759"/>
        <rFont val="Courier New"/>
        <family val="3"/>
      </rPr>
      <t>'character'</t>
    </r>
    <r>
      <rPr>
        <sz val="6"/>
        <color rgb="FFCC7832"/>
        <rFont val="Courier New"/>
        <family val="3"/>
      </rPr>
      <t xml:space="preserve">, </t>
    </r>
    <r>
      <rPr>
        <sz val="6"/>
        <color rgb="FF6A8759"/>
        <rFont val="Courier New"/>
        <family val="3"/>
      </rPr>
      <t>'resume'</t>
    </r>
    <r>
      <rPr>
        <sz val="6"/>
        <color rgb="FFCC7832"/>
        <rFont val="Courier New"/>
        <family val="3"/>
      </rPr>
      <t xml:space="preserve">, </t>
    </r>
    <r>
      <rPr>
        <sz val="6"/>
        <color rgb="FF6A8759"/>
        <rFont val="Courier New"/>
        <family val="3"/>
      </rPr>
      <t>'job'</t>
    </r>
    <r>
      <rPr>
        <sz val="6"/>
        <color rgb="FFCC7832"/>
        <rFont val="Courier New"/>
        <family val="3"/>
      </rPr>
      <t xml:space="preserve">, </t>
    </r>
    <r>
      <rPr>
        <sz val="6"/>
        <color rgb="FF6A8759"/>
        <rFont val="Courier New"/>
        <family val="3"/>
      </rPr>
      <t>'forum'</t>
    </r>
    <r>
      <rPr>
        <sz val="6"/>
        <color rgb="FFCC7832"/>
        <rFont val="Courier New"/>
        <family val="3"/>
      </rPr>
      <t xml:space="preserve">, </t>
    </r>
    <r>
      <rPr>
        <sz val="6"/>
        <color rgb="FF6A8759"/>
        <rFont val="Courier New"/>
        <family val="3"/>
      </rPr>
      <t>'skill'</t>
    </r>
    <r>
      <rPr>
        <sz val="6"/>
        <color rgb="FFA9B7C6"/>
        <rFont val="Courier New"/>
        <family val="3"/>
      </rPr>
      <t>]}</t>
    </r>
  </si>
  <si>
    <t>study</t>
  </si>
  <si>
    <r>
      <t>{</t>
    </r>
    <r>
      <rPr>
        <sz val="6"/>
        <color rgb="FF6897BB"/>
        <rFont val="Courier New"/>
        <family val="3"/>
      </rPr>
      <t>1</t>
    </r>
    <r>
      <rPr>
        <sz val="6"/>
        <color rgb="FFA9B7C6"/>
        <rFont val="Courier New"/>
        <family val="3"/>
      </rPr>
      <t>: [</t>
    </r>
    <r>
      <rPr>
        <sz val="6"/>
        <color rgb="FF6A8759"/>
        <rFont val="Courier New"/>
        <family val="3"/>
      </rPr>
      <t>'time'</t>
    </r>
    <r>
      <rPr>
        <sz val="6"/>
        <color rgb="FFCC7832"/>
        <rFont val="Courier New"/>
        <family val="3"/>
      </rPr>
      <t xml:space="preserve">, </t>
    </r>
    <r>
      <rPr>
        <sz val="6"/>
        <color rgb="FF6A8759"/>
        <rFont val="Courier New"/>
        <family val="3"/>
      </rPr>
      <t>'galaxy'</t>
    </r>
    <r>
      <rPr>
        <sz val="6"/>
        <color rgb="FFCC7832"/>
        <rFont val="Courier New"/>
        <family val="3"/>
      </rPr>
      <t xml:space="preserve">, </t>
    </r>
    <r>
      <rPr>
        <sz val="6"/>
        <color rgb="FF6A8759"/>
        <rFont val="Courier New"/>
        <family val="3"/>
      </rPr>
      <t>'exercise'</t>
    </r>
    <r>
      <rPr>
        <sz val="6"/>
        <color rgb="FFCC7832"/>
        <rFont val="Courier New"/>
        <family val="3"/>
      </rPr>
      <t xml:space="preserve">, </t>
    </r>
    <r>
      <rPr>
        <sz val="6"/>
        <color rgb="FF6A8759"/>
        <rFont val="Courier New"/>
        <family val="3"/>
      </rPr>
      <t>'teacher'</t>
    </r>
    <r>
      <rPr>
        <sz val="6"/>
        <color rgb="FFCC7832"/>
        <rFont val="Courier New"/>
        <family val="3"/>
      </rPr>
      <t xml:space="preserve">, </t>
    </r>
    <r>
      <rPr>
        <sz val="6"/>
        <color rgb="FF6A8759"/>
        <rFont val="Courier New"/>
        <family val="3"/>
      </rPr>
      <t>'coursera'</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'step'</t>
    </r>
    <r>
      <rPr>
        <sz val="6"/>
        <color rgb="FFCC7832"/>
        <rFont val="Courier New"/>
        <family val="3"/>
      </rPr>
      <t xml:space="preserve">, </t>
    </r>
    <r>
      <rPr>
        <sz val="6"/>
        <color rgb="FF6A8759"/>
        <rFont val="Courier New"/>
        <family val="3"/>
      </rPr>
      <t>'study'</t>
    </r>
    <r>
      <rPr>
        <sz val="6"/>
        <color rgb="FFCC7832"/>
        <rFont val="Courier New"/>
        <family val="3"/>
      </rPr>
      <t xml:space="preserve">, </t>
    </r>
    <r>
      <rPr>
        <sz val="6"/>
        <color rgb="FF6A8759"/>
        <rFont val="Courier New"/>
        <family val="3"/>
      </rPr>
      <t>'prototype'</t>
    </r>
    <r>
      <rPr>
        <sz val="6"/>
        <color rgb="FFCC7832"/>
        <rFont val="Courier New"/>
        <family val="3"/>
      </rPr>
      <t xml:space="preserve">, </t>
    </r>
    <r>
      <rPr>
        <sz val="6"/>
        <color rgb="FF6A8759"/>
        <rFont val="Courier New"/>
        <family val="3"/>
      </rPr>
      <t>'addition'</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'introduction'</t>
    </r>
    <r>
      <rPr>
        <sz val="6"/>
        <color rgb="FFCC7832"/>
        <rFont val="Courier New"/>
        <family val="3"/>
      </rPr>
      <t xml:space="preserve">, </t>
    </r>
    <r>
      <rPr>
        <sz val="6"/>
        <color rgb="FF6A8759"/>
        <rFont val="Courier New"/>
        <family val="3"/>
      </rPr>
      <t>'professor'</t>
    </r>
    <r>
      <rPr>
        <sz val="6"/>
        <color rgb="FFCC7832"/>
        <rFont val="Courier New"/>
        <family val="3"/>
      </rPr>
      <t xml:space="preserve">, </t>
    </r>
    <r>
      <rPr>
        <sz val="6"/>
        <color rgb="FF6A8759"/>
        <rFont val="Courier New"/>
        <family val="3"/>
      </rPr>
      <t>'specialization'</t>
    </r>
    <r>
      <rPr>
        <sz val="6"/>
        <color rgb="FFCC7832"/>
        <rFont val="Courier New"/>
        <family val="3"/>
      </rPr>
      <t xml:space="preserve">, </t>
    </r>
    <r>
      <rPr>
        <sz val="6"/>
        <color rgb="FF6A8759"/>
        <rFont val="Courier New"/>
        <family val="3"/>
      </rPr>
      <t>'resume'</t>
    </r>
    <r>
      <rPr>
        <sz val="6"/>
        <color rgb="FFCC7832"/>
        <rFont val="Courier New"/>
        <family val="3"/>
      </rPr>
      <t xml:space="preserve">, </t>
    </r>
    <r>
      <rPr>
        <sz val="6"/>
        <color rgb="FF6A8759"/>
        <rFont val="Courier New"/>
        <family val="3"/>
      </rPr>
      <t>'job'</t>
    </r>
    <r>
      <rPr>
        <sz val="6"/>
        <color rgb="FFCC7832"/>
        <rFont val="Courier New"/>
        <family val="3"/>
      </rPr>
      <t xml:space="preserve">, </t>
    </r>
    <r>
      <rPr>
        <sz val="6"/>
        <color rgb="FF6A8759"/>
        <rFont val="Courier New"/>
        <family val="3"/>
      </rPr>
      <t>'artist'</t>
    </r>
    <r>
      <rPr>
        <sz val="6"/>
        <color rgb="FFCC7832"/>
        <rFont val="Courier New"/>
        <family val="3"/>
      </rPr>
      <t xml:space="preserve">, </t>
    </r>
    <r>
      <rPr>
        <sz val="6"/>
        <color rgb="FF6A8759"/>
        <rFont val="Courier New"/>
        <family val="3"/>
      </rPr>
      <t>'balance'</t>
    </r>
    <r>
      <rPr>
        <sz val="6"/>
        <color rgb="FFCC7832"/>
        <rFont val="Courier New"/>
        <family val="3"/>
      </rPr>
      <t xml:space="preserve">, </t>
    </r>
    <r>
      <rPr>
        <sz val="6"/>
        <color rgb="FF6A8759"/>
        <rFont val="Courier New"/>
        <family val="3"/>
      </rPr>
      <t>'business'</t>
    </r>
    <r>
      <rPr>
        <sz val="6"/>
        <color rgb="FFCC7832"/>
        <rFont val="Courier New"/>
        <family val="3"/>
      </rPr>
      <t xml:space="preserve">, </t>
    </r>
    <r>
      <rPr>
        <sz val="6"/>
        <color rgb="FF6A8759"/>
        <rFont val="Courier New"/>
        <family val="3"/>
      </rPr>
      <t>'tip'</t>
    </r>
    <r>
      <rPr>
        <sz val="6"/>
        <color rgb="FFCC7832"/>
        <rFont val="Courier New"/>
        <family val="3"/>
      </rPr>
      <t xml:space="preserve">, </t>
    </r>
    <r>
      <rPr>
        <sz val="6"/>
        <color rgb="FF6A8759"/>
        <rFont val="Courier New"/>
        <family val="3"/>
      </rPr>
      <t>'answer'</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'design'</t>
    </r>
    <r>
      <rPr>
        <sz val="6"/>
        <color rgb="FFCC7832"/>
        <rFont val="Courier New"/>
        <family val="3"/>
      </rPr>
      <t xml:space="preserve">, </t>
    </r>
    <r>
      <rPr>
        <sz val="6"/>
        <color rgb="FF6A8759"/>
        <rFont val="Courier New"/>
        <family val="3"/>
      </rPr>
      <t>'tool'</t>
    </r>
    <r>
      <rPr>
        <sz val="6"/>
        <color rgb="FFCC7832"/>
        <rFont val="Courier New"/>
        <family val="3"/>
      </rPr>
      <t xml:space="preserve">, </t>
    </r>
    <r>
      <rPr>
        <sz val="6"/>
        <color rgb="FF6A8759"/>
        <rFont val="Courier New"/>
        <family val="3"/>
      </rPr>
      <t>'class'</t>
    </r>
    <r>
      <rPr>
        <sz val="6"/>
        <color rgb="FFCC7832"/>
        <rFont val="Courier New"/>
        <family val="3"/>
      </rPr>
      <t xml:space="preserve">, </t>
    </r>
    <r>
      <rPr>
        <sz val="6"/>
        <color rgb="FF6A8759"/>
        <rFont val="Courier New"/>
        <family val="3"/>
      </rPr>
      <t>'student'</t>
    </r>
    <r>
      <rPr>
        <sz val="6"/>
        <color rgb="FFCC7832"/>
        <rFont val="Courier New"/>
        <family val="3"/>
      </rPr>
      <t xml:space="preserve">, </t>
    </r>
    <r>
      <rPr>
        <sz val="6"/>
        <color rgb="FF6A8759"/>
        <rFont val="Courier New"/>
        <family val="3"/>
      </rPr>
      <t>'character'</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'topic'</t>
    </r>
    <r>
      <rPr>
        <sz val="6"/>
        <color rgb="FFCC7832"/>
        <rFont val="Courier New"/>
        <family val="3"/>
      </rPr>
      <t xml:space="preserve">, </t>
    </r>
    <r>
      <rPr>
        <sz val="6"/>
        <color rgb="FF6A8759"/>
        <rFont val="Courier New"/>
        <family val="3"/>
      </rPr>
      <t>'field'</t>
    </r>
    <r>
      <rPr>
        <sz val="6"/>
        <color rgb="FFCC7832"/>
        <rFont val="Courier New"/>
        <family val="3"/>
      </rPr>
      <t xml:space="preserve">, </t>
    </r>
    <r>
      <rPr>
        <sz val="6"/>
        <color rgb="FF6A8759"/>
        <rFont val="Courier New"/>
        <family val="3"/>
      </rPr>
      <t>'designer'</t>
    </r>
    <r>
      <rPr>
        <sz val="6"/>
        <color rgb="FFCC7832"/>
        <rFont val="Courier New"/>
        <family val="3"/>
      </rPr>
      <t xml:space="preserve">, </t>
    </r>
    <r>
      <rPr>
        <sz val="6"/>
        <color rgb="FF6A8759"/>
        <rFont val="Courier New"/>
        <family val="3"/>
      </rPr>
      <t>'development'</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'game'</t>
    </r>
    <r>
      <rPr>
        <sz val="6"/>
        <color rgb="FFCC7832"/>
        <rFont val="Courier New"/>
        <family val="3"/>
      </rPr>
      <t xml:space="preserve">, </t>
    </r>
    <r>
      <rPr>
        <sz val="6"/>
        <color rgb="FF6A8759"/>
        <rFont val="Courier New"/>
        <family val="3"/>
      </rPr>
      <t>'lecture'</t>
    </r>
    <r>
      <rPr>
        <sz val="6"/>
        <color rgb="FFCC7832"/>
        <rFont val="Courier New"/>
        <family val="3"/>
      </rPr>
      <t xml:space="preserve">, </t>
    </r>
    <r>
      <rPr>
        <sz val="6"/>
        <color rgb="FF6A8759"/>
        <rFont val="Courier New"/>
        <family val="3"/>
      </rPr>
      <t>'content'</t>
    </r>
    <r>
      <rPr>
        <sz val="6"/>
        <color rgb="FFCC7832"/>
        <rFont val="Courier New"/>
        <family val="3"/>
      </rPr>
      <t xml:space="preserve">, </t>
    </r>
    <r>
      <rPr>
        <sz val="6"/>
        <color rgb="FF6A8759"/>
        <rFont val="Courier New"/>
        <family val="3"/>
      </rPr>
      <t>'material'</t>
    </r>
    <r>
      <rPr>
        <sz val="6"/>
        <color rgb="FFCC7832"/>
        <rFont val="Courier New"/>
        <family val="3"/>
      </rPr>
      <t xml:space="preserve">, </t>
    </r>
    <r>
      <rPr>
        <sz val="6"/>
        <color rgb="FF6A8759"/>
        <rFont val="Courier New"/>
        <family val="3"/>
      </rPr>
      <t>'example'</t>
    </r>
    <r>
      <rPr>
        <sz val="6"/>
        <color rgb="FFCC7832"/>
        <rFont val="Courier New"/>
        <family val="3"/>
      </rPr>
      <t xml:space="preserve">, </t>
    </r>
    <r>
      <rPr>
        <sz val="6"/>
        <color rgb="FF6A8759"/>
        <rFont val="Courier New"/>
        <family val="3"/>
      </rPr>
      <t>'data'</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'problem'</t>
    </r>
    <r>
      <rPr>
        <sz val="6"/>
        <color rgb="FFCC7832"/>
        <rFont val="Courier New"/>
        <family val="3"/>
      </rPr>
      <t xml:space="preserve">, </t>
    </r>
    <r>
      <rPr>
        <sz val="6"/>
        <color rgb="FF6A8759"/>
        <rFont val="Courier New"/>
        <family val="3"/>
      </rPr>
      <t>'background'</t>
    </r>
    <r>
      <rPr>
        <sz val="6"/>
        <color rgb="FFCC7832"/>
        <rFont val="Courier New"/>
        <family val="3"/>
      </rPr>
      <t xml:space="preserve">, </t>
    </r>
    <r>
      <rPr>
        <sz val="6"/>
        <color rgb="FF6A8759"/>
        <rFont val="Courier New"/>
        <family val="3"/>
      </rPr>
      <t>'people'</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'theory'</t>
    </r>
    <r>
      <rPr>
        <sz val="6"/>
        <color rgb="FFCC7832"/>
        <rFont val="Courier New"/>
        <family val="3"/>
      </rPr>
      <t xml:space="preserve">, </t>
    </r>
    <r>
      <rPr>
        <sz val="6"/>
        <color rgb="FF6A8759"/>
        <rFont val="Courier New"/>
        <family val="3"/>
      </rPr>
      <t>'project'</t>
    </r>
    <r>
      <rPr>
        <sz val="6"/>
        <color rgb="FFCC7832"/>
        <rFont val="Courier New"/>
        <family val="3"/>
      </rPr>
      <t xml:space="preserve">, </t>
    </r>
    <r>
      <rPr>
        <sz val="6"/>
        <color rgb="FF6A8759"/>
        <rFont val="Courier New"/>
        <family val="3"/>
      </rPr>
      <t>'week'</t>
    </r>
    <r>
      <rPr>
        <sz val="6"/>
        <color rgb="FFCC7832"/>
        <rFont val="Courier New"/>
        <family val="3"/>
      </rPr>
      <t xml:space="preserve">, </t>
    </r>
    <r>
      <rPr>
        <sz val="6"/>
        <color rgb="FF6A8759"/>
        <rFont val="Courier New"/>
        <family val="3"/>
      </rPr>
      <t>'video'</t>
    </r>
    <r>
      <rPr>
        <sz val="6"/>
        <color rgb="FFCC7832"/>
        <rFont val="Courier New"/>
        <family val="3"/>
      </rPr>
      <t xml:space="preserve">, </t>
    </r>
    <r>
      <rPr>
        <sz val="6"/>
        <color rgb="FF6A8759"/>
        <rFont val="Courier New"/>
        <family val="3"/>
      </rPr>
      <t>'knowledge'</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'principle'</t>
    </r>
    <r>
      <rPr>
        <sz val="6"/>
        <color rgb="FFCC7832"/>
        <rFont val="Courier New"/>
        <family val="3"/>
      </rPr>
      <t xml:space="preserve">, </t>
    </r>
    <r>
      <rPr>
        <sz val="6"/>
        <color rgb="FF6A8759"/>
        <rFont val="Courier New"/>
        <family val="3"/>
      </rPr>
      <t>'discussion'</t>
    </r>
    <r>
      <rPr>
        <sz val="6"/>
        <color rgb="FFCC7832"/>
        <rFont val="Courier New"/>
        <family val="3"/>
      </rPr>
      <t xml:space="preserve">, </t>
    </r>
    <r>
      <rPr>
        <sz val="6"/>
        <color rgb="FF6A8759"/>
        <rFont val="Courier New"/>
        <family val="3"/>
      </rPr>
      <t>'end'</t>
    </r>
    <r>
      <rPr>
        <sz val="6"/>
        <color rgb="FFCC7832"/>
        <rFont val="Courier New"/>
        <family val="3"/>
      </rPr>
      <t xml:space="preserve">, </t>
    </r>
    <r>
      <rPr>
        <sz val="6"/>
        <color rgb="FF6A8759"/>
        <rFont val="Courier New"/>
        <family val="3"/>
      </rPr>
      <t>'skill'</t>
    </r>
    <r>
      <rPr>
        <sz val="6"/>
        <color rgb="FFA9B7C6"/>
        <rFont val="Courier New"/>
        <family val="3"/>
      </rPr>
      <t>]</t>
    </r>
    <r>
      <rPr>
        <sz val="6"/>
        <color rgb="FFCC7832"/>
        <rFont val="Courier New"/>
        <family val="3"/>
      </rPr>
      <t xml:space="preserve">, </t>
    </r>
    <r>
      <rPr>
        <sz val="6"/>
        <color rgb="FF6897BB"/>
        <rFont val="Courier New"/>
        <family val="3"/>
      </rPr>
      <t>6</t>
    </r>
    <r>
      <rPr>
        <sz val="6"/>
        <color rgb="FFA9B7C6"/>
        <rFont val="Courier New"/>
        <family val="3"/>
      </rPr>
      <t>: [</t>
    </r>
    <r>
      <rPr>
        <sz val="6"/>
        <color rgb="FF6A8759"/>
        <rFont val="Courier New"/>
        <family val="3"/>
      </rPr>
      <t>'assignment'</t>
    </r>
    <r>
      <rPr>
        <sz val="6"/>
        <color rgb="FFCC7832"/>
        <rFont val="Courier New"/>
        <family val="3"/>
      </rPr>
      <t xml:space="preserve">, </t>
    </r>
    <r>
      <rPr>
        <sz val="6"/>
        <color rgb="FF6A8759"/>
        <rFont val="Courier New"/>
        <family val="3"/>
      </rPr>
      <t>'information'</t>
    </r>
    <r>
      <rPr>
        <sz val="6"/>
        <color rgb="FFCC7832"/>
        <rFont val="Courier New"/>
        <family val="3"/>
      </rPr>
      <t xml:space="preserve">, </t>
    </r>
    <r>
      <rPr>
        <sz val="6"/>
        <color rgb="FF6A8759"/>
        <rFont val="Courier New"/>
        <family val="3"/>
      </rPr>
      <t>'concept'</t>
    </r>
    <r>
      <rPr>
        <sz val="6"/>
        <color rgb="FFCC7832"/>
        <rFont val="Courier New"/>
        <family val="3"/>
      </rPr>
      <t xml:space="preserve">, </t>
    </r>
    <r>
      <rPr>
        <sz val="6"/>
        <color rgb="FF6A8759"/>
        <rFont val="Courier New"/>
        <family val="3"/>
      </rPr>
      <t>'idea'</t>
    </r>
    <r>
      <rPr>
        <sz val="6"/>
        <color rgb="FFCC7832"/>
        <rFont val="Courier New"/>
        <family val="3"/>
      </rPr>
      <t xml:space="preserve">, </t>
    </r>
    <r>
      <rPr>
        <sz val="6"/>
        <color rgb="FF6A8759"/>
        <rFont val="Courier New"/>
        <family val="3"/>
      </rPr>
      <t>'explanation'</t>
    </r>
    <r>
      <rPr>
        <sz val="6"/>
        <color rgb="FFCC7832"/>
        <rFont val="Courier New"/>
        <family val="3"/>
      </rPr>
      <t xml:space="preserve">, </t>
    </r>
    <r>
      <rPr>
        <sz val="6"/>
        <color rgb="FF6A8759"/>
        <rFont val="Courier New"/>
        <family val="3"/>
      </rPr>
      <t>'instructor'</t>
    </r>
    <r>
      <rPr>
        <sz val="6"/>
        <color rgb="FFCC7832"/>
        <rFont val="Courier New"/>
        <family val="3"/>
      </rPr>
      <t xml:space="preserve">, </t>
    </r>
    <r>
      <rPr>
        <sz val="6"/>
        <color rgb="FF6A8759"/>
        <rFont val="Courier New"/>
        <family val="3"/>
      </rPr>
      <t>'level'</t>
    </r>
    <r>
      <rPr>
        <sz val="6"/>
        <color rgb="FFCC7832"/>
        <rFont val="Courier New"/>
        <family val="3"/>
      </rPr>
      <t xml:space="preserve">, </t>
    </r>
    <r>
      <rPr>
        <sz val="6"/>
        <color rgb="FF6A8759"/>
        <rFont val="Courier New"/>
        <family val="3"/>
      </rPr>
      <t>'quiz'</t>
    </r>
    <r>
      <rPr>
        <sz val="6"/>
        <color rgb="FFCC7832"/>
        <rFont val="Courier New"/>
        <family val="3"/>
      </rPr>
      <t xml:space="preserve">, </t>
    </r>
    <r>
      <rPr>
        <sz val="6"/>
        <color rgb="FF6A8759"/>
        <rFont val="Courier New"/>
        <family val="3"/>
      </rPr>
      <t>'thanks'</t>
    </r>
    <r>
      <rPr>
        <sz val="6"/>
        <color rgb="FFCC7832"/>
        <rFont val="Courier New"/>
        <family val="3"/>
      </rPr>
      <t xml:space="preserve">, </t>
    </r>
    <r>
      <rPr>
        <sz val="6"/>
        <color rgb="FF6A8759"/>
        <rFont val="Courier New"/>
        <family val="3"/>
      </rPr>
      <t>'forum'</t>
    </r>
    <r>
      <rPr>
        <sz val="6"/>
        <color rgb="FFA9B7C6"/>
        <rFont val="Courier New"/>
        <family val="3"/>
      </rPr>
      <t>]</t>
    </r>
    <r>
      <rPr>
        <sz val="6"/>
        <color rgb="FFCC7832"/>
        <rFont val="Courier New"/>
        <family val="3"/>
      </rPr>
      <t xml:space="preserve">, </t>
    </r>
    <r>
      <rPr>
        <sz val="6"/>
        <color rgb="FF6897BB"/>
        <rFont val="Courier New"/>
        <family val="3"/>
      </rPr>
      <t>7</t>
    </r>
    <r>
      <rPr>
        <sz val="6"/>
        <color rgb="FFA9B7C6"/>
        <rFont val="Courier New"/>
        <family val="3"/>
      </rPr>
      <t>: [</t>
    </r>
    <r>
      <rPr>
        <sz val="6"/>
        <color rgb="FF6A8759"/>
        <rFont val="Courier New"/>
        <family val="3"/>
      </rPr>
      <t>'work'</t>
    </r>
    <r>
      <rPr>
        <sz val="6"/>
        <color rgb="FFCC7832"/>
        <rFont val="Courier New"/>
        <family val="3"/>
      </rPr>
      <t xml:space="preserve">, </t>
    </r>
    <r>
      <rPr>
        <sz val="6"/>
        <color rgb="FF6A8759"/>
        <rFont val="Courier New"/>
        <family val="3"/>
      </rPr>
      <t>'question'</t>
    </r>
    <r>
      <rPr>
        <sz val="6"/>
        <color rgb="FFCC7832"/>
        <rFont val="Courier New"/>
        <family val="3"/>
      </rPr>
      <t xml:space="preserve">, </t>
    </r>
    <r>
      <rPr>
        <sz val="6"/>
        <color rgb="FF6A8759"/>
        <rFont val="Courier New"/>
        <family val="3"/>
      </rPr>
      <t>'process'</t>
    </r>
    <r>
      <rPr>
        <sz val="6"/>
        <color rgb="FFCC7832"/>
        <rFont val="Courier New"/>
        <family val="3"/>
      </rPr>
      <t xml:space="preserve">, </t>
    </r>
    <r>
      <rPr>
        <sz val="6"/>
        <color rgb="FF6A8759"/>
        <rFont val="Courier New"/>
        <family val="3"/>
      </rPr>
      <t>'basic'</t>
    </r>
    <r>
      <rPr>
        <sz val="6"/>
        <color rgb="FFCC7832"/>
        <rFont val="Courier New"/>
        <family val="3"/>
      </rPr>
      <t xml:space="preserve">, </t>
    </r>
    <r>
      <rPr>
        <sz val="6"/>
        <color rgb="FF6A8759"/>
        <rFont val="Courier New"/>
        <family val="3"/>
      </rPr>
      <t>'analysis'</t>
    </r>
    <r>
      <rPr>
        <sz val="6"/>
        <color rgb="FFCC7832"/>
        <rFont val="Courier New"/>
        <family val="3"/>
      </rPr>
      <t xml:space="preserve">, </t>
    </r>
    <r>
      <rPr>
        <sz val="6"/>
        <color rgb="FF6A8759"/>
        <rFont val="Courier New"/>
        <family val="3"/>
      </rPr>
      <t>'option'</t>
    </r>
    <r>
      <rPr>
        <sz val="6"/>
        <color rgb="FFCC7832"/>
        <rFont val="Courier New"/>
        <family val="3"/>
      </rPr>
      <t xml:space="preserve">, </t>
    </r>
    <r>
      <rPr>
        <sz val="6"/>
        <color rgb="FF6A8759"/>
        <rFont val="Courier New"/>
        <family val="3"/>
      </rPr>
      <t>'algebra'</t>
    </r>
    <r>
      <rPr>
        <sz val="6"/>
        <color rgb="FFCC7832"/>
        <rFont val="Courier New"/>
        <family val="3"/>
      </rPr>
      <t xml:space="preserve">, </t>
    </r>
    <r>
      <rPr>
        <sz val="6"/>
        <color rgb="FF6A8759"/>
        <rFont val="Courier New"/>
        <family val="3"/>
      </rPr>
      <t>'day'</t>
    </r>
    <r>
      <rPr>
        <sz val="6"/>
        <color rgb="FFCC7832"/>
        <rFont val="Courier New"/>
        <family val="3"/>
      </rPr>
      <t xml:space="preserve">, </t>
    </r>
    <r>
      <rPr>
        <sz val="6"/>
        <color rgb="FF6A8759"/>
        <rFont val="Courier New"/>
        <family val="3"/>
      </rPr>
      <t>'rest'</t>
    </r>
    <r>
      <rPr>
        <sz val="6"/>
        <color rgb="FFCC7832"/>
        <rFont val="Courier New"/>
        <family val="3"/>
      </rPr>
      <t xml:space="preserve">, </t>
    </r>
    <r>
      <rPr>
        <sz val="6"/>
        <color rgb="FF6A8759"/>
        <rFont val="Courier New"/>
        <family val="3"/>
      </rPr>
      <t>'thought'</t>
    </r>
    <r>
      <rPr>
        <sz val="6"/>
        <color rgb="FFA9B7C6"/>
        <rFont val="Courier New"/>
        <family val="3"/>
      </rPr>
      <t>]}</t>
    </r>
  </si>
  <si>
    <r>
      <t>{</t>
    </r>
    <r>
      <rPr>
        <sz val="6"/>
        <color rgb="FF6897BB"/>
        <rFont val="Courier New"/>
        <family val="3"/>
      </rPr>
      <t>1</t>
    </r>
    <r>
      <rPr>
        <sz val="6"/>
        <color rgb="FFA9B7C6"/>
        <rFont val="Courier New"/>
        <family val="3"/>
      </rPr>
      <t>: [</t>
    </r>
    <r>
      <rPr>
        <sz val="6"/>
        <color rgb="FF6A8759"/>
        <rFont val="Courier New"/>
        <family val="3"/>
      </rPr>
      <t>'design'</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'concept'</t>
    </r>
    <r>
      <rPr>
        <sz val="6"/>
        <color rgb="FFCC7832"/>
        <rFont val="Courier New"/>
        <family val="3"/>
      </rPr>
      <t xml:space="preserve">, </t>
    </r>
    <r>
      <rPr>
        <sz val="6"/>
        <color rgb="FF6A8759"/>
        <rFont val="Courier New"/>
        <family val="3"/>
      </rPr>
      <t>'material'</t>
    </r>
    <r>
      <rPr>
        <sz val="6"/>
        <color rgb="FFCC7832"/>
        <rFont val="Courier New"/>
        <family val="3"/>
      </rPr>
      <t xml:space="preserve">, </t>
    </r>
    <r>
      <rPr>
        <sz val="6"/>
        <color rgb="FF6A8759"/>
        <rFont val="Courier New"/>
        <family val="3"/>
      </rPr>
      <t>'data'</t>
    </r>
    <r>
      <rPr>
        <sz val="6"/>
        <color rgb="FFCC7832"/>
        <rFont val="Courier New"/>
        <family val="3"/>
      </rPr>
      <t xml:space="preserve">, </t>
    </r>
    <r>
      <rPr>
        <sz val="6"/>
        <color rgb="FF6A8759"/>
        <rFont val="Courier New"/>
        <family val="3"/>
      </rPr>
      <t>'character'</t>
    </r>
    <r>
      <rPr>
        <sz val="6"/>
        <color rgb="FFCC7832"/>
        <rFont val="Courier New"/>
        <family val="3"/>
      </rPr>
      <t xml:space="preserve">, </t>
    </r>
    <r>
      <rPr>
        <sz val="6"/>
        <color rgb="FF6A8759"/>
        <rFont val="Courier New"/>
        <family val="3"/>
      </rPr>
      <t>'idea'</t>
    </r>
    <r>
      <rPr>
        <sz val="6"/>
        <color rgb="FFCC7832"/>
        <rFont val="Courier New"/>
        <family val="3"/>
      </rPr>
      <t xml:space="preserve">, </t>
    </r>
    <r>
      <rPr>
        <sz val="6"/>
        <color rgb="FF6A8759"/>
        <rFont val="Courier New"/>
        <family val="3"/>
      </rPr>
      <t>'background'</t>
    </r>
    <r>
      <rPr>
        <sz val="6"/>
        <color rgb="FFCC7832"/>
        <rFont val="Courier New"/>
        <family val="3"/>
      </rPr>
      <t xml:space="preserve">, </t>
    </r>
    <r>
      <rPr>
        <sz val="6"/>
        <color rgb="FF6A8759"/>
        <rFont val="Courier New"/>
        <family val="3"/>
      </rPr>
      <t>'thanks'</t>
    </r>
    <r>
      <rPr>
        <sz val="6"/>
        <color rgb="FFCC7832"/>
        <rFont val="Courier New"/>
        <family val="3"/>
      </rPr>
      <t xml:space="preserve">, </t>
    </r>
    <r>
      <rPr>
        <sz val="6"/>
        <color rgb="FF6A8759"/>
        <rFont val="Courier New"/>
        <family val="3"/>
      </rPr>
      <t>'principle'</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'content'</t>
    </r>
    <r>
      <rPr>
        <sz val="6"/>
        <color rgb="FFCC7832"/>
        <rFont val="Courier New"/>
        <family val="3"/>
      </rPr>
      <t xml:space="preserve">, </t>
    </r>
    <r>
      <rPr>
        <sz val="6"/>
        <color rgb="FF6A8759"/>
        <rFont val="Courier New"/>
        <family val="3"/>
      </rPr>
      <t>'video'</t>
    </r>
    <r>
      <rPr>
        <sz val="6"/>
        <color rgb="FFCC7832"/>
        <rFont val="Courier New"/>
        <family val="3"/>
      </rPr>
      <t xml:space="preserve">, </t>
    </r>
    <r>
      <rPr>
        <sz val="6"/>
        <color rgb="FF6A8759"/>
        <rFont val="Courier New"/>
        <family val="3"/>
      </rPr>
      <t>'example'</t>
    </r>
    <r>
      <rPr>
        <sz val="6"/>
        <color rgb="FFCC7832"/>
        <rFont val="Courier New"/>
        <family val="3"/>
      </rPr>
      <t xml:space="preserve">, </t>
    </r>
    <r>
      <rPr>
        <sz val="6"/>
        <color rgb="FF6A8759"/>
        <rFont val="Courier New"/>
        <family val="3"/>
      </rPr>
      <t>'class'</t>
    </r>
    <r>
      <rPr>
        <sz val="6"/>
        <color rgb="FFCC7832"/>
        <rFont val="Courier New"/>
        <family val="3"/>
      </rPr>
      <t xml:space="preserve">, </t>
    </r>
    <r>
      <rPr>
        <sz val="6"/>
        <color rgb="FF6A8759"/>
        <rFont val="Courier New"/>
        <family val="3"/>
      </rPr>
      <t>'specialization'</t>
    </r>
    <r>
      <rPr>
        <sz val="6"/>
        <color rgb="FFCC7832"/>
        <rFont val="Courier New"/>
        <family val="3"/>
      </rPr>
      <t xml:space="preserve">, </t>
    </r>
    <r>
      <rPr>
        <sz val="6"/>
        <color rgb="FF6A8759"/>
        <rFont val="Courier New"/>
        <family val="3"/>
      </rPr>
      <t>'explanation'</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'people'</t>
    </r>
    <r>
      <rPr>
        <sz val="6"/>
        <color rgb="FFCC7832"/>
        <rFont val="Courier New"/>
        <family val="3"/>
      </rPr>
      <t xml:space="preserve">, </t>
    </r>
    <r>
      <rPr>
        <sz val="6"/>
        <color rgb="FF6A8759"/>
        <rFont val="Courier New"/>
        <family val="3"/>
      </rPr>
      <t>'artist'</t>
    </r>
    <r>
      <rPr>
        <sz val="6"/>
        <color rgb="FFCC7832"/>
        <rFont val="Courier New"/>
        <family val="3"/>
      </rPr>
      <t xml:space="preserve">, </t>
    </r>
    <r>
      <rPr>
        <sz val="6"/>
        <color rgb="FF6A8759"/>
        <rFont val="Courier New"/>
        <family val="3"/>
      </rPr>
      <t>'basic'</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'theory'</t>
    </r>
    <r>
      <rPr>
        <sz val="6"/>
        <color rgb="FFCC7832"/>
        <rFont val="Courier New"/>
        <family val="3"/>
      </rPr>
      <t xml:space="preserve">, </t>
    </r>
    <r>
      <rPr>
        <sz val="6"/>
        <color rgb="FF6A8759"/>
        <rFont val="Courier New"/>
        <family val="3"/>
      </rPr>
      <t>'week'</t>
    </r>
    <r>
      <rPr>
        <sz val="6"/>
        <color rgb="FFCC7832"/>
        <rFont val="Courier New"/>
        <family val="3"/>
      </rPr>
      <t xml:space="preserve">, </t>
    </r>
    <r>
      <rPr>
        <sz val="6"/>
        <color rgb="FF6A8759"/>
        <rFont val="Courier New"/>
        <family val="3"/>
      </rPr>
      <t>'introduction'</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'job'</t>
    </r>
    <r>
      <rPr>
        <sz val="6"/>
        <color rgb="FFCC7832"/>
        <rFont val="Courier New"/>
        <family val="3"/>
      </rPr>
      <t xml:space="preserve">, </t>
    </r>
    <r>
      <rPr>
        <sz val="6"/>
        <color rgb="FF6A8759"/>
        <rFont val="Courier New"/>
        <family val="3"/>
      </rPr>
      <t>'exercise'</t>
    </r>
    <r>
      <rPr>
        <sz val="6"/>
        <color rgb="FFCC7832"/>
        <rFont val="Courier New"/>
        <family val="3"/>
      </rPr>
      <t xml:space="preserve">, </t>
    </r>
    <r>
      <rPr>
        <sz val="6"/>
        <color rgb="FF6A8759"/>
        <rFont val="Courier New"/>
        <family val="3"/>
      </rPr>
      <t>'discussion'</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'analysis'</t>
    </r>
    <r>
      <rPr>
        <sz val="6"/>
        <color rgb="FFCC7832"/>
        <rFont val="Courier New"/>
        <family val="3"/>
      </rPr>
      <t xml:space="preserve">, </t>
    </r>
    <r>
      <rPr>
        <sz val="6"/>
        <color rgb="FF6A8759"/>
        <rFont val="Courier New"/>
        <family val="3"/>
      </rPr>
      <t>'business'</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'game'</t>
    </r>
    <r>
      <rPr>
        <sz val="6"/>
        <color rgb="FFCC7832"/>
        <rFont val="Courier New"/>
        <family val="3"/>
      </rPr>
      <t xml:space="preserve">, </t>
    </r>
    <r>
      <rPr>
        <sz val="6"/>
        <color rgb="FF6A8759"/>
        <rFont val="Courier New"/>
        <family val="3"/>
      </rPr>
      <t>'lecture'</t>
    </r>
    <r>
      <rPr>
        <sz val="6"/>
        <color rgb="FFCC7832"/>
        <rFont val="Courier New"/>
        <family val="3"/>
      </rPr>
      <t xml:space="preserve">, </t>
    </r>
    <r>
      <rPr>
        <sz val="6"/>
        <color rgb="FF6A8759"/>
        <rFont val="Courier New"/>
        <family val="3"/>
      </rPr>
      <t>'tool'</t>
    </r>
    <r>
      <rPr>
        <sz val="6"/>
        <color rgb="FFCC7832"/>
        <rFont val="Courier New"/>
        <family val="3"/>
      </rPr>
      <t xml:space="preserve">, </t>
    </r>
    <r>
      <rPr>
        <sz val="6"/>
        <color rgb="FF6A8759"/>
        <rFont val="Courier New"/>
        <family val="3"/>
      </rPr>
      <t>'student'</t>
    </r>
    <r>
      <rPr>
        <sz val="6"/>
        <color rgb="FFCC7832"/>
        <rFont val="Courier New"/>
        <family val="3"/>
      </rPr>
      <t xml:space="preserve">, </t>
    </r>
    <r>
      <rPr>
        <sz val="6"/>
        <color rgb="FF6A8759"/>
        <rFont val="Courier New"/>
        <family val="3"/>
      </rPr>
      <t>'galaxy'</t>
    </r>
    <r>
      <rPr>
        <sz val="6"/>
        <color rgb="FFCC7832"/>
        <rFont val="Courier New"/>
        <family val="3"/>
      </rPr>
      <t xml:space="preserve">, </t>
    </r>
    <r>
      <rPr>
        <sz val="6"/>
        <color rgb="FF6A8759"/>
        <rFont val="Courier New"/>
        <family val="3"/>
      </rPr>
      <t>'resume'</t>
    </r>
    <r>
      <rPr>
        <sz val="6"/>
        <color rgb="FFCC7832"/>
        <rFont val="Courier New"/>
        <family val="3"/>
      </rPr>
      <t xml:space="preserve">, </t>
    </r>
    <r>
      <rPr>
        <sz val="6"/>
        <color rgb="FF6A8759"/>
        <rFont val="Courier New"/>
        <family val="3"/>
      </rPr>
      <t>'instructor'</t>
    </r>
    <r>
      <rPr>
        <sz val="6"/>
        <color rgb="FFCC7832"/>
        <rFont val="Courier New"/>
        <family val="3"/>
      </rPr>
      <t xml:space="preserve">, </t>
    </r>
    <r>
      <rPr>
        <sz val="6"/>
        <color rgb="FF6A8759"/>
        <rFont val="Courier New"/>
        <family val="3"/>
      </rPr>
      <t>'topic'</t>
    </r>
    <r>
      <rPr>
        <sz val="6"/>
        <color rgb="FFCC7832"/>
        <rFont val="Courier New"/>
        <family val="3"/>
      </rPr>
      <t xml:space="preserve">, </t>
    </r>
    <r>
      <rPr>
        <sz val="6"/>
        <color rgb="FF6A8759"/>
        <rFont val="Courier New"/>
        <family val="3"/>
      </rPr>
      <t>'process'</t>
    </r>
    <r>
      <rPr>
        <sz val="6"/>
        <color rgb="FFCC7832"/>
        <rFont val="Courier New"/>
        <family val="3"/>
      </rPr>
      <t xml:space="preserve">, </t>
    </r>
    <r>
      <rPr>
        <sz val="6"/>
        <color rgb="FF6A8759"/>
        <rFont val="Courier New"/>
        <family val="3"/>
      </rPr>
      <t>'quiz'</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'assignment'</t>
    </r>
    <r>
      <rPr>
        <sz val="6"/>
        <color rgb="FFCC7832"/>
        <rFont val="Courier New"/>
        <family val="3"/>
      </rPr>
      <t xml:space="preserve">, </t>
    </r>
    <r>
      <rPr>
        <sz val="6"/>
        <color rgb="FF6A8759"/>
        <rFont val="Courier New"/>
        <family val="3"/>
      </rPr>
      <t>'project'</t>
    </r>
    <r>
      <rPr>
        <sz val="6"/>
        <color rgb="FFCC7832"/>
        <rFont val="Courier New"/>
        <family val="3"/>
      </rPr>
      <t xml:space="preserve">, </t>
    </r>
    <r>
      <rPr>
        <sz val="6"/>
        <color rgb="FF6A8759"/>
        <rFont val="Courier New"/>
        <family val="3"/>
      </rPr>
      <t>'information'</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'knowledge'</t>
    </r>
    <r>
      <rPr>
        <sz val="6"/>
        <color rgb="FFCC7832"/>
        <rFont val="Courier New"/>
        <family val="3"/>
      </rPr>
      <t xml:space="preserve">, </t>
    </r>
    <r>
      <rPr>
        <sz val="6"/>
        <color rgb="FF6A8759"/>
        <rFont val="Courier New"/>
        <family val="3"/>
      </rPr>
      <t>'professor'</t>
    </r>
    <r>
      <rPr>
        <sz val="6"/>
        <color rgb="FFCC7832"/>
        <rFont val="Courier New"/>
        <family val="3"/>
      </rPr>
      <t xml:space="preserve">, </t>
    </r>
    <r>
      <rPr>
        <sz val="6"/>
        <color rgb="FF6A8759"/>
        <rFont val="Courier New"/>
        <family val="3"/>
      </rPr>
      <t>'work'</t>
    </r>
    <r>
      <rPr>
        <sz val="6"/>
        <color rgb="FFCC7832"/>
        <rFont val="Courier New"/>
        <family val="3"/>
      </rPr>
      <t xml:space="preserve">, </t>
    </r>
    <r>
      <rPr>
        <sz val="6"/>
        <color rgb="FF6A8759"/>
        <rFont val="Courier New"/>
        <family val="3"/>
      </rPr>
      <t>'problem'</t>
    </r>
    <r>
      <rPr>
        <sz val="6"/>
        <color rgb="FFCC7832"/>
        <rFont val="Courier New"/>
        <family val="3"/>
      </rPr>
      <t xml:space="preserve">, </t>
    </r>
    <r>
      <rPr>
        <sz val="6"/>
        <color rgb="FF6A8759"/>
        <rFont val="Courier New"/>
        <family val="3"/>
      </rPr>
      <t>'level'</t>
    </r>
    <r>
      <rPr>
        <sz val="6"/>
        <color rgb="FFCC7832"/>
        <rFont val="Courier New"/>
        <family val="3"/>
      </rPr>
      <t xml:space="preserve">, </t>
    </r>
    <r>
      <rPr>
        <sz val="6"/>
        <color rgb="FF6A8759"/>
        <rFont val="Courier New"/>
        <family val="3"/>
      </rPr>
      <t>'question'</t>
    </r>
    <r>
      <rPr>
        <sz val="6"/>
        <color rgb="FFA9B7C6"/>
        <rFont val="Courier New"/>
        <family val="3"/>
      </rPr>
      <t>]}</t>
    </r>
  </si>
  <si>
    <t>book</t>
  </si>
  <si>
    <t>music</t>
  </si>
  <si>
    <t>hit</t>
  </si>
  <si>
    <t>battle</t>
  </si>
  <si>
    <r>
      <t>{</t>
    </r>
    <r>
      <rPr>
        <sz val="6"/>
        <color rgb="FF6897BB"/>
        <rFont val="Courier New"/>
        <family val="3"/>
      </rPr>
      <t>1</t>
    </r>
    <r>
      <rPr>
        <sz val="6"/>
        <color rgb="FFA9B7C6"/>
        <rFont val="Courier New"/>
        <family val="3"/>
      </rPr>
      <t>: [</t>
    </r>
    <r>
      <rPr>
        <sz val="6"/>
        <color rgb="FF6A8759"/>
        <rFont val="Courier New"/>
        <family val="3"/>
      </rPr>
      <t>'dress'</t>
    </r>
    <r>
      <rPr>
        <sz val="6"/>
        <color rgb="FFCC7832"/>
        <rFont val="Courier New"/>
        <family val="3"/>
      </rPr>
      <t xml:space="preserve">, </t>
    </r>
    <r>
      <rPr>
        <sz val="6"/>
        <color rgb="FF6A8759"/>
        <rFont val="Courier New"/>
        <family val="3"/>
      </rPr>
      <t>'color'</t>
    </r>
    <r>
      <rPr>
        <sz val="6"/>
        <color rgb="FFCC7832"/>
        <rFont val="Courier New"/>
        <family val="3"/>
      </rPr>
      <t xml:space="preserve">, </t>
    </r>
    <r>
      <rPr>
        <sz val="6"/>
        <color rgb="FF6A8759"/>
        <rFont val="Courier New"/>
        <family val="3"/>
      </rPr>
      <t>'material'</t>
    </r>
    <r>
      <rPr>
        <sz val="6"/>
        <color rgb="FFCC7832"/>
        <rFont val="Courier New"/>
        <family val="3"/>
      </rPr>
      <t xml:space="preserve">, </t>
    </r>
    <r>
      <rPr>
        <sz val="6"/>
        <color rgb="FF6A8759"/>
        <rFont val="Courier New"/>
        <family val="3"/>
      </rPr>
      <t>'retailer'</t>
    </r>
    <r>
      <rPr>
        <sz val="6"/>
        <color rgb="FFCC7832"/>
        <rFont val="Courier New"/>
        <family val="3"/>
      </rPr>
      <t xml:space="preserve">, </t>
    </r>
    <r>
      <rPr>
        <sz val="6"/>
        <color rgb="FF6A8759"/>
        <rFont val="Courier New"/>
        <family val="3"/>
      </rPr>
      <t>'sleeve'</t>
    </r>
    <r>
      <rPr>
        <sz val="6"/>
        <color rgb="FFCC7832"/>
        <rFont val="Courier New"/>
        <family val="3"/>
      </rPr>
      <t xml:space="preserve">, </t>
    </r>
    <r>
      <rPr>
        <sz val="6"/>
        <color rgb="FF6A8759"/>
        <rFont val="Courier New"/>
        <family val="3"/>
      </rPr>
      <t>'love'</t>
    </r>
    <r>
      <rPr>
        <sz val="6"/>
        <color rgb="FFCC7832"/>
        <rFont val="Courier New"/>
        <family val="3"/>
      </rPr>
      <t xml:space="preserve">, </t>
    </r>
    <r>
      <rPr>
        <sz val="6"/>
        <color rgb="FF6A8759"/>
        <rFont val="Courier New"/>
        <family val="3"/>
      </rPr>
      <t>'petite'</t>
    </r>
    <r>
      <rPr>
        <sz val="6"/>
        <color rgb="FFCC7832"/>
        <rFont val="Courier New"/>
        <family val="3"/>
      </rPr>
      <t xml:space="preserve">, </t>
    </r>
    <r>
      <rPr>
        <sz val="6"/>
        <color rgb="FF6A8759"/>
        <rFont val="Courier New"/>
        <family val="3"/>
      </rPr>
      <t>'pattern'</t>
    </r>
    <r>
      <rPr>
        <sz val="6"/>
        <color rgb="FFCC7832"/>
        <rFont val="Courier New"/>
        <family val="3"/>
      </rPr>
      <t xml:space="preserve">, </t>
    </r>
    <r>
      <rPr>
        <sz val="6"/>
        <color rgb="FF6A8759"/>
        <rFont val="Courier New"/>
        <family val="3"/>
      </rPr>
      <t>'lace'</t>
    </r>
    <r>
      <rPr>
        <sz val="6"/>
        <color rgb="FFCC7832"/>
        <rFont val="Courier New"/>
        <family val="3"/>
      </rPr>
      <t xml:space="preserve">, </t>
    </r>
    <r>
      <rPr>
        <sz val="6"/>
        <color rgb="FF6A8759"/>
        <rFont val="Courier New"/>
        <family val="3"/>
      </rPr>
      <t>'feel'</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'shirt'</t>
    </r>
    <r>
      <rPr>
        <sz val="6"/>
        <color rgb="FFCC7832"/>
        <rFont val="Courier New"/>
        <family val="3"/>
      </rPr>
      <t xml:space="preserve">, </t>
    </r>
    <r>
      <rPr>
        <sz val="6"/>
        <color rgb="FF6A8759"/>
        <rFont val="Courier New"/>
        <family val="3"/>
      </rPr>
      <t>'quality'</t>
    </r>
    <r>
      <rPr>
        <sz val="6"/>
        <color rgb="FFCC7832"/>
        <rFont val="Courier New"/>
        <family val="3"/>
      </rPr>
      <t xml:space="preserve">, </t>
    </r>
    <r>
      <rPr>
        <sz val="6"/>
        <color rgb="FF6A8759"/>
        <rFont val="Courier New"/>
        <family val="3"/>
      </rPr>
      <t>'style'</t>
    </r>
    <r>
      <rPr>
        <sz val="6"/>
        <color rgb="FFCC7832"/>
        <rFont val="Courier New"/>
        <family val="3"/>
      </rPr>
      <t xml:space="preserve">, </t>
    </r>
    <r>
      <rPr>
        <sz val="6"/>
        <color rgb="FF6A8759"/>
        <rFont val="Courier New"/>
        <family val="3"/>
      </rPr>
      <t>'jacket'</t>
    </r>
    <r>
      <rPr>
        <sz val="6"/>
        <color rgb="FFCC7832"/>
        <rFont val="Courier New"/>
        <family val="3"/>
      </rPr>
      <t xml:space="preserve">, </t>
    </r>
    <r>
      <rPr>
        <sz val="6"/>
        <color rgb="FF6A8759"/>
        <rFont val="Courier New"/>
        <family val="3"/>
      </rPr>
      <t>'medium'</t>
    </r>
    <r>
      <rPr>
        <sz val="6"/>
        <color rgb="FFCC7832"/>
        <rFont val="Courier New"/>
        <family val="3"/>
      </rPr>
      <t xml:space="preserve">, </t>
    </r>
    <r>
      <rPr>
        <sz val="6"/>
        <color rgb="FF6A8759"/>
        <rFont val="Courier New"/>
        <family val="3"/>
      </rPr>
      <t>'sweater'</t>
    </r>
    <r>
      <rPr>
        <sz val="6"/>
        <color rgb="FFCC7832"/>
        <rFont val="Courier New"/>
        <family val="3"/>
      </rPr>
      <t xml:space="preserve">, </t>
    </r>
    <r>
      <rPr>
        <sz val="6"/>
        <color rgb="FF6A8759"/>
        <rFont val="Courier New"/>
        <family val="3"/>
      </rPr>
      <t>'model'</t>
    </r>
    <r>
      <rPr>
        <sz val="6"/>
        <color rgb="FFCC7832"/>
        <rFont val="Courier New"/>
        <family val="3"/>
      </rPr>
      <t xml:space="preserve">, </t>
    </r>
    <r>
      <rPr>
        <sz val="6"/>
        <color rgb="FF6A8759"/>
        <rFont val="Courier New"/>
        <family val="3"/>
      </rPr>
      <t>'online'</t>
    </r>
    <r>
      <rPr>
        <sz val="6"/>
        <color rgb="FFCC7832"/>
        <rFont val="Courier New"/>
        <family val="3"/>
      </rPr>
      <t xml:space="preserve">, </t>
    </r>
    <r>
      <rPr>
        <sz val="6"/>
        <color rgb="FF6A8759"/>
        <rFont val="Courier New"/>
        <family val="3"/>
      </rPr>
      <t>'compliment'</t>
    </r>
    <r>
      <rPr>
        <sz val="6"/>
        <color rgb="FFCC7832"/>
        <rFont val="Courier New"/>
        <family val="3"/>
      </rPr>
      <t xml:space="preserve">, </t>
    </r>
    <r>
      <rPr>
        <sz val="6"/>
        <color rgb="FF6A8759"/>
        <rFont val="Courier New"/>
        <family val="3"/>
      </rPr>
      <t>'arm'</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'size'</t>
    </r>
    <r>
      <rPr>
        <sz val="6"/>
        <color rgb="FFCC7832"/>
        <rFont val="Courier New"/>
        <family val="3"/>
      </rPr>
      <t xml:space="preserve">, </t>
    </r>
    <r>
      <rPr>
        <sz val="6"/>
        <color rgb="FF6A8759"/>
        <rFont val="Courier New"/>
        <family val="3"/>
      </rPr>
      <t>'fit'</t>
    </r>
    <r>
      <rPr>
        <sz val="6"/>
        <color rgb="FFCC7832"/>
        <rFont val="Courier New"/>
        <family val="3"/>
      </rPr>
      <t xml:space="preserve">, </t>
    </r>
    <r>
      <rPr>
        <sz val="6"/>
        <color rgb="FF6A8759"/>
        <rFont val="Courier New"/>
        <family val="3"/>
      </rPr>
      <t>'skirt'</t>
    </r>
    <r>
      <rPr>
        <sz val="6"/>
        <color rgb="FFCC7832"/>
        <rFont val="Courier New"/>
        <family val="3"/>
      </rPr>
      <t xml:space="preserve">, </t>
    </r>
    <r>
      <rPr>
        <sz val="6"/>
        <color rgb="FF6A8759"/>
        <rFont val="Courier New"/>
        <family val="3"/>
      </rPr>
      <t>'length'</t>
    </r>
    <r>
      <rPr>
        <sz val="6"/>
        <color rgb="FFCC7832"/>
        <rFont val="Courier New"/>
        <family val="3"/>
      </rPr>
      <t xml:space="preserve">, </t>
    </r>
    <r>
      <rPr>
        <sz val="6"/>
        <color rgb="FF6A8759"/>
        <rFont val="Courier New"/>
        <family val="3"/>
      </rPr>
      <t>'look'</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'summer'</t>
    </r>
    <r>
      <rPr>
        <sz val="6"/>
        <color rgb="FFCC7832"/>
        <rFont val="Courier New"/>
        <family val="3"/>
      </rPr>
      <t xml:space="preserve">, </t>
    </r>
    <r>
      <rPr>
        <sz val="6"/>
        <color rgb="FF6A8759"/>
        <rFont val="Courier New"/>
        <family val="3"/>
      </rPr>
      <t>'work'</t>
    </r>
    <r>
      <rPr>
        <sz val="6"/>
        <color rgb="FFCC7832"/>
        <rFont val="Courier New"/>
        <family val="3"/>
      </rPr>
      <t xml:space="preserve">, </t>
    </r>
    <r>
      <rPr>
        <sz val="6"/>
        <color rgb="FF6A8759"/>
        <rFont val="Courier New"/>
        <family val="3"/>
      </rPr>
      <t>'print'</t>
    </r>
    <r>
      <rPr>
        <sz val="6"/>
        <color rgb="FFCC7832"/>
        <rFont val="Courier New"/>
        <family val="3"/>
      </rPr>
      <t xml:space="preserve">, </t>
    </r>
    <r>
      <rPr>
        <sz val="6"/>
        <color rgb="FF6A8759"/>
        <rFont val="Courier New"/>
        <family val="3"/>
      </rPr>
      <t>'body'</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'fabric'</t>
    </r>
    <r>
      <rPr>
        <sz val="6"/>
        <color rgb="FFCC7832"/>
        <rFont val="Courier New"/>
        <family val="3"/>
      </rPr>
      <t xml:space="preserve">, </t>
    </r>
    <r>
      <rPr>
        <sz val="6"/>
        <color rgb="FF6A8759"/>
        <rFont val="Courier New"/>
        <family val="3"/>
      </rPr>
      <t>'waist'</t>
    </r>
    <r>
      <rPr>
        <sz val="6"/>
        <color rgb="FFCC7832"/>
        <rFont val="Courier New"/>
        <family val="3"/>
      </rPr>
      <t xml:space="preserve">, </t>
    </r>
    <r>
      <rPr>
        <sz val="6"/>
        <color rgb="FF6A8759"/>
        <rFont val="Courier New"/>
        <family val="3"/>
      </rPr>
      <t>'store'</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'blouse'</t>
    </r>
    <r>
      <rPr>
        <sz val="6"/>
        <color rgb="FFCC7832"/>
        <rFont val="Courier New"/>
        <family val="3"/>
      </rPr>
      <t xml:space="preserve">, </t>
    </r>
    <r>
      <rPr>
        <sz val="6"/>
        <color rgb="FF6A8759"/>
        <rFont val="Courier New"/>
        <family val="3"/>
      </rPr>
      <t>'pant'</t>
    </r>
    <r>
      <rPr>
        <sz val="6"/>
        <color rgb="FFCC7832"/>
        <rFont val="Courier New"/>
        <family val="3"/>
      </rPr>
      <t xml:space="preserve">, </t>
    </r>
    <r>
      <rPr>
        <sz val="6"/>
        <color rgb="FF6A8759"/>
        <rFont val="Courier New"/>
        <family val="3"/>
      </rPr>
      <t>'cut'</t>
    </r>
    <r>
      <rPr>
        <sz val="6"/>
        <color rgb="FFCC7832"/>
        <rFont val="Courier New"/>
        <family val="3"/>
      </rPr>
      <t xml:space="preserve">, </t>
    </r>
    <r>
      <rPr>
        <sz val="6"/>
        <color rgb="FF6A8759"/>
        <rFont val="Courier New"/>
        <family val="3"/>
      </rPr>
      <t>'shoulder'</t>
    </r>
    <r>
      <rPr>
        <sz val="6"/>
        <color rgb="FFCC7832"/>
        <rFont val="Courier New"/>
        <family val="3"/>
      </rPr>
      <t xml:space="preserve">, </t>
    </r>
    <r>
      <rPr>
        <sz val="6"/>
        <color rgb="FF6A8759"/>
        <rFont val="Courier New"/>
        <family val="3"/>
      </rPr>
      <t>'bit'</t>
    </r>
    <r>
      <rPr>
        <sz val="6"/>
        <color rgb="FFCC7832"/>
        <rFont val="Courier New"/>
        <family val="3"/>
      </rPr>
      <t xml:space="preserve">, </t>
    </r>
    <r>
      <rPr>
        <sz val="6"/>
        <color rgb="FF6A8759"/>
        <rFont val="Courier New"/>
        <family val="3"/>
      </rPr>
      <t>'hip'</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'design'</t>
    </r>
    <r>
      <rPr>
        <sz val="6"/>
        <color rgb="FFCC7832"/>
        <rFont val="Courier New"/>
        <family val="3"/>
      </rPr>
      <t xml:space="preserve">, </t>
    </r>
    <r>
      <rPr>
        <sz val="6"/>
        <color rgb="FF6A8759"/>
        <rFont val="Courier New"/>
        <family val="3"/>
      </rPr>
      <t>'jean'</t>
    </r>
    <r>
      <rPr>
        <sz val="6"/>
        <color rgb="FFCC7832"/>
        <rFont val="Courier New"/>
        <family val="3"/>
      </rPr>
      <t xml:space="preserve">, </t>
    </r>
    <r>
      <rPr>
        <sz val="6"/>
        <color rgb="FF6A8759"/>
        <rFont val="Courier New"/>
        <family val="3"/>
      </rPr>
      <t>'person'</t>
    </r>
    <r>
      <rPr>
        <sz val="6"/>
        <color rgb="FFCC7832"/>
        <rFont val="Courier New"/>
        <family val="3"/>
      </rPr>
      <t xml:space="preserve">, </t>
    </r>
    <r>
      <rPr>
        <sz val="6"/>
        <color rgb="FF6A8759"/>
        <rFont val="Courier New"/>
        <family val="3"/>
      </rPr>
      <t>'reviewer'</t>
    </r>
    <r>
      <rPr>
        <sz val="6"/>
        <color rgb="FFCC7832"/>
        <rFont val="Courier New"/>
        <family val="3"/>
      </rPr>
      <t xml:space="preserve">, </t>
    </r>
    <r>
      <rPr>
        <sz val="6"/>
        <color rgb="FF6A8759"/>
        <rFont val="Courier New"/>
        <family val="3"/>
      </rPr>
      <t>'sale'</t>
    </r>
    <r>
      <rPr>
        <sz val="6"/>
        <color rgb="FFCC7832"/>
        <rFont val="Courier New"/>
        <family val="3"/>
      </rPr>
      <t xml:space="preserve">, </t>
    </r>
    <r>
      <rPr>
        <sz val="6"/>
        <color rgb="FF6A8759"/>
        <rFont val="Courier New"/>
        <family val="3"/>
      </rPr>
      <t>'weight'</t>
    </r>
    <r>
      <rPr>
        <sz val="6"/>
        <color rgb="FFCC7832"/>
        <rFont val="Courier New"/>
        <family val="3"/>
      </rPr>
      <t xml:space="preserve">, </t>
    </r>
    <r>
      <rPr>
        <sz val="6"/>
        <color rgb="FF6A8759"/>
        <rFont val="Courier New"/>
        <family val="3"/>
      </rPr>
      <t>'shape'</t>
    </r>
    <r>
      <rPr>
        <sz val="6"/>
        <color rgb="FFCC7832"/>
        <rFont val="Courier New"/>
        <family val="3"/>
      </rPr>
      <t xml:space="preserve">, </t>
    </r>
    <r>
      <rPr>
        <sz val="6"/>
        <color rgb="FF6A8759"/>
        <rFont val="Courier New"/>
        <family val="3"/>
      </rPr>
      <t>'bust'</t>
    </r>
    <r>
      <rPr>
        <sz val="6"/>
        <color rgb="FFCC7832"/>
        <rFont val="Courier New"/>
        <family val="3"/>
      </rPr>
      <t xml:space="preserve">, </t>
    </r>
    <r>
      <rPr>
        <sz val="6"/>
        <color rgb="FF6A8759"/>
        <rFont val="Courier New"/>
        <family val="3"/>
      </rPr>
      <t>'chest'</t>
    </r>
    <r>
      <rPr>
        <sz val="6"/>
        <color rgb="FFCC7832"/>
        <rFont val="Courier New"/>
        <family val="3"/>
      </rPr>
      <t xml:space="preserve">, </t>
    </r>
    <r>
      <rPr>
        <sz val="6"/>
        <color rgb="FF6A8759"/>
        <rFont val="Courier New"/>
        <family val="3"/>
      </rPr>
      <t>'price'</t>
    </r>
    <r>
      <rPr>
        <sz val="6"/>
        <color rgb="FFA9B7C6"/>
        <rFont val="Courier New"/>
        <family val="3"/>
      </rPr>
      <t>]}</t>
    </r>
  </si>
  <si>
    <t>top</t>
  </si>
  <si>
    <r>
      <t>{</t>
    </r>
    <r>
      <rPr>
        <sz val="6"/>
        <color rgb="FF6897BB"/>
        <rFont val="Courier New"/>
        <family val="3"/>
      </rPr>
      <t>1</t>
    </r>
    <r>
      <rPr>
        <sz val="6"/>
        <color rgb="FFA9B7C6"/>
        <rFont val="Courier New"/>
        <family val="3"/>
      </rPr>
      <t>: [</t>
    </r>
    <r>
      <rPr>
        <sz val="6"/>
        <color rgb="FF6A8759"/>
        <rFont val="Courier New"/>
        <family val="3"/>
      </rPr>
      <t>'shirt'</t>
    </r>
    <r>
      <rPr>
        <sz val="6"/>
        <color rgb="FFCC7832"/>
        <rFont val="Courier New"/>
        <family val="3"/>
      </rPr>
      <t xml:space="preserve">, </t>
    </r>
    <r>
      <rPr>
        <sz val="6"/>
        <color rgb="FF6A8759"/>
        <rFont val="Courier New"/>
        <family val="3"/>
      </rPr>
      <t>'sweater'</t>
    </r>
    <r>
      <rPr>
        <sz val="6"/>
        <color rgb="FFCC7832"/>
        <rFont val="Courier New"/>
        <family val="3"/>
      </rPr>
      <t xml:space="preserve">, </t>
    </r>
    <r>
      <rPr>
        <sz val="6"/>
        <color rgb="FF6A8759"/>
        <rFont val="Courier New"/>
        <family val="3"/>
      </rPr>
      <t>'online'</t>
    </r>
    <r>
      <rPr>
        <sz val="6"/>
        <color rgb="FFCC7832"/>
        <rFont val="Courier New"/>
        <family val="3"/>
      </rPr>
      <t xml:space="preserve">, </t>
    </r>
    <r>
      <rPr>
        <sz val="6"/>
        <color rgb="FF6A8759"/>
        <rFont val="Courier New"/>
        <family val="3"/>
      </rPr>
      <t>'piece'</t>
    </r>
    <r>
      <rPr>
        <sz val="6"/>
        <color rgb="FFCC7832"/>
        <rFont val="Courier New"/>
        <family val="3"/>
      </rPr>
      <t xml:space="preserve">, </t>
    </r>
    <r>
      <rPr>
        <sz val="6"/>
        <color rgb="FF6A8759"/>
        <rFont val="Courier New"/>
        <family val="3"/>
      </rPr>
      <t>'sale'</t>
    </r>
    <r>
      <rPr>
        <sz val="6"/>
        <color rgb="FFCC7832"/>
        <rFont val="Courier New"/>
        <family val="3"/>
      </rPr>
      <t xml:space="preserve">, </t>
    </r>
    <r>
      <rPr>
        <sz val="6"/>
        <color rgb="FF6A8759"/>
        <rFont val="Courier New"/>
        <family val="3"/>
      </rPr>
      <t>'chest'</t>
    </r>
    <r>
      <rPr>
        <sz val="6"/>
        <color rgb="FFCC7832"/>
        <rFont val="Courier New"/>
        <family val="3"/>
      </rPr>
      <t xml:space="preserve">, </t>
    </r>
    <r>
      <rPr>
        <sz val="6"/>
        <color rgb="FF6A8759"/>
        <rFont val="Courier New"/>
        <family val="3"/>
      </rPr>
      <t>'year'</t>
    </r>
    <r>
      <rPr>
        <sz val="6"/>
        <color rgb="FFCC7832"/>
        <rFont val="Courier New"/>
        <family val="3"/>
      </rPr>
      <t xml:space="preserve">, </t>
    </r>
    <r>
      <rPr>
        <sz val="6"/>
        <color rgb="FF6A8759"/>
        <rFont val="Courier New"/>
        <family val="3"/>
      </rPr>
      <t>'area'</t>
    </r>
    <r>
      <rPr>
        <sz val="6"/>
        <color rgb="FFCC7832"/>
        <rFont val="Courier New"/>
        <family val="3"/>
      </rPr>
      <t xml:space="preserve">, </t>
    </r>
    <r>
      <rPr>
        <sz val="6"/>
        <color rgb="FF6A8759"/>
        <rFont val="Courier New"/>
        <family val="3"/>
      </rPr>
      <t>'bra'</t>
    </r>
    <r>
      <rPr>
        <sz val="6"/>
        <color rgb="FFCC7832"/>
        <rFont val="Courier New"/>
        <family val="3"/>
      </rPr>
      <t xml:space="preserve">, </t>
    </r>
    <r>
      <rPr>
        <sz val="6"/>
        <color rgb="FF6A8759"/>
        <rFont val="Courier New"/>
        <family val="3"/>
      </rPr>
      <t>'dot'</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'color'</t>
    </r>
    <r>
      <rPr>
        <sz val="6"/>
        <color rgb="FFCC7832"/>
        <rFont val="Courier New"/>
        <family val="3"/>
      </rPr>
      <t xml:space="preserve">, </t>
    </r>
    <r>
      <rPr>
        <sz val="6"/>
        <color rgb="FF6A8759"/>
        <rFont val="Courier New"/>
        <family val="3"/>
      </rPr>
      <t>'fabric'</t>
    </r>
    <r>
      <rPr>
        <sz val="6"/>
        <color rgb="FFCC7832"/>
        <rFont val="Courier New"/>
        <family val="3"/>
      </rPr>
      <t xml:space="preserve">, </t>
    </r>
    <r>
      <rPr>
        <sz val="6"/>
        <color rgb="FF6A8759"/>
        <rFont val="Courier New"/>
        <family val="3"/>
      </rPr>
      <t>'store'</t>
    </r>
    <r>
      <rPr>
        <sz val="6"/>
        <color rgb="FFCC7832"/>
        <rFont val="Courier New"/>
        <family val="3"/>
      </rPr>
      <t xml:space="preserve">, </t>
    </r>
    <r>
      <rPr>
        <sz val="6"/>
        <color rgb="FF6A8759"/>
        <rFont val="Courier New"/>
        <family val="3"/>
      </rPr>
      <t>'jacket'</t>
    </r>
    <r>
      <rPr>
        <sz val="6"/>
        <color rgb="FFCC7832"/>
        <rFont val="Courier New"/>
        <family val="3"/>
      </rPr>
      <t xml:space="preserve">, </t>
    </r>
    <r>
      <rPr>
        <sz val="6"/>
        <color rgb="FF6A8759"/>
        <rFont val="Courier New"/>
        <family val="3"/>
      </rPr>
      <t>'blouse'</t>
    </r>
    <r>
      <rPr>
        <sz val="6"/>
        <color rgb="FFCC7832"/>
        <rFont val="Courier New"/>
        <family val="3"/>
      </rPr>
      <t xml:space="preserve">, </t>
    </r>
    <r>
      <rPr>
        <sz val="6"/>
        <color rgb="FF6A8759"/>
        <rFont val="Courier New"/>
        <family val="3"/>
      </rPr>
      <t>'bit'</t>
    </r>
    <r>
      <rPr>
        <sz val="6"/>
        <color rgb="FFCC7832"/>
        <rFont val="Courier New"/>
        <family val="3"/>
      </rPr>
      <t xml:space="preserve">, </t>
    </r>
    <r>
      <rPr>
        <sz val="6"/>
        <color rgb="FF6A8759"/>
        <rFont val="Courier New"/>
        <family val="3"/>
      </rPr>
      <t>'work'</t>
    </r>
    <r>
      <rPr>
        <sz val="6"/>
        <color rgb="FFCC7832"/>
        <rFont val="Courier New"/>
        <family val="3"/>
      </rPr>
      <t xml:space="preserve">, </t>
    </r>
    <r>
      <rPr>
        <sz val="6"/>
        <color rgb="FF6A8759"/>
        <rFont val="Courier New"/>
        <family val="3"/>
      </rPr>
      <t>'hip'</t>
    </r>
    <r>
      <rPr>
        <sz val="6"/>
        <color rgb="FFCC7832"/>
        <rFont val="Courier New"/>
        <family val="3"/>
      </rPr>
      <t xml:space="preserve">, </t>
    </r>
    <r>
      <rPr>
        <sz val="6"/>
        <color rgb="FF6A8759"/>
        <rFont val="Courier New"/>
        <family val="3"/>
      </rPr>
      <t>'print'</t>
    </r>
    <r>
      <rPr>
        <sz val="6"/>
        <color rgb="FFCC7832"/>
        <rFont val="Courier New"/>
        <family val="3"/>
      </rPr>
      <t xml:space="preserve">, </t>
    </r>
    <r>
      <rPr>
        <sz val="6"/>
        <color rgb="FF6A8759"/>
        <rFont val="Courier New"/>
        <family val="3"/>
      </rPr>
      <t>'shape'</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'dress'</t>
    </r>
    <r>
      <rPr>
        <sz val="6"/>
        <color rgb="FFCC7832"/>
        <rFont val="Courier New"/>
        <family val="3"/>
      </rPr>
      <t xml:space="preserve">, </t>
    </r>
    <r>
      <rPr>
        <sz val="6"/>
        <color rgb="FF6A8759"/>
        <rFont val="Courier New"/>
        <family val="3"/>
      </rPr>
      <t>'fit'</t>
    </r>
    <r>
      <rPr>
        <sz val="6"/>
        <color rgb="FFCC7832"/>
        <rFont val="Courier New"/>
        <family val="3"/>
      </rPr>
      <t xml:space="preserve">, </t>
    </r>
    <r>
      <rPr>
        <sz val="6"/>
        <color rgb="FF6A8759"/>
        <rFont val="Courier New"/>
        <family val="3"/>
      </rPr>
      <t>'look'</t>
    </r>
    <r>
      <rPr>
        <sz val="6"/>
        <color rgb="FFCC7832"/>
        <rFont val="Courier New"/>
        <family val="3"/>
      </rPr>
      <t xml:space="preserve">, </t>
    </r>
    <r>
      <rPr>
        <sz val="6"/>
        <color rgb="FF6A8759"/>
        <rFont val="Courier New"/>
        <family val="3"/>
      </rPr>
      <t>'model'</t>
    </r>
    <r>
      <rPr>
        <sz val="6"/>
        <color rgb="FFCC7832"/>
        <rFont val="Courier New"/>
        <family val="3"/>
      </rPr>
      <t xml:space="preserve">, </t>
    </r>
    <r>
      <rPr>
        <sz val="6"/>
        <color rgb="FF6A8759"/>
        <rFont val="Courier New"/>
        <family val="3"/>
      </rPr>
      <t>'love'</t>
    </r>
    <r>
      <rPr>
        <sz val="6"/>
        <color rgb="FFCC7832"/>
        <rFont val="Courier New"/>
        <family val="3"/>
      </rPr>
      <t xml:space="preserve">, </t>
    </r>
    <r>
      <rPr>
        <sz val="6"/>
        <color rgb="FF6A8759"/>
        <rFont val="Courier New"/>
        <family val="3"/>
      </rPr>
      <t>'reviewer'</t>
    </r>
    <r>
      <rPr>
        <sz val="6"/>
        <color rgb="FFCC7832"/>
        <rFont val="Courier New"/>
        <family val="3"/>
      </rPr>
      <t xml:space="preserve">, </t>
    </r>
    <r>
      <rPr>
        <sz val="6"/>
        <color rgb="FF6A8759"/>
        <rFont val="Courier New"/>
        <family val="3"/>
      </rPr>
      <t>'body'</t>
    </r>
    <r>
      <rPr>
        <sz val="6"/>
        <color rgb="FFCC7832"/>
        <rFont val="Courier New"/>
        <family val="3"/>
      </rPr>
      <t xml:space="preserve">, </t>
    </r>
    <r>
      <rPr>
        <sz val="6"/>
        <color rgb="FF6A8759"/>
        <rFont val="Courier New"/>
        <family val="3"/>
      </rPr>
      <t>'picture'</t>
    </r>
    <r>
      <rPr>
        <sz val="6"/>
        <color rgb="FFCC7832"/>
        <rFont val="Courier New"/>
        <family val="3"/>
      </rPr>
      <t xml:space="preserve">, </t>
    </r>
    <r>
      <rPr>
        <sz val="6"/>
        <color rgb="FF6A8759"/>
        <rFont val="Courier New"/>
        <family val="3"/>
      </rPr>
      <t>'arm'</t>
    </r>
    <r>
      <rPr>
        <sz val="6"/>
        <color rgb="FFCC7832"/>
        <rFont val="Courier New"/>
        <family val="3"/>
      </rPr>
      <t xml:space="preserve">, </t>
    </r>
    <r>
      <rPr>
        <sz val="6"/>
        <color rgb="FF6A8759"/>
        <rFont val="Courier New"/>
        <family val="3"/>
      </rPr>
      <t>'order'</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'quality'</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'design'</t>
    </r>
    <r>
      <rPr>
        <sz val="6"/>
        <color rgb="FFCC7832"/>
        <rFont val="Courier New"/>
        <family val="3"/>
      </rPr>
      <t xml:space="preserve">, </t>
    </r>
    <r>
      <rPr>
        <sz val="6"/>
        <color rgb="FF6A8759"/>
        <rFont val="Courier New"/>
        <family val="3"/>
      </rPr>
      <t>'cut'</t>
    </r>
    <r>
      <rPr>
        <sz val="6"/>
        <color rgb="FFCC7832"/>
        <rFont val="Courier New"/>
        <family val="3"/>
      </rPr>
      <t xml:space="preserve">, </t>
    </r>
    <r>
      <rPr>
        <sz val="6"/>
        <color rgb="FF6A8759"/>
        <rFont val="Courier New"/>
        <family val="3"/>
      </rPr>
      <t>'shoulder'</t>
    </r>
    <r>
      <rPr>
        <sz val="6"/>
        <color rgb="FFCC7832"/>
        <rFont val="Courier New"/>
        <family val="3"/>
      </rPr>
      <t xml:space="preserve">, </t>
    </r>
    <r>
      <rPr>
        <sz val="6"/>
        <color rgb="FF6A8759"/>
        <rFont val="Courier New"/>
        <family val="3"/>
      </rPr>
      <t>'summer'</t>
    </r>
    <r>
      <rPr>
        <sz val="6"/>
        <color rgb="FFCC7832"/>
        <rFont val="Courier New"/>
        <family val="3"/>
      </rPr>
      <t xml:space="preserve">, </t>
    </r>
    <r>
      <rPr>
        <sz val="6"/>
        <color rgb="FF6A8759"/>
        <rFont val="Courier New"/>
        <family val="3"/>
      </rPr>
      <t>'petite'</t>
    </r>
    <r>
      <rPr>
        <sz val="6"/>
        <color rgb="FFCC7832"/>
        <rFont val="Courier New"/>
        <family val="3"/>
      </rPr>
      <t xml:space="preserve">, </t>
    </r>
    <r>
      <rPr>
        <sz val="6"/>
        <color rgb="FF6A8759"/>
        <rFont val="Courier New"/>
        <family val="3"/>
      </rPr>
      <t>'compliment'</t>
    </r>
    <r>
      <rPr>
        <sz val="6"/>
        <color rgb="FFCC7832"/>
        <rFont val="Courier New"/>
        <family val="3"/>
      </rPr>
      <t xml:space="preserve">, </t>
    </r>
    <r>
      <rPr>
        <sz val="6"/>
        <color rgb="FF6A8759"/>
        <rFont val="Courier New"/>
        <family val="3"/>
      </rPr>
      <t>'button'</t>
    </r>
    <r>
      <rPr>
        <sz val="6"/>
        <color rgb="FFCC7832"/>
        <rFont val="Courier New"/>
        <family val="3"/>
      </rPr>
      <t xml:space="preserve">, </t>
    </r>
    <r>
      <rPr>
        <sz val="6"/>
        <color rgb="FF6A8759"/>
        <rFont val="Courier New"/>
        <family val="3"/>
      </rPr>
      <t>'winter'</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'skirt'</t>
    </r>
    <r>
      <rPr>
        <sz val="6"/>
        <color rgb="FFCC7832"/>
        <rFont val="Courier New"/>
        <family val="3"/>
      </rPr>
      <t xml:space="preserve">, </t>
    </r>
    <r>
      <rPr>
        <sz val="6"/>
        <color rgb="FF6A8759"/>
        <rFont val="Courier New"/>
        <family val="3"/>
      </rPr>
      <t>'length'</t>
    </r>
    <r>
      <rPr>
        <sz val="6"/>
        <color rgb="FFCC7832"/>
        <rFont val="Courier New"/>
        <family val="3"/>
      </rPr>
      <t xml:space="preserve">, </t>
    </r>
    <r>
      <rPr>
        <sz val="6"/>
        <color rgb="FF6A8759"/>
        <rFont val="Courier New"/>
        <family val="3"/>
      </rPr>
      <t>'waist'</t>
    </r>
    <r>
      <rPr>
        <sz val="6"/>
        <color rgb="FFCC7832"/>
        <rFont val="Courier New"/>
        <family val="3"/>
      </rPr>
      <t xml:space="preserve">, </t>
    </r>
    <r>
      <rPr>
        <sz val="6"/>
        <color rgb="FF6A8759"/>
        <rFont val="Courier New"/>
        <family val="3"/>
      </rPr>
      <t>'style'</t>
    </r>
    <r>
      <rPr>
        <sz val="6"/>
        <color rgb="FFCC7832"/>
        <rFont val="Courier New"/>
        <family val="3"/>
      </rPr>
      <t xml:space="preserve">, </t>
    </r>
    <r>
      <rPr>
        <sz val="6"/>
        <color rgb="FF6A8759"/>
        <rFont val="Courier New"/>
        <family val="3"/>
      </rPr>
      <t>'retailer'</t>
    </r>
    <r>
      <rPr>
        <sz val="6"/>
        <color rgb="FFCC7832"/>
        <rFont val="Courier New"/>
        <family val="3"/>
      </rPr>
      <t xml:space="preserve">, </t>
    </r>
    <r>
      <rPr>
        <sz val="6"/>
        <color rgb="FF6A8759"/>
        <rFont val="Courier New"/>
        <family val="3"/>
      </rPr>
      <t>'medium'</t>
    </r>
    <r>
      <rPr>
        <sz val="6"/>
        <color rgb="FFCC7832"/>
        <rFont val="Courier New"/>
        <family val="3"/>
      </rPr>
      <t xml:space="preserve">, </t>
    </r>
    <r>
      <rPr>
        <sz val="6"/>
        <color rgb="FF6A8759"/>
        <rFont val="Courier New"/>
        <family val="3"/>
      </rPr>
      <t>'day'</t>
    </r>
    <r>
      <rPr>
        <sz val="6"/>
        <color rgb="FFCC7832"/>
        <rFont val="Courier New"/>
        <family val="3"/>
      </rPr>
      <t xml:space="preserve">, </t>
    </r>
    <r>
      <rPr>
        <sz val="6"/>
        <color rgb="FF6A8759"/>
        <rFont val="Courier New"/>
        <family val="3"/>
      </rPr>
      <t>'weight'</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'lb'</t>
    </r>
    <r>
      <rPr>
        <sz val="6"/>
        <color rgb="FFA9B7C6"/>
        <rFont val="Courier New"/>
        <family val="3"/>
      </rPr>
      <t>]</t>
    </r>
    <r>
      <rPr>
        <sz val="6"/>
        <color rgb="FFCC7832"/>
        <rFont val="Courier New"/>
        <family val="3"/>
      </rPr>
      <t xml:space="preserve">, </t>
    </r>
    <r>
      <rPr>
        <sz val="6"/>
        <color rgb="FF6897BB"/>
        <rFont val="Courier New"/>
        <family val="3"/>
      </rPr>
      <t>6</t>
    </r>
    <r>
      <rPr>
        <sz val="6"/>
        <color rgb="FFA9B7C6"/>
        <rFont val="Courier New"/>
        <family val="3"/>
      </rPr>
      <t>: [</t>
    </r>
    <r>
      <rPr>
        <sz val="6"/>
        <color rgb="FF6A8759"/>
        <rFont val="Courier New"/>
        <family val="3"/>
      </rPr>
      <t>'size'</t>
    </r>
    <r>
      <rPr>
        <sz val="6"/>
        <color rgb="FFCC7832"/>
        <rFont val="Courier New"/>
        <family val="3"/>
      </rPr>
      <t xml:space="preserve">, </t>
    </r>
    <r>
      <rPr>
        <sz val="6"/>
        <color rgb="FF6A8759"/>
        <rFont val="Courier New"/>
        <family val="3"/>
      </rPr>
      <t>'pant'</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'person'</t>
    </r>
    <r>
      <rPr>
        <sz val="6"/>
        <color rgb="FFCC7832"/>
        <rFont val="Courier New"/>
        <family val="3"/>
      </rPr>
      <t xml:space="preserve">, </t>
    </r>
    <r>
      <rPr>
        <sz val="6"/>
        <color rgb="FF6A8759"/>
        <rFont val="Courier New"/>
        <family val="3"/>
      </rPr>
      <t>'pattern'</t>
    </r>
    <r>
      <rPr>
        <sz val="6"/>
        <color rgb="FFCC7832"/>
        <rFont val="Courier New"/>
        <family val="3"/>
      </rPr>
      <t xml:space="preserve">, </t>
    </r>
    <r>
      <rPr>
        <sz val="6"/>
        <color rgb="FF6A8759"/>
        <rFont val="Courier New"/>
        <family val="3"/>
      </rPr>
      <t>'lace'</t>
    </r>
    <r>
      <rPr>
        <sz val="6"/>
        <color rgb="FFCC7832"/>
        <rFont val="Courier New"/>
        <family val="3"/>
      </rPr>
      <t xml:space="preserve">, </t>
    </r>
    <r>
      <rPr>
        <sz val="6"/>
        <color rgb="FF6A8759"/>
        <rFont val="Courier New"/>
        <family val="3"/>
      </rPr>
      <t>'feel'</t>
    </r>
    <r>
      <rPr>
        <sz val="6"/>
        <color rgb="FFCC7832"/>
        <rFont val="Courier New"/>
        <family val="3"/>
      </rPr>
      <t xml:space="preserve">, </t>
    </r>
    <r>
      <rPr>
        <sz val="6"/>
        <color rgb="FF6A8759"/>
        <rFont val="Courier New"/>
        <family val="3"/>
      </rPr>
      <t>'knee'</t>
    </r>
    <r>
      <rPr>
        <sz val="6"/>
        <color rgb="FFCC7832"/>
        <rFont val="Courier New"/>
        <family val="3"/>
      </rPr>
      <t xml:space="preserve">, </t>
    </r>
    <r>
      <rPr>
        <sz val="6"/>
        <color rgb="FF6A8759"/>
        <rFont val="Courier New"/>
        <family val="3"/>
      </rPr>
      <t>'neck'</t>
    </r>
    <r>
      <rPr>
        <sz val="6"/>
        <color rgb="FFCC7832"/>
        <rFont val="Courier New"/>
        <family val="3"/>
      </rPr>
      <t xml:space="preserve">, </t>
    </r>
    <r>
      <rPr>
        <sz val="6"/>
        <color rgb="FF6A8759"/>
        <rFont val="Courier New"/>
        <family val="3"/>
      </rPr>
      <t>'torso'</t>
    </r>
    <r>
      <rPr>
        <sz val="6"/>
        <color rgb="FFA9B7C6"/>
        <rFont val="Courier New"/>
        <family val="3"/>
      </rPr>
      <t>]</t>
    </r>
    <r>
      <rPr>
        <sz val="6"/>
        <color rgb="FFCC7832"/>
        <rFont val="Courier New"/>
        <family val="3"/>
      </rPr>
      <t xml:space="preserve">, </t>
    </r>
    <r>
      <rPr>
        <sz val="6"/>
        <color rgb="FF6897BB"/>
        <rFont val="Courier New"/>
        <family val="3"/>
      </rPr>
      <t>7</t>
    </r>
    <r>
      <rPr>
        <sz val="6"/>
        <color rgb="FFA9B7C6"/>
        <rFont val="Courier New"/>
        <family val="3"/>
      </rPr>
      <t>: [</t>
    </r>
    <r>
      <rPr>
        <sz val="6"/>
        <color rgb="FF6A8759"/>
        <rFont val="Courier New"/>
        <family val="3"/>
      </rPr>
      <t>'material'</t>
    </r>
    <r>
      <rPr>
        <sz val="6"/>
        <color rgb="FFCC7832"/>
        <rFont val="Courier New"/>
        <family val="3"/>
      </rPr>
      <t xml:space="preserve">, </t>
    </r>
    <r>
      <rPr>
        <sz val="6"/>
        <color rgb="FF6A8759"/>
        <rFont val="Courier New"/>
        <family val="3"/>
      </rPr>
      <t>'jean'</t>
    </r>
    <r>
      <rPr>
        <sz val="6"/>
        <color rgb="FFCC7832"/>
        <rFont val="Courier New"/>
        <family val="3"/>
      </rPr>
      <t xml:space="preserve">, </t>
    </r>
    <r>
      <rPr>
        <sz val="6"/>
        <color rgb="FF6A8759"/>
        <rFont val="Courier New"/>
        <family val="3"/>
      </rPr>
      <t>'sleeve'</t>
    </r>
    <r>
      <rPr>
        <sz val="6"/>
        <color rgb="FFCC7832"/>
        <rFont val="Courier New"/>
        <family val="3"/>
      </rPr>
      <t xml:space="preserve">, </t>
    </r>
    <r>
      <rPr>
        <sz val="6"/>
        <color rgb="FF6A8759"/>
        <rFont val="Courier New"/>
        <family val="3"/>
      </rPr>
      <t>'top'</t>
    </r>
    <r>
      <rPr>
        <sz val="6"/>
        <color rgb="FFCC7832"/>
        <rFont val="Courier New"/>
        <family val="3"/>
      </rPr>
      <t xml:space="preserve">, </t>
    </r>
    <r>
      <rPr>
        <sz val="6"/>
        <color rgb="FF6A8759"/>
        <rFont val="Courier New"/>
        <family val="3"/>
      </rPr>
      <t>'hem'</t>
    </r>
    <r>
      <rPr>
        <sz val="6"/>
        <color rgb="FFCC7832"/>
        <rFont val="Courier New"/>
        <family val="3"/>
      </rPr>
      <t xml:space="preserve">, </t>
    </r>
    <r>
      <rPr>
        <sz val="6"/>
        <color rgb="FF6A8759"/>
        <rFont val="Courier New"/>
        <family val="3"/>
      </rPr>
      <t>'photo'</t>
    </r>
    <r>
      <rPr>
        <sz val="6"/>
        <color rgb="FFCC7832"/>
        <rFont val="Courier New"/>
        <family val="3"/>
      </rPr>
      <t xml:space="preserve">, </t>
    </r>
    <r>
      <rPr>
        <sz val="6"/>
        <color rgb="FF6A8759"/>
        <rFont val="Courier New"/>
        <family val="3"/>
      </rPr>
      <t>'inch'</t>
    </r>
    <r>
      <rPr>
        <sz val="6"/>
        <color rgb="FFCC7832"/>
        <rFont val="Courier New"/>
        <family val="3"/>
      </rPr>
      <t xml:space="preserve">, </t>
    </r>
    <r>
      <rPr>
        <sz val="6"/>
        <color rgb="FF6A8759"/>
        <rFont val="Courier New"/>
        <family val="3"/>
      </rPr>
      <t>'purchase'</t>
    </r>
    <r>
      <rPr>
        <sz val="6"/>
        <color rgb="FFCC7832"/>
        <rFont val="Courier New"/>
        <family val="3"/>
      </rPr>
      <t xml:space="preserve">, </t>
    </r>
    <r>
      <rPr>
        <sz val="6"/>
        <color rgb="FF6A8759"/>
        <rFont val="Courier New"/>
        <family val="3"/>
      </rPr>
      <t>'comfy'</t>
    </r>
    <r>
      <rPr>
        <sz val="6"/>
        <color rgb="FFCC7832"/>
        <rFont val="Courier New"/>
        <family val="3"/>
      </rPr>
      <t xml:space="preserve">, </t>
    </r>
    <r>
      <rPr>
        <sz val="6"/>
        <color rgb="FF6A8759"/>
        <rFont val="Courier New"/>
        <family val="3"/>
      </rPr>
      <t>'navy'</t>
    </r>
    <r>
      <rPr>
        <sz val="6"/>
        <color rgb="FFA9B7C6"/>
        <rFont val="Courier New"/>
        <family val="3"/>
      </rPr>
      <t>]}</t>
    </r>
  </si>
  <si>
    <t>clothes</t>
  </si>
  <si>
    <r>
      <t>{</t>
    </r>
    <r>
      <rPr>
        <sz val="6"/>
        <color rgb="FF6897BB"/>
        <rFont val="Courier New"/>
        <family val="3"/>
      </rPr>
      <t>1</t>
    </r>
    <r>
      <rPr>
        <sz val="6"/>
        <color rgb="FFA9B7C6"/>
        <rFont val="Courier New"/>
        <family val="3"/>
      </rPr>
      <t>: [</t>
    </r>
    <r>
      <rPr>
        <sz val="6"/>
        <color rgb="FF6A8759"/>
        <rFont val="Courier New"/>
        <family val="3"/>
      </rPr>
      <t>'size'</t>
    </r>
    <r>
      <rPr>
        <sz val="6"/>
        <color rgb="FFCC7832"/>
        <rFont val="Courier New"/>
        <family val="3"/>
      </rPr>
      <t xml:space="preserve">, </t>
    </r>
    <r>
      <rPr>
        <sz val="6"/>
        <color rgb="FF6A8759"/>
        <rFont val="Courier New"/>
        <family val="3"/>
      </rPr>
      <t>'dress'</t>
    </r>
    <r>
      <rPr>
        <sz val="6"/>
        <color rgb="FFCC7832"/>
        <rFont val="Courier New"/>
        <family val="3"/>
      </rPr>
      <t xml:space="preserve">, </t>
    </r>
    <r>
      <rPr>
        <sz val="6"/>
        <color rgb="FF6A8759"/>
        <rFont val="Courier New"/>
        <family val="3"/>
      </rPr>
      <t>'fabric'</t>
    </r>
    <r>
      <rPr>
        <sz val="6"/>
        <color rgb="FFCC7832"/>
        <rFont val="Courier New"/>
        <family val="3"/>
      </rPr>
      <t xml:space="preserve">, </t>
    </r>
    <r>
      <rPr>
        <sz val="6"/>
        <color rgb="FF6A8759"/>
        <rFont val="Courier New"/>
        <family val="3"/>
      </rPr>
      <t>'work'</t>
    </r>
    <r>
      <rPr>
        <sz val="6"/>
        <color rgb="FFCC7832"/>
        <rFont val="Courier New"/>
        <family val="3"/>
      </rPr>
      <t xml:space="preserve">, </t>
    </r>
    <r>
      <rPr>
        <sz val="6"/>
        <color rgb="FF6A8759"/>
        <rFont val="Courier New"/>
        <family val="3"/>
      </rPr>
      <t>'hip'</t>
    </r>
    <r>
      <rPr>
        <sz val="6"/>
        <color rgb="FFCC7832"/>
        <rFont val="Courier New"/>
        <family val="3"/>
      </rPr>
      <t xml:space="preserve">, </t>
    </r>
    <r>
      <rPr>
        <sz val="6"/>
        <color rgb="FF6A8759"/>
        <rFont val="Courier New"/>
        <family val="3"/>
      </rPr>
      <t>'petite'</t>
    </r>
    <r>
      <rPr>
        <sz val="6"/>
        <color rgb="FFCC7832"/>
        <rFont val="Courier New"/>
        <family val="3"/>
      </rPr>
      <t xml:space="preserve">, </t>
    </r>
    <r>
      <rPr>
        <sz val="6"/>
        <color rgb="FF6A8759"/>
        <rFont val="Courier New"/>
        <family val="3"/>
      </rPr>
      <t>'piece'</t>
    </r>
    <r>
      <rPr>
        <sz val="6"/>
        <color rgb="FFCC7832"/>
        <rFont val="Courier New"/>
        <family val="3"/>
      </rPr>
      <t xml:space="preserve">, </t>
    </r>
    <r>
      <rPr>
        <sz val="6"/>
        <color rgb="FF6A8759"/>
        <rFont val="Courier New"/>
        <family val="3"/>
      </rPr>
      <t>'lb'</t>
    </r>
    <r>
      <rPr>
        <sz val="6"/>
        <color rgb="FFCC7832"/>
        <rFont val="Courier New"/>
        <family val="3"/>
      </rPr>
      <t xml:space="preserve">, </t>
    </r>
    <r>
      <rPr>
        <sz val="6"/>
        <color rgb="FF6A8759"/>
        <rFont val="Courier New"/>
        <family val="3"/>
      </rPr>
      <t>'denim'</t>
    </r>
    <r>
      <rPr>
        <sz val="6"/>
        <color rgb="FFCC7832"/>
        <rFont val="Courier New"/>
        <family val="3"/>
      </rPr>
      <t xml:space="preserve">, </t>
    </r>
    <r>
      <rPr>
        <sz val="6"/>
        <color rgb="FF6A8759"/>
        <rFont val="Courier New"/>
        <family val="3"/>
      </rPr>
      <t>'inch'</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'waist'</t>
    </r>
    <r>
      <rPr>
        <sz val="6"/>
        <color rgb="FFCC7832"/>
        <rFont val="Courier New"/>
        <family val="3"/>
      </rPr>
      <t xml:space="preserve">, </t>
    </r>
    <r>
      <rPr>
        <sz val="6"/>
        <color rgb="FF6A8759"/>
        <rFont val="Courier New"/>
        <family val="3"/>
      </rPr>
      <t>'design'</t>
    </r>
    <r>
      <rPr>
        <sz val="6"/>
        <color rgb="FFCC7832"/>
        <rFont val="Courier New"/>
        <family val="3"/>
      </rPr>
      <t xml:space="preserve">, </t>
    </r>
    <r>
      <rPr>
        <sz val="6"/>
        <color rgb="FF6A8759"/>
        <rFont val="Courier New"/>
        <family val="3"/>
      </rPr>
      <t>'jean'</t>
    </r>
    <r>
      <rPr>
        <sz val="6"/>
        <color rgb="FFCC7832"/>
        <rFont val="Courier New"/>
        <family val="3"/>
      </rPr>
      <t xml:space="preserve">, </t>
    </r>
    <r>
      <rPr>
        <sz val="6"/>
        <color rgb="FF6A8759"/>
        <rFont val="Courier New"/>
        <family val="3"/>
      </rPr>
      <t>'model'</t>
    </r>
    <r>
      <rPr>
        <sz val="6"/>
        <color rgb="FFCC7832"/>
        <rFont val="Courier New"/>
        <family val="3"/>
      </rPr>
      <t xml:space="preserve">, </t>
    </r>
    <r>
      <rPr>
        <sz val="6"/>
        <color rgb="FF6A8759"/>
        <rFont val="Courier New"/>
        <family val="3"/>
      </rPr>
      <t>'shoulder'</t>
    </r>
    <r>
      <rPr>
        <sz val="6"/>
        <color rgb="FFCC7832"/>
        <rFont val="Courier New"/>
        <family val="3"/>
      </rPr>
      <t xml:space="preserve">, </t>
    </r>
    <r>
      <rPr>
        <sz val="6"/>
        <color rgb="FF6A8759"/>
        <rFont val="Courier New"/>
        <family val="3"/>
      </rPr>
      <t>'summer'</t>
    </r>
    <r>
      <rPr>
        <sz val="6"/>
        <color rgb="FFCC7832"/>
        <rFont val="Courier New"/>
        <family val="3"/>
      </rPr>
      <t xml:space="preserve">, </t>
    </r>
    <r>
      <rPr>
        <sz val="6"/>
        <color rgb="FF6A8759"/>
        <rFont val="Courier New"/>
        <family val="3"/>
      </rPr>
      <t>'person'</t>
    </r>
    <r>
      <rPr>
        <sz val="6"/>
        <color rgb="FFCC7832"/>
        <rFont val="Courier New"/>
        <family val="3"/>
      </rPr>
      <t xml:space="preserve">, </t>
    </r>
    <r>
      <rPr>
        <sz val="6"/>
        <color rgb="FF6A8759"/>
        <rFont val="Courier New"/>
        <family val="3"/>
      </rPr>
      <t>'top'</t>
    </r>
    <r>
      <rPr>
        <sz val="6"/>
        <color rgb="FFCC7832"/>
        <rFont val="Courier New"/>
        <family val="3"/>
      </rPr>
      <t xml:space="preserve">, </t>
    </r>
    <r>
      <rPr>
        <sz val="6"/>
        <color rgb="FF6A8759"/>
        <rFont val="Courier New"/>
        <family val="3"/>
      </rPr>
      <t>'weight'</t>
    </r>
    <r>
      <rPr>
        <sz val="6"/>
        <color rgb="FFCC7832"/>
        <rFont val="Courier New"/>
        <family val="3"/>
      </rPr>
      <t xml:space="preserve">, </t>
    </r>
    <r>
      <rPr>
        <sz val="6"/>
        <color rgb="FF6A8759"/>
        <rFont val="Courier New"/>
        <family val="3"/>
      </rPr>
      <t>'compliment'</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'fit'</t>
    </r>
    <r>
      <rPr>
        <sz val="6"/>
        <color rgb="FFCC7832"/>
        <rFont val="Courier New"/>
        <family val="3"/>
      </rPr>
      <t xml:space="preserve">, </t>
    </r>
    <r>
      <rPr>
        <sz val="6"/>
        <color rgb="FF6A8759"/>
        <rFont val="Courier New"/>
        <family val="3"/>
      </rPr>
      <t>'length'</t>
    </r>
    <r>
      <rPr>
        <sz val="6"/>
        <color rgb="FFCC7832"/>
        <rFont val="Courier New"/>
        <family val="3"/>
      </rPr>
      <t xml:space="preserve">, </t>
    </r>
    <r>
      <rPr>
        <sz val="6"/>
        <color rgb="FF6A8759"/>
        <rFont val="Courier New"/>
        <family val="3"/>
      </rPr>
      <t>'jacket'</t>
    </r>
    <r>
      <rPr>
        <sz val="6"/>
        <color rgb="FFCC7832"/>
        <rFont val="Courier New"/>
        <family val="3"/>
      </rPr>
      <t xml:space="preserve">, </t>
    </r>
    <r>
      <rPr>
        <sz val="6"/>
        <color rgb="FF6A8759"/>
        <rFont val="Courier New"/>
        <family val="3"/>
      </rPr>
      <t>'medium'</t>
    </r>
    <r>
      <rPr>
        <sz val="6"/>
        <color rgb="FFCC7832"/>
        <rFont val="Courier New"/>
        <family val="3"/>
      </rPr>
      <t xml:space="preserve">, </t>
    </r>
    <r>
      <rPr>
        <sz val="6"/>
        <color rgb="FF6A8759"/>
        <rFont val="Courier New"/>
        <family val="3"/>
      </rPr>
      <t>'reviewer'</t>
    </r>
    <r>
      <rPr>
        <sz val="6"/>
        <color rgb="FFCC7832"/>
        <rFont val="Courier New"/>
        <family val="3"/>
      </rPr>
      <t xml:space="preserve">, </t>
    </r>
    <r>
      <rPr>
        <sz val="6"/>
        <color rgb="FF6A8759"/>
        <rFont val="Courier New"/>
        <family val="3"/>
      </rPr>
      <t>'lace'</t>
    </r>
    <r>
      <rPr>
        <sz val="6"/>
        <color rgb="FFCC7832"/>
        <rFont val="Courier New"/>
        <family val="3"/>
      </rPr>
      <t xml:space="preserve">, </t>
    </r>
    <r>
      <rPr>
        <sz val="6"/>
        <color rgb="FF6A8759"/>
        <rFont val="Courier New"/>
        <family val="3"/>
      </rPr>
      <t>'body'</t>
    </r>
    <r>
      <rPr>
        <sz val="6"/>
        <color rgb="FFCC7832"/>
        <rFont val="Courier New"/>
        <family val="3"/>
      </rPr>
      <t xml:space="preserve">, </t>
    </r>
    <r>
      <rPr>
        <sz val="6"/>
        <color rgb="FF6A8759"/>
        <rFont val="Courier New"/>
        <family val="3"/>
      </rPr>
      <t>'arm'</t>
    </r>
    <r>
      <rPr>
        <sz val="6"/>
        <color rgb="FFCC7832"/>
        <rFont val="Courier New"/>
        <family val="3"/>
      </rPr>
      <t xml:space="preserve">, </t>
    </r>
    <r>
      <rPr>
        <sz val="6"/>
        <color rgb="FF6A8759"/>
        <rFont val="Courier New"/>
        <family val="3"/>
      </rPr>
      <t>'button'</t>
    </r>
    <r>
      <rPr>
        <sz val="6"/>
        <color rgb="FFCC7832"/>
        <rFont val="Courier New"/>
        <family val="3"/>
      </rPr>
      <t xml:space="preserve">, </t>
    </r>
    <r>
      <rPr>
        <sz val="6"/>
        <color rgb="FF6A8759"/>
        <rFont val="Courier New"/>
        <family val="3"/>
      </rPr>
      <t>'fall'</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'quality'</t>
    </r>
    <r>
      <rPr>
        <sz val="6"/>
        <color rgb="FFCC7832"/>
        <rFont val="Courier New"/>
        <family val="3"/>
      </rPr>
      <t xml:space="preserve">, </t>
    </r>
    <r>
      <rPr>
        <sz val="6"/>
        <color rgb="FF6A8759"/>
        <rFont val="Courier New"/>
        <family val="3"/>
      </rPr>
      <t>'cut'</t>
    </r>
    <r>
      <rPr>
        <sz val="6"/>
        <color rgb="FFCC7832"/>
        <rFont val="Courier New"/>
        <family val="3"/>
      </rPr>
      <t xml:space="preserve">, </t>
    </r>
    <r>
      <rPr>
        <sz val="6"/>
        <color rgb="FF6A8759"/>
        <rFont val="Courier New"/>
        <family val="3"/>
      </rPr>
      <t>'shape'</t>
    </r>
    <r>
      <rPr>
        <sz val="6"/>
        <color rgb="FFCC7832"/>
        <rFont val="Courier New"/>
        <family val="3"/>
      </rPr>
      <t xml:space="preserve">, </t>
    </r>
    <r>
      <rPr>
        <sz val="6"/>
        <color rgb="FF6A8759"/>
        <rFont val="Courier New"/>
        <family val="3"/>
      </rPr>
      <t>'picture'</t>
    </r>
    <r>
      <rPr>
        <sz val="6"/>
        <color rgb="FFCC7832"/>
        <rFont val="Courier New"/>
        <family val="3"/>
      </rPr>
      <t xml:space="preserve">, </t>
    </r>
    <r>
      <rPr>
        <sz val="6"/>
        <color rgb="FF6A8759"/>
        <rFont val="Courier New"/>
        <family val="3"/>
      </rPr>
      <t>'bust'</t>
    </r>
    <r>
      <rPr>
        <sz val="6"/>
        <color rgb="FFCC7832"/>
        <rFont val="Courier New"/>
        <family val="3"/>
      </rPr>
      <t xml:space="preserve">, </t>
    </r>
    <r>
      <rPr>
        <sz val="6"/>
        <color rgb="FF6A8759"/>
        <rFont val="Courier New"/>
        <family val="3"/>
      </rPr>
      <t>'order'</t>
    </r>
    <r>
      <rPr>
        <sz val="6"/>
        <color rgb="FFCC7832"/>
        <rFont val="Courier New"/>
        <family val="3"/>
      </rPr>
      <t xml:space="preserve">, </t>
    </r>
    <r>
      <rPr>
        <sz val="6"/>
        <color rgb="FF6A8759"/>
        <rFont val="Courier New"/>
        <family val="3"/>
      </rPr>
      <t>'photo'</t>
    </r>
    <r>
      <rPr>
        <sz val="6"/>
        <color rgb="FFCC7832"/>
        <rFont val="Courier New"/>
        <family val="3"/>
      </rPr>
      <t xml:space="preserve">, </t>
    </r>
    <r>
      <rPr>
        <sz val="6"/>
        <color rgb="FF6A8759"/>
        <rFont val="Courier New"/>
        <family val="3"/>
      </rPr>
      <t>'neck'</t>
    </r>
    <r>
      <rPr>
        <sz val="6"/>
        <color rgb="FFCC7832"/>
        <rFont val="Courier New"/>
        <family val="3"/>
      </rPr>
      <t xml:space="preserve">, </t>
    </r>
    <r>
      <rPr>
        <sz val="6"/>
        <color rgb="FF6A8759"/>
        <rFont val="Courier New"/>
        <family val="3"/>
      </rPr>
      <t>'tee'</t>
    </r>
    <r>
      <rPr>
        <sz val="6"/>
        <color rgb="FFCC7832"/>
        <rFont val="Courier New"/>
        <family val="3"/>
      </rPr>
      <t xml:space="preserve">, </t>
    </r>
    <r>
      <rPr>
        <sz val="6"/>
        <color rgb="FF6A8759"/>
        <rFont val="Courier New"/>
        <family val="3"/>
      </rPr>
      <t>'year'</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'color'</t>
    </r>
    <r>
      <rPr>
        <sz val="6"/>
        <color rgb="FFCC7832"/>
        <rFont val="Courier New"/>
        <family val="3"/>
      </rPr>
      <t xml:space="preserve">, </t>
    </r>
    <r>
      <rPr>
        <sz val="6"/>
        <color rgb="FF6A8759"/>
        <rFont val="Courier New"/>
        <family val="3"/>
      </rPr>
      <t>'material'</t>
    </r>
    <r>
      <rPr>
        <sz val="6"/>
        <color rgb="FFCC7832"/>
        <rFont val="Courier New"/>
        <family val="3"/>
      </rPr>
      <t xml:space="preserve">, </t>
    </r>
    <r>
      <rPr>
        <sz val="6"/>
        <color rgb="FF6A8759"/>
        <rFont val="Courier New"/>
        <family val="3"/>
      </rPr>
      <t>'sweater'</t>
    </r>
    <r>
      <rPr>
        <sz val="6"/>
        <color rgb="FFCC7832"/>
        <rFont val="Courier New"/>
        <family val="3"/>
      </rPr>
      <t xml:space="preserve">, </t>
    </r>
    <r>
      <rPr>
        <sz val="6"/>
        <color rgb="FF6A8759"/>
        <rFont val="Courier New"/>
        <family val="3"/>
      </rPr>
      <t>'sleeve'</t>
    </r>
    <r>
      <rPr>
        <sz val="6"/>
        <color rgb="FFCC7832"/>
        <rFont val="Courier New"/>
        <family val="3"/>
      </rPr>
      <t xml:space="preserve">, </t>
    </r>
    <r>
      <rPr>
        <sz val="6"/>
        <color rgb="FF6A8759"/>
        <rFont val="Courier New"/>
        <family val="3"/>
      </rPr>
      <t>'blouse'</t>
    </r>
    <r>
      <rPr>
        <sz val="6"/>
        <color rgb="FFCC7832"/>
        <rFont val="Courier New"/>
        <family val="3"/>
      </rPr>
      <t xml:space="preserve">, </t>
    </r>
    <r>
      <rPr>
        <sz val="6"/>
        <color rgb="FF6A8759"/>
        <rFont val="Courier New"/>
        <family val="3"/>
      </rPr>
      <t>'x'</t>
    </r>
    <r>
      <rPr>
        <sz val="6"/>
        <color rgb="FFCC7832"/>
        <rFont val="Courier New"/>
        <family val="3"/>
      </rPr>
      <t xml:space="preserve">, </t>
    </r>
    <r>
      <rPr>
        <sz val="6"/>
        <color rgb="FF6A8759"/>
        <rFont val="Courier New"/>
        <family val="3"/>
      </rPr>
      <t>'print'</t>
    </r>
    <r>
      <rPr>
        <sz val="6"/>
        <color rgb="FFCC7832"/>
        <rFont val="Courier New"/>
        <family val="3"/>
      </rPr>
      <t xml:space="preserve">, </t>
    </r>
    <r>
      <rPr>
        <sz val="6"/>
        <color rgb="FF6A8759"/>
        <rFont val="Courier New"/>
        <family val="3"/>
      </rPr>
      <t>'coat'</t>
    </r>
    <r>
      <rPr>
        <sz val="6"/>
        <color rgb="FFCC7832"/>
        <rFont val="Courier New"/>
        <family val="3"/>
      </rPr>
      <t xml:space="preserve">, </t>
    </r>
    <r>
      <rPr>
        <sz val="6"/>
        <color rgb="FF6A8759"/>
        <rFont val="Courier New"/>
        <family val="3"/>
      </rPr>
      <t>'knit'</t>
    </r>
    <r>
      <rPr>
        <sz val="6"/>
        <color rgb="FFCC7832"/>
        <rFont val="Courier New"/>
        <family val="3"/>
      </rPr>
      <t xml:space="preserve">, </t>
    </r>
    <r>
      <rPr>
        <sz val="6"/>
        <color rgb="FF6A8759"/>
        <rFont val="Courier New"/>
        <family val="3"/>
      </rPr>
      <t>'half'</t>
    </r>
    <r>
      <rPr>
        <sz val="6"/>
        <color rgb="FFA9B7C6"/>
        <rFont val="Courier New"/>
        <family val="3"/>
      </rPr>
      <t>]</t>
    </r>
    <r>
      <rPr>
        <sz val="6"/>
        <color rgb="FFCC7832"/>
        <rFont val="Courier New"/>
        <family val="3"/>
      </rPr>
      <t xml:space="preserve">, </t>
    </r>
    <r>
      <rPr>
        <sz val="6"/>
        <color rgb="FF6897BB"/>
        <rFont val="Courier New"/>
        <family val="3"/>
      </rPr>
      <t>6</t>
    </r>
    <r>
      <rPr>
        <sz val="6"/>
        <color rgb="FFA9B7C6"/>
        <rFont val="Courier New"/>
        <family val="3"/>
      </rPr>
      <t>: [</t>
    </r>
    <r>
      <rPr>
        <sz val="6"/>
        <color rgb="FF6A8759"/>
        <rFont val="Courier New"/>
        <family val="3"/>
      </rPr>
      <t>'shirt'</t>
    </r>
    <r>
      <rPr>
        <sz val="6"/>
        <color rgb="FFCC7832"/>
        <rFont val="Courier New"/>
        <family val="3"/>
      </rPr>
      <t xml:space="preserve">, </t>
    </r>
    <r>
      <rPr>
        <sz val="6"/>
        <color rgb="FF6A8759"/>
        <rFont val="Courier New"/>
        <family val="3"/>
      </rPr>
      <t>'skirt'</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'retailer'</t>
    </r>
    <r>
      <rPr>
        <sz val="6"/>
        <color rgb="FFCC7832"/>
        <rFont val="Courier New"/>
        <family val="3"/>
      </rPr>
      <t xml:space="preserve">, </t>
    </r>
    <r>
      <rPr>
        <sz val="6"/>
        <color rgb="FF6A8759"/>
        <rFont val="Courier New"/>
        <family val="3"/>
      </rPr>
      <t>'pant'</t>
    </r>
    <r>
      <rPr>
        <sz val="6"/>
        <color rgb="FFCC7832"/>
        <rFont val="Courier New"/>
        <family val="3"/>
      </rPr>
      <t xml:space="preserve">, </t>
    </r>
    <r>
      <rPr>
        <sz val="6"/>
        <color rgb="FF6A8759"/>
        <rFont val="Courier New"/>
        <family val="3"/>
      </rPr>
      <t>'love'</t>
    </r>
    <r>
      <rPr>
        <sz val="6"/>
        <color rgb="FFCC7832"/>
        <rFont val="Courier New"/>
        <family val="3"/>
      </rPr>
      <t xml:space="preserve">, </t>
    </r>
    <r>
      <rPr>
        <sz val="6"/>
        <color rgb="FF6A8759"/>
        <rFont val="Courier New"/>
        <family val="3"/>
      </rPr>
      <t>'bit'</t>
    </r>
    <r>
      <rPr>
        <sz val="6"/>
        <color rgb="FFCC7832"/>
        <rFont val="Courier New"/>
        <family val="3"/>
      </rPr>
      <t xml:space="preserve">, </t>
    </r>
    <r>
      <rPr>
        <sz val="6"/>
        <color rgb="FF6A8759"/>
        <rFont val="Courier New"/>
        <family val="3"/>
      </rPr>
      <t>'online'</t>
    </r>
    <r>
      <rPr>
        <sz val="6"/>
        <color rgb="FFCC7832"/>
        <rFont val="Courier New"/>
        <family val="3"/>
      </rPr>
      <t xml:space="preserve">, </t>
    </r>
    <r>
      <rPr>
        <sz val="6"/>
        <color rgb="FF6A8759"/>
        <rFont val="Courier New"/>
        <family val="3"/>
      </rPr>
      <t>'day'</t>
    </r>
    <r>
      <rPr>
        <sz val="6"/>
        <color rgb="FFCC7832"/>
        <rFont val="Courier New"/>
        <family val="3"/>
      </rPr>
      <t xml:space="preserve">, </t>
    </r>
    <r>
      <rPr>
        <sz val="6"/>
        <color rgb="FF6A8759"/>
        <rFont val="Courier New"/>
        <family val="3"/>
      </rPr>
      <t>'pattern'</t>
    </r>
    <r>
      <rPr>
        <sz val="6"/>
        <color rgb="FFA9B7C6"/>
        <rFont val="Courier New"/>
        <family val="3"/>
      </rPr>
      <t>]</t>
    </r>
    <r>
      <rPr>
        <sz val="6"/>
        <color rgb="FFCC7832"/>
        <rFont val="Courier New"/>
        <family val="3"/>
      </rPr>
      <t xml:space="preserve">, </t>
    </r>
    <r>
      <rPr>
        <sz val="6"/>
        <color rgb="FF6897BB"/>
        <rFont val="Courier New"/>
        <family val="3"/>
      </rPr>
      <t>7</t>
    </r>
    <r>
      <rPr>
        <sz val="6"/>
        <color rgb="FFA9B7C6"/>
        <rFont val="Courier New"/>
        <family val="3"/>
      </rPr>
      <t>: [</t>
    </r>
    <r>
      <rPr>
        <sz val="6"/>
        <color rgb="FF6A8759"/>
        <rFont val="Courier New"/>
        <family val="3"/>
      </rPr>
      <t>'style'</t>
    </r>
    <r>
      <rPr>
        <sz val="6"/>
        <color rgb="FFCC7832"/>
        <rFont val="Courier New"/>
        <family val="3"/>
      </rPr>
      <t xml:space="preserve">, </t>
    </r>
    <r>
      <rPr>
        <sz val="6"/>
        <color rgb="FF6A8759"/>
        <rFont val="Courier New"/>
        <family val="3"/>
      </rPr>
      <t>'store'</t>
    </r>
    <r>
      <rPr>
        <sz val="6"/>
        <color rgb="FFCC7832"/>
        <rFont val="Courier New"/>
        <family val="3"/>
      </rPr>
      <t xml:space="preserve">, </t>
    </r>
    <r>
      <rPr>
        <sz val="6"/>
        <color rgb="FF6A8759"/>
        <rFont val="Courier New"/>
        <family val="3"/>
      </rPr>
      <t>'look'</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'sale'</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'chest'</t>
    </r>
    <r>
      <rPr>
        <sz val="6"/>
        <color rgb="FFCC7832"/>
        <rFont val="Courier New"/>
        <family val="3"/>
      </rPr>
      <t xml:space="preserve">, </t>
    </r>
    <r>
      <rPr>
        <sz val="6"/>
        <color rgb="FF6A8759"/>
        <rFont val="Courier New"/>
        <family val="3"/>
      </rPr>
      <t>'hem'</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'dot'</t>
    </r>
    <r>
      <rPr>
        <sz val="6"/>
        <color rgb="FFA9B7C6"/>
        <rFont val="Courier New"/>
        <family val="3"/>
      </rPr>
      <t>]}</t>
    </r>
  </si>
  <si>
    <r>
      <t>{</t>
    </r>
    <r>
      <rPr>
        <sz val="6"/>
        <color rgb="FF6897BB"/>
        <rFont val="Courier New"/>
        <family val="3"/>
      </rPr>
      <t>1</t>
    </r>
    <r>
      <rPr>
        <sz val="6"/>
        <color rgb="FFA9B7C6"/>
        <rFont val="Courier New"/>
        <family val="3"/>
      </rPr>
      <t>: [</t>
    </r>
    <r>
      <rPr>
        <sz val="6"/>
        <color rgb="FF6A8759"/>
        <rFont val="Courier New"/>
        <family val="3"/>
      </rPr>
      <t>'dress'</t>
    </r>
    <r>
      <rPr>
        <sz val="6"/>
        <color rgb="FFCC7832"/>
        <rFont val="Courier New"/>
        <family val="3"/>
      </rPr>
      <t xml:space="preserve">, </t>
    </r>
    <r>
      <rPr>
        <sz val="6"/>
        <color rgb="FF6A8759"/>
        <rFont val="Courier New"/>
        <family val="3"/>
      </rPr>
      <t>'fabric'</t>
    </r>
    <r>
      <rPr>
        <sz val="6"/>
        <color rgb="FFCC7832"/>
        <rFont val="Courier New"/>
        <family val="3"/>
      </rPr>
      <t xml:space="preserve">, </t>
    </r>
    <r>
      <rPr>
        <sz val="6"/>
        <color rgb="FF6A8759"/>
        <rFont val="Courier New"/>
        <family val="3"/>
      </rPr>
      <t>'material'</t>
    </r>
    <r>
      <rPr>
        <sz val="6"/>
        <color rgb="FFCC7832"/>
        <rFont val="Courier New"/>
        <family val="3"/>
      </rPr>
      <t xml:space="preserve">, </t>
    </r>
    <r>
      <rPr>
        <sz val="6"/>
        <color rgb="FF6A8759"/>
        <rFont val="Courier New"/>
        <family val="3"/>
      </rPr>
      <t>'jacket'</t>
    </r>
    <r>
      <rPr>
        <sz val="6"/>
        <color rgb="FFCC7832"/>
        <rFont val="Courier New"/>
        <family val="3"/>
      </rPr>
      <t xml:space="preserve">, </t>
    </r>
    <r>
      <rPr>
        <sz val="6"/>
        <color rgb="FF6A8759"/>
        <rFont val="Courier New"/>
        <family val="3"/>
      </rPr>
      <t>'look'</t>
    </r>
    <r>
      <rPr>
        <sz val="6"/>
        <color rgb="FFCC7832"/>
        <rFont val="Courier New"/>
        <family val="3"/>
      </rPr>
      <t xml:space="preserve">, </t>
    </r>
    <r>
      <rPr>
        <sz val="6"/>
        <color rgb="FF6A8759"/>
        <rFont val="Courier New"/>
        <family val="3"/>
      </rPr>
      <t>'design'</t>
    </r>
    <r>
      <rPr>
        <sz val="6"/>
        <color rgb="FFCC7832"/>
        <rFont val="Courier New"/>
        <family val="3"/>
      </rPr>
      <t xml:space="preserve">, </t>
    </r>
    <r>
      <rPr>
        <sz val="6"/>
        <color rgb="FF6A8759"/>
        <rFont val="Courier New"/>
        <family val="3"/>
      </rPr>
      <t>'sweater'</t>
    </r>
    <r>
      <rPr>
        <sz val="6"/>
        <color rgb="FFCC7832"/>
        <rFont val="Courier New"/>
        <family val="3"/>
      </rPr>
      <t xml:space="preserve">, </t>
    </r>
    <r>
      <rPr>
        <sz val="6"/>
        <color rgb="FF6A8759"/>
        <rFont val="Courier New"/>
        <family val="3"/>
      </rPr>
      <t>'love'</t>
    </r>
    <r>
      <rPr>
        <sz val="6"/>
        <color rgb="FFCC7832"/>
        <rFont val="Courier New"/>
        <family val="3"/>
      </rPr>
      <t xml:space="preserve">, </t>
    </r>
    <r>
      <rPr>
        <sz val="6"/>
        <color rgb="FF6A8759"/>
        <rFont val="Courier New"/>
        <family val="3"/>
      </rPr>
      <t>'cut'</t>
    </r>
    <r>
      <rPr>
        <sz val="6"/>
        <color rgb="FFCC7832"/>
        <rFont val="Courier New"/>
        <family val="3"/>
      </rPr>
      <t xml:space="preserve">, </t>
    </r>
    <r>
      <rPr>
        <sz val="6"/>
        <color rgb="FF6A8759"/>
        <rFont val="Courier New"/>
        <family val="3"/>
      </rPr>
      <t>'shoulder'</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'shirt'</t>
    </r>
    <r>
      <rPr>
        <sz val="6"/>
        <color rgb="FFCC7832"/>
        <rFont val="Courier New"/>
        <family val="3"/>
      </rPr>
      <t xml:space="preserve">, </t>
    </r>
    <r>
      <rPr>
        <sz val="6"/>
        <color rgb="FF6A8759"/>
        <rFont val="Courier New"/>
        <family val="3"/>
      </rPr>
      <t>'length'</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'medium'</t>
    </r>
    <r>
      <rPr>
        <sz val="6"/>
        <color rgb="FFCC7832"/>
        <rFont val="Courier New"/>
        <family val="3"/>
      </rPr>
      <t xml:space="preserve">, </t>
    </r>
    <r>
      <rPr>
        <sz val="6"/>
        <color rgb="FF6A8759"/>
        <rFont val="Courier New"/>
        <family val="3"/>
      </rPr>
      <t>'pant'</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'online'</t>
    </r>
    <r>
      <rPr>
        <sz val="6"/>
        <color rgb="FFCC7832"/>
        <rFont val="Courier New"/>
        <family val="3"/>
      </rPr>
      <t xml:space="preserve">, </t>
    </r>
    <r>
      <rPr>
        <sz val="6"/>
        <color rgb="FF6A8759"/>
        <rFont val="Courier New"/>
        <family val="3"/>
      </rPr>
      <t>'pattern'</t>
    </r>
    <r>
      <rPr>
        <sz val="6"/>
        <color rgb="FFCC7832"/>
        <rFont val="Courier New"/>
        <family val="3"/>
      </rPr>
      <t xml:space="preserve">, </t>
    </r>
    <r>
      <rPr>
        <sz val="6"/>
        <color rgb="FF6A8759"/>
        <rFont val="Courier New"/>
        <family val="3"/>
      </rPr>
      <t>'body'</t>
    </r>
    <r>
      <rPr>
        <sz val="6"/>
        <color rgb="FFCC7832"/>
        <rFont val="Courier New"/>
        <family val="3"/>
      </rPr>
      <t xml:space="preserve">, </t>
    </r>
    <r>
      <rPr>
        <sz val="6"/>
        <color rgb="FF6A8759"/>
        <rFont val="Courier New"/>
        <family val="3"/>
      </rPr>
      <t>'winter'</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'size'</t>
    </r>
    <r>
      <rPr>
        <sz val="6"/>
        <color rgb="FFCC7832"/>
        <rFont val="Courier New"/>
        <family val="3"/>
      </rPr>
      <t xml:space="preserve">, </t>
    </r>
    <r>
      <rPr>
        <sz val="6"/>
        <color rgb="FF6A8759"/>
        <rFont val="Courier New"/>
        <family val="3"/>
      </rPr>
      <t>'color'</t>
    </r>
    <r>
      <rPr>
        <sz val="6"/>
        <color rgb="FFCC7832"/>
        <rFont val="Courier New"/>
        <family val="3"/>
      </rPr>
      <t xml:space="preserve">, </t>
    </r>
    <r>
      <rPr>
        <sz val="6"/>
        <color rgb="FF6A8759"/>
        <rFont val="Courier New"/>
        <family val="3"/>
      </rPr>
      <t>'fit'</t>
    </r>
    <r>
      <rPr>
        <sz val="6"/>
        <color rgb="FFCC7832"/>
        <rFont val="Courier New"/>
        <family val="3"/>
      </rPr>
      <t xml:space="preserve">, </t>
    </r>
    <r>
      <rPr>
        <sz val="6"/>
        <color rgb="FF6A8759"/>
        <rFont val="Courier New"/>
        <family val="3"/>
      </rPr>
      <t>'quality'</t>
    </r>
    <r>
      <rPr>
        <sz val="6"/>
        <color rgb="FFCC7832"/>
        <rFont val="Courier New"/>
        <family val="3"/>
      </rPr>
      <t xml:space="preserve">, </t>
    </r>
    <r>
      <rPr>
        <sz val="6"/>
        <color rgb="FF6A8759"/>
        <rFont val="Courier New"/>
        <family val="3"/>
      </rPr>
      <t>'waist'</t>
    </r>
    <r>
      <rPr>
        <sz val="6"/>
        <color rgb="FFCC7832"/>
        <rFont val="Courier New"/>
        <family val="3"/>
      </rPr>
      <t xml:space="preserve">, </t>
    </r>
    <r>
      <rPr>
        <sz val="6"/>
        <color rgb="FF6A8759"/>
        <rFont val="Courier New"/>
        <family val="3"/>
      </rPr>
      <t>'style'</t>
    </r>
    <r>
      <rPr>
        <sz val="6"/>
        <color rgb="FFCC7832"/>
        <rFont val="Courier New"/>
        <family val="3"/>
      </rPr>
      <t xml:space="preserve">, </t>
    </r>
    <r>
      <rPr>
        <sz val="6"/>
        <color rgb="FF6A8759"/>
        <rFont val="Courier New"/>
        <family val="3"/>
      </rPr>
      <t>'retailer'</t>
    </r>
    <r>
      <rPr>
        <sz val="6"/>
        <color rgb="FFCC7832"/>
        <rFont val="Courier New"/>
        <family val="3"/>
      </rPr>
      <t xml:space="preserve">, </t>
    </r>
    <r>
      <rPr>
        <sz val="6"/>
        <color rgb="FF6A8759"/>
        <rFont val="Courier New"/>
        <family val="3"/>
      </rPr>
      <t>'blouse'</t>
    </r>
    <r>
      <rPr>
        <sz val="6"/>
        <color rgb="FFCC7832"/>
        <rFont val="Courier New"/>
        <family val="3"/>
      </rPr>
      <t xml:space="preserve">, </t>
    </r>
    <r>
      <rPr>
        <sz val="6"/>
        <color rgb="FF6A8759"/>
        <rFont val="Courier New"/>
        <family val="3"/>
      </rPr>
      <t>'model'</t>
    </r>
    <r>
      <rPr>
        <sz val="6"/>
        <color rgb="FFCC7832"/>
        <rFont val="Courier New"/>
        <family val="3"/>
      </rPr>
      <t xml:space="preserve">, </t>
    </r>
    <r>
      <rPr>
        <sz val="6"/>
        <color rgb="FF6A8759"/>
        <rFont val="Courier New"/>
        <family val="3"/>
      </rPr>
      <t>'work'</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'skirt'</t>
    </r>
    <r>
      <rPr>
        <sz val="6"/>
        <color rgb="FFCC7832"/>
        <rFont val="Courier New"/>
        <family val="3"/>
      </rPr>
      <t xml:space="preserve">, </t>
    </r>
    <r>
      <rPr>
        <sz val="6"/>
        <color rgb="FF6A8759"/>
        <rFont val="Courier New"/>
        <family val="3"/>
      </rPr>
      <t>'x'</t>
    </r>
    <r>
      <rPr>
        <sz val="6"/>
        <color rgb="FFCC7832"/>
        <rFont val="Courier New"/>
        <family val="3"/>
      </rPr>
      <t xml:space="preserve">, </t>
    </r>
    <r>
      <rPr>
        <sz val="6"/>
        <color rgb="FF6A8759"/>
        <rFont val="Courier New"/>
        <family val="3"/>
      </rPr>
      <t>'summer'</t>
    </r>
    <r>
      <rPr>
        <sz val="6"/>
        <color rgb="FFCC7832"/>
        <rFont val="Courier New"/>
        <family val="3"/>
      </rPr>
      <t xml:space="preserve">, </t>
    </r>
    <r>
      <rPr>
        <sz val="6"/>
        <color rgb="FF6A8759"/>
        <rFont val="Courier New"/>
        <family val="3"/>
      </rPr>
      <t>'bit'</t>
    </r>
    <r>
      <rPr>
        <sz val="6"/>
        <color rgb="FFCC7832"/>
        <rFont val="Courier New"/>
        <family val="3"/>
      </rPr>
      <t xml:space="preserve">, </t>
    </r>
    <r>
      <rPr>
        <sz val="6"/>
        <color rgb="FF6A8759"/>
        <rFont val="Courier New"/>
        <family val="3"/>
      </rPr>
      <t>'print'</t>
    </r>
    <r>
      <rPr>
        <sz val="6"/>
        <color rgb="FFCC7832"/>
        <rFont val="Courier New"/>
        <family val="3"/>
      </rPr>
      <t xml:space="preserve">, </t>
    </r>
    <r>
      <rPr>
        <sz val="6"/>
        <color rgb="FF6A8759"/>
        <rFont val="Courier New"/>
        <family val="3"/>
      </rPr>
      <t>'sale'</t>
    </r>
    <r>
      <rPr>
        <sz val="6"/>
        <color rgb="FFCC7832"/>
        <rFont val="Courier New"/>
        <family val="3"/>
      </rPr>
      <t xml:space="preserve">, </t>
    </r>
    <r>
      <rPr>
        <sz val="6"/>
        <color rgb="FF6A8759"/>
        <rFont val="Courier New"/>
        <family val="3"/>
      </rPr>
      <t>'weight'</t>
    </r>
    <r>
      <rPr>
        <sz val="6"/>
        <color rgb="FFCC7832"/>
        <rFont val="Courier New"/>
        <family val="3"/>
      </rPr>
      <t xml:space="preserve">, </t>
    </r>
    <r>
      <rPr>
        <sz val="6"/>
        <color rgb="FF6A8759"/>
        <rFont val="Courier New"/>
        <family val="3"/>
      </rPr>
      <t>'shape'</t>
    </r>
    <r>
      <rPr>
        <sz val="6"/>
        <color rgb="FFCC7832"/>
        <rFont val="Courier New"/>
        <family val="3"/>
      </rPr>
      <t xml:space="preserve">, </t>
    </r>
    <r>
      <rPr>
        <sz val="6"/>
        <color rgb="FF6A8759"/>
        <rFont val="Courier New"/>
        <family val="3"/>
      </rPr>
      <t>'feel'</t>
    </r>
    <r>
      <rPr>
        <sz val="6"/>
        <color rgb="FFCC7832"/>
        <rFont val="Courier New"/>
        <family val="3"/>
      </rPr>
      <t xml:space="preserve">, </t>
    </r>
    <r>
      <rPr>
        <sz val="6"/>
        <color rgb="FF6A8759"/>
        <rFont val="Courier New"/>
        <family val="3"/>
      </rPr>
      <t>'picture'</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'store'</t>
    </r>
    <r>
      <rPr>
        <sz val="6"/>
        <color rgb="FFCC7832"/>
        <rFont val="Courier New"/>
        <family val="3"/>
      </rPr>
      <t xml:space="preserve">, </t>
    </r>
    <r>
      <rPr>
        <sz val="6"/>
        <color rgb="FF6A8759"/>
        <rFont val="Courier New"/>
        <family val="3"/>
      </rPr>
      <t>'jean'</t>
    </r>
    <r>
      <rPr>
        <sz val="6"/>
        <color rgb="FFCC7832"/>
        <rFont val="Courier New"/>
        <family val="3"/>
      </rPr>
      <t xml:space="preserve">, </t>
    </r>
    <r>
      <rPr>
        <sz val="6"/>
        <color rgb="FF6A8759"/>
        <rFont val="Courier New"/>
        <family val="3"/>
      </rPr>
      <t>'sleeve'</t>
    </r>
    <r>
      <rPr>
        <sz val="6"/>
        <color rgb="FFCC7832"/>
        <rFont val="Courier New"/>
        <family val="3"/>
      </rPr>
      <t xml:space="preserve">, </t>
    </r>
    <r>
      <rPr>
        <sz val="6"/>
        <color rgb="FF6A8759"/>
        <rFont val="Courier New"/>
        <family val="3"/>
      </rPr>
      <t>'petite'</t>
    </r>
    <r>
      <rPr>
        <sz val="6"/>
        <color rgb="FFCC7832"/>
        <rFont val="Courier New"/>
        <family val="3"/>
      </rPr>
      <t xml:space="preserve">, </t>
    </r>
    <r>
      <rPr>
        <sz val="6"/>
        <color rgb="FF6A8759"/>
        <rFont val="Courier New"/>
        <family val="3"/>
      </rPr>
      <t>'chest'</t>
    </r>
    <r>
      <rPr>
        <sz val="6"/>
        <color rgb="FFCC7832"/>
        <rFont val="Courier New"/>
        <family val="3"/>
      </rPr>
      <t xml:space="preserve">, </t>
    </r>
    <r>
      <rPr>
        <sz val="6"/>
        <color rgb="FF6A8759"/>
        <rFont val="Courier New"/>
        <family val="3"/>
      </rPr>
      <t>'lb'</t>
    </r>
    <r>
      <rPr>
        <sz val="6"/>
        <color rgb="FFCC7832"/>
        <rFont val="Courier New"/>
        <family val="3"/>
      </rPr>
      <t xml:space="preserve">, </t>
    </r>
    <r>
      <rPr>
        <sz val="6"/>
        <color rgb="FF6A8759"/>
        <rFont val="Courier New"/>
        <family val="3"/>
      </rPr>
      <t>'order'</t>
    </r>
    <r>
      <rPr>
        <sz val="6"/>
        <color rgb="FFCC7832"/>
        <rFont val="Courier New"/>
        <family val="3"/>
      </rPr>
      <t xml:space="preserve">, </t>
    </r>
    <r>
      <rPr>
        <sz val="6"/>
        <color rgb="FF6A8759"/>
        <rFont val="Courier New"/>
        <family val="3"/>
      </rPr>
      <t>'spring'</t>
    </r>
    <r>
      <rPr>
        <sz val="6"/>
        <color rgb="FFCC7832"/>
        <rFont val="Courier New"/>
        <family val="3"/>
      </rPr>
      <t xml:space="preserve">, </t>
    </r>
    <r>
      <rPr>
        <sz val="6"/>
        <color rgb="FF6A8759"/>
        <rFont val="Courier New"/>
        <family val="3"/>
      </rPr>
      <t>'knee'</t>
    </r>
    <r>
      <rPr>
        <sz val="6"/>
        <color rgb="FFCC7832"/>
        <rFont val="Courier New"/>
        <family val="3"/>
      </rPr>
      <t xml:space="preserve">, </t>
    </r>
    <r>
      <rPr>
        <sz val="6"/>
        <color rgb="FF6A8759"/>
        <rFont val="Courier New"/>
        <family val="3"/>
      </rPr>
      <t>'neck'</t>
    </r>
    <r>
      <rPr>
        <sz val="6"/>
        <color rgb="FFA9B7C6"/>
        <rFont val="Courier New"/>
        <family val="3"/>
      </rPr>
      <t>]}</t>
    </r>
  </si>
  <si>
    <r>
      <t>{</t>
    </r>
    <r>
      <rPr>
        <sz val="6"/>
        <color rgb="FF6897BB"/>
        <rFont val="Courier New"/>
        <family val="3"/>
      </rPr>
      <t>1</t>
    </r>
    <r>
      <rPr>
        <sz val="6"/>
        <color rgb="FFA9B7C6"/>
        <rFont val="Courier New"/>
        <family val="3"/>
      </rPr>
      <t>: [</t>
    </r>
    <r>
      <rPr>
        <sz val="6"/>
        <color rgb="FF6A8759"/>
        <rFont val="Courier New"/>
        <family val="3"/>
      </rPr>
      <t>'game'</t>
    </r>
    <r>
      <rPr>
        <sz val="6"/>
        <color rgb="FFCC7832"/>
        <rFont val="Courier New"/>
        <family val="3"/>
      </rPr>
      <t xml:space="preserve">, </t>
    </r>
    <r>
      <rPr>
        <sz val="6"/>
        <color rgb="FF6A8759"/>
        <rFont val="Courier New"/>
        <family val="3"/>
      </rPr>
      <t>'connection'</t>
    </r>
    <r>
      <rPr>
        <sz val="6"/>
        <color rgb="FFCC7832"/>
        <rFont val="Courier New"/>
        <family val="3"/>
      </rPr>
      <t xml:space="preserve">, </t>
    </r>
    <r>
      <rPr>
        <sz val="6"/>
        <color rgb="FF6A8759"/>
        <rFont val="Courier New"/>
        <family val="3"/>
      </rPr>
      <t>'graphic'</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'console'</t>
    </r>
    <r>
      <rPr>
        <sz val="6"/>
        <color rgb="FFCC7832"/>
        <rFont val="Courier New"/>
        <family val="3"/>
      </rPr>
      <t xml:space="preserve">, </t>
    </r>
    <r>
      <rPr>
        <sz val="6"/>
        <color rgb="FF6A8759"/>
        <rFont val="Courier New"/>
        <family val="3"/>
      </rPr>
      <t>'story'</t>
    </r>
    <r>
      <rPr>
        <sz val="6"/>
        <color rgb="FFCC7832"/>
        <rFont val="Courier New"/>
        <family val="3"/>
      </rPr>
      <t xml:space="preserve">, </t>
    </r>
    <r>
      <rPr>
        <sz val="6"/>
        <color rgb="FF6A8759"/>
        <rFont val="Courier New"/>
        <family val="3"/>
      </rPr>
      <t>'release'</t>
    </r>
    <r>
      <rPr>
        <sz val="6"/>
        <color rgb="FFCC7832"/>
        <rFont val="Courier New"/>
        <family val="3"/>
      </rPr>
      <t xml:space="preserve">, </t>
    </r>
    <r>
      <rPr>
        <sz val="6"/>
        <color rgb="FF6A8759"/>
        <rFont val="Courier New"/>
        <family val="3"/>
      </rPr>
      <t>'mhw'</t>
    </r>
    <r>
      <rPr>
        <sz val="6"/>
        <color rgb="FFCC7832"/>
        <rFont val="Courier New"/>
        <family val="3"/>
      </rPr>
      <t xml:space="preserve">, </t>
    </r>
    <r>
      <rPr>
        <sz val="6"/>
        <color rgb="FF6A8759"/>
        <rFont val="Courier New"/>
        <family val="3"/>
      </rPr>
      <t>'online'</t>
    </r>
    <r>
      <rPr>
        <sz val="6"/>
        <color rgb="FFCC7832"/>
        <rFont val="Courier New"/>
        <family val="3"/>
      </rPr>
      <t xml:space="preserve">, </t>
    </r>
    <r>
      <rPr>
        <sz val="6"/>
        <color rgb="FF6A8759"/>
        <rFont val="Courier New"/>
        <family val="3"/>
      </rPr>
      <t>'character'</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'version'</t>
    </r>
    <r>
      <rPr>
        <sz val="6"/>
        <color rgb="FFCC7832"/>
        <rFont val="Courier New"/>
        <family val="3"/>
      </rPr>
      <t xml:space="preserve">, </t>
    </r>
    <r>
      <rPr>
        <sz val="6"/>
        <color rgb="FF6A8759"/>
        <rFont val="Courier New"/>
        <family val="3"/>
      </rPr>
      <t>'keyboard'</t>
    </r>
    <r>
      <rPr>
        <sz val="6"/>
        <color rgb="FFCC7832"/>
        <rFont val="Courier New"/>
        <family val="3"/>
      </rPr>
      <t xml:space="preserve">, </t>
    </r>
    <r>
      <rPr>
        <sz val="6"/>
        <color rgb="FF6A8759"/>
        <rFont val="Courier New"/>
        <family val="3"/>
      </rPr>
      <t>'support'</t>
    </r>
    <r>
      <rPr>
        <sz val="6"/>
        <color rgb="FFCC7832"/>
        <rFont val="Courier New"/>
        <family val="3"/>
      </rPr>
      <t xml:space="preserve">, </t>
    </r>
    <r>
      <rPr>
        <sz val="6"/>
        <color rgb="FF6A8759"/>
        <rFont val="Courier New"/>
        <family val="3"/>
      </rPr>
      <t>'fps'</t>
    </r>
    <r>
      <rPr>
        <sz val="6"/>
        <color rgb="FFCC7832"/>
        <rFont val="Courier New"/>
        <family val="3"/>
      </rPr>
      <t xml:space="preserve">, </t>
    </r>
    <r>
      <rPr>
        <sz val="6"/>
        <color rgb="FF6A8759"/>
        <rFont val="Courier New"/>
        <family val="3"/>
      </rPr>
      <t>'mw'</t>
    </r>
    <r>
      <rPr>
        <sz val="6"/>
        <color rgb="FFCC7832"/>
        <rFont val="Courier New"/>
        <family val="3"/>
      </rPr>
      <t xml:space="preserve">, </t>
    </r>
    <r>
      <rPr>
        <sz val="6"/>
        <color rgb="FF6A8759"/>
        <rFont val="Courier New"/>
        <family val="3"/>
      </rPr>
      <t>'option'</t>
    </r>
    <r>
      <rPr>
        <sz val="6"/>
        <color rgb="FFCC7832"/>
        <rFont val="Courier New"/>
        <family val="3"/>
      </rPr>
      <t xml:space="preserve">, </t>
    </r>
    <r>
      <rPr>
        <sz val="6"/>
        <color rgb="FF6A8759"/>
        <rFont val="Courier New"/>
        <family val="3"/>
      </rPr>
      <t>'mission'</t>
    </r>
    <r>
      <rPr>
        <sz val="6"/>
        <color rgb="FFCC7832"/>
        <rFont val="Courier New"/>
        <family val="3"/>
      </rPr>
      <t xml:space="preserve">, </t>
    </r>
    <r>
      <rPr>
        <sz val="6"/>
        <color rgb="FF6A8759"/>
        <rFont val="Courier New"/>
        <family val="3"/>
      </rPr>
      <t>'performance'</t>
    </r>
    <r>
      <rPr>
        <sz val="6"/>
        <color rgb="FFCC7832"/>
        <rFont val="Courier New"/>
        <family val="3"/>
      </rPr>
      <t xml:space="preserve">, </t>
    </r>
    <r>
      <rPr>
        <sz val="6"/>
        <color rgb="FF6A8759"/>
        <rFont val="Courier New"/>
        <family val="3"/>
      </rPr>
      <t>'play'</t>
    </r>
    <r>
      <rPr>
        <sz val="6"/>
        <color rgb="FFCC7832"/>
        <rFont val="Courier New"/>
        <family val="3"/>
      </rPr>
      <t xml:space="preserve">, </t>
    </r>
    <r>
      <rPr>
        <sz val="6"/>
        <color rgb="FF6A8759"/>
        <rFont val="Courier New"/>
        <family val="3"/>
      </rPr>
      <t>'fight'</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'hour'</t>
    </r>
    <r>
      <rPr>
        <sz val="6"/>
        <color rgb="FFCC7832"/>
        <rFont val="Courier New"/>
        <family val="3"/>
      </rPr>
      <t xml:space="preserve">, </t>
    </r>
    <r>
      <rPr>
        <sz val="6"/>
        <color rgb="FF6A8759"/>
        <rFont val="Courier New"/>
        <family val="3"/>
      </rPr>
      <t>'people'</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'mouse'</t>
    </r>
    <r>
      <rPr>
        <sz val="6"/>
        <color rgb="FFCC7832"/>
        <rFont val="Courier New"/>
        <family val="3"/>
      </rPr>
      <t xml:space="preserve">, </t>
    </r>
    <r>
      <rPr>
        <sz val="6"/>
        <color rgb="FF6A8759"/>
        <rFont val="Courier New"/>
        <family val="3"/>
      </rPr>
      <t>'control'</t>
    </r>
    <r>
      <rPr>
        <sz val="6"/>
        <color rgb="FFCC7832"/>
        <rFont val="Courier New"/>
        <family val="3"/>
      </rPr>
      <t xml:space="preserve">, </t>
    </r>
    <r>
      <rPr>
        <sz val="6"/>
        <color rgb="FF6A8759"/>
        <rFont val="Courier New"/>
        <family val="3"/>
      </rPr>
      <t>'server'</t>
    </r>
    <r>
      <rPr>
        <sz val="6"/>
        <color rgb="FFCC7832"/>
        <rFont val="Courier New"/>
        <family val="3"/>
      </rPr>
      <t xml:space="preserve">, </t>
    </r>
    <r>
      <rPr>
        <sz val="6"/>
        <color rgb="FF6A8759"/>
        <rFont val="Courier New"/>
        <family val="3"/>
      </rPr>
      <t>'series'</t>
    </r>
    <r>
      <rPr>
        <sz val="6"/>
        <color rgb="FFCC7832"/>
        <rFont val="Courier New"/>
        <family val="3"/>
      </rPr>
      <t xml:space="preserve">, </t>
    </r>
    <r>
      <rPr>
        <sz val="6"/>
        <color rgb="FF6A8759"/>
        <rFont val="Courier New"/>
        <family val="3"/>
      </rPr>
      <t>'gameplay'</t>
    </r>
    <r>
      <rPr>
        <sz val="6"/>
        <color rgb="FFCC7832"/>
        <rFont val="Courier New"/>
        <family val="3"/>
      </rPr>
      <t xml:space="preserve">, </t>
    </r>
    <r>
      <rPr>
        <sz val="6"/>
        <color rgb="FF6A8759"/>
        <rFont val="Courier New"/>
        <family val="3"/>
      </rPr>
      <t>'hunt'</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'issue'</t>
    </r>
    <r>
      <rPr>
        <sz val="6"/>
        <color rgb="FFCC7832"/>
        <rFont val="Courier New"/>
        <family val="3"/>
      </rPr>
      <t xml:space="preserve">, </t>
    </r>
    <r>
      <rPr>
        <sz val="6"/>
        <color rgb="FF6A8759"/>
        <rFont val="Courier New"/>
        <family val="3"/>
      </rPr>
      <t>'friend'</t>
    </r>
    <r>
      <rPr>
        <sz val="6"/>
        <color rgb="FFCC7832"/>
        <rFont val="Courier New"/>
        <family val="3"/>
      </rPr>
      <t xml:space="preserve">, </t>
    </r>
    <r>
      <rPr>
        <sz val="6"/>
        <color rgb="FF6A8759"/>
        <rFont val="Courier New"/>
        <family val="3"/>
      </rPr>
      <t>'multiplayer'</t>
    </r>
    <r>
      <rPr>
        <sz val="6"/>
        <color rgb="FFCC7832"/>
        <rFont val="Courier New"/>
        <family val="3"/>
      </rPr>
      <t xml:space="preserve">, </t>
    </r>
    <r>
      <rPr>
        <sz val="6"/>
        <color rgb="FF6A8759"/>
        <rFont val="Courier New"/>
        <family val="3"/>
      </rPr>
      <t>'player'</t>
    </r>
    <r>
      <rPr>
        <sz val="6"/>
        <color rgb="FFCC7832"/>
        <rFont val="Courier New"/>
        <family val="3"/>
      </rPr>
      <t xml:space="preserve">, </t>
    </r>
    <r>
      <rPr>
        <sz val="6"/>
        <color rgb="FF6A8759"/>
        <rFont val="Courier New"/>
        <family val="3"/>
      </rPr>
      <t>'port'</t>
    </r>
    <r>
      <rPr>
        <sz val="6"/>
        <color rgb="FFCC7832"/>
        <rFont val="Courier New"/>
        <family val="3"/>
      </rPr>
      <t xml:space="preserve">, </t>
    </r>
    <r>
      <rPr>
        <sz val="6"/>
        <color rgb="FF6A8759"/>
        <rFont val="Courier New"/>
        <family val="3"/>
      </rPr>
      <t>'problem'</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'combat'</t>
    </r>
    <r>
      <rPr>
        <sz val="6"/>
        <color rgb="FFCC7832"/>
        <rFont val="Courier New"/>
        <family val="3"/>
      </rPr>
      <t xml:space="preserve">, </t>
    </r>
    <r>
      <rPr>
        <sz val="6"/>
        <color rgb="FF6A8759"/>
        <rFont val="Courier New"/>
        <family val="3"/>
      </rPr>
      <t>'capcom'</t>
    </r>
    <r>
      <rPr>
        <sz val="6"/>
        <color rgb="FFCC7832"/>
        <rFont val="Courier New"/>
        <family val="3"/>
      </rPr>
      <t xml:space="preserve">, </t>
    </r>
    <r>
      <rPr>
        <sz val="6"/>
        <color rgb="FF6A8759"/>
        <rFont val="Courier New"/>
        <family val="3"/>
      </rPr>
      <t>'controller'</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'monster'</t>
    </r>
    <r>
      <rPr>
        <sz val="6"/>
        <color rgb="FFCC7832"/>
        <rFont val="Courier New"/>
        <family val="3"/>
      </rPr>
      <t xml:space="preserve">, </t>
    </r>
    <r>
      <rPr>
        <sz val="6"/>
        <color rgb="FF6A8759"/>
        <rFont val="Courier New"/>
        <family val="3"/>
      </rPr>
      <t>'time'</t>
    </r>
    <r>
      <rPr>
        <sz val="6"/>
        <color rgb="FFCC7832"/>
        <rFont val="Courier New"/>
        <family val="3"/>
      </rPr>
      <t xml:space="preserve">, </t>
    </r>
    <r>
      <rPr>
        <sz val="6"/>
        <color rgb="FF6A8759"/>
        <rFont val="Courier New"/>
        <family val="3"/>
      </rPr>
      <t>'hunter'</t>
    </r>
    <r>
      <rPr>
        <sz val="6"/>
        <color rgb="FFCC7832"/>
        <rFont val="Courier New"/>
        <family val="3"/>
      </rPr>
      <t xml:space="preserve">, </t>
    </r>
    <r>
      <rPr>
        <sz val="6"/>
        <color rgb="FF6A8759"/>
        <rFont val="Courier New"/>
        <family val="3"/>
      </rPr>
      <t>'pc'</t>
    </r>
    <r>
      <rPr>
        <sz val="6"/>
        <color rgb="FFCC7832"/>
        <rFont val="Courier New"/>
        <family val="3"/>
      </rPr>
      <t xml:space="preserve">, </t>
    </r>
    <r>
      <rPr>
        <sz val="6"/>
        <color rgb="FF6A8759"/>
        <rFont val="Courier New"/>
        <family val="3"/>
      </rPr>
      <t>'weapon'</t>
    </r>
    <r>
      <rPr>
        <sz val="6"/>
        <color rgb="FFCC7832"/>
        <rFont val="Courier New"/>
        <family val="3"/>
      </rPr>
      <t xml:space="preserve">, </t>
    </r>
    <r>
      <rPr>
        <sz val="6"/>
        <color rgb="FF6A8759"/>
        <rFont val="Courier New"/>
        <family val="3"/>
      </rPr>
      <t>'world'</t>
    </r>
    <r>
      <rPr>
        <sz val="6"/>
        <color rgb="FFCC7832"/>
        <rFont val="Courier New"/>
        <family val="3"/>
      </rPr>
      <t xml:space="preserve">, </t>
    </r>
    <r>
      <rPr>
        <sz val="6"/>
        <color rgb="FF6A8759"/>
        <rFont val="Courier New"/>
        <family val="3"/>
      </rPr>
      <t>'p'</t>
    </r>
    <r>
      <rPr>
        <sz val="6"/>
        <color rgb="FFCC7832"/>
        <rFont val="Courier New"/>
        <family val="3"/>
      </rPr>
      <t xml:space="preserve">, </t>
    </r>
    <r>
      <rPr>
        <sz val="6"/>
        <color rgb="FF6A8759"/>
        <rFont val="Courier New"/>
        <family val="3"/>
      </rPr>
      <t>'bug'</t>
    </r>
    <r>
      <rPr>
        <sz val="6"/>
        <color rgb="FFCC7832"/>
        <rFont val="Courier New"/>
        <family val="3"/>
      </rPr>
      <t xml:space="preserve">, </t>
    </r>
    <r>
      <rPr>
        <sz val="6"/>
        <color rgb="FF6A8759"/>
        <rFont val="Courier New"/>
        <family val="3"/>
      </rPr>
      <t>'day'</t>
    </r>
    <r>
      <rPr>
        <sz val="6"/>
        <color rgb="FFCC7832"/>
        <rFont val="Courier New"/>
        <family val="3"/>
      </rPr>
      <t xml:space="preserve">, </t>
    </r>
    <r>
      <rPr>
        <sz val="6"/>
        <color rgb="FF6A8759"/>
        <rFont val="Courier New"/>
        <family val="3"/>
      </rPr>
      <t>'launch'</t>
    </r>
    <r>
      <rPr>
        <sz val="6"/>
        <color rgb="FFA9B7C6"/>
        <rFont val="Courier New"/>
        <family val="3"/>
      </rPr>
      <t>]}</t>
    </r>
  </si>
  <si>
    <r>
      <t>{</t>
    </r>
    <r>
      <rPr>
        <sz val="6"/>
        <color rgb="FF6897BB"/>
        <rFont val="Courier New"/>
        <family val="3"/>
      </rPr>
      <t>1</t>
    </r>
    <r>
      <rPr>
        <sz val="6"/>
        <color rgb="FFA9B7C6"/>
        <rFont val="Courier New"/>
        <family val="3"/>
      </rPr>
      <t>: [</t>
    </r>
    <r>
      <rPr>
        <sz val="6"/>
        <color rgb="FF6A8759"/>
        <rFont val="Courier New"/>
        <family val="3"/>
      </rPr>
      <t>'issue'</t>
    </r>
    <r>
      <rPr>
        <sz val="6"/>
        <color rgb="FFCC7832"/>
        <rFont val="Courier New"/>
        <family val="3"/>
      </rPr>
      <t xml:space="preserve">, </t>
    </r>
    <r>
      <rPr>
        <sz val="6"/>
        <color rgb="FF6A8759"/>
        <rFont val="Courier New"/>
        <family val="3"/>
      </rPr>
      <t>'hour'</t>
    </r>
    <r>
      <rPr>
        <sz val="6"/>
        <color rgb="FFCC7832"/>
        <rFont val="Courier New"/>
        <family val="3"/>
      </rPr>
      <t xml:space="preserve">, </t>
    </r>
    <r>
      <rPr>
        <sz val="6"/>
        <color rgb="FF6A8759"/>
        <rFont val="Courier New"/>
        <family val="3"/>
      </rPr>
      <t>'support'</t>
    </r>
    <r>
      <rPr>
        <sz val="6"/>
        <color rgb="FFCC7832"/>
        <rFont val="Courier New"/>
        <family val="3"/>
      </rPr>
      <t xml:space="preserve">, </t>
    </r>
    <r>
      <rPr>
        <sz val="6"/>
        <color rgb="FF6A8759"/>
        <rFont val="Courier New"/>
        <family val="3"/>
      </rPr>
      <t>'story'</t>
    </r>
    <r>
      <rPr>
        <sz val="6"/>
        <color rgb="FFCC7832"/>
        <rFont val="Courier New"/>
        <family val="3"/>
      </rPr>
      <t xml:space="preserve">, </t>
    </r>
    <r>
      <rPr>
        <sz val="6"/>
        <color rgb="FF6A8759"/>
        <rFont val="Courier New"/>
        <family val="3"/>
      </rPr>
      <t>'release'</t>
    </r>
    <r>
      <rPr>
        <sz val="6"/>
        <color rgb="FFCC7832"/>
        <rFont val="Courier New"/>
        <family val="3"/>
      </rPr>
      <t xml:space="preserve">, </t>
    </r>
    <r>
      <rPr>
        <sz val="6"/>
        <color rgb="FF6A8759"/>
        <rFont val="Courier New"/>
        <family val="3"/>
      </rPr>
      <t>'armor'</t>
    </r>
    <r>
      <rPr>
        <sz val="6"/>
        <color rgb="FFCC7832"/>
        <rFont val="Courier New"/>
        <family val="3"/>
      </rPr>
      <t xml:space="preserve">, </t>
    </r>
    <r>
      <rPr>
        <sz val="6"/>
        <color rgb="FF6A8759"/>
        <rFont val="Courier New"/>
        <family val="3"/>
      </rPr>
      <t>'money'</t>
    </r>
    <r>
      <rPr>
        <sz val="6"/>
        <color rgb="FFCC7832"/>
        <rFont val="Courier New"/>
        <family val="3"/>
      </rPr>
      <t xml:space="preserve">, </t>
    </r>
    <r>
      <rPr>
        <sz val="6"/>
        <color rgb="FF6A8759"/>
        <rFont val="Courier New"/>
        <family val="3"/>
      </rPr>
      <t>'quest'</t>
    </r>
    <r>
      <rPr>
        <sz val="6"/>
        <color rgb="FFCC7832"/>
        <rFont val="Courier New"/>
        <family val="3"/>
      </rPr>
      <t xml:space="preserve">, </t>
    </r>
    <r>
      <rPr>
        <sz val="6"/>
        <color rgb="FF6A8759"/>
        <rFont val="Courier New"/>
        <family val="3"/>
      </rPr>
      <t>'attack'</t>
    </r>
    <r>
      <rPr>
        <sz val="6"/>
        <color rgb="FFCC7832"/>
        <rFont val="Courier New"/>
        <family val="3"/>
      </rPr>
      <t xml:space="preserve">, </t>
    </r>
    <r>
      <rPr>
        <sz val="6"/>
        <color rgb="FF6A8759"/>
        <rFont val="Courier New"/>
        <family val="3"/>
      </rPr>
      <t>'enemy'</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'time'</t>
    </r>
    <r>
      <rPr>
        <sz val="6"/>
        <color rgb="FFCC7832"/>
        <rFont val="Courier New"/>
        <family val="3"/>
      </rPr>
      <t xml:space="preserve">, </t>
    </r>
    <r>
      <rPr>
        <sz val="6"/>
        <color rgb="FF6A8759"/>
        <rFont val="Courier New"/>
        <family val="3"/>
      </rPr>
      <t>'hunter'</t>
    </r>
    <r>
      <rPr>
        <sz val="6"/>
        <color rgb="FFCC7832"/>
        <rFont val="Courier New"/>
        <family val="3"/>
      </rPr>
      <t xml:space="preserve">, </t>
    </r>
    <r>
      <rPr>
        <sz val="6"/>
        <color rgb="FF6A8759"/>
        <rFont val="Courier New"/>
        <family val="3"/>
      </rPr>
      <t>'mouse'</t>
    </r>
    <r>
      <rPr>
        <sz val="6"/>
        <color rgb="FFCC7832"/>
        <rFont val="Courier New"/>
        <family val="3"/>
      </rPr>
      <t xml:space="preserve">, </t>
    </r>
    <r>
      <rPr>
        <sz val="6"/>
        <color rgb="FF6A8759"/>
        <rFont val="Courier New"/>
        <family val="3"/>
      </rPr>
      <t>'month'</t>
    </r>
    <r>
      <rPr>
        <sz val="6"/>
        <color rgb="FFCC7832"/>
        <rFont val="Courier New"/>
        <family val="3"/>
      </rPr>
      <t xml:space="preserve">, </t>
    </r>
    <r>
      <rPr>
        <sz val="6"/>
        <color rgb="FF6A8759"/>
        <rFont val="Courier New"/>
        <family val="3"/>
      </rPr>
      <t>'day'</t>
    </r>
    <r>
      <rPr>
        <sz val="6"/>
        <color rgb="FFCC7832"/>
        <rFont val="Courier New"/>
        <family val="3"/>
      </rPr>
      <t xml:space="preserve">, </t>
    </r>
    <r>
      <rPr>
        <sz val="6"/>
        <color rgb="FF6A8759"/>
        <rFont val="Courier New"/>
        <family val="3"/>
      </rPr>
      <t>'option'</t>
    </r>
    <r>
      <rPr>
        <sz val="6"/>
        <color rgb="FFCC7832"/>
        <rFont val="Courier New"/>
        <family val="3"/>
      </rPr>
      <t xml:space="preserve">, </t>
    </r>
    <r>
      <rPr>
        <sz val="6"/>
        <color rgb="FF6A8759"/>
        <rFont val="Courier New"/>
        <family val="3"/>
      </rPr>
      <t>'mhw'</t>
    </r>
    <r>
      <rPr>
        <sz val="6"/>
        <color rgb="FFCC7832"/>
        <rFont val="Courier New"/>
        <family val="3"/>
      </rPr>
      <t xml:space="preserve">, </t>
    </r>
    <r>
      <rPr>
        <sz val="6"/>
        <color rgb="FF6A8759"/>
        <rFont val="Courier New"/>
        <family val="3"/>
      </rPr>
      <t>'minute'</t>
    </r>
    <r>
      <rPr>
        <sz val="6"/>
        <color rgb="FFCC7832"/>
        <rFont val="Courier New"/>
        <family val="3"/>
      </rPr>
      <t xml:space="preserve">, </t>
    </r>
    <r>
      <rPr>
        <sz val="6"/>
        <color rgb="FF6A8759"/>
        <rFont val="Courier New"/>
        <family val="3"/>
      </rPr>
      <t>'character'</t>
    </r>
    <r>
      <rPr>
        <sz val="6"/>
        <color rgb="FFCC7832"/>
        <rFont val="Courier New"/>
        <family val="3"/>
      </rPr>
      <t xml:space="preserve">, </t>
    </r>
    <r>
      <rPr>
        <sz val="6"/>
        <color rgb="FF6A8759"/>
        <rFont val="Courier New"/>
        <family val="3"/>
      </rPr>
      <t>'bit'</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'review'</t>
    </r>
    <r>
      <rPr>
        <sz val="6"/>
        <color rgb="FFCC7832"/>
        <rFont val="Courier New"/>
        <family val="3"/>
      </rPr>
      <t xml:space="preserve">, </t>
    </r>
    <r>
      <rPr>
        <sz val="6"/>
        <color rgb="FF6A8759"/>
        <rFont val="Courier New"/>
        <family val="3"/>
      </rPr>
      <t>'port'</t>
    </r>
    <r>
      <rPr>
        <sz val="6"/>
        <color rgb="FFCC7832"/>
        <rFont val="Courier New"/>
        <family val="3"/>
      </rPr>
      <t xml:space="preserve">, </t>
    </r>
    <r>
      <rPr>
        <sz val="6"/>
        <color rgb="FF6A8759"/>
        <rFont val="Courier New"/>
        <family val="3"/>
      </rPr>
      <t>'combat'</t>
    </r>
    <r>
      <rPr>
        <sz val="6"/>
        <color rgb="FFCC7832"/>
        <rFont val="Courier New"/>
        <family val="3"/>
      </rPr>
      <t xml:space="preserve">, </t>
    </r>
    <r>
      <rPr>
        <sz val="6"/>
        <color rgb="FF6A8759"/>
        <rFont val="Courier New"/>
        <family val="3"/>
      </rPr>
      <t>'server'</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'version'</t>
    </r>
    <r>
      <rPr>
        <sz val="6"/>
        <color rgb="FFCC7832"/>
        <rFont val="Courier New"/>
        <family val="3"/>
      </rPr>
      <t xml:space="preserve">, </t>
    </r>
    <r>
      <rPr>
        <sz val="6"/>
        <color rgb="FF6A8759"/>
        <rFont val="Courier New"/>
        <family val="3"/>
      </rPr>
      <t>'series'</t>
    </r>
    <r>
      <rPr>
        <sz val="6"/>
        <color rgb="FFCC7832"/>
        <rFont val="Courier New"/>
        <family val="3"/>
      </rPr>
      <t xml:space="preserve">, </t>
    </r>
    <r>
      <rPr>
        <sz val="6"/>
        <color rgb="FF6A8759"/>
        <rFont val="Courier New"/>
        <family val="3"/>
      </rPr>
      <t>'setting'</t>
    </r>
    <r>
      <rPr>
        <sz val="6"/>
        <color rgb="FFCC7832"/>
        <rFont val="Courier New"/>
        <family val="3"/>
      </rPr>
      <t xml:space="preserve">, </t>
    </r>
    <r>
      <rPr>
        <sz val="6"/>
        <color rgb="FF6A8759"/>
        <rFont val="Courier New"/>
        <family val="3"/>
      </rPr>
      <t>'steam'</t>
    </r>
    <r>
      <rPr>
        <sz val="6"/>
        <color rgb="FFCC7832"/>
        <rFont val="Courier New"/>
        <family val="3"/>
      </rPr>
      <t xml:space="preserve">, </t>
    </r>
    <r>
      <rPr>
        <sz val="6"/>
        <color rgb="FF6A8759"/>
        <rFont val="Courier New"/>
        <family val="3"/>
      </rPr>
      <t>'mission'</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'pc'</t>
    </r>
    <r>
      <rPr>
        <sz val="6"/>
        <color rgb="FFCC7832"/>
        <rFont val="Courier New"/>
        <family val="3"/>
      </rPr>
      <t xml:space="preserve">, </t>
    </r>
    <r>
      <rPr>
        <sz val="6"/>
        <color rgb="FF6A8759"/>
        <rFont val="Courier New"/>
        <family val="3"/>
      </rPr>
      <t>'friend'</t>
    </r>
    <r>
      <rPr>
        <sz val="6"/>
        <color rgb="FFCC7832"/>
        <rFont val="Courier New"/>
        <family val="3"/>
      </rPr>
      <t xml:space="preserve">, </t>
    </r>
    <r>
      <rPr>
        <sz val="6"/>
        <color rgb="FF6A8759"/>
        <rFont val="Courier New"/>
        <family val="3"/>
      </rPr>
      <t>'multiplayer'</t>
    </r>
    <r>
      <rPr>
        <sz val="6"/>
        <color rgb="FFCC7832"/>
        <rFont val="Courier New"/>
        <family val="3"/>
      </rPr>
      <t xml:space="preserve">, </t>
    </r>
    <r>
      <rPr>
        <sz val="6"/>
        <color rgb="FF6A8759"/>
        <rFont val="Courier New"/>
        <family val="3"/>
      </rPr>
      <t>'people'</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'controller'</t>
    </r>
    <r>
      <rPr>
        <sz val="6"/>
        <color rgb="FFCC7832"/>
        <rFont val="Courier New"/>
        <family val="3"/>
      </rPr>
      <t xml:space="preserve">, </t>
    </r>
    <r>
      <rPr>
        <sz val="6"/>
        <color rgb="FF6A8759"/>
        <rFont val="Courier New"/>
        <family val="3"/>
      </rPr>
      <t>'fun'</t>
    </r>
    <r>
      <rPr>
        <sz val="6"/>
        <color rgb="FFCC7832"/>
        <rFont val="Courier New"/>
        <family val="3"/>
      </rPr>
      <t xml:space="preserve">, </t>
    </r>
    <r>
      <rPr>
        <sz val="6"/>
        <color rgb="FF6A8759"/>
        <rFont val="Courier New"/>
        <family val="3"/>
      </rPr>
      <t>'keyboard'</t>
    </r>
    <r>
      <rPr>
        <sz val="6"/>
        <color rgb="FFCC7832"/>
        <rFont val="Courier New"/>
        <family val="3"/>
      </rPr>
      <t xml:space="preserve">, </t>
    </r>
    <r>
      <rPr>
        <sz val="6"/>
        <color rgb="FF6A8759"/>
        <rFont val="Courier New"/>
        <family val="3"/>
      </rPr>
      <t>'p'</t>
    </r>
    <r>
      <rPr>
        <sz val="6"/>
        <color rgb="FFCC7832"/>
        <rFont val="Courier New"/>
        <family val="3"/>
      </rPr>
      <t xml:space="preserve">, </t>
    </r>
    <r>
      <rPr>
        <sz val="6"/>
        <color rgb="FF6A8759"/>
        <rFont val="Courier New"/>
        <family val="3"/>
      </rPr>
      <t>'year'</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'player'</t>
    </r>
    <r>
      <rPr>
        <sz val="6"/>
        <color rgb="FFCC7832"/>
        <rFont val="Courier New"/>
        <family val="3"/>
      </rPr>
      <t xml:space="preserve">, </t>
    </r>
    <r>
      <rPr>
        <sz val="6"/>
        <color rgb="FF6A8759"/>
        <rFont val="Courier New"/>
        <family val="3"/>
      </rPr>
      <t>'world'</t>
    </r>
    <r>
      <rPr>
        <sz val="6"/>
        <color rgb="FFCC7832"/>
        <rFont val="Courier New"/>
        <family val="3"/>
      </rPr>
      <t xml:space="preserve">, </t>
    </r>
    <r>
      <rPr>
        <sz val="6"/>
        <color rgb="FF6A8759"/>
        <rFont val="Courier New"/>
        <family val="3"/>
      </rPr>
      <t>'problem'</t>
    </r>
    <r>
      <rPr>
        <sz val="6"/>
        <color rgb="FFCC7832"/>
        <rFont val="Courier New"/>
        <family val="3"/>
      </rPr>
      <t xml:space="preserve">, </t>
    </r>
    <r>
      <rPr>
        <sz val="6"/>
        <color rgb="FF6A8759"/>
        <rFont val="Courier New"/>
        <family val="3"/>
      </rPr>
      <t>'control'</t>
    </r>
    <r>
      <rPr>
        <sz val="6"/>
        <color rgb="FFCC7832"/>
        <rFont val="Courier New"/>
        <family val="3"/>
      </rPr>
      <t xml:space="preserve">, </t>
    </r>
    <r>
      <rPr>
        <sz val="6"/>
        <color rgb="FF6A8759"/>
        <rFont val="Courier New"/>
        <family val="3"/>
      </rPr>
      <t>'connection'</t>
    </r>
    <r>
      <rPr>
        <sz val="6"/>
        <color rgb="FFCC7832"/>
        <rFont val="Courier New"/>
        <family val="3"/>
      </rPr>
      <t xml:space="preserve">, </t>
    </r>
    <r>
      <rPr>
        <sz val="6"/>
        <color rgb="FF6A8759"/>
        <rFont val="Courier New"/>
        <family val="3"/>
      </rPr>
      <t>'graphic'</t>
    </r>
    <r>
      <rPr>
        <sz val="6"/>
        <color rgb="FFCC7832"/>
        <rFont val="Courier New"/>
        <family val="3"/>
      </rPr>
      <t xml:space="preserve">, </t>
    </r>
    <r>
      <rPr>
        <sz val="6"/>
        <color rgb="FF6A8759"/>
        <rFont val="Courier New"/>
        <family val="3"/>
      </rPr>
      <t>'gameplay'</t>
    </r>
    <r>
      <rPr>
        <sz val="6"/>
        <color rgb="FFCC7832"/>
        <rFont val="Courier New"/>
        <family val="3"/>
      </rPr>
      <t xml:space="preserve">, </t>
    </r>
    <r>
      <rPr>
        <sz val="6"/>
        <color rgb="FF6A8759"/>
        <rFont val="Courier New"/>
        <family val="3"/>
      </rPr>
      <t>'mw'</t>
    </r>
    <r>
      <rPr>
        <sz val="6"/>
        <color rgb="FFCC7832"/>
        <rFont val="Courier New"/>
        <family val="3"/>
      </rPr>
      <t xml:space="preserve">, </t>
    </r>
    <r>
      <rPr>
        <sz val="6"/>
        <color rgb="FF6A8759"/>
        <rFont val="Courier New"/>
        <family val="3"/>
      </rPr>
      <t>'session'</t>
    </r>
    <r>
      <rPr>
        <sz val="6"/>
        <color rgb="FFCC7832"/>
        <rFont val="Courier New"/>
        <family val="3"/>
      </rPr>
      <t xml:space="preserve">, </t>
    </r>
    <r>
      <rPr>
        <sz val="6"/>
        <color rgb="FF6A8759"/>
        <rFont val="Courier New"/>
        <family val="3"/>
      </rPr>
      <t>'content'</t>
    </r>
    <r>
      <rPr>
        <sz val="6"/>
        <color rgb="FFA9B7C6"/>
        <rFont val="Courier New"/>
        <family val="3"/>
      </rPr>
      <t>]</t>
    </r>
    <r>
      <rPr>
        <sz val="6"/>
        <color rgb="FFCC7832"/>
        <rFont val="Courier New"/>
        <family val="3"/>
      </rPr>
      <t xml:space="preserve">, </t>
    </r>
    <r>
      <rPr>
        <sz val="6"/>
        <color rgb="FF6897BB"/>
        <rFont val="Courier New"/>
        <family val="3"/>
      </rPr>
      <t>6</t>
    </r>
    <r>
      <rPr>
        <sz val="6"/>
        <color rgb="FFA9B7C6"/>
        <rFont val="Courier New"/>
        <family val="3"/>
      </rPr>
      <t>: [</t>
    </r>
    <r>
      <rPr>
        <sz val="6"/>
        <color rgb="FF6A8759"/>
        <rFont val="Courier New"/>
        <family val="3"/>
      </rPr>
      <t>'game'</t>
    </r>
    <r>
      <rPr>
        <sz val="6"/>
        <color rgb="FFCC7832"/>
        <rFont val="Courier New"/>
        <family val="3"/>
      </rPr>
      <t xml:space="preserve">, </t>
    </r>
    <r>
      <rPr>
        <sz val="6"/>
        <color rgb="FF6A8759"/>
        <rFont val="Courier New"/>
        <family val="3"/>
      </rPr>
      <t>'monster'</t>
    </r>
    <r>
      <rPr>
        <sz val="6"/>
        <color rgb="FFCC7832"/>
        <rFont val="Courier New"/>
        <family val="3"/>
      </rPr>
      <t xml:space="preserve">, </t>
    </r>
    <r>
      <rPr>
        <sz val="6"/>
        <color rgb="FF6A8759"/>
        <rFont val="Courier New"/>
        <family val="3"/>
      </rPr>
      <t>'weapon'</t>
    </r>
    <r>
      <rPr>
        <sz val="6"/>
        <color rgb="FFCC7832"/>
        <rFont val="Courier New"/>
        <family val="3"/>
      </rPr>
      <t xml:space="preserve">, </t>
    </r>
    <r>
      <rPr>
        <sz val="6"/>
        <color rgb="FF6A8759"/>
        <rFont val="Courier New"/>
        <family val="3"/>
      </rPr>
      <t>'console'</t>
    </r>
    <r>
      <rPr>
        <sz val="6"/>
        <color rgb="FFCC7832"/>
        <rFont val="Courier New"/>
        <family val="3"/>
      </rPr>
      <t xml:space="preserve">, </t>
    </r>
    <r>
      <rPr>
        <sz val="6"/>
        <color rgb="FF6A8759"/>
        <rFont val="Courier New"/>
        <family val="3"/>
      </rPr>
      <t>'item'</t>
    </r>
    <r>
      <rPr>
        <sz val="6"/>
        <color rgb="FFCC7832"/>
        <rFont val="Courier New"/>
        <family val="3"/>
      </rPr>
      <t xml:space="preserve">, </t>
    </r>
    <r>
      <rPr>
        <sz val="6"/>
        <color rgb="FF6A8759"/>
        <rFont val="Courier New"/>
        <family val="3"/>
      </rPr>
      <t>'kind'</t>
    </r>
    <r>
      <rPr>
        <sz val="6"/>
        <color rgb="FFCC7832"/>
        <rFont val="Courier New"/>
        <family val="3"/>
      </rPr>
      <t xml:space="preserve">, </t>
    </r>
    <r>
      <rPr>
        <sz val="6"/>
        <color rgb="FF6A8759"/>
        <rFont val="Courier New"/>
        <family val="3"/>
      </rPr>
      <t>'crash'</t>
    </r>
    <r>
      <rPr>
        <sz val="6"/>
        <color rgb="FFCC7832"/>
        <rFont val="Courier New"/>
        <family val="3"/>
      </rPr>
      <t xml:space="preserve">, </t>
    </r>
    <r>
      <rPr>
        <sz val="6"/>
        <color rgb="FF6A8759"/>
        <rFont val="Courier New"/>
        <family val="3"/>
      </rPr>
      <t>'disconnect'</t>
    </r>
    <r>
      <rPr>
        <sz val="6"/>
        <color rgb="FFCC7832"/>
        <rFont val="Courier New"/>
        <family val="3"/>
      </rPr>
      <t xml:space="preserve">, </t>
    </r>
    <r>
      <rPr>
        <sz val="6"/>
        <color rgb="FF6A8759"/>
        <rFont val="Courier New"/>
        <family val="3"/>
      </rPr>
      <t>'cpu'</t>
    </r>
    <r>
      <rPr>
        <sz val="6"/>
        <color rgb="FFCC7832"/>
        <rFont val="Courier New"/>
        <family val="3"/>
      </rPr>
      <t xml:space="preserve">, </t>
    </r>
    <r>
      <rPr>
        <sz val="6"/>
        <color rgb="FF6A8759"/>
        <rFont val="Courier New"/>
        <family val="3"/>
      </rPr>
      <t>'type'</t>
    </r>
    <r>
      <rPr>
        <sz val="6"/>
        <color rgb="FFA9B7C6"/>
        <rFont val="Courier New"/>
        <family val="3"/>
      </rPr>
      <t>]</t>
    </r>
    <r>
      <rPr>
        <sz val="6"/>
        <color rgb="FFCC7832"/>
        <rFont val="Courier New"/>
        <family val="3"/>
      </rPr>
      <t xml:space="preserve">, </t>
    </r>
    <r>
      <rPr>
        <sz val="6"/>
        <color rgb="FF6897BB"/>
        <rFont val="Courier New"/>
        <family val="3"/>
      </rPr>
      <t>7</t>
    </r>
    <r>
      <rPr>
        <sz val="6"/>
        <color rgb="FFA9B7C6"/>
        <rFont val="Courier New"/>
        <family val="3"/>
      </rPr>
      <t>: [</t>
    </r>
    <r>
      <rPr>
        <sz val="6"/>
        <color rgb="FF6A8759"/>
        <rFont val="Courier New"/>
        <family val="3"/>
      </rPr>
      <t>'thing'</t>
    </r>
    <r>
      <rPr>
        <sz val="6"/>
        <color rgb="FFCC7832"/>
        <rFont val="Courier New"/>
        <family val="3"/>
      </rPr>
      <t xml:space="preserve">, </t>
    </r>
    <r>
      <rPr>
        <sz val="6"/>
        <color rgb="FF6A8759"/>
        <rFont val="Courier New"/>
        <family val="3"/>
      </rPr>
      <t>'capcom'</t>
    </r>
    <r>
      <rPr>
        <sz val="6"/>
        <color rgb="FFCC7832"/>
        <rFont val="Courier New"/>
        <family val="3"/>
      </rPr>
      <t xml:space="preserve">, </t>
    </r>
    <r>
      <rPr>
        <sz val="6"/>
        <color rgb="FF6A8759"/>
        <rFont val="Courier New"/>
        <family val="3"/>
      </rPr>
      <t>'hunt'</t>
    </r>
    <r>
      <rPr>
        <sz val="6"/>
        <color rgb="FFCC7832"/>
        <rFont val="Courier New"/>
        <family val="3"/>
      </rPr>
      <t xml:space="preserve">, </t>
    </r>
    <r>
      <rPr>
        <sz val="6"/>
        <color rgb="FF6A8759"/>
        <rFont val="Courier New"/>
        <family val="3"/>
      </rPr>
      <t>'fps'</t>
    </r>
    <r>
      <rPr>
        <sz val="6"/>
        <color rgb="FFCC7832"/>
        <rFont val="Courier New"/>
        <family val="3"/>
      </rPr>
      <t xml:space="preserve">, </t>
    </r>
    <r>
      <rPr>
        <sz val="6"/>
        <color rgb="FF6A8759"/>
        <rFont val="Courier New"/>
        <family val="3"/>
      </rPr>
      <t>'bug'</t>
    </r>
    <r>
      <rPr>
        <sz val="6"/>
        <color rgb="FFCC7832"/>
        <rFont val="Courier New"/>
        <family val="3"/>
      </rPr>
      <t xml:space="preserve">, </t>
    </r>
    <r>
      <rPr>
        <sz val="6"/>
        <color rgb="FF6A8759"/>
        <rFont val="Courier New"/>
        <family val="3"/>
      </rPr>
      <t>'fix'</t>
    </r>
    <r>
      <rPr>
        <sz val="6"/>
        <color rgb="FFCC7832"/>
        <rFont val="Courier New"/>
        <family val="3"/>
      </rPr>
      <t xml:space="preserve">, </t>
    </r>
    <r>
      <rPr>
        <sz val="6"/>
        <color rgb="FF6A8759"/>
        <rFont val="Courier New"/>
        <family val="3"/>
      </rPr>
      <t>'mh'</t>
    </r>
    <r>
      <rPr>
        <sz val="6"/>
        <color rgb="FFCC7832"/>
        <rFont val="Courier New"/>
        <family val="3"/>
      </rPr>
      <t xml:space="preserve">, </t>
    </r>
    <r>
      <rPr>
        <sz val="6"/>
        <color rgb="FF6A8759"/>
        <rFont val="Courier New"/>
        <family val="3"/>
      </rPr>
      <t>'fan'</t>
    </r>
    <r>
      <rPr>
        <sz val="6"/>
        <color rgb="FFCC7832"/>
        <rFont val="Courier New"/>
        <family val="3"/>
      </rPr>
      <t xml:space="preserve">, </t>
    </r>
    <r>
      <rPr>
        <sz val="6"/>
        <color rgb="FF6A8759"/>
        <rFont val="Courier New"/>
        <family val="3"/>
      </rPr>
      <t>'online'</t>
    </r>
    <r>
      <rPr>
        <sz val="6"/>
        <color rgb="FFCC7832"/>
        <rFont val="Courier New"/>
        <family val="3"/>
      </rPr>
      <t xml:space="preserve">, </t>
    </r>
    <r>
      <rPr>
        <sz val="6"/>
        <color rgb="FF6A8759"/>
        <rFont val="Courier New"/>
        <family val="3"/>
      </rPr>
      <t>'person'</t>
    </r>
    <r>
      <rPr>
        <sz val="6"/>
        <color rgb="FFA9B7C6"/>
        <rFont val="Courier New"/>
        <family val="3"/>
      </rPr>
      <t>]}</t>
    </r>
  </si>
  <si>
    <r>
      <t>{</t>
    </r>
    <r>
      <rPr>
        <sz val="6"/>
        <color rgb="FF6897BB"/>
        <rFont val="Courier New"/>
        <family val="3"/>
      </rPr>
      <t>1</t>
    </r>
    <r>
      <rPr>
        <sz val="6"/>
        <color rgb="FFA9B7C6"/>
        <rFont val="Courier New"/>
        <family val="3"/>
      </rPr>
      <t>: [</t>
    </r>
    <r>
      <rPr>
        <sz val="6"/>
        <color rgb="FF6A8759"/>
        <rFont val="Courier New"/>
        <family val="3"/>
      </rPr>
      <t>'time'</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'capcom'</t>
    </r>
    <r>
      <rPr>
        <sz val="6"/>
        <color rgb="FFCC7832"/>
        <rFont val="Courier New"/>
        <family val="3"/>
      </rPr>
      <t xml:space="preserve">, </t>
    </r>
    <r>
      <rPr>
        <sz val="6"/>
        <color rgb="FF6A8759"/>
        <rFont val="Courier New"/>
        <family val="3"/>
      </rPr>
      <t>'series'</t>
    </r>
    <r>
      <rPr>
        <sz val="6"/>
        <color rgb="FFCC7832"/>
        <rFont val="Courier New"/>
        <family val="3"/>
      </rPr>
      <t xml:space="preserve">, </t>
    </r>
    <r>
      <rPr>
        <sz val="6"/>
        <color rgb="FF6A8759"/>
        <rFont val="Courier New"/>
        <family val="3"/>
      </rPr>
      <t>'gameplay'</t>
    </r>
    <r>
      <rPr>
        <sz val="6"/>
        <color rgb="FFCC7832"/>
        <rFont val="Courier New"/>
        <family val="3"/>
      </rPr>
      <t xml:space="preserve">, </t>
    </r>
    <r>
      <rPr>
        <sz val="6"/>
        <color rgb="FF6A8759"/>
        <rFont val="Courier New"/>
        <family val="3"/>
      </rPr>
      <t>'keyboard'</t>
    </r>
    <r>
      <rPr>
        <sz val="6"/>
        <color rgb="FFCC7832"/>
        <rFont val="Courier New"/>
        <family val="3"/>
      </rPr>
      <t xml:space="preserve">, </t>
    </r>
    <r>
      <rPr>
        <sz val="6"/>
        <color rgb="FF6A8759"/>
        <rFont val="Courier New"/>
        <family val="3"/>
      </rPr>
      <t>'support'</t>
    </r>
    <r>
      <rPr>
        <sz val="6"/>
        <color rgb="FFCC7832"/>
        <rFont val="Courier New"/>
        <family val="3"/>
      </rPr>
      <t xml:space="preserve">, </t>
    </r>
    <r>
      <rPr>
        <sz val="6"/>
        <color rgb="FF6A8759"/>
        <rFont val="Courier New"/>
        <family val="3"/>
      </rPr>
      <t>'story'</t>
    </r>
    <r>
      <rPr>
        <sz val="6"/>
        <color rgb="FFCC7832"/>
        <rFont val="Courier New"/>
        <family val="3"/>
      </rPr>
      <t xml:space="preserve">, </t>
    </r>
    <r>
      <rPr>
        <sz val="6"/>
        <color rgb="FF6A8759"/>
        <rFont val="Courier New"/>
        <family val="3"/>
      </rPr>
      <t>'patch'</t>
    </r>
    <r>
      <rPr>
        <sz val="6"/>
        <color rgb="FFCC7832"/>
        <rFont val="Courier New"/>
        <family val="3"/>
      </rPr>
      <t xml:space="preserve">, </t>
    </r>
    <r>
      <rPr>
        <sz val="6"/>
        <color rgb="FF6A8759"/>
        <rFont val="Courier New"/>
        <family val="3"/>
      </rPr>
      <t>'money'</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'monster'</t>
    </r>
    <r>
      <rPr>
        <sz val="6"/>
        <color rgb="FFCC7832"/>
        <rFont val="Courier New"/>
        <family val="3"/>
      </rPr>
      <t xml:space="preserve">, </t>
    </r>
    <r>
      <rPr>
        <sz val="6"/>
        <color rgb="FF6A8759"/>
        <rFont val="Courier New"/>
        <family val="3"/>
      </rPr>
      <t>'issue'</t>
    </r>
    <r>
      <rPr>
        <sz val="6"/>
        <color rgb="FFCC7832"/>
        <rFont val="Courier New"/>
        <family val="3"/>
      </rPr>
      <t xml:space="preserve">, </t>
    </r>
    <r>
      <rPr>
        <sz val="6"/>
        <color rgb="FF6A8759"/>
        <rFont val="Courier New"/>
        <family val="3"/>
      </rPr>
      <t>'hour'</t>
    </r>
    <r>
      <rPr>
        <sz val="6"/>
        <color rgb="FFCC7832"/>
        <rFont val="Courier New"/>
        <family val="3"/>
      </rPr>
      <t xml:space="preserve">, </t>
    </r>
    <r>
      <rPr>
        <sz val="6"/>
        <color rgb="FF6A8759"/>
        <rFont val="Courier New"/>
        <family val="3"/>
      </rPr>
      <t>'combat'</t>
    </r>
    <r>
      <rPr>
        <sz val="6"/>
        <color rgb="FFCC7832"/>
        <rFont val="Courier New"/>
        <family val="3"/>
      </rPr>
      <t xml:space="preserve">, </t>
    </r>
    <r>
      <rPr>
        <sz val="6"/>
        <color rgb="FF6A8759"/>
        <rFont val="Courier New"/>
        <family val="3"/>
      </rPr>
      <t>'graphic'</t>
    </r>
    <r>
      <rPr>
        <sz val="6"/>
        <color rgb="FFCC7832"/>
        <rFont val="Courier New"/>
        <family val="3"/>
      </rPr>
      <t xml:space="preserve">, </t>
    </r>
    <r>
      <rPr>
        <sz val="6"/>
        <color rgb="FF6A8759"/>
        <rFont val="Courier New"/>
        <family val="3"/>
      </rPr>
      <t>'hunt'</t>
    </r>
    <r>
      <rPr>
        <sz val="6"/>
        <color rgb="FFCC7832"/>
        <rFont val="Courier New"/>
        <family val="3"/>
      </rPr>
      <t xml:space="preserve">, </t>
    </r>
    <r>
      <rPr>
        <sz val="6"/>
        <color rgb="FF6A8759"/>
        <rFont val="Courier New"/>
        <family val="3"/>
      </rPr>
      <t>'setting'</t>
    </r>
    <r>
      <rPr>
        <sz val="6"/>
        <color rgb="FFCC7832"/>
        <rFont val="Courier New"/>
        <family val="3"/>
      </rPr>
      <t xml:space="preserve">, </t>
    </r>
    <r>
      <rPr>
        <sz val="6"/>
        <color rgb="FF6A8759"/>
        <rFont val="Courier New"/>
        <family val="3"/>
      </rPr>
      <t>'steam'</t>
    </r>
    <r>
      <rPr>
        <sz val="6"/>
        <color rgb="FFCC7832"/>
        <rFont val="Courier New"/>
        <family val="3"/>
      </rPr>
      <t xml:space="preserve">, </t>
    </r>
    <r>
      <rPr>
        <sz val="6"/>
        <color rgb="FF6A8759"/>
        <rFont val="Courier New"/>
        <family val="3"/>
      </rPr>
      <t>'year'</t>
    </r>
    <r>
      <rPr>
        <sz val="6"/>
        <color rgb="FFCC7832"/>
        <rFont val="Courier New"/>
        <family val="3"/>
      </rPr>
      <t xml:space="preserve">, </t>
    </r>
    <r>
      <rPr>
        <sz val="6"/>
        <color rgb="FF6A8759"/>
        <rFont val="Courier New"/>
        <family val="3"/>
      </rPr>
      <t>'content'</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'people'</t>
    </r>
    <r>
      <rPr>
        <sz val="6"/>
        <color rgb="FFCC7832"/>
        <rFont val="Courier New"/>
        <family val="3"/>
      </rPr>
      <t xml:space="preserve">, </t>
    </r>
    <r>
      <rPr>
        <sz val="6"/>
        <color rgb="FF6A8759"/>
        <rFont val="Courier New"/>
        <family val="3"/>
      </rPr>
      <t>'weapon'</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'controller'</t>
    </r>
    <r>
      <rPr>
        <sz val="6"/>
        <color rgb="FFCC7832"/>
        <rFont val="Courier New"/>
        <family val="3"/>
      </rPr>
      <t xml:space="preserve">, </t>
    </r>
    <r>
      <rPr>
        <sz val="6"/>
        <color rgb="FF6A8759"/>
        <rFont val="Courier New"/>
        <family val="3"/>
      </rPr>
      <t>'mw'</t>
    </r>
    <r>
      <rPr>
        <sz val="6"/>
        <color rgb="FFCC7832"/>
        <rFont val="Courier New"/>
        <family val="3"/>
      </rPr>
      <t xml:space="preserve">, </t>
    </r>
    <r>
      <rPr>
        <sz val="6"/>
        <color rgb="FF6A8759"/>
        <rFont val="Courier New"/>
        <family val="3"/>
      </rPr>
      <t>'option'</t>
    </r>
    <r>
      <rPr>
        <sz val="6"/>
        <color rgb="FFCC7832"/>
        <rFont val="Courier New"/>
        <family val="3"/>
      </rPr>
      <t xml:space="preserve">, </t>
    </r>
    <r>
      <rPr>
        <sz val="6"/>
        <color rgb="FF6A8759"/>
        <rFont val="Courier New"/>
        <family val="3"/>
      </rPr>
      <t>'crash'</t>
    </r>
    <r>
      <rPr>
        <sz val="6"/>
        <color rgb="FFCC7832"/>
        <rFont val="Courier New"/>
        <family val="3"/>
      </rPr>
      <t xml:space="preserve">, </t>
    </r>
    <r>
      <rPr>
        <sz val="6"/>
        <color rgb="FF6A8759"/>
        <rFont val="Courier New"/>
        <family val="3"/>
      </rPr>
      <t>'error'</t>
    </r>
    <r>
      <rPr>
        <sz val="6"/>
        <color rgb="FFCC7832"/>
        <rFont val="Courier New"/>
        <family val="3"/>
      </rPr>
      <t xml:space="preserve">, </t>
    </r>
    <r>
      <rPr>
        <sz val="6"/>
        <color rgb="FF6A8759"/>
        <rFont val="Courier New"/>
        <family val="3"/>
      </rPr>
      <t>'enemy'</t>
    </r>
    <r>
      <rPr>
        <sz val="6"/>
        <color rgb="FFCC7832"/>
        <rFont val="Courier New"/>
        <family val="3"/>
      </rPr>
      <t xml:space="preserve">, </t>
    </r>
    <r>
      <rPr>
        <sz val="6"/>
        <color rgb="FF6A8759"/>
        <rFont val="Courier New"/>
        <family val="3"/>
      </rPr>
      <t>'menu'</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'hunter'</t>
    </r>
    <r>
      <rPr>
        <sz val="6"/>
        <color rgb="FFCC7832"/>
        <rFont val="Courier New"/>
        <family val="3"/>
      </rPr>
      <t xml:space="preserve">, </t>
    </r>
    <r>
      <rPr>
        <sz val="6"/>
        <color rgb="FF6A8759"/>
        <rFont val="Courier New"/>
        <family val="3"/>
      </rPr>
      <t>'friend'</t>
    </r>
    <r>
      <rPr>
        <sz val="6"/>
        <color rgb="FFCC7832"/>
        <rFont val="Courier New"/>
        <family val="3"/>
      </rPr>
      <t xml:space="preserve">, </t>
    </r>
    <r>
      <rPr>
        <sz val="6"/>
        <color rgb="FF6A8759"/>
        <rFont val="Courier New"/>
        <family val="3"/>
      </rPr>
      <t>'multiplayer'</t>
    </r>
    <r>
      <rPr>
        <sz val="6"/>
        <color rgb="FFCC7832"/>
        <rFont val="Courier New"/>
        <family val="3"/>
      </rPr>
      <t xml:space="preserve">, </t>
    </r>
    <r>
      <rPr>
        <sz val="6"/>
        <color rgb="FF6A8759"/>
        <rFont val="Courier New"/>
        <family val="3"/>
      </rPr>
      <t>'port'</t>
    </r>
    <r>
      <rPr>
        <sz val="6"/>
        <color rgb="FFCC7832"/>
        <rFont val="Courier New"/>
        <family val="3"/>
      </rPr>
      <t xml:space="preserve">, </t>
    </r>
    <r>
      <rPr>
        <sz val="6"/>
        <color rgb="FF6A8759"/>
        <rFont val="Courier New"/>
        <family val="3"/>
      </rPr>
      <t>'mouse'</t>
    </r>
    <r>
      <rPr>
        <sz val="6"/>
        <color rgb="FFCC7832"/>
        <rFont val="Courier New"/>
        <family val="3"/>
      </rPr>
      <t xml:space="preserve">, </t>
    </r>
    <r>
      <rPr>
        <sz val="6"/>
        <color rgb="FF6A8759"/>
        <rFont val="Courier New"/>
        <family val="3"/>
      </rPr>
      <t>'control'</t>
    </r>
    <r>
      <rPr>
        <sz val="6"/>
        <color rgb="FFCC7832"/>
        <rFont val="Courier New"/>
        <family val="3"/>
      </rPr>
      <t xml:space="preserve">, </t>
    </r>
    <r>
      <rPr>
        <sz val="6"/>
        <color rgb="FF6A8759"/>
        <rFont val="Courier New"/>
        <family val="3"/>
      </rPr>
      <t>'month'</t>
    </r>
    <r>
      <rPr>
        <sz val="6"/>
        <color rgb="FFCC7832"/>
        <rFont val="Courier New"/>
        <family val="3"/>
      </rPr>
      <t xml:space="preserve">, </t>
    </r>
    <r>
      <rPr>
        <sz val="6"/>
        <color rgb="FF6A8759"/>
        <rFont val="Courier New"/>
        <family val="3"/>
      </rPr>
      <t>'release'</t>
    </r>
    <r>
      <rPr>
        <sz val="6"/>
        <color rgb="FFCC7832"/>
        <rFont val="Courier New"/>
        <family val="3"/>
      </rPr>
      <t xml:space="preserve">, </t>
    </r>
    <r>
      <rPr>
        <sz val="6"/>
        <color rgb="FF6A8759"/>
        <rFont val="Courier New"/>
        <family val="3"/>
      </rPr>
      <t>'session'</t>
    </r>
    <r>
      <rPr>
        <sz val="6"/>
        <color rgb="FFCC7832"/>
        <rFont val="Courier New"/>
        <family val="3"/>
      </rPr>
      <t xml:space="preserve">, </t>
    </r>
    <r>
      <rPr>
        <sz val="6"/>
        <color rgb="FF6A8759"/>
        <rFont val="Courier New"/>
        <family val="3"/>
      </rPr>
      <t>'item'</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'pc'</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'connection'</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'fps'</t>
    </r>
    <r>
      <rPr>
        <sz val="6"/>
        <color rgb="FFCC7832"/>
        <rFont val="Courier New"/>
        <family val="3"/>
      </rPr>
      <t xml:space="preserve">, </t>
    </r>
    <r>
      <rPr>
        <sz val="6"/>
        <color rgb="FF6A8759"/>
        <rFont val="Courier New"/>
        <family val="3"/>
      </rPr>
      <t>'bug'</t>
    </r>
    <r>
      <rPr>
        <sz val="6"/>
        <color rgb="FFCC7832"/>
        <rFont val="Courier New"/>
        <family val="3"/>
      </rPr>
      <t xml:space="preserve">, </t>
    </r>
    <r>
      <rPr>
        <sz val="6"/>
        <color rgb="FF6A8759"/>
        <rFont val="Courier New"/>
        <family val="3"/>
      </rPr>
      <t>'day'</t>
    </r>
    <r>
      <rPr>
        <sz val="6"/>
        <color rgb="FFCC7832"/>
        <rFont val="Courier New"/>
        <family val="3"/>
      </rPr>
      <t xml:space="preserve">, </t>
    </r>
    <r>
      <rPr>
        <sz val="6"/>
        <color rgb="FF6A8759"/>
        <rFont val="Courier New"/>
        <family val="3"/>
      </rPr>
      <t>'mh'</t>
    </r>
    <r>
      <rPr>
        <sz val="6"/>
        <color rgb="FFCC7832"/>
        <rFont val="Courier New"/>
        <family val="3"/>
      </rPr>
      <t xml:space="preserve">, </t>
    </r>
    <r>
      <rPr>
        <sz val="6"/>
        <color rgb="FF6A8759"/>
        <rFont val="Courier New"/>
        <family val="3"/>
      </rPr>
      <t>'kind'</t>
    </r>
    <r>
      <rPr>
        <sz val="6"/>
        <color rgb="FFCC7832"/>
        <rFont val="Courier New"/>
        <family val="3"/>
      </rPr>
      <t xml:space="preserve">, </t>
    </r>
    <r>
      <rPr>
        <sz val="6"/>
        <color rgb="FF6A8759"/>
        <rFont val="Courier New"/>
        <family val="3"/>
      </rPr>
      <t>'work'</t>
    </r>
    <r>
      <rPr>
        <sz val="6"/>
        <color rgb="FFA9B7C6"/>
        <rFont val="Courier New"/>
        <family val="3"/>
      </rPr>
      <t>]</t>
    </r>
    <r>
      <rPr>
        <sz val="6"/>
        <color rgb="FFCC7832"/>
        <rFont val="Courier New"/>
        <family val="3"/>
      </rPr>
      <t xml:space="preserve">, </t>
    </r>
    <r>
      <rPr>
        <sz val="6"/>
        <color rgb="FF6897BB"/>
        <rFont val="Courier New"/>
        <family val="3"/>
      </rPr>
      <t>6</t>
    </r>
    <r>
      <rPr>
        <sz val="6"/>
        <color rgb="FFA9B7C6"/>
        <rFont val="Courier New"/>
        <family val="3"/>
      </rPr>
      <t>: [</t>
    </r>
    <r>
      <rPr>
        <sz val="6"/>
        <color rgb="FF6A8759"/>
        <rFont val="Courier New"/>
        <family val="3"/>
      </rPr>
      <t>'player'</t>
    </r>
    <r>
      <rPr>
        <sz val="6"/>
        <color rgb="FFCC7832"/>
        <rFont val="Courier New"/>
        <family val="3"/>
      </rPr>
      <t xml:space="preserve">, </t>
    </r>
    <r>
      <rPr>
        <sz val="6"/>
        <color rgb="FF6A8759"/>
        <rFont val="Courier New"/>
        <family val="3"/>
      </rPr>
      <t>'play'</t>
    </r>
    <r>
      <rPr>
        <sz val="6"/>
        <color rgb="FFCC7832"/>
        <rFont val="Courier New"/>
        <family val="3"/>
      </rPr>
      <t xml:space="preserve">, </t>
    </r>
    <r>
      <rPr>
        <sz val="6"/>
        <color rgb="FF6A8759"/>
        <rFont val="Courier New"/>
        <family val="3"/>
      </rPr>
      <t>'week'</t>
    </r>
    <r>
      <rPr>
        <sz val="6"/>
        <color rgb="FFCC7832"/>
        <rFont val="Courier New"/>
        <family val="3"/>
      </rPr>
      <t xml:space="preserve">, </t>
    </r>
    <r>
      <rPr>
        <sz val="6"/>
        <color rgb="FF6A8759"/>
        <rFont val="Courier New"/>
        <family val="3"/>
      </rPr>
      <t>'cutscenes'</t>
    </r>
    <r>
      <rPr>
        <sz val="6"/>
        <color rgb="FFCC7832"/>
        <rFont val="Courier New"/>
        <family val="3"/>
      </rPr>
      <t xml:space="preserve">, </t>
    </r>
    <r>
      <rPr>
        <sz val="6"/>
        <color rgb="FF6A8759"/>
        <rFont val="Courier New"/>
        <family val="3"/>
      </rPr>
      <t>'title'</t>
    </r>
    <r>
      <rPr>
        <sz val="6"/>
        <color rgb="FFCC7832"/>
        <rFont val="Courier New"/>
        <family val="3"/>
      </rPr>
      <t xml:space="preserve">, </t>
    </r>
    <r>
      <rPr>
        <sz val="6"/>
        <color rgb="FF6A8759"/>
        <rFont val="Courier New"/>
        <family val="3"/>
      </rPr>
      <t>'type'</t>
    </r>
    <r>
      <rPr>
        <sz val="6"/>
        <color rgb="FFCC7832"/>
        <rFont val="Courier New"/>
        <family val="3"/>
      </rPr>
      <t xml:space="preserve">, </t>
    </r>
    <r>
      <rPr>
        <sz val="6"/>
        <color rgb="FF6A8759"/>
        <rFont val="Courier New"/>
        <family val="3"/>
      </rPr>
      <t>'person'</t>
    </r>
    <r>
      <rPr>
        <sz val="6"/>
        <color rgb="FFCC7832"/>
        <rFont val="Courier New"/>
        <family val="3"/>
      </rPr>
      <t xml:space="preserve">, </t>
    </r>
    <r>
      <rPr>
        <sz val="6"/>
        <color rgb="FF6A8759"/>
        <rFont val="Courier New"/>
        <family val="3"/>
      </rPr>
      <t>'solo'</t>
    </r>
    <r>
      <rPr>
        <sz val="6"/>
        <color rgb="FFCC7832"/>
        <rFont val="Courier New"/>
        <family val="3"/>
      </rPr>
      <t xml:space="preserve">, </t>
    </r>
    <r>
      <rPr>
        <sz val="6"/>
        <color rgb="FF6A8759"/>
        <rFont val="Courier New"/>
        <family val="3"/>
      </rPr>
      <t>'yes'</t>
    </r>
    <r>
      <rPr>
        <sz val="6"/>
        <color rgb="FFCC7832"/>
        <rFont val="Courier New"/>
        <family val="3"/>
      </rPr>
      <t xml:space="preserve">, </t>
    </r>
    <r>
      <rPr>
        <sz val="6"/>
        <color rgb="FF6A8759"/>
        <rFont val="Courier New"/>
        <family val="3"/>
      </rPr>
      <t>'fact'</t>
    </r>
    <r>
      <rPr>
        <sz val="6"/>
        <color rgb="FFA9B7C6"/>
        <rFont val="Courier New"/>
        <family val="3"/>
      </rPr>
      <t>]</t>
    </r>
    <r>
      <rPr>
        <sz val="6"/>
        <color rgb="FFCC7832"/>
        <rFont val="Courier New"/>
        <family val="3"/>
      </rPr>
      <t xml:space="preserve">, </t>
    </r>
    <r>
      <rPr>
        <sz val="6"/>
        <color rgb="FF6897BB"/>
        <rFont val="Courier New"/>
        <family val="3"/>
      </rPr>
      <t>7</t>
    </r>
    <r>
      <rPr>
        <sz val="6"/>
        <color rgb="FFA9B7C6"/>
        <rFont val="Courier New"/>
        <family val="3"/>
      </rPr>
      <t>: [</t>
    </r>
    <r>
      <rPr>
        <sz val="6"/>
        <color rgb="FF6A8759"/>
        <rFont val="Courier New"/>
        <family val="3"/>
      </rPr>
      <t>'world'</t>
    </r>
    <r>
      <rPr>
        <sz val="6"/>
        <color rgb="FFCC7832"/>
        <rFont val="Courier New"/>
        <family val="3"/>
      </rPr>
      <t xml:space="preserve">, </t>
    </r>
    <r>
      <rPr>
        <sz val="6"/>
        <color rgb="FF6A8759"/>
        <rFont val="Courier New"/>
        <family val="3"/>
      </rPr>
      <t>'problem'</t>
    </r>
    <r>
      <rPr>
        <sz val="6"/>
        <color rgb="FFCC7832"/>
        <rFont val="Courier New"/>
        <family val="3"/>
      </rPr>
      <t xml:space="preserve">, </t>
    </r>
    <r>
      <rPr>
        <sz val="6"/>
        <color rgb="FF6A8759"/>
        <rFont val="Courier New"/>
        <family val="3"/>
      </rPr>
      <t>'server'</t>
    </r>
    <r>
      <rPr>
        <sz val="6"/>
        <color rgb="FFCC7832"/>
        <rFont val="Courier New"/>
        <family val="3"/>
      </rPr>
      <t xml:space="preserve">, </t>
    </r>
    <r>
      <rPr>
        <sz val="6"/>
        <color rgb="FF6A8759"/>
        <rFont val="Courier New"/>
        <family val="3"/>
      </rPr>
      <t>'version'</t>
    </r>
    <r>
      <rPr>
        <sz val="6"/>
        <color rgb="FFCC7832"/>
        <rFont val="Courier New"/>
        <family val="3"/>
      </rPr>
      <t xml:space="preserve">, </t>
    </r>
    <r>
      <rPr>
        <sz val="6"/>
        <color rgb="FF6A8759"/>
        <rFont val="Courier New"/>
        <family val="3"/>
      </rPr>
      <t>'fun'</t>
    </r>
    <r>
      <rPr>
        <sz val="6"/>
        <color rgb="FFCC7832"/>
        <rFont val="Courier New"/>
        <family val="3"/>
      </rPr>
      <t xml:space="preserve">, </t>
    </r>
    <r>
      <rPr>
        <sz val="6"/>
        <color rgb="FF6A8759"/>
        <rFont val="Courier New"/>
        <family val="3"/>
      </rPr>
      <t>'console'</t>
    </r>
    <r>
      <rPr>
        <sz val="6"/>
        <color rgb="FFCC7832"/>
        <rFont val="Courier New"/>
        <family val="3"/>
      </rPr>
      <t xml:space="preserve">, </t>
    </r>
    <r>
      <rPr>
        <sz val="6"/>
        <color rgb="FF6A8759"/>
        <rFont val="Courier New"/>
        <family val="3"/>
      </rPr>
      <t>'fix'</t>
    </r>
    <r>
      <rPr>
        <sz val="6"/>
        <color rgb="FFCC7832"/>
        <rFont val="Courier New"/>
        <family val="3"/>
      </rPr>
      <t xml:space="preserve">, </t>
    </r>
    <r>
      <rPr>
        <sz val="6"/>
        <color rgb="FF6A8759"/>
        <rFont val="Courier New"/>
        <family val="3"/>
      </rPr>
      <t>'launch'</t>
    </r>
    <r>
      <rPr>
        <sz val="6"/>
        <color rgb="FFCC7832"/>
        <rFont val="Courier New"/>
        <family val="3"/>
      </rPr>
      <t xml:space="preserve">, </t>
    </r>
    <r>
      <rPr>
        <sz val="6"/>
        <color rgb="FF6A8759"/>
        <rFont val="Courier New"/>
        <family val="3"/>
      </rPr>
      <t>'fight'</t>
    </r>
    <r>
      <rPr>
        <sz val="6"/>
        <color rgb="FFCC7832"/>
        <rFont val="Courier New"/>
        <family val="3"/>
      </rPr>
      <t xml:space="preserve">, </t>
    </r>
    <r>
      <rPr>
        <sz val="6"/>
        <color rgb="FF6A8759"/>
        <rFont val="Courier New"/>
        <family val="3"/>
      </rPr>
      <t>'disconnect'</t>
    </r>
    <r>
      <rPr>
        <sz val="6"/>
        <color rgb="FFA9B7C6"/>
        <rFont val="Courier New"/>
        <family val="3"/>
      </rPr>
      <t>]}</t>
    </r>
  </si>
  <si>
    <r>
      <t>{</t>
    </r>
    <r>
      <rPr>
        <sz val="6"/>
        <color rgb="FF6897BB"/>
        <rFont val="Courier New"/>
        <family val="3"/>
      </rPr>
      <t>1</t>
    </r>
    <r>
      <rPr>
        <sz val="6"/>
        <color rgb="FFA9B7C6"/>
        <rFont val="Courier New"/>
        <family val="3"/>
      </rPr>
      <t>: [</t>
    </r>
    <r>
      <rPr>
        <sz val="6"/>
        <color rgb="FF6A8759"/>
        <rFont val="Courier New"/>
        <family val="3"/>
      </rPr>
      <t>'issue'</t>
    </r>
    <r>
      <rPr>
        <sz val="6"/>
        <color rgb="FFCC7832"/>
        <rFont val="Courier New"/>
        <family val="3"/>
      </rPr>
      <t xml:space="preserve">, </t>
    </r>
    <r>
      <rPr>
        <sz val="6"/>
        <color rgb="FF6A8759"/>
        <rFont val="Courier New"/>
        <family val="3"/>
      </rPr>
      <t>'hunter'</t>
    </r>
    <r>
      <rPr>
        <sz val="6"/>
        <color rgb="FFCC7832"/>
        <rFont val="Courier New"/>
        <family val="3"/>
      </rPr>
      <t xml:space="preserve">, </t>
    </r>
    <r>
      <rPr>
        <sz val="6"/>
        <color rgb="FF6A8759"/>
        <rFont val="Courier New"/>
        <family val="3"/>
      </rPr>
      <t>'hour'</t>
    </r>
    <r>
      <rPr>
        <sz val="6"/>
        <color rgb="FFCC7832"/>
        <rFont val="Courier New"/>
        <family val="3"/>
      </rPr>
      <t xml:space="preserve">, </t>
    </r>
    <r>
      <rPr>
        <sz val="6"/>
        <color rgb="FF6A8759"/>
        <rFont val="Courier New"/>
        <family val="3"/>
      </rPr>
      <t>'world'</t>
    </r>
    <r>
      <rPr>
        <sz val="6"/>
        <color rgb="FFCC7832"/>
        <rFont val="Courier New"/>
        <family val="3"/>
      </rPr>
      <t xml:space="preserve">, </t>
    </r>
    <r>
      <rPr>
        <sz val="6"/>
        <color rgb="FF6A8759"/>
        <rFont val="Courier New"/>
        <family val="3"/>
      </rPr>
      <t>'controller'</t>
    </r>
    <r>
      <rPr>
        <sz val="6"/>
        <color rgb="FFCC7832"/>
        <rFont val="Courier New"/>
        <family val="3"/>
      </rPr>
      <t xml:space="preserve">, </t>
    </r>
    <r>
      <rPr>
        <sz val="6"/>
        <color rgb="FF6A8759"/>
        <rFont val="Courier New"/>
        <family val="3"/>
      </rPr>
      <t>'fun'</t>
    </r>
    <r>
      <rPr>
        <sz val="6"/>
        <color rgb="FFCC7832"/>
        <rFont val="Courier New"/>
        <family val="3"/>
      </rPr>
      <t xml:space="preserve">, </t>
    </r>
    <r>
      <rPr>
        <sz val="6"/>
        <color rgb="FF6A8759"/>
        <rFont val="Courier New"/>
        <family val="3"/>
      </rPr>
      <t>'gameplay'</t>
    </r>
    <r>
      <rPr>
        <sz val="6"/>
        <color rgb="FFCC7832"/>
        <rFont val="Courier New"/>
        <family val="3"/>
      </rPr>
      <t xml:space="preserve">, </t>
    </r>
    <r>
      <rPr>
        <sz val="6"/>
        <color rgb="FF6A8759"/>
        <rFont val="Courier New"/>
        <family val="3"/>
      </rPr>
      <t>'hunt'</t>
    </r>
    <r>
      <rPr>
        <sz val="6"/>
        <color rgb="FFCC7832"/>
        <rFont val="Courier New"/>
        <family val="3"/>
      </rPr>
      <t xml:space="preserve">, </t>
    </r>
    <r>
      <rPr>
        <sz val="6"/>
        <color rgb="FF6A8759"/>
        <rFont val="Courier New"/>
        <family val="3"/>
      </rPr>
      <t>'fps'</t>
    </r>
    <r>
      <rPr>
        <sz val="6"/>
        <color rgb="FFCC7832"/>
        <rFont val="Courier New"/>
        <family val="3"/>
      </rPr>
      <t xml:space="preserve">, </t>
    </r>
    <r>
      <rPr>
        <sz val="6"/>
        <color rgb="FF6A8759"/>
        <rFont val="Courier New"/>
        <family val="3"/>
      </rPr>
      <t>'day'</t>
    </r>
    <r>
      <rPr>
        <sz val="6"/>
        <color rgb="FFA9B7C6"/>
        <rFont val="Courier New"/>
        <family val="3"/>
      </rPr>
      <t>]</t>
    </r>
    <r>
      <rPr>
        <sz val="6"/>
        <color rgb="FFCC7832"/>
        <rFont val="Courier New"/>
        <family val="3"/>
      </rPr>
      <t xml:space="preserve">, </t>
    </r>
    <r>
      <rPr>
        <sz val="6"/>
        <color rgb="FF6897BB"/>
        <rFont val="Courier New"/>
        <family val="3"/>
      </rPr>
      <t>2</t>
    </r>
    <r>
      <rPr>
        <sz val="6"/>
        <color rgb="FFA9B7C6"/>
        <rFont val="Courier New"/>
        <family val="3"/>
      </rPr>
      <t>: [</t>
    </r>
    <r>
      <rPr>
        <sz val="6"/>
        <color rgb="FF6A8759"/>
        <rFont val="Courier New"/>
        <family val="3"/>
      </rPr>
      <t>'monster'</t>
    </r>
    <r>
      <rPr>
        <sz val="6"/>
        <color rgb="FFCC7832"/>
        <rFont val="Courier New"/>
        <family val="3"/>
      </rPr>
      <t xml:space="preserve">, </t>
    </r>
    <r>
      <rPr>
        <sz val="6"/>
        <color rgb="FF6A8759"/>
        <rFont val="Courier New"/>
        <family val="3"/>
      </rPr>
      <t>'pc'</t>
    </r>
    <r>
      <rPr>
        <sz val="6"/>
        <color rgb="FFCC7832"/>
        <rFont val="Courier New"/>
        <family val="3"/>
      </rPr>
      <t xml:space="preserve">, </t>
    </r>
    <r>
      <rPr>
        <sz val="6"/>
        <color rgb="FF6A8759"/>
        <rFont val="Courier New"/>
        <family val="3"/>
      </rPr>
      <t>'multiplayer'</t>
    </r>
    <r>
      <rPr>
        <sz val="6"/>
        <color rgb="FFCC7832"/>
        <rFont val="Courier New"/>
        <family val="3"/>
      </rPr>
      <t xml:space="preserve">, </t>
    </r>
    <r>
      <rPr>
        <sz val="6"/>
        <color rgb="FF6A8759"/>
        <rFont val="Courier New"/>
        <family val="3"/>
      </rPr>
      <t>'capcom'</t>
    </r>
    <r>
      <rPr>
        <sz val="6"/>
        <color rgb="FFCC7832"/>
        <rFont val="Courier New"/>
        <family val="3"/>
      </rPr>
      <t xml:space="preserve">, </t>
    </r>
    <r>
      <rPr>
        <sz val="6"/>
        <color rgb="FF6A8759"/>
        <rFont val="Courier New"/>
        <family val="3"/>
      </rPr>
      <t>'server'</t>
    </r>
    <r>
      <rPr>
        <sz val="6"/>
        <color rgb="FFCC7832"/>
        <rFont val="Courier New"/>
        <family val="3"/>
      </rPr>
      <t xml:space="preserve">, </t>
    </r>
    <r>
      <rPr>
        <sz val="6"/>
        <color rgb="FF6A8759"/>
        <rFont val="Courier New"/>
        <family val="3"/>
      </rPr>
      <t>'connection'</t>
    </r>
    <r>
      <rPr>
        <sz val="6"/>
        <color rgb="FFCC7832"/>
        <rFont val="Courier New"/>
        <family val="3"/>
      </rPr>
      <t xml:space="preserve">, </t>
    </r>
    <r>
      <rPr>
        <sz val="6"/>
        <color rgb="FF6A8759"/>
        <rFont val="Courier New"/>
        <family val="3"/>
      </rPr>
      <t>'console'</t>
    </r>
    <r>
      <rPr>
        <sz val="6"/>
        <color rgb="FFCC7832"/>
        <rFont val="Courier New"/>
        <family val="3"/>
      </rPr>
      <t xml:space="preserve">, </t>
    </r>
    <r>
      <rPr>
        <sz val="6"/>
        <color rgb="FF6A8759"/>
        <rFont val="Courier New"/>
        <family val="3"/>
      </rPr>
      <t>'month'</t>
    </r>
    <r>
      <rPr>
        <sz val="6"/>
        <color rgb="FFCC7832"/>
        <rFont val="Courier New"/>
        <family val="3"/>
      </rPr>
      <t xml:space="preserve">, </t>
    </r>
    <r>
      <rPr>
        <sz val="6"/>
        <color rgb="FF6A8759"/>
        <rFont val="Courier New"/>
        <family val="3"/>
      </rPr>
      <t>'performance'</t>
    </r>
    <r>
      <rPr>
        <sz val="6"/>
        <color rgb="FFCC7832"/>
        <rFont val="Courier New"/>
        <family val="3"/>
      </rPr>
      <t xml:space="preserve">, </t>
    </r>
    <r>
      <rPr>
        <sz val="6"/>
        <color rgb="FF6A8759"/>
        <rFont val="Courier New"/>
        <family val="3"/>
      </rPr>
      <t>'crash'</t>
    </r>
    <r>
      <rPr>
        <sz val="6"/>
        <color rgb="FFA9B7C6"/>
        <rFont val="Courier New"/>
        <family val="3"/>
      </rPr>
      <t>]</t>
    </r>
    <r>
      <rPr>
        <sz val="6"/>
        <color rgb="FFCC7832"/>
        <rFont val="Courier New"/>
        <family val="3"/>
      </rPr>
      <t xml:space="preserve">, </t>
    </r>
    <r>
      <rPr>
        <sz val="6"/>
        <color rgb="FF6897BB"/>
        <rFont val="Courier New"/>
        <family val="3"/>
      </rPr>
      <t>3</t>
    </r>
    <r>
      <rPr>
        <sz val="6"/>
        <color rgb="FFA9B7C6"/>
        <rFont val="Courier New"/>
        <family val="3"/>
      </rPr>
      <t>: [</t>
    </r>
    <r>
      <rPr>
        <sz val="6"/>
        <color rgb="FF6A8759"/>
        <rFont val="Courier New"/>
        <family val="3"/>
      </rPr>
      <t>'player'</t>
    </r>
    <r>
      <rPr>
        <sz val="6"/>
        <color rgb="FFCC7832"/>
        <rFont val="Courier New"/>
        <family val="3"/>
      </rPr>
      <t xml:space="preserve">, </t>
    </r>
    <r>
      <rPr>
        <sz val="6"/>
        <color rgb="FF6A8759"/>
        <rFont val="Courier New"/>
        <family val="3"/>
      </rPr>
      <t>'port'</t>
    </r>
    <r>
      <rPr>
        <sz val="6"/>
        <color rgb="FFCC7832"/>
        <rFont val="Courier New"/>
        <family val="3"/>
      </rPr>
      <t xml:space="preserve">, </t>
    </r>
    <r>
      <rPr>
        <sz val="6"/>
        <color rgb="FF6A8759"/>
        <rFont val="Courier New"/>
        <family val="3"/>
      </rPr>
      <t>'thing'</t>
    </r>
    <r>
      <rPr>
        <sz val="6"/>
        <color rgb="FFCC7832"/>
        <rFont val="Courier New"/>
        <family val="3"/>
      </rPr>
      <t xml:space="preserve">, </t>
    </r>
    <r>
      <rPr>
        <sz val="6"/>
        <color rgb="FF6A8759"/>
        <rFont val="Courier New"/>
        <family val="3"/>
      </rPr>
      <t>'graphic'</t>
    </r>
    <r>
      <rPr>
        <sz val="6"/>
        <color rgb="FFCC7832"/>
        <rFont val="Courier New"/>
        <family val="3"/>
      </rPr>
      <t xml:space="preserve">, </t>
    </r>
    <r>
      <rPr>
        <sz val="6"/>
        <color rgb="FF6A8759"/>
        <rFont val="Courier New"/>
        <family val="3"/>
      </rPr>
      <t>'version'</t>
    </r>
    <r>
      <rPr>
        <sz val="6"/>
        <color rgb="FFCC7832"/>
        <rFont val="Courier New"/>
        <family val="3"/>
      </rPr>
      <t xml:space="preserve">, </t>
    </r>
    <r>
      <rPr>
        <sz val="6"/>
        <color rgb="FF6A8759"/>
        <rFont val="Courier New"/>
        <family val="3"/>
      </rPr>
      <t>'mw'</t>
    </r>
    <r>
      <rPr>
        <sz val="6"/>
        <color rgb="FFCC7832"/>
        <rFont val="Courier New"/>
        <family val="3"/>
      </rPr>
      <t xml:space="preserve">, </t>
    </r>
    <r>
      <rPr>
        <sz val="6"/>
        <color rgb="FF6A8759"/>
        <rFont val="Courier New"/>
        <family val="3"/>
      </rPr>
      <t>'content'</t>
    </r>
    <r>
      <rPr>
        <sz val="6"/>
        <color rgb="FFCC7832"/>
        <rFont val="Courier New"/>
        <family val="3"/>
      </rPr>
      <t xml:space="preserve">, </t>
    </r>
    <r>
      <rPr>
        <sz val="6"/>
        <color rgb="FF6A8759"/>
        <rFont val="Courier New"/>
        <family val="3"/>
      </rPr>
      <t>'week'</t>
    </r>
    <r>
      <rPr>
        <sz val="6"/>
        <color rgb="FFCC7832"/>
        <rFont val="Courier New"/>
        <family val="3"/>
      </rPr>
      <t xml:space="preserve">, </t>
    </r>
    <r>
      <rPr>
        <sz val="6"/>
        <color rgb="FF6A8759"/>
        <rFont val="Courier New"/>
        <family val="3"/>
      </rPr>
      <t>'armor'</t>
    </r>
    <r>
      <rPr>
        <sz val="6"/>
        <color rgb="FFCC7832"/>
        <rFont val="Courier New"/>
        <family val="3"/>
      </rPr>
      <t xml:space="preserve">, </t>
    </r>
    <r>
      <rPr>
        <sz val="6"/>
        <color rgb="FF6A8759"/>
        <rFont val="Courier New"/>
        <family val="3"/>
      </rPr>
      <t>'fight'</t>
    </r>
    <r>
      <rPr>
        <sz val="6"/>
        <color rgb="FFA9B7C6"/>
        <rFont val="Courier New"/>
        <family val="3"/>
      </rPr>
      <t>]</t>
    </r>
    <r>
      <rPr>
        <sz val="6"/>
        <color rgb="FFCC7832"/>
        <rFont val="Courier New"/>
        <family val="3"/>
      </rPr>
      <t xml:space="preserve">, </t>
    </r>
    <r>
      <rPr>
        <sz val="6"/>
        <color rgb="FF6897BB"/>
        <rFont val="Courier New"/>
        <family val="3"/>
      </rPr>
      <t>4</t>
    </r>
    <r>
      <rPr>
        <sz val="6"/>
        <color rgb="FFA9B7C6"/>
        <rFont val="Courier New"/>
        <family val="3"/>
      </rPr>
      <t>: [</t>
    </r>
    <r>
      <rPr>
        <sz val="6"/>
        <color rgb="FF6A8759"/>
        <rFont val="Courier New"/>
        <family val="3"/>
      </rPr>
      <t>'time'</t>
    </r>
    <r>
      <rPr>
        <sz val="6"/>
        <color rgb="FFCC7832"/>
        <rFont val="Courier New"/>
        <family val="3"/>
      </rPr>
      <t xml:space="preserve">, </t>
    </r>
    <r>
      <rPr>
        <sz val="6"/>
        <color rgb="FF6A8759"/>
        <rFont val="Courier New"/>
        <family val="3"/>
      </rPr>
      <t>'friend'</t>
    </r>
    <r>
      <rPr>
        <sz val="6"/>
        <color rgb="FFCC7832"/>
        <rFont val="Courier New"/>
        <family val="3"/>
      </rPr>
      <t xml:space="preserve">, </t>
    </r>
    <r>
      <rPr>
        <sz val="6"/>
        <color rgb="FF6A8759"/>
        <rFont val="Courier New"/>
        <family val="3"/>
      </rPr>
      <t>'people'</t>
    </r>
    <r>
      <rPr>
        <sz val="6"/>
        <color rgb="FFCC7832"/>
        <rFont val="Courier New"/>
        <family val="3"/>
      </rPr>
      <t xml:space="preserve">, </t>
    </r>
    <r>
      <rPr>
        <sz val="6"/>
        <color rgb="FF6A8759"/>
        <rFont val="Courier New"/>
        <family val="3"/>
      </rPr>
      <t>'review'</t>
    </r>
    <r>
      <rPr>
        <sz val="6"/>
        <color rgb="FFCC7832"/>
        <rFont val="Courier New"/>
        <family val="3"/>
      </rPr>
      <t xml:space="preserve">, </t>
    </r>
    <r>
      <rPr>
        <sz val="6"/>
        <color rgb="FF6A8759"/>
        <rFont val="Courier New"/>
        <family val="3"/>
      </rPr>
      <t>'weapon'</t>
    </r>
    <r>
      <rPr>
        <sz val="6"/>
        <color rgb="FFCC7832"/>
        <rFont val="Courier New"/>
        <family val="3"/>
      </rPr>
      <t xml:space="preserve">, </t>
    </r>
    <r>
      <rPr>
        <sz val="6"/>
        <color rgb="FF6A8759"/>
        <rFont val="Courier New"/>
        <family val="3"/>
      </rPr>
      <t>'combat'</t>
    </r>
    <r>
      <rPr>
        <sz val="6"/>
        <color rgb="FFCC7832"/>
        <rFont val="Courier New"/>
        <family val="3"/>
      </rPr>
      <t xml:space="preserve">, </t>
    </r>
    <r>
      <rPr>
        <sz val="6"/>
        <color rgb="FF6A8759"/>
        <rFont val="Courier New"/>
        <family val="3"/>
      </rPr>
      <t>'mouse'</t>
    </r>
    <r>
      <rPr>
        <sz val="6"/>
        <color rgb="FFCC7832"/>
        <rFont val="Courier New"/>
        <family val="3"/>
      </rPr>
      <t xml:space="preserve">, </t>
    </r>
    <r>
      <rPr>
        <sz val="6"/>
        <color rgb="FF6A8759"/>
        <rFont val="Courier New"/>
        <family val="3"/>
      </rPr>
      <t>'control'</t>
    </r>
    <r>
      <rPr>
        <sz val="6"/>
        <color rgb="FFCC7832"/>
        <rFont val="Courier New"/>
        <family val="3"/>
      </rPr>
      <t xml:space="preserve">, </t>
    </r>
    <r>
      <rPr>
        <sz val="6"/>
        <color rgb="FF6A8759"/>
        <rFont val="Courier New"/>
        <family val="3"/>
      </rPr>
      <t>'experience'</t>
    </r>
    <r>
      <rPr>
        <sz val="6"/>
        <color rgb="FFCC7832"/>
        <rFont val="Courier New"/>
        <family val="3"/>
      </rPr>
      <t xml:space="preserve">, </t>
    </r>
    <r>
      <rPr>
        <sz val="6"/>
        <color rgb="FF6A8759"/>
        <rFont val="Courier New"/>
        <family val="3"/>
      </rPr>
      <t>'support'</t>
    </r>
    <r>
      <rPr>
        <sz val="6"/>
        <color rgb="FFA9B7C6"/>
        <rFont val="Courier New"/>
        <family val="3"/>
      </rPr>
      <t>]</t>
    </r>
    <r>
      <rPr>
        <sz val="6"/>
        <color rgb="FFCC7832"/>
        <rFont val="Courier New"/>
        <family val="3"/>
      </rPr>
      <t xml:space="preserve">, </t>
    </r>
    <r>
      <rPr>
        <sz val="6"/>
        <color rgb="FF6897BB"/>
        <rFont val="Courier New"/>
        <family val="3"/>
      </rPr>
      <t>5</t>
    </r>
    <r>
      <rPr>
        <sz val="6"/>
        <color rgb="FFA9B7C6"/>
        <rFont val="Courier New"/>
        <family val="3"/>
      </rPr>
      <t>: [</t>
    </r>
    <r>
      <rPr>
        <sz val="6"/>
        <color rgb="FF6A8759"/>
        <rFont val="Courier New"/>
        <family val="3"/>
      </rPr>
      <t>'problem'</t>
    </r>
    <r>
      <rPr>
        <sz val="6"/>
        <color rgb="FFCC7832"/>
        <rFont val="Courier New"/>
        <family val="3"/>
      </rPr>
      <t xml:space="preserve">, </t>
    </r>
    <r>
      <rPr>
        <sz val="6"/>
        <color rgb="FF6A8759"/>
        <rFont val="Courier New"/>
        <family val="3"/>
      </rPr>
      <t>'way'</t>
    </r>
    <r>
      <rPr>
        <sz val="6"/>
        <color rgb="FFCC7832"/>
        <rFont val="Courier New"/>
        <family val="3"/>
      </rPr>
      <t xml:space="preserve">, </t>
    </r>
    <r>
      <rPr>
        <sz val="6"/>
        <color rgb="FF6A8759"/>
        <rFont val="Courier New"/>
        <family val="3"/>
      </rPr>
      <t>'series'</t>
    </r>
    <r>
      <rPr>
        <sz val="6"/>
        <color rgb="FFCC7832"/>
        <rFont val="Courier New"/>
        <family val="3"/>
      </rPr>
      <t xml:space="preserve">, </t>
    </r>
    <r>
      <rPr>
        <sz val="6"/>
        <color rgb="FF6A8759"/>
        <rFont val="Courier New"/>
        <family val="3"/>
      </rPr>
      <t>'keyboard'</t>
    </r>
    <r>
      <rPr>
        <sz val="6"/>
        <color rgb="FFCC7832"/>
        <rFont val="Courier New"/>
        <family val="3"/>
      </rPr>
      <t xml:space="preserve">, </t>
    </r>
    <r>
      <rPr>
        <sz val="6"/>
        <color rgb="FF6A8759"/>
        <rFont val="Courier New"/>
        <family val="3"/>
      </rPr>
      <t>'story'</t>
    </r>
    <r>
      <rPr>
        <sz val="6"/>
        <color rgb="FFCC7832"/>
        <rFont val="Courier New"/>
        <family val="3"/>
      </rPr>
      <t xml:space="preserve">, </t>
    </r>
    <r>
      <rPr>
        <sz val="6"/>
        <color rgb="FF6A8759"/>
        <rFont val="Courier New"/>
        <family val="3"/>
      </rPr>
      <t>'setting'</t>
    </r>
    <r>
      <rPr>
        <sz val="6"/>
        <color rgb="FFCC7832"/>
        <rFont val="Courier New"/>
        <family val="3"/>
      </rPr>
      <t xml:space="preserve">, </t>
    </r>
    <r>
      <rPr>
        <sz val="6"/>
        <color rgb="FF6A8759"/>
        <rFont val="Courier New"/>
        <family val="3"/>
      </rPr>
      <t>'session'</t>
    </r>
    <r>
      <rPr>
        <sz val="6"/>
        <color rgb="FFCC7832"/>
        <rFont val="Courier New"/>
        <family val="3"/>
      </rPr>
      <t xml:space="preserve">, </t>
    </r>
    <r>
      <rPr>
        <sz val="6"/>
        <color rgb="FF6A8759"/>
        <rFont val="Courier New"/>
        <family val="3"/>
      </rPr>
      <t>'fix'</t>
    </r>
    <r>
      <rPr>
        <sz val="6"/>
        <color rgb="FFCC7832"/>
        <rFont val="Courier New"/>
        <family val="3"/>
      </rPr>
      <t xml:space="preserve">, </t>
    </r>
    <r>
      <rPr>
        <sz val="6"/>
        <color rgb="FF6A8759"/>
        <rFont val="Courier New"/>
        <family val="3"/>
      </rPr>
      <t>'patch'</t>
    </r>
    <r>
      <rPr>
        <sz val="6"/>
        <color rgb="FFCC7832"/>
        <rFont val="Courier New"/>
        <family val="3"/>
      </rPr>
      <t xml:space="preserve">, </t>
    </r>
    <r>
      <rPr>
        <sz val="6"/>
        <color rgb="FF6A8759"/>
        <rFont val="Courier New"/>
        <family val="3"/>
      </rPr>
      <t>'connectivity'</t>
    </r>
    <r>
      <rPr>
        <sz val="6"/>
        <color rgb="FFA9B7C6"/>
        <rFont val="Courier New"/>
        <family val="3"/>
      </rPr>
      <t>]}</t>
    </r>
  </si>
  <si>
    <t>Edukasi 5</t>
  </si>
  <si>
    <t>Edukasi 7</t>
  </si>
  <si>
    <t>E-commerce 5</t>
  </si>
  <si>
    <t>E-commerce 7</t>
  </si>
  <si>
    <t>Game 5</t>
  </si>
  <si>
    <t>Game 7</t>
  </si>
  <si>
    <t>Word2Vec</t>
  </si>
  <si>
    <t>Fast Text</t>
  </si>
  <si>
    <t>Word2Vec Glove</t>
  </si>
  <si>
    <t>binary=false</t>
  </si>
  <si>
    <t>Lin Similarity</t>
  </si>
  <si>
    <t>waktu (s) v2</t>
  </si>
  <si>
    <t>BTM</t>
  </si>
  <si>
    <t>Akurasi Semantic LDA-Glove 0,7</t>
  </si>
  <si>
    <t>Akurasi Semantic LDA-Glove All</t>
  </si>
  <si>
    <t>Education</t>
  </si>
  <si>
    <t>Method</t>
  </si>
  <si>
    <t>Number of Topics</t>
  </si>
  <si>
    <t>{1: ['design', 'project', 'information', 'concept', 'content', 'data', 'resume', 'experience', 'level', 'process'], 2: ['introduction', 'example', 'character', 'knowledge', 'explanation', 'background', 'artist', 'basic', 'principle', 'discussion'], 3: ['time', 'week', 'tool', 'class', 'work', 'job', 'exercise', 'field', 'step', 'sheet'], 4: ['game', 'theory', 'video', 'material', 'way', 'thing', 'idea', 'problem', 'topic', 'people'], 5: ['course', 'assignment', 'lecture', 'student', 'instructor', 'question', 'thanks', 'teacher', 'balance', 'application']}</t>
  </si>
  <si>
    <t>{1: ['project', 'information', 'experience', 'level', 'process', 'development', 'learning', 'addition', 'career', 'resource'], 2: ['example', 'character', 'knowledge', 'explanation', 'approach', 'opinion', 'quality', 'understanding', 'reference', 'effort'], 3: ['time', 'week', 'class', 'work', 'job', 'field', 'step', 'business', 'fun', 'practice'], 4: ['way', 'thing', 'idea', 'problem', 'people', 'end', 'kind', 'answer', 'world', 'lot'], 5: ['course', 'lecture', 'student', 'question', 'thanks', 'teacher', 'presentation', 'exam', 'math', 'study']}</t>
  </si>
  <si>
    <t>Pure PMI</t>
  </si>
  <si>
    <t>Human</t>
  </si>
  <si>
    <t>LTI</t>
  </si>
  <si>
    <t>FastText</t>
  </si>
  <si>
    <t>Lin</t>
  </si>
  <si>
    <t>Path</t>
  </si>
  <si>
    <t>V2</t>
  </si>
  <si>
    <t>manual</t>
  </si>
  <si>
    <t>lti</t>
  </si>
  <si>
    <t>waktu (s) v4</t>
  </si>
  <si>
    <t>waktu (s) v5</t>
  </si>
  <si>
    <t>Result</t>
  </si>
  <si>
    <t>Iterasi</t>
  </si>
  <si>
    <t>Matrix-KMeans</t>
  </si>
  <si>
    <t>Matrix-LDA</t>
  </si>
  <si>
    <t>500/7</t>
  </si>
  <si>
    <t>Precision</t>
  </si>
  <si>
    <t>Recall</t>
  </si>
  <si>
    <t>F1-Score</t>
  </si>
  <si>
    <t>Macro</t>
  </si>
  <si>
    <t>Weighted</t>
  </si>
  <si>
    <t>Accuracy</t>
  </si>
  <si>
    <t>SVM</t>
  </si>
  <si>
    <t>DT</t>
  </si>
  <si>
    <t>NB</t>
  </si>
  <si>
    <t>1500/7</t>
  </si>
  <si>
    <t>LDA-GloVe</t>
  </si>
  <si>
    <t>1000/7</t>
  </si>
  <si>
    <t>2500/7</t>
  </si>
  <si>
    <t>GloVe</t>
  </si>
  <si>
    <t>TF-IDF</t>
  </si>
  <si>
    <t>Metode</t>
  </si>
  <si>
    <t>Prec.</t>
  </si>
  <si>
    <t>Acc.</t>
  </si>
  <si>
    <t>Decision Tree</t>
  </si>
  <si>
    <t>Naïve Bayes</t>
  </si>
  <si>
    <t>E-Commerce</t>
  </si>
  <si>
    <t>Jumlah Label</t>
  </si>
  <si>
    <t>Jumlah topik</t>
  </si>
  <si>
    <t>For Thesis</t>
  </si>
  <si>
    <t>Dokumen 500</t>
  </si>
  <si>
    <t>'side', 'thing', 'look'</t>
  </si>
  <si>
    <t>'side', 'thing', 'look', 'way', 'eye'</t>
  </si>
  <si>
    <t>'side', 'thing', 'look', 'way', 'eye', 'stuff', 'like'</t>
  </si>
  <si>
    <t>'side', 'thing', 'way', 'look', 'stuff', 'eye', 'like'</t>
  </si>
  <si>
    <t>Waktu</t>
  </si>
  <si>
    <t>Dokumen 1000</t>
  </si>
  <si>
    <t>'side', 'thing', 'way', 'look', 'stuff'</t>
  </si>
  <si>
    <t>'side', 'thing', 'way'</t>
  </si>
  <si>
    <t>Dokumen 1500</t>
  </si>
  <si>
    <t>'experience', 'example', 'thing'</t>
  </si>
  <si>
    <t>'experience', 'example', 'thing', 'work', 'process'</t>
  </si>
  <si>
    <t>'experience', 'example', 'thing', 'work', 'process', 'way', 'course'</t>
  </si>
  <si>
    <t>'thing', 'way', 'work', 'side', 'making'</t>
  </si>
  <si>
    <t>'thing', 'way', 'work', 'side', 'making', 'space', 'need'</t>
  </si>
  <si>
    <t>'thing', 'way', 'work'</t>
  </si>
  <si>
    <t>'thing', 'way', 'work', 'side', 'making', 'space', 'thought'</t>
  </si>
  <si>
    <t>'experience', 'example', 'work', 'thing', 'process', 'reference', 'way'</t>
  </si>
  <si>
    <t>'experience', 'example', 'work', 'thing', 'process'</t>
  </si>
  <si>
    <t>'experience', 'example', 'work'</t>
  </si>
  <si>
    <t>'small', 'side', 'thing'</t>
  </si>
  <si>
    <t>'small', 'side', 'thing', 'out', 'way'</t>
  </si>
  <si>
    <t>'small', 'side', 'thing', 'out', 'way', 'look', 'white'</t>
  </si>
  <si>
    <t>experience', 'example', 'work', 'thing', 'course'</t>
  </si>
  <si>
    <t>'experience', 'example', 'work', 'thing', 'course', 'process', 'reference'</t>
  </si>
  <si>
    <t>'thing', 'way', 'work', 'making', 'side', 'need', 'lot'</t>
  </si>
  <si>
    <t>'thing', 'way', 'work', 'making', 'side'</t>
  </si>
  <si>
    <t>500/5</t>
  </si>
  <si>
    <t>Humam-KMeans</t>
  </si>
  <si>
    <t>Human-LDA</t>
  </si>
  <si>
    <t>Problem</t>
  </si>
  <si>
    <t>Imbalanced Data</t>
  </si>
  <si>
    <t>ukuran dataset kecil</t>
  </si>
  <si>
    <t>word emedding</t>
  </si>
  <si>
    <t>Akurasi tinggi, F-mesure dan presisi rendah</t>
  </si>
  <si>
    <t>Nilai F-measure LDA rendah</t>
  </si>
  <si>
    <t>word embedding</t>
  </si>
  <si>
    <t>Nilai F-Measure game rendah</t>
  </si>
  <si>
    <t>nilai path similarity rendah</t>
  </si>
  <si>
    <t>titik cluster avg rendah</t>
  </si>
  <si>
    <t>Jumlah Dokumen</t>
  </si>
  <si>
    <t>Waktu(s)</t>
  </si>
  <si>
    <t>Dokumen</t>
  </si>
  <si>
    <t>Hasil</t>
  </si>
  <si>
    <t>group, knowledge, work, people, teacher</t>
  </si>
  <si>
    <t>structure, someone, shop, quality, cord</t>
  </si>
  <si>
    <t>connection, people, yesterday, group, device</t>
  </si>
  <si>
    <t>knowledge, knowledge, people, education, activity</t>
  </si>
  <si>
    <t>chest, person, day, denim, shop</t>
  </si>
  <si>
    <t>person, people, yesterday, device, group</t>
  </si>
  <si>
    <t>knowledge, knowledge, education, group, procedure</t>
  </si>
  <si>
    <t>cloth, shoulder, way, shop, day</t>
  </si>
  <si>
    <t>person, people, tomorrow, device, group</t>
  </si>
  <si>
    <t>Label</t>
  </si>
  <si>
    <t>process, knowledge, education, problem, course</t>
  </si>
  <si>
    <t>shape, problem, style, time, body</t>
  </si>
  <si>
    <t>problem, people, time, fight, spot</t>
  </si>
  <si>
    <t>good interesting</t>
  </si>
  <si>
    <t>class helpful currently learning class make lot basic music knowledge</t>
  </si>
  <si>
    <t>like prof ta helpful discussion student active rewarding learning experience</t>
  </si>
  <si>
    <t>easy follow includes lot basic important technique use sketchup</t>
  </si>
  <si>
    <t>nice teacher got point eazliy v</t>
  </si>
  <si>
    <t>absolutely wonderful silky sexy comfortable</t>
  </si>
  <si>
    <t>love dress sooo pretty happened find store glad never ordered online petite bought petite love length hit little knee definitely true midi someone truly petite</t>
  </si>
  <si>
    <t>love love love jumpsuit fun flirty fabulous every time wear nothing great compliment</t>
  </si>
  <si>
    <t>shirt flattering due adjustable front tie perfect length wear legging sleeveless pair well cardigan love shirt</t>
  </si>
  <si>
    <t>high hope dress really wanted work initially ordered petite small usual size found outrageously small small fact zip reordered petite medium ok overall top half comfortable fit nicely bottom half tight layer several somewhat cheap net layer imo major design flaw net layer sewn directly zipper c</t>
  </si>
  <si>
    <t>gt played german reichgt declare war belgiumgt break belgium francegt capitulate france order belgiumgt true blitzkrieg achievementthis game dad</t>
  </si>
  <si>
    <t>game although bit overpriced opinion prefer playing game mod historical accuracy although vanilla version aswell</t>
  </si>
  <si>
    <t>review wrote one probably serious one wrote starter community game suck like every online game wan na talk jerk wan na suck camped blah blah blah rare compliment people game talk community either unlike online game one mic system worry hearing twelve year old cry baby raging nothing time talk people game beginning match start survivor end match killer survivor end chat one killer talk everyone match though mostly gg game survivor basically play every man sneaky screw player team mate rescue hook someone jerk chat match save hooked mostly play killer find fun playing survivor someone got ta play killer hear people enjoy playing survivor probably becuase survivor feel like horror game team mate killer really trying game really great though community suck ignore community someone raging end gg leave seeing argue waste time might mad got last word aka gg give game wonder anyone actually read review actually time write wan na swear nothing censor heart steam like actually read let leaving comment like someone read peice crap review yay</t>
  </si>
  <si>
    <t>disclaimer survivor main play game fun competition dbd community really bad killer face camp oh well die move next game killer find immediately hook juke whoop patrol camp ok biggie next game please community salt killer come dealing rank one survivor actually play game properly around flash killer face legitimate strategy take away fun game opinion killer horrible one called name survivor tell gud older player ruin newer player player put hour relax fun game pip always next game said game crazy fun let saltiness community keep buying game grab fun ignore anyone might give hard time fixate much ranking process unless absurdly highly competitive reason fine let push spout anger recognize jerk play game like game fun compete</t>
  </si>
  <si>
    <t>education</t>
  </si>
  <si>
    <t>Worrd2Vec</t>
  </si>
  <si>
    <t>Selisih</t>
  </si>
  <si>
    <t>Evaluasi Aspect Extraction LDA-GloVe based on Latent topic identification</t>
  </si>
  <si>
    <t>Matrix-Human</t>
  </si>
  <si>
    <t>LDA-K-means</t>
  </si>
  <si>
    <t>LDA-Humans</t>
  </si>
  <si>
    <t>K-means</t>
  </si>
  <si>
    <t>LDA-GloVe 0,7</t>
  </si>
  <si>
    <t>Fasttext</t>
  </si>
  <si>
    <t>W2V</t>
  </si>
  <si>
    <t>Negatif</t>
  </si>
  <si>
    <t>Positif</t>
  </si>
  <si>
    <t>Akurasi</t>
  </si>
  <si>
    <t>Avg E-commerce</t>
  </si>
  <si>
    <t>Avg Game</t>
  </si>
  <si>
    <t>Avg Edukasi</t>
  </si>
  <si>
    <t>Avg vector</t>
  </si>
  <si>
    <t>Avg synset</t>
  </si>
  <si>
    <t>Ed K-means</t>
  </si>
  <si>
    <t>Ed Human</t>
  </si>
  <si>
    <t>Ec K-means</t>
  </si>
  <si>
    <t>Ec Human</t>
  </si>
  <si>
    <t>G K-means</t>
  </si>
  <si>
    <t>G Human</t>
  </si>
  <si>
    <t>Avg SVM</t>
  </si>
  <si>
    <t>Avg LDA-GloVe 0,7</t>
  </si>
  <si>
    <t>Avg F1-Score</t>
  </si>
  <si>
    <t>Avg Akurasi</t>
  </si>
  <si>
    <t xml:space="preserve">LDA-GLOVE </t>
  </si>
  <si>
    <t>Computer</t>
  </si>
  <si>
    <t>Word2vec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</si>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</sst>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64" formatCode="#,##0.000"/>
    <numFmt numFmtId="165" formatCode="_-* #,##0.000_-;\-* #,##0.000_-;_-* &quot;-&quot;_-;_-@_-"/>
    <numFmt numFmtId="166" formatCode="0.000"/>
    <numFmt numFmtId="167" formatCode="#,##0.0"/>
    <numFmt numFmtId="168" formatCode="0.0000"/>
    <numFmt numFmtId="169" formatCode="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6"/>
      <color rgb="FFA9B7C6"/>
      <name val="Courier New"/>
      <family val="3"/>
    </font>
    <font>
      <sz val="6"/>
      <color rgb="FF6A8759"/>
      <name val="Courier New"/>
      <family val="3"/>
    </font>
    <font>
      <sz val="6"/>
      <color rgb="FF6897BB"/>
      <name val="Courier New"/>
      <family val="3"/>
    </font>
    <font>
      <sz val="6"/>
      <color rgb="FFCC7832"/>
      <name val="Courier New"/>
      <family val="3"/>
    </font>
    <font>
      <sz val="11"/>
      <color rgb="FF333333"/>
      <name val="Calibri"/>
      <family val="2"/>
      <scheme val="minor"/>
    </font>
    <font>
      <b/>
      <u/>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medium">
        <color rgb="FFDDDDDD"/>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2" fillId="0" borderId="0" applyFont="0" applyFill="0" applyBorder="0" applyAlignment="0" applyProtection="0"/>
    <xf numFmtId="41" fontId="2" fillId="0" borderId="0" applyFont="0" applyFill="0" applyBorder="0" applyAlignment="0" applyProtection="0"/>
  </cellStyleXfs>
  <cellXfs count="134">
    <xf numFmtId="0" fontId="0" fillId="0" borderId="0" xfId="0"/>
    <xf numFmtId="1" fontId="0" fillId="0" borderId="0" xfId="0" applyNumberFormat="1"/>
    <xf numFmtId="0" fontId="0" fillId="0" borderId="0" xfId="0" applyNumberFormat="1"/>
    <xf numFmtId="0" fontId="0" fillId="0" borderId="0" xfId="0" applyFont="1"/>
    <xf numFmtId="0" fontId="0" fillId="2" borderId="0" xfId="0" applyFill="1"/>
    <xf numFmtId="0" fontId="0" fillId="0" borderId="0" xfId="0" applyFill="1"/>
    <xf numFmtId="0" fontId="0" fillId="0" borderId="0" xfId="0" quotePrefix="1"/>
    <xf numFmtId="3" fontId="0" fillId="0" borderId="0" xfId="0" applyNumberFormat="1"/>
    <xf numFmtId="0" fontId="1" fillId="0" borderId="0" xfId="0" applyFont="1"/>
    <xf numFmtId="164" fontId="0" fillId="0" borderId="0" xfId="0" applyNumberFormat="1"/>
    <xf numFmtId="165" fontId="0" fillId="0" borderId="0" xfId="1" applyNumberFormat="1" applyFont="1"/>
    <xf numFmtId="165" fontId="0" fillId="0" borderId="0" xfId="0" applyNumberFormat="1"/>
    <xf numFmtId="165" fontId="1" fillId="0" borderId="0" xfId="0" applyNumberFormat="1" applyFont="1"/>
    <xf numFmtId="166" fontId="0" fillId="0" borderId="0" xfId="0" applyNumberFormat="1"/>
    <xf numFmtId="165" fontId="0" fillId="0" borderId="0" xfId="0" applyNumberFormat="1" applyFont="1"/>
    <xf numFmtId="0" fontId="0" fillId="0" borderId="0" xfId="0"/>
    <xf numFmtId="4" fontId="0" fillId="0" borderId="0" xfId="0" applyNumberFormat="1"/>
    <xf numFmtId="164" fontId="1" fillId="0" borderId="0" xfId="0" applyNumberFormat="1" applyFont="1"/>
    <xf numFmtId="164" fontId="0" fillId="0" borderId="0" xfId="0" applyNumberFormat="1" applyFont="1"/>
    <xf numFmtId="0" fontId="3" fillId="0" borderId="0" xfId="0" applyFont="1" applyAlignment="1">
      <alignment vertical="center"/>
    </xf>
    <xf numFmtId="167" fontId="0" fillId="0" borderId="0" xfId="0" applyNumberFormat="1"/>
    <xf numFmtId="168" fontId="1" fillId="0" borderId="0" xfId="0" applyNumberFormat="1" applyFont="1"/>
    <xf numFmtId="0" fontId="0" fillId="0" borderId="0" xfId="0" applyBorder="1"/>
    <xf numFmtId="0" fontId="0" fillId="0" borderId="4" xfId="0" applyBorder="1"/>
    <xf numFmtId="164" fontId="0" fillId="0" borderId="0" xfId="0" applyNumberFormat="1" applyBorder="1"/>
    <xf numFmtId="4" fontId="0" fillId="0" borderId="0" xfId="0" applyNumberFormat="1" applyBorder="1"/>
    <xf numFmtId="0" fontId="0" fillId="0" borderId="5" xfId="0" applyBorder="1"/>
    <xf numFmtId="0" fontId="0" fillId="0" borderId="6" xfId="0" applyBorder="1"/>
    <xf numFmtId="164" fontId="0" fillId="0" borderId="6" xfId="0" applyNumberFormat="1" applyBorder="1"/>
    <xf numFmtId="4" fontId="0" fillId="0" borderId="6" xfId="0" applyNumberFormat="1" applyBorder="1"/>
    <xf numFmtId="0" fontId="0" fillId="0" borderId="9" xfId="0" applyBorder="1"/>
    <xf numFmtId="167" fontId="0" fillId="0" borderId="6" xfId="0" applyNumberFormat="1" applyBorder="1"/>
    <xf numFmtId="0" fontId="0" fillId="0" borderId="0" xfId="0" applyFill="1" applyBorder="1"/>
    <xf numFmtId="4" fontId="1" fillId="0" borderId="0" xfId="0" applyNumberFormat="1" applyFont="1" applyBorder="1"/>
    <xf numFmtId="4" fontId="1" fillId="0" borderId="6" xfId="0" applyNumberFormat="1" applyFont="1" applyBorder="1"/>
    <xf numFmtId="164" fontId="1" fillId="0" borderId="6" xfId="0" applyNumberFormat="1" applyFont="1" applyBorder="1"/>
    <xf numFmtId="0" fontId="1" fillId="0" borderId="0" xfId="0" applyFont="1" applyFill="1" applyBorder="1"/>
    <xf numFmtId="2" fontId="0" fillId="0" borderId="0" xfId="0" applyNumberFormat="1" applyBorder="1"/>
    <xf numFmtId="2" fontId="0" fillId="0" borderId="0" xfId="0" applyNumberFormat="1"/>
    <xf numFmtId="2" fontId="1" fillId="0" borderId="0" xfId="0" applyNumberFormat="1" applyFont="1" applyBorder="1"/>
    <xf numFmtId="2" fontId="1" fillId="0" borderId="0" xfId="0" applyNumberFormat="1" applyFont="1"/>
    <xf numFmtId="2" fontId="0" fillId="0" borderId="6" xfId="0" applyNumberFormat="1" applyBorder="1"/>
    <xf numFmtId="166" fontId="1" fillId="0" borderId="0" xfId="0" applyNumberFormat="1" applyFont="1"/>
    <xf numFmtId="166" fontId="0" fillId="0" borderId="0" xfId="0" applyNumberFormat="1" applyFont="1"/>
    <xf numFmtId="0" fontId="0" fillId="0" borderId="2" xfId="0" applyBorder="1" applyAlignment="1">
      <alignment horizontal="center" vertical="top"/>
    </xf>
    <xf numFmtId="0" fontId="0" fillId="0" borderId="6" xfId="0" applyBorder="1" applyAlignment="1">
      <alignment horizontal="center" vertical="top"/>
    </xf>
    <xf numFmtId="0" fontId="0" fillId="0" borderId="9" xfId="0" applyBorder="1" applyAlignment="1">
      <alignment horizontal="center"/>
    </xf>
    <xf numFmtId="0" fontId="1" fillId="0" borderId="11" xfId="0" applyFont="1" applyBorder="1"/>
    <xf numFmtId="0" fontId="0" fillId="0" borderId="8" xfId="0" applyBorder="1"/>
    <xf numFmtId="0" fontId="0" fillId="0" borderId="13" xfId="0" applyBorder="1"/>
    <xf numFmtId="0" fontId="0" fillId="0" borderId="14" xfId="0"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3"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xf numFmtId="0" fontId="1" fillId="0" borderId="9" xfId="0" applyFont="1" applyBorder="1"/>
    <xf numFmtId="0" fontId="1" fillId="0" borderId="15" xfId="0" applyFont="1" applyBorder="1"/>
    <xf numFmtId="0" fontId="1" fillId="0" borderId="2" xfId="0" applyFont="1" applyBorder="1"/>
    <xf numFmtId="0" fontId="1" fillId="0" borderId="3" xfId="0" applyFont="1" applyBorder="1"/>
    <xf numFmtId="0" fontId="1" fillId="0" borderId="1" xfId="0" applyFont="1" applyBorder="1"/>
    <xf numFmtId="0" fontId="0" fillId="0" borderId="16" xfId="0" applyBorder="1"/>
    <xf numFmtId="4" fontId="0" fillId="0" borderId="0" xfId="0" applyNumberFormat="1" applyFont="1" applyBorder="1"/>
    <xf numFmtId="4" fontId="0" fillId="0" borderId="6" xfId="0" applyNumberFormat="1" applyFont="1" applyBorder="1"/>
    <xf numFmtId="164" fontId="1" fillId="0" borderId="0" xfId="0" applyNumberFormat="1" applyFont="1" applyBorder="1"/>
    <xf numFmtId="164" fontId="0" fillId="0" borderId="6" xfId="0" applyNumberFormat="1" applyFont="1" applyBorder="1"/>
    <xf numFmtId="2" fontId="7" fillId="3" borderId="10" xfId="0" applyNumberFormat="1" applyFont="1" applyFill="1" applyBorder="1" applyAlignment="1">
      <alignment vertical="top" wrapText="1"/>
    </xf>
    <xf numFmtId="0" fontId="1" fillId="0" borderId="6" xfId="0" applyFont="1" applyBorder="1"/>
    <xf numFmtId="167" fontId="1" fillId="0" borderId="6" xfId="0" applyNumberFormat="1" applyFont="1" applyBorder="1"/>
    <xf numFmtId="168" fontId="0" fillId="0" borderId="0" xfId="0" applyNumberFormat="1"/>
    <xf numFmtId="0" fontId="0" fillId="0" borderId="16" xfId="0" applyBorder="1" applyAlignment="1">
      <alignment vertical="center"/>
    </xf>
    <xf numFmtId="0" fontId="1" fillId="0" borderId="16" xfId="0" applyFont="1" applyBorder="1"/>
    <xf numFmtId="166" fontId="0" fillId="0" borderId="16" xfId="0" applyNumberFormat="1" applyBorder="1"/>
    <xf numFmtId="166" fontId="1" fillId="0" borderId="16" xfId="0" applyNumberFormat="1" applyFont="1" applyBorder="1"/>
    <xf numFmtId="0" fontId="1" fillId="0" borderId="16" xfId="0" applyFont="1" applyFill="1" applyBorder="1"/>
    <xf numFmtId="166" fontId="0" fillId="0" borderId="16" xfId="0" applyNumberFormat="1" applyFont="1" applyBorder="1"/>
    <xf numFmtId="166" fontId="8" fillId="0" borderId="0" xfId="0" applyNumberFormat="1" applyFont="1"/>
    <xf numFmtId="166" fontId="9" fillId="0" borderId="0" xfId="0" applyNumberFormat="1" applyFont="1"/>
    <xf numFmtId="0" fontId="1" fillId="0" borderId="4" xfId="0" applyFont="1" applyBorder="1"/>
    <xf numFmtId="0" fontId="1" fillId="0" borderId="0" xfId="0" applyFont="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Border="1"/>
    <xf numFmtId="0" fontId="0" fillId="0" borderId="11" xfId="0" applyFont="1" applyBorder="1"/>
    <xf numFmtId="0" fontId="0" fillId="0" borderId="5" xfId="0" applyFont="1" applyBorder="1"/>
    <xf numFmtId="0" fontId="0" fillId="0" borderId="6" xfId="0" applyFont="1" applyBorder="1"/>
    <xf numFmtId="0" fontId="0" fillId="0" borderId="12" xfId="0" applyFont="1" applyBorder="1"/>
    <xf numFmtId="2" fontId="0" fillId="0" borderId="16" xfId="0" applyNumberFormat="1" applyFont="1" applyBorder="1"/>
    <xf numFmtId="4" fontId="0" fillId="0" borderId="16" xfId="0" applyNumberFormat="1" applyFont="1" applyBorder="1"/>
    <xf numFmtId="164" fontId="0" fillId="0" borderId="16" xfId="0" applyNumberFormat="1" applyBorder="1"/>
    <xf numFmtId="4" fontId="0" fillId="0" borderId="16" xfId="0" applyNumberFormat="1" applyBorder="1"/>
    <xf numFmtId="164" fontId="0" fillId="0" borderId="16" xfId="0" applyNumberFormat="1" applyFont="1" applyBorder="1"/>
    <xf numFmtId="0" fontId="0" fillId="0" borderId="16" xfId="0" applyFont="1" applyBorder="1"/>
    <xf numFmtId="0" fontId="0" fillId="0" borderId="16" xfId="0" applyFont="1" applyFill="1" applyBorder="1"/>
    <xf numFmtId="169" fontId="0" fillId="0" borderId="16" xfId="0" applyNumberFormat="1" applyFont="1" applyBorder="1"/>
    <xf numFmtId="169" fontId="0" fillId="0" borderId="0" xfId="0" applyNumberFormat="1"/>
    <xf numFmtId="0" fontId="1" fillId="0" borderId="4" xfId="0" applyFont="1" applyFill="1" applyBorder="1"/>
    <xf numFmtId="0" fontId="0" fillId="0" borderId="0" xfId="0" applyAlignment="1">
      <alignment horizontal="center"/>
    </xf>
    <xf numFmtId="166" fontId="0" fillId="0" borderId="0" xfId="0" applyNumberFormat="1" applyBorder="1"/>
    <xf numFmtId="166" fontId="1" fillId="0" borderId="0" xfId="0" applyNumberFormat="1" applyFont="1" applyBorder="1"/>
    <xf numFmtId="168" fontId="0" fillId="0" borderId="16" xfId="0" applyNumberFormat="1" applyBorder="1"/>
    <xf numFmtId="0" fontId="1" fillId="0" borderId="11" xfId="0" applyFont="1" applyFill="1" applyBorder="1"/>
    <xf numFmtId="0" fontId="0" fillId="0" borderId="16" xfId="0" applyBorder="1" applyAlignment="1">
      <alignment horizontal="center"/>
    </xf>
    <xf numFmtId="0" fontId="0" fillId="0" borderId="16" xfId="0" applyBorder="1" applyAlignment="1">
      <alignment horizontal="center" vertical="center"/>
    </xf>
    <xf numFmtId="0" fontId="0" fillId="0" borderId="7" xfId="0" applyBorder="1" applyAlignment="1">
      <alignment horizontal="center" vertical="top"/>
    </xf>
    <xf numFmtId="0" fontId="0" fillId="0" borderId="2" xfId="0" applyBorder="1" applyAlignment="1">
      <alignment horizontal="center" vertical="top"/>
    </xf>
    <xf numFmtId="0" fontId="0" fillId="0" borderId="6" xfId="0" applyBorder="1" applyAlignment="1">
      <alignment horizontal="center" vertical="top"/>
    </xf>
    <xf numFmtId="0" fontId="0" fillId="0" borderId="3"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1" fillId="0" borderId="7" xfId="0" applyFont="1" applyBorder="1" applyAlignment="1">
      <alignment horizontal="center"/>
    </xf>
    <xf numFmtId="0" fontId="1" fillId="0" borderId="15" xfId="0" applyFont="1" applyBorder="1" applyAlignment="1">
      <alignment horizontal="center"/>
    </xf>
    <xf numFmtId="0" fontId="0" fillId="0" borderId="8"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8" xfId="0" applyFont="1" applyBorder="1" applyAlignment="1">
      <alignment horizontal="center" vertical="center"/>
    </xf>
    <xf numFmtId="0" fontId="1" fillId="0" borderId="14" xfId="0" applyFont="1" applyBorder="1" applyAlignment="1">
      <alignment horizontal="center" vertical="center"/>
    </xf>
    <xf numFmtId="0" fontId="1" fillId="0" borderId="3" xfId="0" applyFont="1" applyBorder="1" applyAlignment="1">
      <alignment horizontal="center" vertical="center"/>
    </xf>
    <xf numFmtId="0" fontId="1" fillId="0" borderId="12" xfId="0" applyFont="1" applyBorder="1" applyAlignment="1">
      <alignment horizontal="center" vertical="center"/>
    </xf>
    <xf numFmtId="0" fontId="0" fillId="0" borderId="8" xfId="0" applyFont="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cellXfs>
  <cellStyles count="3">
    <cellStyle name="Comma [0]" xfId="1" builtinId="6"/>
    <cellStyle name="Comma [0] 2" xfId="2" xr:uid="{DF4A0B31-D321-48C8-B678-0DC4EDE3739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Evaluation!$A$18</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Evaluation!$B$11:$J$11</c:f>
              <c:strCache>
                <c:ptCount val="9"/>
                <c:pt idx="0">
                  <c:v>0.1</c:v>
                </c:pt>
                <c:pt idx="1">
                  <c:v>0.2</c:v>
                </c:pt>
                <c:pt idx="2">
                  <c:v>0.3</c:v>
                </c:pt>
                <c:pt idx="3">
                  <c:v>0.4</c:v>
                </c:pt>
                <c:pt idx="4">
                  <c:v>0.5</c:v>
                </c:pt>
                <c:pt idx="5">
                  <c:v>0.6</c:v>
                </c:pt>
                <c:pt idx="6">
                  <c:v>0.7</c:v>
                </c:pt>
                <c:pt idx="7">
                  <c:v>0.8</c:v>
                </c:pt>
                <c:pt idx="8">
                  <c:v>0.9</c:v>
                </c:pt>
              </c:strCache>
            </c:strRef>
          </c:cat>
          <c:val>
            <c:numRef>
              <c:f>Evaluation!$B$18:$J$18</c:f>
              <c:numCache>
                <c:formatCode>General</c:formatCode>
                <c:ptCount val="9"/>
                <c:pt idx="0">
                  <c:v>6.157</c:v>
                </c:pt>
                <c:pt idx="1">
                  <c:v>6.1908000000000003</c:v>
                </c:pt>
                <c:pt idx="2">
                  <c:v>6.1908000000000003</c:v>
                </c:pt>
                <c:pt idx="3">
                  <c:v>6.1908000000000003</c:v>
                </c:pt>
                <c:pt idx="4">
                  <c:v>6.1979999999999995</c:v>
                </c:pt>
                <c:pt idx="5">
                  <c:v>6.3906000000000009</c:v>
                </c:pt>
                <c:pt idx="6">
                  <c:v>7.2694000000000001</c:v>
                </c:pt>
                <c:pt idx="7">
                  <c:v>8.5188000000000006</c:v>
                </c:pt>
              </c:numCache>
            </c:numRef>
          </c:val>
          <c:smooth val="0"/>
          <c:extLst>
            <c:ext xmlns:c16="http://schemas.microsoft.com/office/drawing/2014/chart" uri="{C3380CC4-5D6E-409C-BE32-E72D297353CC}">
              <c16:uniqueId val="{00000006-073C-4E57-995F-6A679128AFF5}"/>
            </c:ext>
          </c:extLst>
        </c:ser>
        <c:dLbls>
          <c:dLblPos val="t"/>
          <c:showLegendKey val="0"/>
          <c:showVal val="1"/>
          <c:showCatName val="0"/>
          <c:showSerName val="0"/>
          <c:showPercent val="0"/>
          <c:showBubbleSize val="0"/>
        </c:dLbls>
        <c:marker val="1"/>
        <c:smooth val="0"/>
        <c:axId val="475349792"/>
        <c:axId val="475347496"/>
        <c:extLst>
          <c:ext xmlns:c15="http://schemas.microsoft.com/office/drawing/2012/chart" uri="{02D57815-91ED-43cb-92C2-25804820EDAC}">
            <c15:filteredLineSeries>
              <c15:ser>
                <c:idx val="0"/>
                <c:order val="0"/>
                <c:tx>
                  <c:strRef>
                    <c:extLst>
                      <c:ext uri="{02D57815-91ED-43cb-92C2-25804820EDAC}">
                        <c15:formulaRef>
                          <c15:sqref>Evaluation!$A$12</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Evaluation!$B$11:$J$11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Evaluation!$B$12:$J$12</c15:sqref>
                        </c15:formulaRef>
                      </c:ext>
                    </c:extLst>
                    <c:numCache>
                      <c:formatCode>General</c:formatCode>
                      <c:ptCount val="9"/>
                      <c:pt idx="0">
                        <c:v>5.992</c:v>
                      </c:pt>
                      <c:pt idx="1">
                        <c:v>5.992</c:v>
                      </c:pt>
                      <c:pt idx="2">
                        <c:v>5.992</c:v>
                      </c:pt>
                      <c:pt idx="3">
                        <c:v>5.992</c:v>
                      </c:pt>
                      <c:pt idx="4">
                        <c:v>5.992</c:v>
                      </c:pt>
                      <c:pt idx="5">
                        <c:v>6.0940000000000003</c:v>
                      </c:pt>
                      <c:pt idx="6">
                        <c:v>7.6040000000000001</c:v>
                      </c:pt>
                      <c:pt idx="7">
                        <c:v>9.1839999999999993</c:v>
                      </c:pt>
                    </c:numCache>
                  </c:numRef>
                </c:val>
                <c:smooth val="0"/>
                <c:extLst>
                  <c:ext xmlns:c16="http://schemas.microsoft.com/office/drawing/2014/chart" uri="{C3380CC4-5D6E-409C-BE32-E72D297353CC}">
                    <c16:uniqueId val="{00000000-073C-4E57-995F-6A679128AFF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Evaluation!$A$13</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Evaluation!$B$11:$J$11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Evaluation!$B$13:$J$13</c15:sqref>
                        </c15:formulaRef>
                      </c:ext>
                    </c:extLst>
                    <c:numCache>
                      <c:formatCode>General</c:formatCode>
                      <c:ptCount val="9"/>
                      <c:pt idx="0">
                        <c:v>6.4569999999999999</c:v>
                      </c:pt>
                      <c:pt idx="1">
                        <c:v>6.6260000000000003</c:v>
                      </c:pt>
                      <c:pt idx="2">
                        <c:v>6.6260000000000003</c:v>
                      </c:pt>
                      <c:pt idx="3">
                        <c:v>6.6260000000000003</c:v>
                      </c:pt>
                      <c:pt idx="4">
                        <c:v>6.6260000000000003</c:v>
                      </c:pt>
                      <c:pt idx="5">
                        <c:v>6.6260000000000003</c:v>
                      </c:pt>
                      <c:pt idx="6">
                        <c:v>7.7279999999999998</c:v>
                      </c:pt>
                      <c:pt idx="7">
                        <c:v>10.407</c:v>
                      </c:pt>
                    </c:numCache>
                  </c:numRef>
                </c:val>
                <c:smooth val="0"/>
                <c:extLst xmlns:c15="http://schemas.microsoft.com/office/drawing/2012/chart">
                  <c:ext xmlns:c16="http://schemas.microsoft.com/office/drawing/2014/chart" uri="{C3380CC4-5D6E-409C-BE32-E72D297353CC}">
                    <c16:uniqueId val="{00000001-073C-4E57-995F-6A679128AFF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Evaluation!$A$14</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Evaluation!$B$11:$J$11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Evaluation!$B$14:$J$14</c15:sqref>
                        </c15:formulaRef>
                      </c:ext>
                    </c:extLst>
                    <c:numCache>
                      <c:formatCode>General</c:formatCode>
                      <c:ptCount val="9"/>
                      <c:pt idx="0">
                        <c:v>6.5780000000000003</c:v>
                      </c:pt>
                      <c:pt idx="1">
                        <c:v>6.5780000000000003</c:v>
                      </c:pt>
                      <c:pt idx="2">
                        <c:v>6.5780000000000003</c:v>
                      </c:pt>
                      <c:pt idx="3">
                        <c:v>6.5780000000000003</c:v>
                      </c:pt>
                      <c:pt idx="4">
                        <c:v>6.5780000000000003</c:v>
                      </c:pt>
                      <c:pt idx="5">
                        <c:v>6.6050000000000004</c:v>
                      </c:pt>
                      <c:pt idx="6">
                        <c:v>6.883</c:v>
                      </c:pt>
                      <c:pt idx="7">
                        <c:v>7.2679999999999998</c:v>
                      </c:pt>
                    </c:numCache>
                  </c:numRef>
                </c:val>
                <c:smooth val="0"/>
                <c:extLst xmlns:c15="http://schemas.microsoft.com/office/drawing/2012/chart">
                  <c:ext xmlns:c16="http://schemas.microsoft.com/office/drawing/2014/chart" uri="{C3380CC4-5D6E-409C-BE32-E72D297353CC}">
                    <c16:uniqueId val="{00000002-073C-4E57-995F-6A679128AFF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Evaluation!$A$15</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Evaluation!$B$11:$J$11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Evaluation!$B$15:$J$15</c15:sqref>
                        </c15:formulaRef>
                      </c:ext>
                    </c:extLst>
                    <c:numCache>
                      <c:formatCode>General</c:formatCode>
                      <c:ptCount val="9"/>
                      <c:pt idx="0">
                        <c:v>5.9420000000000002</c:v>
                      </c:pt>
                      <c:pt idx="1">
                        <c:v>5.9420000000000002</c:v>
                      </c:pt>
                      <c:pt idx="2">
                        <c:v>5.9420000000000002</c:v>
                      </c:pt>
                      <c:pt idx="3">
                        <c:v>5.9420000000000002</c:v>
                      </c:pt>
                      <c:pt idx="4">
                        <c:v>5.9779999999999998</c:v>
                      </c:pt>
                      <c:pt idx="5">
                        <c:v>6.3470000000000004</c:v>
                      </c:pt>
                      <c:pt idx="6">
                        <c:v>7.3840000000000003</c:v>
                      </c:pt>
                      <c:pt idx="7">
                        <c:v>7.6139999999999999</c:v>
                      </c:pt>
                    </c:numCache>
                  </c:numRef>
                </c:val>
                <c:smooth val="0"/>
                <c:extLst xmlns:c15="http://schemas.microsoft.com/office/drawing/2012/chart">
                  <c:ext xmlns:c16="http://schemas.microsoft.com/office/drawing/2014/chart" uri="{C3380CC4-5D6E-409C-BE32-E72D297353CC}">
                    <c16:uniqueId val="{00000003-073C-4E57-995F-6A679128AFF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Evaluation!$A$16</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Evaluation!$B$11:$J$11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Evaluation!$B$16:$J$16</c15:sqref>
                        </c15:formulaRef>
                      </c:ext>
                    </c:extLst>
                    <c:numCache>
                      <c:formatCode>General</c:formatCode>
                      <c:ptCount val="9"/>
                      <c:pt idx="0">
                        <c:v>5.8159999999999998</c:v>
                      </c:pt>
                      <c:pt idx="1">
                        <c:v>5.8159999999999998</c:v>
                      </c:pt>
                      <c:pt idx="2">
                        <c:v>5.8159999999999998</c:v>
                      </c:pt>
                      <c:pt idx="3">
                        <c:v>5.8159999999999998</c:v>
                      </c:pt>
                      <c:pt idx="4">
                        <c:v>5.8159999999999998</c:v>
                      </c:pt>
                      <c:pt idx="5">
                        <c:v>6.2809999999999997</c:v>
                      </c:pt>
                      <c:pt idx="6">
                        <c:v>6.7480000000000002</c:v>
                      </c:pt>
                      <c:pt idx="7">
                        <c:v>8.1210000000000004</c:v>
                      </c:pt>
                    </c:numCache>
                  </c:numRef>
                </c:val>
                <c:smooth val="0"/>
                <c:extLst xmlns:c15="http://schemas.microsoft.com/office/drawing/2012/chart">
                  <c:ext xmlns:c16="http://schemas.microsoft.com/office/drawing/2014/chart" uri="{C3380CC4-5D6E-409C-BE32-E72D297353CC}">
                    <c16:uniqueId val="{00000004-073C-4E57-995F-6A679128AFF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Evaluation!$A$17</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Evaluation!$B$11:$J$11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Evaluation!$B$17:$J$17</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073C-4E57-995F-6A679128AFF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Evaluation!$A$19</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Evaluation!$B$11:$J$11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Evaluation!$B$19:$J$19</c15:sqref>
                        </c15:formulaRef>
                      </c:ext>
                    </c:extLst>
                    <c:numCache>
                      <c:formatCode>General</c:formatCode>
                      <c:ptCount val="9"/>
                      <c:pt idx="0">
                        <c:v>115.8</c:v>
                      </c:pt>
                      <c:pt idx="1">
                        <c:v>110.8</c:v>
                      </c:pt>
                      <c:pt idx="2">
                        <c:v>110.41</c:v>
                      </c:pt>
                      <c:pt idx="3">
                        <c:v>111.3</c:v>
                      </c:pt>
                      <c:pt idx="4">
                        <c:v>107.5</c:v>
                      </c:pt>
                      <c:pt idx="5">
                        <c:v>102.04</c:v>
                      </c:pt>
                      <c:pt idx="6">
                        <c:v>94.16</c:v>
                      </c:pt>
                      <c:pt idx="7">
                        <c:v>68.92</c:v>
                      </c:pt>
                    </c:numCache>
                  </c:numRef>
                </c:val>
                <c:smooth val="0"/>
                <c:extLst xmlns:c15="http://schemas.microsoft.com/office/drawing/2012/chart">
                  <c:ext xmlns:c16="http://schemas.microsoft.com/office/drawing/2014/chart" uri="{C3380CC4-5D6E-409C-BE32-E72D297353CC}">
                    <c16:uniqueId val="{00000007-073C-4E57-995F-6A679128AFF5}"/>
                  </c:ext>
                </c:extLst>
              </c15:ser>
            </c15:filteredLineSeries>
          </c:ext>
        </c:extLst>
      </c:lineChart>
      <c:catAx>
        <c:axId val="4753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47496"/>
        <c:crosses val="autoZero"/>
        <c:auto val="1"/>
        <c:lblAlgn val="ctr"/>
        <c:lblOffset val="100"/>
        <c:noMultiLvlLbl val="0"/>
      </c:catAx>
      <c:valAx>
        <c:axId val="47534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4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Evaluation!$AI$45</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Evaluation!$AJ$38:$AR$38</c:f>
              <c:strCache>
                <c:ptCount val="9"/>
                <c:pt idx="0">
                  <c:v>0.1</c:v>
                </c:pt>
                <c:pt idx="1">
                  <c:v>0.2</c:v>
                </c:pt>
                <c:pt idx="2">
                  <c:v>0.3</c:v>
                </c:pt>
                <c:pt idx="3">
                  <c:v>0.4</c:v>
                </c:pt>
                <c:pt idx="4">
                  <c:v>0.5</c:v>
                </c:pt>
                <c:pt idx="5">
                  <c:v>0.6</c:v>
                </c:pt>
                <c:pt idx="6">
                  <c:v>0.7</c:v>
                </c:pt>
                <c:pt idx="7">
                  <c:v>0.8</c:v>
                </c:pt>
                <c:pt idx="8">
                  <c:v>0.9</c:v>
                </c:pt>
              </c:strCache>
            </c:strRef>
          </c:cat>
          <c:val>
            <c:numRef>
              <c:f>Evaluation!$AJ$45:$AR$45</c:f>
              <c:numCache>
                <c:formatCode>General</c:formatCode>
                <c:ptCount val="9"/>
                <c:pt idx="0">
                  <c:v>-5.7999999999999996E-3</c:v>
                </c:pt>
                <c:pt idx="1">
                  <c:v>-5.7999999999999996E-3</c:v>
                </c:pt>
                <c:pt idx="2">
                  <c:v>-5.7999999999999996E-3</c:v>
                </c:pt>
                <c:pt idx="3">
                  <c:v>-5.7999999999999996E-3</c:v>
                </c:pt>
                <c:pt idx="4">
                  <c:v>-6.0000000000000001E-3</c:v>
                </c:pt>
                <c:pt idx="5">
                  <c:v>-8.0000000000000002E-3</c:v>
                </c:pt>
                <c:pt idx="6">
                  <c:v>-9.1999999999999998E-3</c:v>
                </c:pt>
                <c:pt idx="7">
                  <c:v>-0.01</c:v>
                </c:pt>
              </c:numCache>
            </c:numRef>
          </c:val>
          <c:smooth val="0"/>
          <c:extLst>
            <c:ext xmlns:c16="http://schemas.microsoft.com/office/drawing/2014/chart" uri="{C3380CC4-5D6E-409C-BE32-E72D297353CC}">
              <c16:uniqueId val="{00000006-1DF8-47D1-9DF0-ABB79F927299}"/>
            </c:ext>
          </c:extLst>
        </c:ser>
        <c:dLbls>
          <c:dLblPos val="t"/>
          <c:showLegendKey val="0"/>
          <c:showVal val="1"/>
          <c:showCatName val="0"/>
          <c:showSerName val="0"/>
          <c:showPercent val="0"/>
          <c:showBubbleSize val="0"/>
        </c:dLbls>
        <c:marker val="1"/>
        <c:smooth val="0"/>
        <c:axId val="505668136"/>
        <c:axId val="505668464"/>
        <c:extLst>
          <c:ext xmlns:c15="http://schemas.microsoft.com/office/drawing/2012/chart" uri="{02D57815-91ED-43cb-92C2-25804820EDAC}">
            <c15:filteredLineSeries>
              <c15:ser>
                <c:idx val="0"/>
                <c:order val="0"/>
                <c:tx>
                  <c:strRef>
                    <c:extLst>
                      <c:ext uri="{02D57815-91ED-43cb-92C2-25804820EDAC}">
                        <c15:formulaRef>
                          <c15:sqref>Evaluation!$AI$39</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Evaluation!$AJ$38:$AR$38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Evaluation!$AJ$39:$AR$39</c15:sqref>
                        </c15:formulaRef>
                      </c:ext>
                    </c:extLst>
                    <c:numCache>
                      <c:formatCode>General</c:formatCode>
                      <c:ptCount val="9"/>
                      <c:pt idx="0">
                        <c:v>-6.0000000000000001E-3</c:v>
                      </c:pt>
                      <c:pt idx="1">
                        <c:v>-6.0000000000000001E-3</c:v>
                      </c:pt>
                      <c:pt idx="2">
                        <c:v>-6.0000000000000001E-3</c:v>
                      </c:pt>
                      <c:pt idx="3">
                        <c:v>-6.0000000000000001E-3</c:v>
                      </c:pt>
                      <c:pt idx="4">
                        <c:v>-7.0000000000000001E-3</c:v>
                      </c:pt>
                      <c:pt idx="5">
                        <c:v>-8.9999999999999993E-3</c:v>
                      </c:pt>
                      <c:pt idx="6">
                        <c:v>-0.01</c:v>
                      </c:pt>
                      <c:pt idx="7">
                        <c:v>-0.01</c:v>
                      </c:pt>
                    </c:numCache>
                  </c:numRef>
                </c:val>
                <c:smooth val="0"/>
                <c:extLst>
                  <c:ext xmlns:c16="http://schemas.microsoft.com/office/drawing/2014/chart" uri="{C3380CC4-5D6E-409C-BE32-E72D297353CC}">
                    <c16:uniqueId val="{00000000-1DF8-47D1-9DF0-ABB79F92729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Evaluation!$AI$40</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Evaluation!$AJ$38:$AR$38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Evaluation!$AJ$40:$AR$40</c15:sqref>
                        </c15:formulaRef>
                      </c:ext>
                    </c:extLst>
                    <c:numCache>
                      <c:formatCode>General</c:formatCode>
                      <c:ptCount val="9"/>
                      <c:pt idx="0">
                        <c:v>-8.9999999999999993E-3</c:v>
                      </c:pt>
                      <c:pt idx="1">
                        <c:v>-8.9999999999999993E-3</c:v>
                      </c:pt>
                      <c:pt idx="2">
                        <c:v>-8.9999999999999993E-3</c:v>
                      </c:pt>
                      <c:pt idx="3">
                        <c:v>-8.9999999999999993E-3</c:v>
                      </c:pt>
                      <c:pt idx="4">
                        <c:v>-8.9999999999999993E-3</c:v>
                      </c:pt>
                      <c:pt idx="5">
                        <c:v>-0.01</c:v>
                      </c:pt>
                      <c:pt idx="6">
                        <c:v>-0.01</c:v>
                      </c:pt>
                      <c:pt idx="7">
                        <c:v>-0.01</c:v>
                      </c:pt>
                    </c:numCache>
                  </c:numRef>
                </c:val>
                <c:smooth val="0"/>
                <c:extLst xmlns:c15="http://schemas.microsoft.com/office/drawing/2012/chart">
                  <c:ext xmlns:c16="http://schemas.microsoft.com/office/drawing/2014/chart" uri="{C3380CC4-5D6E-409C-BE32-E72D297353CC}">
                    <c16:uniqueId val="{00000001-1DF8-47D1-9DF0-ABB79F92729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Evaluation!$AI$41</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Evaluation!$AJ$38:$AR$38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Evaluation!$AJ$41:$AR$41</c15:sqref>
                        </c15:formulaRef>
                      </c:ext>
                    </c:extLst>
                    <c:numCache>
                      <c:formatCode>General</c:formatCode>
                      <c:ptCount val="9"/>
                      <c:pt idx="0">
                        <c:v>1E-3</c:v>
                      </c:pt>
                      <c:pt idx="1">
                        <c:v>1E-3</c:v>
                      </c:pt>
                      <c:pt idx="2">
                        <c:v>1E-3</c:v>
                      </c:pt>
                      <c:pt idx="3">
                        <c:v>1E-3</c:v>
                      </c:pt>
                      <c:pt idx="4">
                        <c:v>1E-3</c:v>
                      </c:pt>
                      <c:pt idx="5">
                        <c:v>-6.0000000000000001E-3</c:v>
                      </c:pt>
                      <c:pt idx="6">
                        <c:v>-7.0000000000000001E-3</c:v>
                      </c:pt>
                      <c:pt idx="7">
                        <c:v>-0.01</c:v>
                      </c:pt>
                    </c:numCache>
                  </c:numRef>
                </c:val>
                <c:smooth val="0"/>
                <c:extLst xmlns:c15="http://schemas.microsoft.com/office/drawing/2012/chart">
                  <c:ext xmlns:c16="http://schemas.microsoft.com/office/drawing/2014/chart" uri="{C3380CC4-5D6E-409C-BE32-E72D297353CC}">
                    <c16:uniqueId val="{00000002-1DF8-47D1-9DF0-ABB79F92729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Evaluation!$AI$42</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Evaluation!$AJ$38:$AR$38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Evaluation!$AJ$42:$AR$42</c15:sqref>
                        </c15:formulaRef>
                      </c:ext>
                    </c:extLst>
                    <c:numCache>
                      <c:formatCode>General</c:formatCode>
                      <c:ptCount val="9"/>
                      <c:pt idx="0">
                        <c:v>-8.9999999999999993E-3</c:v>
                      </c:pt>
                      <c:pt idx="1">
                        <c:v>-8.9999999999999993E-3</c:v>
                      </c:pt>
                      <c:pt idx="2">
                        <c:v>-8.9999999999999993E-3</c:v>
                      </c:pt>
                      <c:pt idx="3">
                        <c:v>-8.9999999999999993E-3</c:v>
                      </c:pt>
                      <c:pt idx="4">
                        <c:v>-8.9999999999999993E-3</c:v>
                      </c:pt>
                      <c:pt idx="5">
                        <c:v>-8.0000000000000002E-3</c:v>
                      </c:pt>
                      <c:pt idx="6">
                        <c:v>-0.01</c:v>
                      </c:pt>
                      <c:pt idx="7">
                        <c:v>-0.01</c:v>
                      </c:pt>
                    </c:numCache>
                  </c:numRef>
                </c:val>
                <c:smooth val="0"/>
                <c:extLst xmlns:c15="http://schemas.microsoft.com/office/drawing/2012/chart">
                  <c:ext xmlns:c16="http://schemas.microsoft.com/office/drawing/2014/chart" uri="{C3380CC4-5D6E-409C-BE32-E72D297353CC}">
                    <c16:uniqueId val="{00000003-1DF8-47D1-9DF0-ABB79F92729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Evaluation!$AI$43</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Evaluation!$AJ$38:$AR$38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Evaluation!$AJ$43:$AR$43</c15:sqref>
                        </c15:formulaRef>
                      </c:ext>
                    </c:extLst>
                    <c:numCache>
                      <c:formatCode>General</c:formatCode>
                      <c:ptCount val="9"/>
                      <c:pt idx="0">
                        <c:v>-6.0000000000000001E-3</c:v>
                      </c:pt>
                      <c:pt idx="1">
                        <c:v>-6.0000000000000001E-3</c:v>
                      </c:pt>
                      <c:pt idx="2">
                        <c:v>-6.0000000000000001E-3</c:v>
                      </c:pt>
                      <c:pt idx="3">
                        <c:v>-6.0000000000000001E-3</c:v>
                      </c:pt>
                      <c:pt idx="4">
                        <c:v>-6.0000000000000001E-3</c:v>
                      </c:pt>
                      <c:pt idx="5">
                        <c:v>-7.0000000000000001E-3</c:v>
                      </c:pt>
                      <c:pt idx="6">
                        <c:v>-8.9999999999999993E-3</c:v>
                      </c:pt>
                      <c:pt idx="7">
                        <c:v>-0.01</c:v>
                      </c:pt>
                    </c:numCache>
                  </c:numRef>
                </c:val>
                <c:smooth val="0"/>
                <c:extLst xmlns:c15="http://schemas.microsoft.com/office/drawing/2012/chart">
                  <c:ext xmlns:c16="http://schemas.microsoft.com/office/drawing/2014/chart" uri="{C3380CC4-5D6E-409C-BE32-E72D297353CC}">
                    <c16:uniqueId val="{00000004-1DF8-47D1-9DF0-ABB79F92729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Evaluation!$AI$44</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Evaluation!$AJ$38:$AR$38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Evaluation!$AJ$44:$AR$44</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1DF8-47D1-9DF0-ABB79F92729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Evaluation!$AI$46</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Evaluation!$AJ$38:$AR$38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Evaluation!$AJ$46:$AR$46</c15:sqref>
                        </c15:formulaRef>
                      </c:ext>
                    </c:extLst>
                    <c:numCache>
                      <c:formatCode>General</c:formatCode>
                      <c:ptCount val="9"/>
                      <c:pt idx="0">
                        <c:v>114.5</c:v>
                      </c:pt>
                      <c:pt idx="1">
                        <c:v>180.9</c:v>
                      </c:pt>
                      <c:pt idx="2">
                        <c:v>165.4</c:v>
                      </c:pt>
                      <c:pt idx="3">
                        <c:v>148.6</c:v>
                      </c:pt>
                      <c:pt idx="4">
                        <c:v>142.47</c:v>
                      </c:pt>
                      <c:pt idx="5">
                        <c:v>125.24</c:v>
                      </c:pt>
                      <c:pt idx="6">
                        <c:v>114.7</c:v>
                      </c:pt>
                      <c:pt idx="7">
                        <c:v>96.26</c:v>
                      </c:pt>
                    </c:numCache>
                  </c:numRef>
                </c:val>
                <c:smooth val="0"/>
                <c:extLst xmlns:c15="http://schemas.microsoft.com/office/drawing/2012/chart">
                  <c:ext xmlns:c16="http://schemas.microsoft.com/office/drawing/2014/chart" uri="{C3380CC4-5D6E-409C-BE32-E72D297353CC}">
                    <c16:uniqueId val="{00000007-1DF8-47D1-9DF0-ABB79F927299}"/>
                  </c:ext>
                </c:extLst>
              </c15:ser>
            </c15:filteredLineSeries>
          </c:ext>
        </c:extLst>
      </c:lineChart>
      <c:catAx>
        <c:axId val="50566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68464"/>
        <c:crosses val="autoZero"/>
        <c:auto val="1"/>
        <c:lblAlgn val="ctr"/>
        <c:lblOffset val="100"/>
        <c:noMultiLvlLbl val="0"/>
      </c:catAx>
      <c:valAx>
        <c:axId val="50566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6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Semantic!$A$170</c:f>
              <c:strCache>
                <c:ptCount val="1"/>
                <c:pt idx="0">
                  <c:v>Edukasi 5</c:v>
                </c:pt>
              </c:strCache>
              <c:extLst xmlns:c15="http://schemas.microsoft.com/office/drawing/2012/chart"/>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Semantic!$B$169:$F$169</c:f>
              <c:strCache>
                <c:ptCount val="5"/>
                <c:pt idx="0">
                  <c:v>LDA</c:v>
                </c:pt>
                <c:pt idx="1">
                  <c:v>LDA-TFIDF</c:v>
                </c:pt>
                <c:pt idx="2">
                  <c:v>LDA-Glove</c:v>
                </c:pt>
                <c:pt idx="3">
                  <c:v>LDA-Glove 0,7</c:v>
                </c:pt>
                <c:pt idx="4">
                  <c:v>BTM</c:v>
                </c:pt>
              </c:strCache>
              <c:extLst xmlns:c15="http://schemas.microsoft.com/office/drawing/2012/chart"/>
            </c:strRef>
          </c:cat>
          <c:val>
            <c:numRef>
              <c:f>Semantic!$B$170:$F$170</c:f>
              <c:numCache>
                <c:formatCode>General</c:formatCode>
                <c:ptCount val="5"/>
                <c:pt idx="0">
                  <c:v>0.46</c:v>
                </c:pt>
                <c:pt idx="1">
                  <c:v>0.436</c:v>
                </c:pt>
                <c:pt idx="2">
                  <c:v>0.51100000000000001</c:v>
                </c:pt>
                <c:pt idx="3">
                  <c:v>0.50800000000000001</c:v>
                </c:pt>
                <c:pt idx="4">
                  <c:v>0.44700000000000001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1ECF-4903-B711-A241359A9AB7}"/>
            </c:ext>
          </c:extLst>
        </c:ser>
        <c:ser>
          <c:idx val="1"/>
          <c:order val="1"/>
          <c:tx>
            <c:strRef>
              <c:f>Semantic!$A$171</c:f>
              <c:strCache>
                <c:ptCount val="1"/>
                <c:pt idx="0">
                  <c:v>Edukasi 7</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Semantic!$B$169:$F$169</c:f>
              <c:strCache>
                <c:ptCount val="5"/>
                <c:pt idx="0">
                  <c:v>LDA</c:v>
                </c:pt>
                <c:pt idx="1">
                  <c:v>LDA-TFIDF</c:v>
                </c:pt>
                <c:pt idx="2">
                  <c:v>LDA-Glove</c:v>
                </c:pt>
                <c:pt idx="3">
                  <c:v>LDA-Glove 0,7</c:v>
                </c:pt>
                <c:pt idx="4">
                  <c:v>BTM</c:v>
                </c:pt>
              </c:strCache>
              <c:extLst xmlns:c15="http://schemas.microsoft.com/office/drawing/2012/chart"/>
            </c:strRef>
          </c:cat>
          <c:val>
            <c:numRef>
              <c:f>Semantic!$B$171:$F$171</c:f>
              <c:numCache>
                <c:formatCode>General</c:formatCode>
                <c:ptCount val="5"/>
                <c:pt idx="0">
                  <c:v>0.47899999999999998</c:v>
                </c:pt>
                <c:pt idx="1">
                  <c:v>0.44500000000000001</c:v>
                </c:pt>
                <c:pt idx="2">
                  <c:v>0.50800000000000001</c:v>
                </c:pt>
                <c:pt idx="3">
                  <c:v>0.51600000000000001</c:v>
                </c:pt>
                <c:pt idx="4">
                  <c:v>0.45300000000000001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1ECF-4903-B711-A241359A9AB7}"/>
            </c:ext>
          </c:extLst>
        </c:ser>
        <c:dLbls>
          <c:showLegendKey val="0"/>
          <c:showVal val="0"/>
          <c:showCatName val="0"/>
          <c:showSerName val="0"/>
          <c:showPercent val="0"/>
          <c:showBubbleSize val="0"/>
        </c:dLbls>
        <c:marker val="1"/>
        <c:smooth val="0"/>
        <c:axId val="502824768"/>
        <c:axId val="502826736"/>
        <c:extLst>
          <c:ext xmlns:c15="http://schemas.microsoft.com/office/drawing/2012/chart" uri="{02D57815-91ED-43cb-92C2-25804820EDAC}">
            <c15:filteredLineSeries>
              <c15:ser>
                <c:idx val="2"/>
                <c:order val="2"/>
                <c:tx>
                  <c:strRef>
                    <c:extLst>
                      <c:ext uri="{02D57815-91ED-43cb-92C2-25804820EDAC}">
                        <c15:formulaRef>
                          <c15:sqref>Semantic!$A$172</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Semantic!$B$169:$F$169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Semantic!$B$172:$F$172</c15:sqref>
                        </c15:formulaRef>
                      </c:ext>
                    </c:extLst>
                    <c:numCache>
                      <c:formatCode>General</c:formatCode>
                      <c:ptCount val="5"/>
                      <c:pt idx="0">
                        <c:v>0.44500000000000001</c:v>
                      </c:pt>
                      <c:pt idx="1">
                        <c:v>0.44500000000000001</c:v>
                      </c:pt>
                      <c:pt idx="2">
                        <c:v>0.48</c:v>
                      </c:pt>
                      <c:pt idx="3">
                        <c:v>0.499</c:v>
                      </c:pt>
                      <c:pt idx="4">
                        <c:v>0.46700000000000003</c:v>
                      </c:pt>
                    </c:numCache>
                  </c:numRef>
                </c:val>
                <c:smooth val="0"/>
                <c:extLst>
                  <c:ext xmlns:c16="http://schemas.microsoft.com/office/drawing/2014/chart" uri="{C3380CC4-5D6E-409C-BE32-E72D297353CC}">
                    <c16:uniqueId val="{00000002-1ECF-4903-B711-A241359A9AB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Semantic!$A$173</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Semantic!$B$169:$F$169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Semantic!$B$173:$F$173</c15:sqref>
                        </c15:formulaRef>
                      </c:ext>
                    </c:extLst>
                    <c:numCache>
                      <c:formatCode>General</c:formatCode>
                      <c:ptCount val="5"/>
                      <c:pt idx="0">
                        <c:v>0.41699999999999998</c:v>
                      </c:pt>
                      <c:pt idx="1">
                        <c:v>0.42299999999999999</c:v>
                      </c:pt>
                      <c:pt idx="2">
                        <c:v>0.48599999999999999</c:v>
                      </c:pt>
                      <c:pt idx="3">
                        <c:v>0.49299999999999999</c:v>
                      </c:pt>
                      <c:pt idx="4">
                        <c:v>0.45200000000000001</c:v>
                      </c:pt>
                    </c:numCache>
                  </c:numRef>
                </c:val>
                <c:smooth val="0"/>
                <c:extLst xmlns:c15="http://schemas.microsoft.com/office/drawing/2012/chart">
                  <c:ext xmlns:c16="http://schemas.microsoft.com/office/drawing/2014/chart" uri="{C3380CC4-5D6E-409C-BE32-E72D297353CC}">
                    <c16:uniqueId val="{00000003-1ECF-4903-B711-A241359A9AB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Semantic!$A$174</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Semantic!$B$169:$F$169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Semantic!$B$174:$F$174</c15:sqref>
                        </c15:formulaRef>
                      </c:ext>
                    </c:extLst>
                    <c:numCache>
                      <c:formatCode>General</c:formatCode>
                      <c:ptCount val="5"/>
                      <c:pt idx="0">
                        <c:v>0.45</c:v>
                      </c:pt>
                      <c:pt idx="1">
                        <c:v>0.42499999999999999</c:v>
                      </c:pt>
                      <c:pt idx="2">
                        <c:v>0.46400000000000002</c:v>
                      </c:pt>
                      <c:pt idx="3">
                        <c:v>0.45400000000000001</c:v>
                      </c:pt>
                      <c:pt idx="4">
                        <c:v>0.46600000000000003</c:v>
                      </c:pt>
                    </c:numCache>
                  </c:numRef>
                </c:val>
                <c:smooth val="0"/>
                <c:extLst xmlns:c15="http://schemas.microsoft.com/office/drawing/2012/chart">
                  <c:ext xmlns:c16="http://schemas.microsoft.com/office/drawing/2014/chart" uri="{C3380CC4-5D6E-409C-BE32-E72D297353CC}">
                    <c16:uniqueId val="{00000004-1ECF-4903-B711-A241359A9AB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Semantic!$B$169:$F$169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Semantic!$B$175:$F$175</c15:sqref>
                        </c15:formulaRef>
                      </c:ext>
                    </c:extLst>
                    <c:numCache>
                      <c:formatCode>General</c:formatCode>
                      <c:ptCount val="5"/>
                      <c:pt idx="0">
                        <c:v>0.42099999999999999</c:v>
                      </c:pt>
                      <c:pt idx="1">
                        <c:v>0.41199999999999998</c:v>
                      </c:pt>
                      <c:pt idx="2">
                        <c:v>0.46899999999999997</c:v>
                      </c:pt>
                      <c:pt idx="3">
                        <c:v>0.46700000000000003</c:v>
                      </c:pt>
                      <c:pt idx="4">
                        <c:v>0.443</c:v>
                      </c:pt>
                    </c:numCache>
                  </c:numRef>
                </c:val>
                <c:smooth val="0"/>
                <c:extLst xmlns:c15="http://schemas.microsoft.com/office/drawing/2012/chart">
                  <c:ext xmlns:c16="http://schemas.microsoft.com/office/drawing/2014/chart" uri="{C3380CC4-5D6E-409C-BE32-E72D297353CC}">
                    <c16:uniqueId val="{00000005-1ECF-4903-B711-A241359A9AB7}"/>
                  </c:ext>
                </c:extLst>
              </c15:ser>
            </c15:filteredLineSeries>
          </c:ext>
        </c:extLst>
      </c:lineChart>
      <c:catAx>
        <c:axId val="50282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26736"/>
        <c:crosses val="autoZero"/>
        <c:auto val="1"/>
        <c:lblAlgn val="ctr"/>
        <c:lblOffset val="100"/>
        <c:noMultiLvlLbl val="0"/>
      </c:catAx>
      <c:valAx>
        <c:axId val="50282673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2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Semantic!$Q$170</c:f>
              <c:strCache>
                <c:ptCount val="1"/>
                <c:pt idx="0">
                  <c:v>Edukasi 5</c:v>
                </c:pt>
              </c:strCache>
              <c:extLst xmlns:c15="http://schemas.microsoft.com/office/drawing/2012/chart"/>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Semantic!$R$169:$V$169</c:f>
              <c:strCache>
                <c:ptCount val="5"/>
                <c:pt idx="0">
                  <c:v>LDA</c:v>
                </c:pt>
                <c:pt idx="1">
                  <c:v>LDA-TFIDF</c:v>
                </c:pt>
                <c:pt idx="2">
                  <c:v>LDA-Glove</c:v>
                </c:pt>
                <c:pt idx="3">
                  <c:v>LDA-Glove 0,7</c:v>
                </c:pt>
                <c:pt idx="4">
                  <c:v>BTM</c:v>
                </c:pt>
              </c:strCache>
              <c:extLst xmlns:c15="http://schemas.microsoft.com/office/drawing/2012/chart"/>
            </c:strRef>
          </c:cat>
          <c:val>
            <c:numRef>
              <c:f>Semantic!$R$170:$V$170</c:f>
              <c:numCache>
                <c:formatCode>General</c:formatCode>
                <c:ptCount val="5"/>
                <c:pt idx="0">
                  <c:v>0.45</c:v>
                </c:pt>
                <c:pt idx="1">
                  <c:v>0.441</c:v>
                </c:pt>
                <c:pt idx="2">
                  <c:v>0.54700000000000004</c:v>
                </c:pt>
                <c:pt idx="3">
                  <c:v>0.60199999999999998</c:v>
                </c:pt>
                <c:pt idx="4">
                  <c:v>0.47499999999999998</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D050-4042-A0BD-FB8DBEF44568}"/>
            </c:ext>
          </c:extLst>
        </c:ser>
        <c:ser>
          <c:idx val="1"/>
          <c:order val="1"/>
          <c:tx>
            <c:strRef>
              <c:f>Semantic!$Q$171</c:f>
              <c:strCache>
                <c:ptCount val="1"/>
                <c:pt idx="0">
                  <c:v>Edukasi 7</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Semantic!$R$169:$V$169</c:f>
              <c:strCache>
                <c:ptCount val="5"/>
                <c:pt idx="0">
                  <c:v>LDA</c:v>
                </c:pt>
                <c:pt idx="1">
                  <c:v>LDA-TFIDF</c:v>
                </c:pt>
                <c:pt idx="2">
                  <c:v>LDA-Glove</c:v>
                </c:pt>
                <c:pt idx="3">
                  <c:v>LDA-Glove 0,7</c:v>
                </c:pt>
                <c:pt idx="4">
                  <c:v>BTM</c:v>
                </c:pt>
              </c:strCache>
              <c:extLst xmlns:c15="http://schemas.microsoft.com/office/drawing/2012/chart"/>
            </c:strRef>
          </c:cat>
          <c:val>
            <c:numRef>
              <c:f>Semantic!$R$171:$V$171</c:f>
              <c:numCache>
                <c:formatCode>General</c:formatCode>
                <c:ptCount val="5"/>
                <c:pt idx="0">
                  <c:v>0.48299999999999998</c:v>
                </c:pt>
                <c:pt idx="1">
                  <c:v>0.45700000000000002</c:v>
                </c:pt>
                <c:pt idx="2">
                  <c:v>0.55100000000000005</c:v>
                </c:pt>
                <c:pt idx="3">
                  <c:v>0.58299999999999996</c:v>
                </c:pt>
                <c:pt idx="4">
                  <c:v>0.47899999999999998</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D050-4042-A0BD-FB8DBEF44568}"/>
            </c:ext>
          </c:extLst>
        </c:ser>
        <c:dLbls>
          <c:showLegendKey val="0"/>
          <c:showVal val="0"/>
          <c:showCatName val="0"/>
          <c:showSerName val="0"/>
          <c:showPercent val="0"/>
          <c:showBubbleSize val="0"/>
        </c:dLbls>
        <c:marker val="1"/>
        <c:smooth val="0"/>
        <c:axId val="496212944"/>
        <c:axId val="496212288"/>
        <c:extLst>
          <c:ext xmlns:c15="http://schemas.microsoft.com/office/drawing/2012/chart" uri="{02D57815-91ED-43cb-92C2-25804820EDAC}">
            <c15:filteredLineSeries>
              <c15:ser>
                <c:idx val="2"/>
                <c:order val="2"/>
                <c:tx>
                  <c:strRef>
                    <c:extLst>
                      <c:ext uri="{02D57815-91ED-43cb-92C2-25804820EDAC}">
                        <c15:formulaRef>
                          <c15:sqref>Semantic!$Q$172</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Semantic!$R$169:$V$169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Semantic!$R$172:$V$172</c15:sqref>
                        </c15:formulaRef>
                      </c:ext>
                    </c:extLst>
                    <c:numCache>
                      <c:formatCode>General</c:formatCode>
                      <c:ptCount val="5"/>
                      <c:pt idx="0">
                        <c:v>0.443</c:v>
                      </c:pt>
                      <c:pt idx="1">
                        <c:v>0.434</c:v>
                      </c:pt>
                      <c:pt idx="2">
                        <c:v>0.52800000000000002</c:v>
                      </c:pt>
                      <c:pt idx="3">
                        <c:v>0.59599999999999997</c:v>
                      </c:pt>
                      <c:pt idx="4">
                        <c:v>0.45800000000000002</c:v>
                      </c:pt>
                    </c:numCache>
                  </c:numRef>
                </c:val>
                <c:smooth val="0"/>
                <c:extLst>
                  <c:ext xmlns:c16="http://schemas.microsoft.com/office/drawing/2014/chart" uri="{C3380CC4-5D6E-409C-BE32-E72D297353CC}">
                    <c16:uniqueId val="{00000002-D050-4042-A0BD-FB8DBEF4456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Semantic!$Q$173</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Semantic!$R$169:$V$169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Semantic!$R$173:$V$173</c15:sqref>
                        </c15:formulaRef>
                      </c:ext>
                    </c:extLst>
                    <c:numCache>
                      <c:formatCode>General</c:formatCode>
                      <c:ptCount val="5"/>
                      <c:pt idx="0">
                        <c:v>0.39700000000000002</c:v>
                      </c:pt>
                      <c:pt idx="1">
                        <c:v>0.40400000000000003</c:v>
                      </c:pt>
                      <c:pt idx="2">
                        <c:v>0.52400000000000002</c:v>
                      </c:pt>
                      <c:pt idx="3">
                        <c:v>0.57599999999999996</c:v>
                      </c:pt>
                      <c:pt idx="4">
                        <c:v>0.46</c:v>
                      </c:pt>
                    </c:numCache>
                  </c:numRef>
                </c:val>
                <c:smooth val="0"/>
                <c:extLst xmlns:c15="http://schemas.microsoft.com/office/drawing/2012/chart">
                  <c:ext xmlns:c16="http://schemas.microsoft.com/office/drawing/2014/chart" uri="{C3380CC4-5D6E-409C-BE32-E72D297353CC}">
                    <c16:uniqueId val="{00000003-D050-4042-A0BD-FB8DBEF4456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Semantic!$Q$174</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Semantic!$R$169:$V$169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Semantic!$R$174:$V$174</c15:sqref>
                        </c15:formulaRef>
                      </c:ext>
                    </c:extLst>
                    <c:numCache>
                      <c:formatCode>General</c:formatCode>
                      <c:ptCount val="5"/>
                      <c:pt idx="0">
                        <c:v>0.44700000000000001</c:v>
                      </c:pt>
                      <c:pt idx="1">
                        <c:v>0.435</c:v>
                      </c:pt>
                      <c:pt idx="2">
                        <c:v>0.49199999999999999</c:v>
                      </c:pt>
                      <c:pt idx="3">
                        <c:v>0.52300000000000002</c:v>
                      </c:pt>
                      <c:pt idx="4">
                        <c:v>0.49199999999999999</c:v>
                      </c:pt>
                    </c:numCache>
                  </c:numRef>
                </c:val>
                <c:smooth val="0"/>
                <c:extLst xmlns:c15="http://schemas.microsoft.com/office/drawing/2012/chart">
                  <c:ext xmlns:c16="http://schemas.microsoft.com/office/drawing/2014/chart" uri="{C3380CC4-5D6E-409C-BE32-E72D297353CC}">
                    <c16:uniqueId val="{00000004-D050-4042-A0BD-FB8DBEF4456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Semantic!$Q$175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Semantic!$R$169:$V$169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Semantic!$R$175:$V$175</c15:sqref>
                        </c15:formulaRef>
                      </c:ext>
                    </c:extLst>
                    <c:numCache>
                      <c:formatCode>General</c:formatCode>
                      <c:ptCount val="5"/>
                      <c:pt idx="0">
                        <c:v>0.437</c:v>
                      </c:pt>
                      <c:pt idx="1">
                        <c:v>0.43</c:v>
                      </c:pt>
                      <c:pt idx="2">
                        <c:v>0.49199999999999999</c:v>
                      </c:pt>
                      <c:pt idx="3">
                        <c:v>0.52800000000000002</c:v>
                      </c:pt>
                      <c:pt idx="4">
                        <c:v>0.47399999999999998</c:v>
                      </c:pt>
                    </c:numCache>
                  </c:numRef>
                </c:val>
                <c:smooth val="0"/>
                <c:extLst xmlns:c15="http://schemas.microsoft.com/office/drawing/2012/chart">
                  <c:ext xmlns:c16="http://schemas.microsoft.com/office/drawing/2014/chart" uri="{C3380CC4-5D6E-409C-BE32-E72D297353CC}">
                    <c16:uniqueId val="{00000005-D050-4042-A0BD-FB8DBEF44568}"/>
                  </c:ext>
                </c:extLst>
              </c15:ser>
            </c15:filteredLineSeries>
          </c:ext>
        </c:extLst>
      </c:lineChart>
      <c:catAx>
        <c:axId val="4962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2288"/>
        <c:crosses val="autoZero"/>
        <c:auto val="1"/>
        <c:lblAlgn val="ctr"/>
        <c:lblOffset val="100"/>
        <c:noMultiLvlLbl val="0"/>
      </c:catAx>
      <c:valAx>
        <c:axId val="496212288"/>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Semantic!$I$170</c:f>
              <c:strCache>
                <c:ptCount val="1"/>
                <c:pt idx="0">
                  <c:v>Edukasi 5</c:v>
                </c:pt>
              </c:strCache>
              <c:extLst xmlns:c15="http://schemas.microsoft.com/office/drawing/2012/chart"/>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Semantic!$J$169:$N$169</c:f>
              <c:strCache>
                <c:ptCount val="5"/>
                <c:pt idx="0">
                  <c:v>LDA</c:v>
                </c:pt>
                <c:pt idx="1">
                  <c:v>LDA-TFIDF</c:v>
                </c:pt>
                <c:pt idx="2">
                  <c:v>LDA-Glove</c:v>
                </c:pt>
                <c:pt idx="3">
                  <c:v>LDA-Glove 0,7</c:v>
                </c:pt>
                <c:pt idx="4">
                  <c:v>BTM</c:v>
                </c:pt>
              </c:strCache>
              <c:extLst xmlns:c15="http://schemas.microsoft.com/office/drawing/2012/chart"/>
            </c:strRef>
          </c:cat>
          <c:val>
            <c:numRef>
              <c:f>Semantic!$J$170:$N$170</c:f>
              <c:numCache>
                <c:formatCode>General</c:formatCode>
                <c:ptCount val="5"/>
                <c:pt idx="0">
                  <c:v>0.23499999999999999</c:v>
                </c:pt>
                <c:pt idx="1">
                  <c:v>0.20699999999999999</c:v>
                </c:pt>
                <c:pt idx="2">
                  <c:v>0.27200000000000002</c:v>
                </c:pt>
                <c:pt idx="3">
                  <c:v>0.32400000000000001</c:v>
                </c:pt>
                <c:pt idx="4">
                  <c:v>0.19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F563-4B9D-9B1A-407413169F1C}"/>
            </c:ext>
          </c:extLst>
        </c:ser>
        <c:ser>
          <c:idx val="1"/>
          <c:order val="1"/>
          <c:tx>
            <c:strRef>
              <c:f>Semantic!$I$171</c:f>
              <c:strCache>
                <c:ptCount val="1"/>
                <c:pt idx="0">
                  <c:v>Edukasi 7</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Semantic!$J$169:$N$169</c:f>
              <c:strCache>
                <c:ptCount val="5"/>
                <c:pt idx="0">
                  <c:v>LDA</c:v>
                </c:pt>
                <c:pt idx="1">
                  <c:v>LDA-TFIDF</c:v>
                </c:pt>
                <c:pt idx="2">
                  <c:v>LDA-Glove</c:v>
                </c:pt>
                <c:pt idx="3">
                  <c:v>LDA-Glove 0,7</c:v>
                </c:pt>
                <c:pt idx="4">
                  <c:v>BTM</c:v>
                </c:pt>
              </c:strCache>
              <c:extLst xmlns:c15="http://schemas.microsoft.com/office/drawing/2012/chart"/>
            </c:strRef>
          </c:cat>
          <c:val>
            <c:numRef>
              <c:f>Semantic!$J$171:$N$171</c:f>
              <c:numCache>
                <c:formatCode>General</c:formatCode>
                <c:ptCount val="5"/>
                <c:pt idx="0">
                  <c:v>0.249</c:v>
                </c:pt>
                <c:pt idx="1">
                  <c:v>0.21</c:v>
                </c:pt>
                <c:pt idx="2">
                  <c:v>0.28399999999999997</c:v>
                </c:pt>
                <c:pt idx="3">
                  <c:v>0.27500000000000002</c:v>
                </c:pt>
                <c:pt idx="4">
                  <c:v>0.23899999999999999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F563-4B9D-9B1A-407413169F1C}"/>
            </c:ext>
          </c:extLst>
        </c:ser>
        <c:dLbls>
          <c:showLegendKey val="0"/>
          <c:showVal val="0"/>
          <c:showCatName val="0"/>
          <c:showSerName val="0"/>
          <c:showPercent val="0"/>
          <c:showBubbleSize val="0"/>
        </c:dLbls>
        <c:marker val="1"/>
        <c:smooth val="0"/>
        <c:axId val="525347752"/>
        <c:axId val="525349392"/>
        <c:extLst>
          <c:ext xmlns:c15="http://schemas.microsoft.com/office/drawing/2012/chart" uri="{02D57815-91ED-43cb-92C2-25804820EDAC}">
            <c15:filteredLineSeries>
              <c15:ser>
                <c:idx val="2"/>
                <c:order val="2"/>
                <c:tx>
                  <c:strRef>
                    <c:extLst>
                      <c:ext uri="{02D57815-91ED-43cb-92C2-25804820EDAC}">
                        <c15:formulaRef>
                          <c15:sqref>Semantic!$I$172</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Semantic!$J$169:$N$169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Semantic!$J$172:$N$172</c15:sqref>
                        </c15:formulaRef>
                      </c:ext>
                    </c:extLst>
                    <c:numCache>
                      <c:formatCode>General</c:formatCode>
                      <c:ptCount val="5"/>
                      <c:pt idx="0">
                        <c:v>0.21299999999999999</c:v>
                      </c:pt>
                      <c:pt idx="1">
                        <c:v>0.187</c:v>
                      </c:pt>
                      <c:pt idx="2">
                        <c:v>0.214</c:v>
                      </c:pt>
                      <c:pt idx="3">
                        <c:v>0.2</c:v>
                      </c:pt>
                      <c:pt idx="4">
                        <c:v>0.224</c:v>
                      </c:pt>
                    </c:numCache>
                  </c:numRef>
                </c:val>
                <c:smooth val="0"/>
                <c:extLst>
                  <c:ext xmlns:c16="http://schemas.microsoft.com/office/drawing/2014/chart" uri="{C3380CC4-5D6E-409C-BE32-E72D297353CC}">
                    <c16:uniqueId val="{00000002-F563-4B9D-9B1A-407413169F1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Semantic!$I$173</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Semantic!$J$169:$N$169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Semantic!$J$173:$N$173</c15:sqref>
                        </c15:formulaRef>
                      </c:ext>
                    </c:extLst>
                    <c:numCache>
                      <c:formatCode>General</c:formatCode>
                      <c:ptCount val="5"/>
                      <c:pt idx="0">
                        <c:v>0.155</c:v>
                      </c:pt>
                      <c:pt idx="1">
                        <c:v>0.156</c:v>
                      </c:pt>
                      <c:pt idx="2">
                        <c:v>0.22800000000000001</c:v>
                      </c:pt>
                      <c:pt idx="3">
                        <c:v>0.187</c:v>
                      </c:pt>
                      <c:pt idx="4">
                        <c:v>0.216</c:v>
                      </c:pt>
                    </c:numCache>
                  </c:numRef>
                </c:val>
                <c:smooth val="0"/>
                <c:extLst xmlns:c15="http://schemas.microsoft.com/office/drawing/2012/chart">
                  <c:ext xmlns:c16="http://schemas.microsoft.com/office/drawing/2014/chart" uri="{C3380CC4-5D6E-409C-BE32-E72D297353CC}">
                    <c16:uniqueId val="{00000003-F563-4B9D-9B1A-407413169F1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Semantic!$I$174</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Semantic!$J$169:$N$169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Semantic!$J$174:$N$174</c15:sqref>
                        </c15:formulaRef>
                      </c:ext>
                    </c:extLst>
                    <c:numCache>
                      <c:formatCode>General</c:formatCode>
                      <c:ptCount val="5"/>
                      <c:pt idx="0">
                        <c:v>0.17799999999999999</c:v>
                      </c:pt>
                      <c:pt idx="1">
                        <c:v>0.153</c:v>
                      </c:pt>
                      <c:pt idx="2">
                        <c:v>0.17699999999999999</c:v>
                      </c:pt>
                      <c:pt idx="3">
                        <c:v>0.19400000000000001</c:v>
                      </c:pt>
                      <c:pt idx="4">
                        <c:v>0.17799999999999999</c:v>
                      </c:pt>
                    </c:numCache>
                  </c:numRef>
                </c:val>
                <c:smooth val="0"/>
                <c:extLst xmlns:c15="http://schemas.microsoft.com/office/drawing/2012/chart">
                  <c:ext xmlns:c16="http://schemas.microsoft.com/office/drawing/2014/chart" uri="{C3380CC4-5D6E-409C-BE32-E72D297353CC}">
                    <c16:uniqueId val="{00000004-F563-4B9D-9B1A-407413169F1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Semantic!$I$175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Semantic!$J$169:$N$169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Semantic!$J$175:$N$175</c15:sqref>
                        </c15:formulaRef>
                      </c:ext>
                    </c:extLst>
                    <c:numCache>
                      <c:formatCode>General</c:formatCode>
                      <c:ptCount val="5"/>
                      <c:pt idx="0">
                        <c:v>0.17100000000000001</c:v>
                      </c:pt>
                      <c:pt idx="1">
                        <c:v>0.158</c:v>
                      </c:pt>
                      <c:pt idx="2">
                        <c:v>0.186</c:v>
                      </c:pt>
                      <c:pt idx="3">
                        <c:v>0.19900000000000001</c:v>
                      </c:pt>
                      <c:pt idx="4">
                        <c:v>0.14599999999999999</c:v>
                      </c:pt>
                    </c:numCache>
                  </c:numRef>
                </c:val>
                <c:smooth val="0"/>
                <c:extLst xmlns:c15="http://schemas.microsoft.com/office/drawing/2012/chart">
                  <c:ext xmlns:c16="http://schemas.microsoft.com/office/drawing/2014/chart" uri="{C3380CC4-5D6E-409C-BE32-E72D297353CC}">
                    <c16:uniqueId val="{00000005-F563-4B9D-9B1A-407413169F1C}"/>
                  </c:ext>
                </c:extLst>
              </c15:ser>
            </c15:filteredLineSeries>
          </c:ext>
        </c:extLst>
      </c:lineChart>
      <c:catAx>
        <c:axId val="52534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49392"/>
        <c:crosses val="autoZero"/>
        <c:auto val="1"/>
        <c:lblAlgn val="ctr"/>
        <c:lblOffset val="100"/>
        <c:noMultiLvlLbl val="0"/>
      </c:catAx>
      <c:valAx>
        <c:axId val="52534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47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Semantic!$AG$3</c:f>
              <c:strCache>
                <c:ptCount val="1"/>
                <c:pt idx="0">
                  <c:v>Cosine</c:v>
                </c:pt>
              </c:strCache>
            </c:strRef>
          </c:tx>
          <c:spPr>
            <a:solidFill>
              <a:schemeClr val="accent1"/>
            </a:solidFill>
            <a:ln>
              <a:noFill/>
            </a:ln>
            <a:effectLst/>
          </c:spPr>
          <c:invertIfNegative val="0"/>
          <c:cat>
            <c:multiLvlStrRef>
              <c:f>Semantic!$AE$4:$AF$9</c:f>
              <c:multiLvlStrCache>
                <c:ptCount val="6"/>
                <c:lvl>
                  <c:pt idx="0">
                    <c:v>content</c:v>
                  </c:pt>
                  <c:pt idx="1">
                    <c:v>time</c:v>
                  </c:pt>
                  <c:pt idx="2">
                    <c:v>course</c:v>
                  </c:pt>
                  <c:pt idx="3">
                    <c:v>class</c:v>
                  </c:pt>
                  <c:pt idx="4">
                    <c:v>background</c:v>
                  </c:pt>
                </c:lvl>
                <c:lvl>
                  <c:pt idx="0">
                    <c:v>1</c:v>
                  </c:pt>
                  <c:pt idx="1">
                    <c:v>2</c:v>
                  </c:pt>
                  <c:pt idx="2">
                    <c:v>3</c:v>
                  </c:pt>
                  <c:pt idx="3">
                    <c:v>4</c:v>
                  </c:pt>
                  <c:pt idx="4">
                    <c:v>5</c:v>
                  </c:pt>
                  <c:pt idx="5">
                    <c:v>Average</c:v>
                  </c:pt>
                </c:lvl>
              </c:multiLvlStrCache>
            </c:multiLvlStrRef>
          </c:cat>
          <c:val>
            <c:numRef>
              <c:f>Semantic!$AG$4:$AG$9</c:f>
              <c:numCache>
                <c:formatCode>General</c:formatCode>
                <c:ptCount val="6"/>
                <c:pt idx="0">
                  <c:v>0.55000000000000004</c:v>
                </c:pt>
                <c:pt idx="1">
                  <c:v>0.67300000000000004</c:v>
                </c:pt>
                <c:pt idx="2">
                  <c:v>0.72499999999999998</c:v>
                </c:pt>
                <c:pt idx="3">
                  <c:v>0.69499999999999995</c:v>
                </c:pt>
                <c:pt idx="4">
                  <c:v>0.54700000000000004</c:v>
                </c:pt>
                <c:pt idx="5">
                  <c:v>0.63800000000000001</c:v>
                </c:pt>
              </c:numCache>
            </c:numRef>
          </c:val>
          <c:extLst>
            <c:ext xmlns:c16="http://schemas.microsoft.com/office/drawing/2014/chart" uri="{C3380CC4-5D6E-409C-BE32-E72D297353CC}">
              <c16:uniqueId val="{00000000-19CB-48A2-B652-72D6C9E4DF15}"/>
            </c:ext>
          </c:extLst>
        </c:ser>
        <c:ser>
          <c:idx val="1"/>
          <c:order val="1"/>
          <c:tx>
            <c:strRef>
              <c:f>Semantic!$AH$3</c:f>
              <c:strCache>
                <c:ptCount val="1"/>
                <c:pt idx="0">
                  <c:v>Wordnet</c:v>
                </c:pt>
              </c:strCache>
            </c:strRef>
          </c:tx>
          <c:spPr>
            <a:solidFill>
              <a:schemeClr val="accent2"/>
            </a:solidFill>
            <a:ln>
              <a:noFill/>
            </a:ln>
            <a:effectLst/>
          </c:spPr>
          <c:invertIfNegative val="0"/>
          <c:cat>
            <c:multiLvlStrRef>
              <c:f>Semantic!$AE$4:$AF$9</c:f>
              <c:multiLvlStrCache>
                <c:ptCount val="6"/>
                <c:lvl>
                  <c:pt idx="0">
                    <c:v>content</c:v>
                  </c:pt>
                  <c:pt idx="1">
                    <c:v>time</c:v>
                  </c:pt>
                  <c:pt idx="2">
                    <c:v>course</c:v>
                  </c:pt>
                  <c:pt idx="3">
                    <c:v>class</c:v>
                  </c:pt>
                  <c:pt idx="4">
                    <c:v>background</c:v>
                  </c:pt>
                </c:lvl>
                <c:lvl>
                  <c:pt idx="0">
                    <c:v>1</c:v>
                  </c:pt>
                  <c:pt idx="1">
                    <c:v>2</c:v>
                  </c:pt>
                  <c:pt idx="2">
                    <c:v>3</c:v>
                  </c:pt>
                  <c:pt idx="3">
                    <c:v>4</c:v>
                  </c:pt>
                  <c:pt idx="4">
                    <c:v>5</c:v>
                  </c:pt>
                  <c:pt idx="5">
                    <c:v>Average</c:v>
                  </c:pt>
                </c:lvl>
              </c:multiLvlStrCache>
            </c:multiLvlStrRef>
          </c:cat>
          <c:val>
            <c:numRef>
              <c:f>Semantic!$AH$4:$AH$9</c:f>
              <c:numCache>
                <c:formatCode>General</c:formatCode>
                <c:ptCount val="6"/>
                <c:pt idx="0">
                  <c:v>0.378</c:v>
                </c:pt>
                <c:pt idx="1">
                  <c:v>0.47099999999999997</c:v>
                </c:pt>
                <c:pt idx="2">
                  <c:v>0.52</c:v>
                </c:pt>
                <c:pt idx="3">
                  <c:v>0.34</c:v>
                </c:pt>
                <c:pt idx="4">
                  <c:v>0.28999999999999998</c:v>
                </c:pt>
                <c:pt idx="5">
                  <c:v>0.39980000000000004</c:v>
                </c:pt>
              </c:numCache>
            </c:numRef>
          </c:val>
          <c:extLst>
            <c:ext xmlns:c16="http://schemas.microsoft.com/office/drawing/2014/chart" uri="{C3380CC4-5D6E-409C-BE32-E72D297353CC}">
              <c16:uniqueId val="{00000001-19CB-48A2-B652-72D6C9E4DF15}"/>
            </c:ext>
          </c:extLst>
        </c:ser>
        <c:ser>
          <c:idx val="2"/>
          <c:order val="2"/>
          <c:tx>
            <c:strRef>
              <c:f>Semantic!$AI$3</c:f>
              <c:strCache>
                <c:ptCount val="1"/>
                <c:pt idx="0">
                  <c:v>Path Similarity</c:v>
                </c:pt>
              </c:strCache>
            </c:strRef>
          </c:tx>
          <c:spPr>
            <a:solidFill>
              <a:schemeClr val="accent3"/>
            </a:solidFill>
            <a:ln>
              <a:noFill/>
            </a:ln>
            <a:effectLst/>
          </c:spPr>
          <c:invertIfNegative val="0"/>
          <c:cat>
            <c:multiLvlStrRef>
              <c:f>Semantic!$AE$4:$AF$9</c:f>
              <c:multiLvlStrCache>
                <c:ptCount val="6"/>
                <c:lvl>
                  <c:pt idx="0">
                    <c:v>content</c:v>
                  </c:pt>
                  <c:pt idx="1">
                    <c:v>time</c:v>
                  </c:pt>
                  <c:pt idx="2">
                    <c:v>course</c:v>
                  </c:pt>
                  <c:pt idx="3">
                    <c:v>class</c:v>
                  </c:pt>
                  <c:pt idx="4">
                    <c:v>background</c:v>
                  </c:pt>
                </c:lvl>
                <c:lvl>
                  <c:pt idx="0">
                    <c:v>1</c:v>
                  </c:pt>
                  <c:pt idx="1">
                    <c:v>2</c:v>
                  </c:pt>
                  <c:pt idx="2">
                    <c:v>3</c:v>
                  </c:pt>
                  <c:pt idx="3">
                    <c:v>4</c:v>
                  </c:pt>
                  <c:pt idx="4">
                    <c:v>5</c:v>
                  </c:pt>
                  <c:pt idx="5">
                    <c:v>Average</c:v>
                  </c:pt>
                </c:lvl>
              </c:multiLvlStrCache>
            </c:multiLvlStrRef>
          </c:cat>
          <c:val>
            <c:numRef>
              <c:f>Semantic!$AI$4:$AI$9</c:f>
              <c:numCache>
                <c:formatCode>General</c:formatCode>
                <c:ptCount val="6"/>
                <c:pt idx="0">
                  <c:v>0.19</c:v>
                </c:pt>
                <c:pt idx="1">
                  <c:v>0.2</c:v>
                </c:pt>
                <c:pt idx="2">
                  <c:v>0.20799999999999999</c:v>
                </c:pt>
                <c:pt idx="3">
                  <c:v>0.11</c:v>
                </c:pt>
                <c:pt idx="4">
                  <c:v>0.1</c:v>
                </c:pt>
                <c:pt idx="5">
                  <c:v>0.16159999999999999</c:v>
                </c:pt>
              </c:numCache>
            </c:numRef>
          </c:val>
          <c:extLst>
            <c:ext xmlns:c16="http://schemas.microsoft.com/office/drawing/2014/chart" uri="{C3380CC4-5D6E-409C-BE32-E72D297353CC}">
              <c16:uniqueId val="{00000002-19CB-48A2-B652-72D6C9E4DF15}"/>
            </c:ext>
          </c:extLst>
        </c:ser>
        <c:ser>
          <c:idx val="3"/>
          <c:order val="3"/>
          <c:tx>
            <c:strRef>
              <c:f>Semantic!$AJ$3</c:f>
              <c:strCache>
                <c:ptCount val="1"/>
                <c:pt idx="0">
                  <c:v>Word2Vec</c:v>
                </c:pt>
              </c:strCache>
            </c:strRef>
          </c:tx>
          <c:spPr>
            <a:solidFill>
              <a:schemeClr val="accent4"/>
            </a:solidFill>
            <a:ln>
              <a:noFill/>
            </a:ln>
            <a:effectLst/>
          </c:spPr>
          <c:invertIfNegative val="0"/>
          <c:cat>
            <c:multiLvlStrRef>
              <c:f>Semantic!$AE$4:$AF$9</c:f>
              <c:multiLvlStrCache>
                <c:ptCount val="6"/>
                <c:lvl>
                  <c:pt idx="0">
                    <c:v>content</c:v>
                  </c:pt>
                  <c:pt idx="1">
                    <c:v>time</c:v>
                  </c:pt>
                  <c:pt idx="2">
                    <c:v>course</c:v>
                  </c:pt>
                  <c:pt idx="3">
                    <c:v>class</c:v>
                  </c:pt>
                  <c:pt idx="4">
                    <c:v>background</c:v>
                  </c:pt>
                </c:lvl>
                <c:lvl>
                  <c:pt idx="0">
                    <c:v>1</c:v>
                  </c:pt>
                  <c:pt idx="1">
                    <c:v>2</c:v>
                  </c:pt>
                  <c:pt idx="2">
                    <c:v>3</c:v>
                  </c:pt>
                  <c:pt idx="3">
                    <c:v>4</c:v>
                  </c:pt>
                  <c:pt idx="4">
                    <c:v>5</c:v>
                  </c:pt>
                  <c:pt idx="5">
                    <c:v>Average</c:v>
                  </c:pt>
                </c:lvl>
              </c:multiLvlStrCache>
            </c:multiLvlStrRef>
          </c:cat>
          <c:val>
            <c:numRef>
              <c:f>Semantic!$AJ$4:$AJ$9</c:f>
              <c:numCache>
                <c:formatCode>General</c:formatCode>
                <c:ptCount val="6"/>
                <c:pt idx="5">
                  <c:v>0</c:v>
                </c:pt>
              </c:numCache>
            </c:numRef>
          </c:val>
          <c:extLst>
            <c:ext xmlns:c16="http://schemas.microsoft.com/office/drawing/2014/chart" uri="{C3380CC4-5D6E-409C-BE32-E72D297353CC}">
              <c16:uniqueId val="{00000003-19CB-48A2-B652-72D6C9E4DF15}"/>
            </c:ext>
          </c:extLst>
        </c:ser>
        <c:dLbls>
          <c:showLegendKey val="0"/>
          <c:showVal val="0"/>
          <c:showCatName val="0"/>
          <c:showSerName val="0"/>
          <c:showPercent val="0"/>
          <c:showBubbleSize val="0"/>
        </c:dLbls>
        <c:gapWidth val="219"/>
        <c:overlap val="-27"/>
        <c:axId val="557897720"/>
        <c:axId val="561981224"/>
      </c:barChart>
      <c:catAx>
        <c:axId val="55789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81224"/>
        <c:crosses val="autoZero"/>
        <c:auto val="1"/>
        <c:lblAlgn val="ctr"/>
        <c:lblOffset val="100"/>
        <c:noMultiLvlLbl val="0"/>
      </c:catAx>
      <c:valAx>
        <c:axId val="56198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897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Semantic!$AG$24</c:f>
              <c:strCache>
                <c:ptCount val="1"/>
                <c:pt idx="0">
                  <c:v>Cosine</c:v>
                </c:pt>
              </c:strCache>
            </c:strRef>
          </c:tx>
          <c:spPr>
            <a:solidFill>
              <a:schemeClr val="accent1"/>
            </a:solidFill>
            <a:ln>
              <a:noFill/>
            </a:ln>
            <a:effectLst/>
          </c:spPr>
          <c:invertIfNegative val="0"/>
          <c:cat>
            <c:multiLvlStrRef>
              <c:f>Semantic!$AE$25:$AF$32</c:f>
              <c:multiLvlStrCache>
                <c:ptCount val="8"/>
                <c:lvl>
                  <c:pt idx="0">
                    <c:v>lecture</c:v>
                  </c:pt>
                  <c:pt idx="1">
                    <c:v>book</c:v>
                  </c:pt>
                  <c:pt idx="2">
                    <c:v>content</c:v>
                  </c:pt>
                  <c:pt idx="3">
                    <c:v>time</c:v>
                  </c:pt>
                  <c:pt idx="4">
                    <c:v>class</c:v>
                  </c:pt>
                  <c:pt idx="5">
                    <c:v>course</c:v>
                  </c:pt>
                  <c:pt idx="6">
                    <c:v>work</c:v>
                  </c:pt>
                </c:lvl>
                <c:lvl>
                  <c:pt idx="0">
                    <c:v>1</c:v>
                  </c:pt>
                  <c:pt idx="1">
                    <c:v>2</c:v>
                  </c:pt>
                  <c:pt idx="2">
                    <c:v>3</c:v>
                  </c:pt>
                  <c:pt idx="3">
                    <c:v>4</c:v>
                  </c:pt>
                  <c:pt idx="4">
                    <c:v>5</c:v>
                  </c:pt>
                  <c:pt idx="5">
                    <c:v>6</c:v>
                  </c:pt>
                  <c:pt idx="6">
                    <c:v>7</c:v>
                  </c:pt>
                  <c:pt idx="7">
                    <c:v>Average</c:v>
                  </c:pt>
                </c:lvl>
              </c:multiLvlStrCache>
            </c:multiLvlStrRef>
          </c:cat>
          <c:val>
            <c:numRef>
              <c:f>Semantic!$AG$25:$AG$32</c:f>
              <c:numCache>
                <c:formatCode>General</c:formatCode>
                <c:ptCount val="8"/>
                <c:pt idx="0">
                  <c:v>0.61499999999999999</c:v>
                </c:pt>
                <c:pt idx="1">
                  <c:v>0.67700000000000005</c:v>
                </c:pt>
                <c:pt idx="2">
                  <c:v>0.56999999999999995</c:v>
                </c:pt>
                <c:pt idx="3">
                  <c:v>0.64400000000000002</c:v>
                </c:pt>
                <c:pt idx="4">
                  <c:v>0.625</c:v>
                </c:pt>
                <c:pt idx="5">
                  <c:v>0.67</c:v>
                </c:pt>
                <c:pt idx="6">
                  <c:v>0.71299999999999997</c:v>
                </c:pt>
                <c:pt idx="7">
                  <c:v>0.64485714285714291</c:v>
                </c:pt>
              </c:numCache>
            </c:numRef>
          </c:val>
          <c:extLst>
            <c:ext xmlns:c16="http://schemas.microsoft.com/office/drawing/2014/chart" uri="{C3380CC4-5D6E-409C-BE32-E72D297353CC}">
              <c16:uniqueId val="{00000000-D254-4402-997D-071F12AB72F0}"/>
            </c:ext>
          </c:extLst>
        </c:ser>
        <c:ser>
          <c:idx val="1"/>
          <c:order val="1"/>
          <c:tx>
            <c:strRef>
              <c:f>Semantic!$AH$24</c:f>
              <c:strCache>
                <c:ptCount val="1"/>
                <c:pt idx="0">
                  <c:v>Wordnet</c:v>
                </c:pt>
              </c:strCache>
            </c:strRef>
          </c:tx>
          <c:spPr>
            <a:solidFill>
              <a:schemeClr val="accent2"/>
            </a:solidFill>
            <a:ln>
              <a:noFill/>
            </a:ln>
            <a:effectLst/>
          </c:spPr>
          <c:invertIfNegative val="0"/>
          <c:cat>
            <c:multiLvlStrRef>
              <c:f>Semantic!$AE$25:$AF$32</c:f>
              <c:multiLvlStrCache>
                <c:ptCount val="8"/>
                <c:lvl>
                  <c:pt idx="0">
                    <c:v>lecture</c:v>
                  </c:pt>
                  <c:pt idx="1">
                    <c:v>book</c:v>
                  </c:pt>
                  <c:pt idx="2">
                    <c:v>content</c:v>
                  </c:pt>
                  <c:pt idx="3">
                    <c:v>time</c:v>
                  </c:pt>
                  <c:pt idx="4">
                    <c:v>class</c:v>
                  </c:pt>
                  <c:pt idx="5">
                    <c:v>course</c:v>
                  </c:pt>
                  <c:pt idx="6">
                    <c:v>work</c:v>
                  </c:pt>
                </c:lvl>
                <c:lvl>
                  <c:pt idx="0">
                    <c:v>1</c:v>
                  </c:pt>
                  <c:pt idx="1">
                    <c:v>2</c:v>
                  </c:pt>
                  <c:pt idx="2">
                    <c:v>3</c:v>
                  </c:pt>
                  <c:pt idx="3">
                    <c:v>4</c:v>
                  </c:pt>
                  <c:pt idx="4">
                    <c:v>5</c:v>
                  </c:pt>
                  <c:pt idx="5">
                    <c:v>6</c:v>
                  </c:pt>
                  <c:pt idx="6">
                    <c:v>7</c:v>
                  </c:pt>
                  <c:pt idx="7">
                    <c:v>Average</c:v>
                  </c:pt>
                </c:lvl>
              </c:multiLvlStrCache>
            </c:multiLvlStrRef>
          </c:cat>
          <c:val>
            <c:numRef>
              <c:f>Semantic!$AH$25:$AH$32</c:f>
              <c:numCache>
                <c:formatCode>General</c:formatCode>
                <c:ptCount val="8"/>
                <c:pt idx="0">
                  <c:v>0.49</c:v>
                </c:pt>
                <c:pt idx="1">
                  <c:v>0.2</c:v>
                </c:pt>
                <c:pt idx="2">
                  <c:v>0.33</c:v>
                </c:pt>
                <c:pt idx="3">
                  <c:v>0.45</c:v>
                </c:pt>
                <c:pt idx="4">
                  <c:v>0.33500000000000002</c:v>
                </c:pt>
                <c:pt idx="5">
                  <c:v>0.56000000000000005</c:v>
                </c:pt>
                <c:pt idx="6">
                  <c:v>0.64</c:v>
                </c:pt>
                <c:pt idx="7">
                  <c:v>0.42928571428571433</c:v>
                </c:pt>
              </c:numCache>
            </c:numRef>
          </c:val>
          <c:extLst>
            <c:ext xmlns:c16="http://schemas.microsoft.com/office/drawing/2014/chart" uri="{C3380CC4-5D6E-409C-BE32-E72D297353CC}">
              <c16:uniqueId val="{00000001-D254-4402-997D-071F12AB72F0}"/>
            </c:ext>
          </c:extLst>
        </c:ser>
        <c:ser>
          <c:idx val="2"/>
          <c:order val="2"/>
          <c:tx>
            <c:strRef>
              <c:f>Semantic!$AI$24</c:f>
              <c:strCache>
                <c:ptCount val="1"/>
                <c:pt idx="0">
                  <c:v>Path Similarity</c:v>
                </c:pt>
              </c:strCache>
            </c:strRef>
          </c:tx>
          <c:spPr>
            <a:solidFill>
              <a:schemeClr val="accent3"/>
            </a:solidFill>
            <a:ln>
              <a:noFill/>
            </a:ln>
            <a:effectLst/>
          </c:spPr>
          <c:invertIfNegative val="0"/>
          <c:cat>
            <c:multiLvlStrRef>
              <c:f>Semantic!$AE$25:$AF$32</c:f>
              <c:multiLvlStrCache>
                <c:ptCount val="8"/>
                <c:lvl>
                  <c:pt idx="0">
                    <c:v>lecture</c:v>
                  </c:pt>
                  <c:pt idx="1">
                    <c:v>book</c:v>
                  </c:pt>
                  <c:pt idx="2">
                    <c:v>content</c:v>
                  </c:pt>
                  <c:pt idx="3">
                    <c:v>time</c:v>
                  </c:pt>
                  <c:pt idx="4">
                    <c:v>class</c:v>
                  </c:pt>
                  <c:pt idx="5">
                    <c:v>course</c:v>
                  </c:pt>
                  <c:pt idx="6">
                    <c:v>work</c:v>
                  </c:pt>
                </c:lvl>
                <c:lvl>
                  <c:pt idx="0">
                    <c:v>1</c:v>
                  </c:pt>
                  <c:pt idx="1">
                    <c:v>2</c:v>
                  </c:pt>
                  <c:pt idx="2">
                    <c:v>3</c:v>
                  </c:pt>
                  <c:pt idx="3">
                    <c:v>4</c:v>
                  </c:pt>
                  <c:pt idx="4">
                    <c:v>5</c:v>
                  </c:pt>
                  <c:pt idx="5">
                    <c:v>6</c:v>
                  </c:pt>
                  <c:pt idx="6">
                    <c:v>7</c:v>
                  </c:pt>
                  <c:pt idx="7">
                    <c:v>Average</c:v>
                  </c:pt>
                </c:lvl>
              </c:multiLvlStrCache>
            </c:multiLvlStrRef>
          </c:cat>
          <c:val>
            <c:numRef>
              <c:f>Semantic!$AI$25:$AI$32</c:f>
              <c:numCache>
                <c:formatCode>General</c:formatCode>
                <c:ptCount val="8"/>
                <c:pt idx="0">
                  <c:v>0.2</c:v>
                </c:pt>
                <c:pt idx="1">
                  <c:v>0.06</c:v>
                </c:pt>
                <c:pt idx="2">
                  <c:v>0.11</c:v>
                </c:pt>
                <c:pt idx="3">
                  <c:v>0.19900000000000001</c:v>
                </c:pt>
                <c:pt idx="4">
                  <c:v>0.124</c:v>
                </c:pt>
                <c:pt idx="5">
                  <c:v>0.21</c:v>
                </c:pt>
                <c:pt idx="6">
                  <c:v>0.28499999999999998</c:v>
                </c:pt>
                <c:pt idx="7">
                  <c:v>0.16971428571428571</c:v>
                </c:pt>
              </c:numCache>
            </c:numRef>
          </c:val>
          <c:extLst>
            <c:ext xmlns:c16="http://schemas.microsoft.com/office/drawing/2014/chart" uri="{C3380CC4-5D6E-409C-BE32-E72D297353CC}">
              <c16:uniqueId val="{00000002-D254-4402-997D-071F12AB72F0}"/>
            </c:ext>
          </c:extLst>
        </c:ser>
        <c:ser>
          <c:idx val="3"/>
          <c:order val="3"/>
          <c:tx>
            <c:strRef>
              <c:f>Semantic!$AJ$24</c:f>
              <c:strCache>
                <c:ptCount val="1"/>
                <c:pt idx="0">
                  <c:v>Word2Vec</c:v>
                </c:pt>
              </c:strCache>
            </c:strRef>
          </c:tx>
          <c:spPr>
            <a:solidFill>
              <a:schemeClr val="accent4"/>
            </a:solidFill>
            <a:ln>
              <a:noFill/>
            </a:ln>
            <a:effectLst/>
          </c:spPr>
          <c:invertIfNegative val="0"/>
          <c:cat>
            <c:multiLvlStrRef>
              <c:f>Semantic!$AE$25:$AF$32</c:f>
              <c:multiLvlStrCache>
                <c:ptCount val="8"/>
                <c:lvl>
                  <c:pt idx="0">
                    <c:v>lecture</c:v>
                  </c:pt>
                  <c:pt idx="1">
                    <c:v>book</c:v>
                  </c:pt>
                  <c:pt idx="2">
                    <c:v>content</c:v>
                  </c:pt>
                  <c:pt idx="3">
                    <c:v>time</c:v>
                  </c:pt>
                  <c:pt idx="4">
                    <c:v>class</c:v>
                  </c:pt>
                  <c:pt idx="5">
                    <c:v>course</c:v>
                  </c:pt>
                  <c:pt idx="6">
                    <c:v>work</c:v>
                  </c:pt>
                </c:lvl>
                <c:lvl>
                  <c:pt idx="0">
                    <c:v>1</c:v>
                  </c:pt>
                  <c:pt idx="1">
                    <c:v>2</c:v>
                  </c:pt>
                  <c:pt idx="2">
                    <c:v>3</c:v>
                  </c:pt>
                  <c:pt idx="3">
                    <c:v>4</c:v>
                  </c:pt>
                  <c:pt idx="4">
                    <c:v>5</c:v>
                  </c:pt>
                  <c:pt idx="5">
                    <c:v>6</c:v>
                  </c:pt>
                  <c:pt idx="6">
                    <c:v>7</c:v>
                  </c:pt>
                  <c:pt idx="7">
                    <c:v>Average</c:v>
                  </c:pt>
                </c:lvl>
              </c:multiLvlStrCache>
            </c:multiLvlStrRef>
          </c:cat>
          <c:val>
            <c:numRef>
              <c:f>Semantic!$AJ$25:$AJ$32</c:f>
              <c:numCache>
                <c:formatCode>General</c:formatCode>
                <c:ptCount val="8"/>
                <c:pt idx="7">
                  <c:v>0</c:v>
                </c:pt>
              </c:numCache>
            </c:numRef>
          </c:val>
          <c:extLst>
            <c:ext xmlns:c16="http://schemas.microsoft.com/office/drawing/2014/chart" uri="{C3380CC4-5D6E-409C-BE32-E72D297353CC}">
              <c16:uniqueId val="{00000003-D254-4402-997D-071F12AB72F0}"/>
            </c:ext>
          </c:extLst>
        </c:ser>
        <c:dLbls>
          <c:showLegendKey val="0"/>
          <c:showVal val="0"/>
          <c:showCatName val="0"/>
          <c:showSerName val="0"/>
          <c:showPercent val="0"/>
          <c:showBubbleSize val="0"/>
        </c:dLbls>
        <c:gapWidth val="219"/>
        <c:overlap val="-27"/>
        <c:axId val="586441288"/>
        <c:axId val="586443584"/>
      </c:barChart>
      <c:catAx>
        <c:axId val="58644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3584"/>
        <c:crosses val="autoZero"/>
        <c:auto val="1"/>
        <c:lblAlgn val="ctr"/>
        <c:lblOffset val="100"/>
        <c:noMultiLvlLbl val="0"/>
      </c:catAx>
      <c:valAx>
        <c:axId val="58644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1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Semantic!$AG$50</c:f>
              <c:strCache>
                <c:ptCount val="1"/>
                <c:pt idx="0">
                  <c:v>Cosine</c:v>
                </c:pt>
              </c:strCache>
            </c:strRef>
          </c:tx>
          <c:spPr>
            <a:solidFill>
              <a:schemeClr val="accent1"/>
            </a:solidFill>
            <a:ln>
              <a:noFill/>
            </a:ln>
            <a:effectLst/>
          </c:spPr>
          <c:invertIfNegative val="0"/>
          <c:cat>
            <c:multiLvlStrRef>
              <c:f>Semantic!$AE$51:$AF$56</c:f>
              <c:multiLvlStrCache>
                <c:ptCount val="6"/>
                <c:lvl>
                  <c:pt idx="0">
                    <c:v>size</c:v>
                  </c:pt>
                  <c:pt idx="1">
                    <c:v>quality</c:v>
                  </c:pt>
                  <c:pt idx="2">
                    <c:v>woman</c:v>
                  </c:pt>
                  <c:pt idx="3">
                    <c:v>dress</c:v>
                  </c:pt>
                  <c:pt idx="4">
                    <c:v>clothes</c:v>
                  </c:pt>
                </c:lvl>
                <c:lvl>
                  <c:pt idx="0">
                    <c:v>1</c:v>
                  </c:pt>
                  <c:pt idx="1">
                    <c:v>2</c:v>
                  </c:pt>
                  <c:pt idx="2">
                    <c:v>3</c:v>
                  </c:pt>
                  <c:pt idx="3">
                    <c:v>4</c:v>
                  </c:pt>
                  <c:pt idx="4">
                    <c:v>5</c:v>
                  </c:pt>
                  <c:pt idx="5">
                    <c:v>Average</c:v>
                  </c:pt>
                </c:lvl>
              </c:multiLvlStrCache>
            </c:multiLvlStrRef>
          </c:cat>
          <c:val>
            <c:numRef>
              <c:f>Semantic!$AG$51:$AG$56</c:f>
              <c:numCache>
                <c:formatCode>General</c:formatCode>
                <c:ptCount val="6"/>
                <c:pt idx="0">
                  <c:v>0.61299999999999999</c:v>
                </c:pt>
                <c:pt idx="1">
                  <c:v>0.63100000000000001</c:v>
                </c:pt>
                <c:pt idx="2">
                  <c:v>0.48699999999999999</c:v>
                </c:pt>
                <c:pt idx="3">
                  <c:v>0.69</c:v>
                </c:pt>
                <c:pt idx="4">
                  <c:v>0.61899999999999999</c:v>
                </c:pt>
                <c:pt idx="5">
                  <c:v>0.60799999999999998</c:v>
                </c:pt>
              </c:numCache>
            </c:numRef>
          </c:val>
          <c:extLst>
            <c:ext xmlns:c16="http://schemas.microsoft.com/office/drawing/2014/chart" uri="{C3380CC4-5D6E-409C-BE32-E72D297353CC}">
              <c16:uniqueId val="{00000000-25AE-4EA6-9A7D-307EFA068835}"/>
            </c:ext>
          </c:extLst>
        </c:ser>
        <c:ser>
          <c:idx val="1"/>
          <c:order val="1"/>
          <c:tx>
            <c:strRef>
              <c:f>Semantic!$AH$50</c:f>
              <c:strCache>
                <c:ptCount val="1"/>
                <c:pt idx="0">
                  <c:v>Wordnet</c:v>
                </c:pt>
              </c:strCache>
            </c:strRef>
          </c:tx>
          <c:spPr>
            <a:solidFill>
              <a:schemeClr val="accent2"/>
            </a:solidFill>
            <a:ln>
              <a:noFill/>
            </a:ln>
            <a:effectLst/>
          </c:spPr>
          <c:invertIfNegative val="0"/>
          <c:cat>
            <c:multiLvlStrRef>
              <c:f>Semantic!$AE$51:$AF$56</c:f>
              <c:multiLvlStrCache>
                <c:ptCount val="6"/>
                <c:lvl>
                  <c:pt idx="0">
                    <c:v>size</c:v>
                  </c:pt>
                  <c:pt idx="1">
                    <c:v>quality</c:v>
                  </c:pt>
                  <c:pt idx="2">
                    <c:v>woman</c:v>
                  </c:pt>
                  <c:pt idx="3">
                    <c:v>dress</c:v>
                  </c:pt>
                  <c:pt idx="4">
                    <c:v>clothes</c:v>
                  </c:pt>
                </c:lvl>
                <c:lvl>
                  <c:pt idx="0">
                    <c:v>1</c:v>
                  </c:pt>
                  <c:pt idx="1">
                    <c:v>2</c:v>
                  </c:pt>
                  <c:pt idx="2">
                    <c:v>3</c:v>
                  </c:pt>
                  <c:pt idx="3">
                    <c:v>4</c:v>
                  </c:pt>
                  <c:pt idx="4">
                    <c:v>5</c:v>
                  </c:pt>
                  <c:pt idx="5">
                    <c:v>Average</c:v>
                  </c:pt>
                </c:lvl>
              </c:multiLvlStrCache>
            </c:multiLvlStrRef>
          </c:cat>
          <c:val>
            <c:numRef>
              <c:f>Semantic!$AH$51:$AH$56</c:f>
              <c:numCache>
                <c:formatCode>General</c:formatCode>
                <c:ptCount val="6"/>
                <c:pt idx="0">
                  <c:v>0.42</c:v>
                </c:pt>
                <c:pt idx="1">
                  <c:v>0.45</c:v>
                </c:pt>
                <c:pt idx="2">
                  <c:v>0.37</c:v>
                </c:pt>
                <c:pt idx="3">
                  <c:v>0.33900000000000002</c:v>
                </c:pt>
                <c:pt idx="4">
                  <c:v>0.38900000000000001</c:v>
                </c:pt>
                <c:pt idx="5">
                  <c:v>0.39360000000000001</c:v>
                </c:pt>
              </c:numCache>
            </c:numRef>
          </c:val>
          <c:extLst>
            <c:ext xmlns:c16="http://schemas.microsoft.com/office/drawing/2014/chart" uri="{C3380CC4-5D6E-409C-BE32-E72D297353CC}">
              <c16:uniqueId val="{00000001-25AE-4EA6-9A7D-307EFA068835}"/>
            </c:ext>
          </c:extLst>
        </c:ser>
        <c:ser>
          <c:idx val="2"/>
          <c:order val="2"/>
          <c:tx>
            <c:strRef>
              <c:f>Semantic!$AI$50</c:f>
              <c:strCache>
                <c:ptCount val="1"/>
                <c:pt idx="0">
                  <c:v>Path Similarity</c:v>
                </c:pt>
              </c:strCache>
            </c:strRef>
          </c:tx>
          <c:spPr>
            <a:solidFill>
              <a:schemeClr val="accent3"/>
            </a:solidFill>
            <a:ln>
              <a:noFill/>
            </a:ln>
            <a:effectLst/>
          </c:spPr>
          <c:invertIfNegative val="0"/>
          <c:cat>
            <c:multiLvlStrRef>
              <c:f>Semantic!$AE$51:$AF$56</c:f>
              <c:multiLvlStrCache>
                <c:ptCount val="6"/>
                <c:lvl>
                  <c:pt idx="0">
                    <c:v>size</c:v>
                  </c:pt>
                  <c:pt idx="1">
                    <c:v>quality</c:v>
                  </c:pt>
                  <c:pt idx="2">
                    <c:v>woman</c:v>
                  </c:pt>
                  <c:pt idx="3">
                    <c:v>dress</c:v>
                  </c:pt>
                  <c:pt idx="4">
                    <c:v>clothes</c:v>
                  </c:pt>
                </c:lvl>
                <c:lvl>
                  <c:pt idx="0">
                    <c:v>1</c:v>
                  </c:pt>
                  <c:pt idx="1">
                    <c:v>2</c:v>
                  </c:pt>
                  <c:pt idx="2">
                    <c:v>3</c:v>
                  </c:pt>
                  <c:pt idx="3">
                    <c:v>4</c:v>
                  </c:pt>
                  <c:pt idx="4">
                    <c:v>5</c:v>
                  </c:pt>
                  <c:pt idx="5">
                    <c:v>Average</c:v>
                  </c:pt>
                </c:lvl>
              </c:multiLvlStrCache>
            </c:multiLvlStrRef>
          </c:cat>
          <c:val>
            <c:numRef>
              <c:f>Semantic!$AI$51:$AI$56</c:f>
              <c:numCache>
                <c:formatCode>General</c:formatCode>
                <c:ptCount val="6"/>
                <c:pt idx="0">
                  <c:v>0.20899999999999999</c:v>
                </c:pt>
                <c:pt idx="1">
                  <c:v>0.22600000000000001</c:v>
                </c:pt>
                <c:pt idx="2">
                  <c:v>0.12</c:v>
                </c:pt>
                <c:pt idx="3">
                  <c:v>0.183</c:v>
                </c:pt>
                <c:pt idx="4">
                  <c:v>0.13100000000000001</c:v>
                </c:pt>
                <c:pt idx="5">
                  <c:v>0.17380000000000001</c:v>
                </c:pt>
              </c:numCache>
            </c:numRef>
          </c:val>
          <c:extLst>
            <c:ext xmlns:c16="http://schemas.microsoft.com/office/drawing/2014/chart" uri="{C3380CC4-5D6E-409C-BE32-E72D297353CC}">
              <c16:uniqueId val="{00000002-25AE-4EA6-9A7D-307EFA068835}"/>
            </c:ext>
          </c:extLst>
        </c:ser>
        <c:ser>
          <c:idx val="3"/>
          <c:order val="3"/>
          <c:tx>
            <c:strRef>
              <c:f>Semantic!$AJ$50</c:f>
              <c:strCache>
                <c:ptCount val="1"/>
                <c:pt idx="0">
                  <c:v>Word2Vec</c:v>
                </c:pt>
              </c:strCache>
            </c:strRef>
          </c:tx>
          <c:spPr>
            <a:solidFill>
              <a:schemeClr val="accent4"/>
            </a:solidFill>
            <a:ln>
              <a:noFill/>
            </a:ln>
            <a:effectLst/>
          </c:spPr>
          <c:invertIfNegative val="0"/>
          <c:cat>
            <c:multiLvlStrRef>
              <c:f>Semantic!$AE$51:$AF$56</c:f>
              <c:multiLvlStrCache>
                <c:ptCount val="6"/>
                <c:lvl>
                  <c:pt idx="0">
                    <c:v>size</c:v>
                  </c:pt>
                  <c:pt idx="1">
                    <c:v>quality</c:v>
                  </c:pt>
                  <c:pt idx="2">
                    <c:v>woman</c:v>
                  </c:pt>
                  <c:pt idx="3">
                    <c:v>dress</c:v>
                  </c:pt>
                  <c:pt idx="4">
                    <c:v>clothes</c:v>
                  </c:pt>
                </c:lvl>
                <c:lvl>
                  <c:pt idx="0">
                    <c:v>1</c:v>
                  </c:pt>
                  <c:pt idx="1">
                    <c:v>2</c:v>
                  </c:pt>
                  <c:pt idx="2">
                    <c:v>3</c:v>
                  </c:pt>
                  <c:pt idx="3">
                    <c:v>4</c:v>
                  </c:pt>
                  <c:pt idx="4">
                    <c:v>5</c:v>
                  </c:pt>
                  <c:pt idx="5">
                    <c:v>Average</c:v>
                  </c:pt>
                </c:lvl>
              </c:multiLvlStrCache>
            </c:multiLvlStrRef>
          </c:cat>
          <c:val>
            <c:numRef>
              <c:f>Semantic!$AJ$51:$AJ$56</c:f>
              <c:numCache>
                <c:formatCode>General</c:formatCode>
                <c:ptCount val="6"/>
                <c:pt idx="5">
                  <c:v>0</c:v>
                </c:pt>
              </c:numCache>
            </c:numRef>
          </c:val>
          <c:extLst>
            <c:ext xmlns:c16="http://schemas.microsoft.com/office/drawing/2014/chart" uri="{C3380CC4-5D6E-409C-BE32-E72D297353CC}">
              <c16:uniqueId val="{00000003-25AE-4EA6-9A7D-307EFA068835}"/>
            </c:ext>
          </c:extLst>
        </c:ser>
        <c:dLbls>
          <c:showLegendKey val="0"/>
          <c:showVal val="0"/>
          <c:showCatName val="0"/>
          <c:showSerName val="0"/>
          <c:showPercent val="0"/>
          <c:showBubbleSize val="0"/>
        </c:dLbls>
        <c:gapWidth val="219"/>
        <c:overlap val="-27"/>
        <c:axId val="597028144"/>
        <c:axId val="597031752"/>
      </c:barChart>
      <c:catAx>
        <c:axId val="5970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31752"/>
        <c:crosses val="autoZero"/>
        <c:auto val="1"/>
        <c:lblAlgn val="ctr"/>
        <c:lblOffset val="100"/>
        <c:noMultiLvlLbl val="0"/>
      </c:catAx>
      <c:valAx>
        <c:axId val="59703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Semantic!$AG$73</c:f>
              <c:strCache>
                <c:ptCount val="1"/>
                <c:pt idx="0">
                  <c:v>Cosine</c:v>
                </c:pt>
              </c:strCache>
            </c:strRef>
          </c:tx>
          <c:spPr>
            <a:solidFill>
              <a:schemeClr val="accent1"/>
            </a:solidFill>
            <a:ln>
              <a:noFill/>
            </a:ln>
            <a:effectLst/>
          </c:spPr>
          <c:invertIfNegative val="0"/>
          <c:cat>
            <c:multiLvlStrRef>
              <c:f>Semantic!$AE$74:$AF$81</c:f>
              <c:multiLvlStrCache>
                <c:ptCount val="8"/>
                <c:lvl>
                  <c:pt idx="0">
                    <c:v>quality</c:v>
                  </c:pt>
                  <c:pt idx="1">
                    <c:v>store</c:v>
                  </c:pt>
                  <c:pt idx="2">
                    <c:v>clothes</c:v>
                  </c:pt>
                  <c:pt idx="3">
                    <c:v>dress</c:v>
                  </c:pt>
                  <c:pt idx="4">
                    <c:v>model</c:v>
                  </c:pt>
                  <c:pt idx="5">
                    <c:v>size</c:v>
                  </c:pt>
                  <c:pt idx="6">
                    <c:v>woman</c:v>
                  </c:pt>
                </c:lvl>
                <c:lvl>
                  <c:pt idx="0">
                    <c:v>1</c:v>
                  </c:pt>
                  <c:pt idx="1">
                    <c:v>2</c:v>
                  </c:pt>
                  <c:pt idx="2">
                    <c:v>3</c:v>
                  </c:pt>
                  <c:pt idx="3">
                    <c:v>4</c:v>
                  </c:pt>
                  <c:pt idx="4">
                    <c:v>5</c:v>
                  </c:pt>
                  <c:pt idx="5">
                    <c:v>6</c:v>
                  </c:pt>
                  <c:pt idx="6">
                    <c:v>7</c:v>
                  </c:pt>
                  <c:pt idx="7">
                    <c:v>Average</c:v>
                  </c:pt>
                </c:lvl>
              </c:multiLvlStrCache>
            </c:multiLvlStrRef>
          </c:cat>
          <c:val>
            <c:numRef>
              <c:f>Semantic!$AG$74:$AG$81</c:f>
              <c:numCache>
                <c:formatCode>General</c:formatCode>
                <c:ptCount val="8"/>
                <c:pt idx="0">
                  <c:v>0.63800000000000001</c:v>
                </c:pt>
                <c:pt idx="1">
                  <c:v>0.59399999999999997</c:v>
                </c:pt>
                <c:pt idx="2">
                  <c:v>0.65200000000000002</c:v>
                </c:pt>
                <c:pt idx="3">
                  <c:v>0.65900000000000003</c:v>
                </c:pt>
                <c:pt idx="4">
                  <c:v>0.55100000000000005</c:v>
                </c:pt>
                <c:pt idx="5">
                  <c:v>0.59299999999999997</c:v>
                </c:pt>
                <c:pt idx="6">
                  <c:v>0.49399999999999999</c:v>
                </c:pt>
                <c:pt idx="7">
                  <c:v>0.59728571428571431</c:v>
                </c:pt>
              </c:numCache>
            </c:numRef>
          </c:val>
          <c:extLst>
            <c:ext xmlns:c16="http://schemas.microsoft.com/office/drawing/2014/chart" uri="{C3380CC4-5D6E-409C-BE32-E72D297353CC}">
              <c16:uniqueId val="{00000000-F491-4A94-B4F5-3627A9197363}"/>
            </c:ext>
          </c:extLst>
        </c:ser>
        <c:ser>
          <c:idx val="1"/>
          <c:order val="1"/>
          <c:tx>
            <c:strRef>
              <c:f>Semantic!$AH$73</c:f>
              <c:strCache>
                <c:ptCount val="1"/>
                <c:pt idx="0">
                  <c:v>Wordnet</c:v>
                </c:pt>
              </c:strCache>
            </c:strRef>
          </c:tx>
          <c:spPr>
            <a:solidFill>
              <a:schemeClr val="accent2"/>
            </a:solidFill>
            <a:ln>
              <a:noFill/>
            </a:ln>
            <a:effectLst/>
          </c:spPr>
          <c:invertIfNegative val="0"/>
          <c:cat>
            <c:multiLvlStrRef>
              <c:f>Semantic!$AE$74:$AF$81</c:f>
              <c:multiLvlStrCache>
                <c:ptCount val="8"/>
                <c:lvl>
                  <c:pt idx="0">
                    <c:v>quality</c:v>
                  </c:pt>
                  <c:pt idx="1">
                    <c:v>store</c:v>
                  </c:pt>
                  <c:pt idx="2">
                    <c:v>clothes</c:v>
                  </c:pt>
                  <c:pt idx="3">
                    <c:v>dress</c:v>
                  </c:pt>
                  <c:pt idx="4">
                    <c:v>model</c:v>
                  </c:pt>
                  <c:pt idx="5">
                    <c:v>size</c:v>
                  </c:pt>
                  <c:pt idx="6">
                    <c:v>woman</c:v>
                  </c:pt>
                </c:lvl>
                <c:lvl>
                  <c:pt idx="0">
                    <c:v>1</c:v>
                  </c:pt>
                  <c:pt idx="1">
                    <c:v>2</c:v>
                  </c:pt>
                  <c:pt idx="2">
                    <c:v>3</c:v>
                  </c:pt>
                  <c:pt idx="3">
                    <c:v>4</c:v>
                  </c:pt>
                  <c:pt idx="4">
                    <c:v>5</c:v>
                  </c:pt>
                  <c:pt idx="5">
                    <c:v>6</c:v>
                  </c:pt>
                  <c:pt idx="6">
                    <c:v>7</c:v>
                  </c:pt>
                  <c:pt idx="7">
                    <c:v>Average</c:v>
                  </c:pt>
                </c:lvl>
              </c:multiLvlStrCache>
            </c:multiLvlStrRef>
          </c:cat>
          <c:val>
            <c:numRef>
              <c:f>Semantic!$AH$74:$AH$81</c:f>
              <c:numCache>
                <c:formatCode>General</c:formatCode>
                <c:ptCount val="8"/>
                <c:pt idx="0">
                  <c:v>0.504</c:v>
                </c:pt>
                <c:pt idx="1">
                  <c:v>0.34499999999999997</c:v>
                </c:pt>
                <c:pt idx="2">
                  <c:v>0.43</c:v>
                </c:pt>
                <c:pt idx="3">
                  <c:v>0.42899999999999999</c:v>
                </c:pt>
                <c:pt idx="4">
                  <c:v>0.23599999999999999</c:v>
                </c:pt>
                <c:pt idx="5">
                  <c:v>0.42899999999999999</c:v>
                </c:pt>
                <c:pt idx="6">
                  <c:v>0.36099999999999999</c:v>
                </c:pt>
                <c:pt idx="7">
                  <c:v>0.39057142857142857</c:v>
                </c:pt>
              </c:numCache>
            </c:numRef>
          </c:val>
          <c:extLst>
            <c:ext xmlns:c16="http://schemas.microsoft.com/office/drawing/2014/chart" uri="{C3380CC4-5D6E-409C-BE32-E72D297353CC}">
              <c16:uniqueId val="{00000001-F491-4A94-B4F5-3627A9197363}"/>
            </c:ext>
          </c:extLst>
        </c:ser>
        <c:ser>
          <c:idx val="2"/>
          <c:order val="2"/>
          <c:tx>
            <c:strRef>
              <c:f>Semantic!$AI$73</c:f>
              <c:strCache>
                <c:ptCount val="1"/>
                <c:pt idx="0">
                  <c:v>Path Similarity</c:v>
                </c:pt>
              </c:strCache>
            </c:strRef>
          </c:tx>
          <c:spPr>
            <a:solidFill>
              <a:schemeClr val="accent3"/>
            </a:solidFill>
            <a:ln>
              <a:noFill/>
            </a:ln>
            <a:effectLst/>
          </c:spPr>
          <c:invertIfNegative val="0"/>
          <c:cat>
            <c:multiLvlStrRef>
              <c:f>Semantic!$AE$74:$AF$81</c:f>
              <c:multiLvlStrCache>
                <c:ptCount val="8"/>
                <c:lvl>
                  <c:pt idx="0">
                    <c:v>quality</c:v>
                  </c:pt>
                  <c:pt idx="1">
                    <c:v>store</c:v>
                  </c:pt>
                  <c:pt idx="2">
                    <c:v>clothes</c:v>
                  </c:pt>
                  <c:pt idx="3">
                    <c:v>dress</c:v>
                  </c:pt>
                  <c:pt idx="4">
                    <c:v>model</c:v>
                  </c:pt>
                  <c:pt idx="5">
                    <c:v>size</c:v>
                  </c:pt>
                  <c:pt idx="6">
                    <c:v>woman</c:v>
                  </c:pt>
                </c:lvl>
                <c:lvl>
                  <c:pt idx="0">
                    <c:v>1</c:v>
                  </c:pt>
                  <c:pt idx="1">
                    <c:v>2</c:v>
                  </c:pt>
                  <c:pt idx="2">
                    <c:v>3</c:v>
                  </c:pt>
                  <c:pt idx="3">
                    <c:v>4</c:v>
                  </c:pt>
                  <c:pt idx="4">
                    <c:v>5</c:v>
                  </c:pt>
                  <c:pt idx="5">
                    <c:v>6</c:v>
                  </c:pt>
                  <c:pt idx="6">
                    <c:v>7</c:v>
                  </c:pt>
                  <c:pt idx="7">
                    <c:v>Average</c:v>
                  </c:pt>
                </c:lvl>
              </c:multiLvlStrCache>
            </c:multiLvlStrRef>
          </c:cat>
          <c:val>
            <c:numRef>
              <c:f>Semantic!$AI$74:$AI$81</c:f>
              <c:numCache>
                <c:formatCode>General</c:formatCode>
                <c:ptCount val="8"/>
                <c:pt idx="0">
                  <c:v>0.24299999999999999</c:v>
                </c:pt>
                <c:pt idx="1">
                  <c:v>0.17499999999999999</c:v>
                </c:pt>
                <c:pt idx="2">
                  <c:v>0.13</c:v>
                </c:pt>
                <c:pt idx="3">
                  <c:v>0.121</c:v>
                </c:pt>
                <c:pt idx="4">
                  <c:v>7.4999999999999997E-2</c:v>
                </c:pt>
                <c:pt idx="5">
                  <c:v>0.215</c:v>
                </c:pt>
                <c:pt idx="6">
                  <c:v>0.12</c:v>
                </c:pt>
                <c:pt idx="7">
                  <c:v>0.15414285714285714</c:v>
                </c:pt>
              </c:numCache>
            </c:numRef>
          </c:val>
          <c:extLst>
            <c:ext xmlns:c16="http://schemas.microsoft.com/office/drawing/2014/chart" uri="{C3380CC4-5D6E-409C-BE32-E72D297353CC}">
              <c16:uniqueId val="{00000002-F491-4A94-B4F5-3627A9197363}"/>
            </c:ext>
          </c:extLst>
        </c:ser>
        <c:ser>
          <c:idx val="3"/>
          <c:order val="3"/>
          <c:tx>
            <c:strRef>
              <c:f>Semantic!$AJ$73</c:f>
              <c:strCache>
                <c:ptCount val="1"/>
                <c:pt idx="0">
                  <c:v>Word2Vec</c:v>
                </c:pt>
              </c:strCache>
            </c:strRef>
          </c:tx>
          <c:spPr>
            <a:solidFill>
              <a:schemeClr val="accent4"/>
            </a:solidFill>
            <a:ln>
              <a:noFill/>
            </a:ln>
            <a:effectLst/>
          </c:spPr>
          <c:invertIfNegative val="0"/>
          <c:cat>
            <c:multiLvlStrRef>
              <c:f>Semantic!$AE$74:$AF$81</c:f>
              <c:multiLvlStrCache>
                <c:ptCount val="8"/>
                <c:lvl>
                  <c:pt idx="0">
                    <c:v>quality</c:v>
                  </c:pt>
                  <c:pt idx="1">
                    <c:v>store</c:v>
                  </c:pt>
                  <c:pt idx="2">
                    <c:v>clothes</c:v>
                  </c:pt>
                  <c:pt idx="3">
                    <c:v>dress</c:v>
                  </c:pt>
                  <c:pt idx="4">
                    <c:v>model</c:v>
                  </c:pt>
                  <c:pt idx="5">
                    <c:v>size</c:v>
                  </c:pt>
                  <c:pt idx="6">
                    <c:v>woman</c:v>
                  </c:pt>
                </c:lvl>
                <c:lvl>
                  <c:pt idx="0">
                    <c:v>1</c:v>
                  </c:pt>
                  <c:pt idx="1">
                    <c:v>2</c:v>
                  </c:pt>
                  <c:pt idx="2">
                    <c:v>3</c:v>
                  </c:pt>
                  <c:pt idx="3">
                    <c:v>4</c:v>
                  </c:pt>
                  <c:pt idx="4">
                    <c:v>5</c:v>
                  </c:pt>
                  <c:pt idx="5">
                    <c:v>6</c:v>
                  </c:pt>
                  <c:pt idx="6">
                    <c:v>7</c:v>
                  </c:pt>
                  <c:pt idx="7">
                    <c:v>Average</c:v>
                  </c:pt>
                </c:lvl>
              </c:multiLvlStrCache>
            </c:multiLvlStrRef>
          </c:cat>
          <c:val>
            <c:numRef>
              <c:f>Semantic!$AJ$74:$AJ$81</c:f>
              <c:numCache>
                <c:formatCode>General</c:formatCode>
                <c:ptCount val="8"/>
                <c:pt idx="7">
                  <c:v>0</c:v>
                </c:pt>
              </c:numCache>
            </c:numRef>
          </c:val>
          <c:extLst>
            <c:ext xmlns:c16="http://schemas.microsoft.com/office/drawing/2014/chart" uri="{C3380CC4-5D6E-409C-BE32-E72D297353CC}">
              <c16:uniqueId val="{00000003-F491-4A94-B4F5-3627A9197363}"/>
            </c:ext>
          </c:extLst>
        </c:ser>
        <c:dLbls>
          <c:showLegendKey val="0"/>
          <c:showVal val="0"/>
          <c:showCatName val="0"/>
          <c:showSerName val="0"/>
          <c:showPercent val="0"/>
          <c:showBubbleSize val="0"/>
        </c:dLbls>
        <c:gapWidth val="219"/>
        <c:overlap val="-27"/>
        <c:axId val="597026176"/>
        <c:axId val="597030112"/>
      </c:barChart>
      <c:catAx>
        <c:axId val="5970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30112"/>
        <c:crosses val="autoZero"/>
        <c:auto val="1"/>
        <c:lblAlgn val="ctr"/>
        <c:lblOffset val="100"/>
        <c:noMultiLvlLbl val="0"/>
      </c:catAx>
      <c:valAx>
        <c:axId val="59703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Semantic!$AG$98</c:f>
              <c:strCache>
                <c:ptCount val="1"/>
                <c:pt idx="0">
                  <c:v>Cosine</c:v>
                </c:pt>
              </c:strCache>
            </c:strRef>
          </c:tx>
          <c:spPr>
            <a:solidFill>
              <a:schemeClr val="accent1"/>
            </a:solidFill>
            <a:ln>
              <a:noFill/>
            </a:ln>
            <a:effectLst/>
          </c:spPr>
          <c:invertIfNegative val="0"/>
          <c:cat>
            <c:multiLvlStrRef>
              <c:f>Semantic!$AE$99:$AF$104</c:f>
              <c:multiLvlStrCache>
                <c:ptCount val="6"/>
                <c:lvl>
                  <c:pt idx="0">
                    <c:v>problem</c:v>
                  </c:pt>
                  <c:pt idx="1">
                    <c:v>game</c:v>
                  </c:pt>
                  <c:pt idx="2">
                    <c:v>player</c:v>
                  </c:pt>
                  <c:pt idx="3">
                    <c:v>time</c:v>
                  </c:pt>
                  <c:pt idx="4">
                    <c:v>people</c:v>
                  </c:pt>
                </c:lvl>
                <c:lvl>
                  <c:pt idx="0">
                    <c:v>1</c:v>
                  </c:pt>
                  <c:pt idx="1">
                    <c:v>2</c:v>
                  </c:pt>
                  <c:pt idx="2">
                    <c:v>3</c:v>
                  </c:pt>
                  <c:pt idx="3">
                    <c:v>4</c:v>
                  </c:pt>
                  <c:pt idx="4">
                    <c:v>5</c:v>
                  </c:pt>
                  <c:pt idx="5">
                    <c:v>Average</c:v>
                  </c:pt>
                </c:lvl>
              </c:multiLvlStrCache>
            </c:multiLvlStrRef>
          </c:cat>
          <c:val>
            <c:numRef>
              <c:f>Semantic!$AG$99:$AG$104</c:f>
              <c:numCache>
                <c:formatCode>General</c:formatCode>
                <c:ptCount val="6"/>
                <c:pt idx="0">
                  <c:v>0.59099999999999997</c:v>
                </c:pt>
                <c:pt idx="1">
                  <c:v>0.63400000000000001</c:v>
                </c:pt>
                <c:pt idx="2">
                  <c:v>0.56799999999999995</c:v>
                </c:pt>
                <c:pt idx="3">
                  <c:v>0.69399999999999995</c:v>
                </c:pt>
                <c:pt idx="4">
                  <c:v>0.61599999999999999</c:v>
                </c:pt>
                <c:pt idx="5">
                  <c:v>0.62060000000000004</c:v>
                </c:pt>
              </c:numCache>
            </c:numRef>
          </c:val>
          <c:extLst>
            <c:ext xmlns:c16="http://schemas.microsoft.com/office/drawing/2014/chart" uri="{C3380CC4-5D6E-409C-BE32-E72D297353CC}">
              <c16:uniqueId val="{00000000-B08B-4986-99CD-BF8CC4C5D2CF}"/>
            </c:ext>
          </c:extLst>
        </c:ser>
        <c:ser>
          <c:idx val="1"/>
          <c:order val="1"/>
          <c:tx>
            <c:strRef>
              <c:f>Semantic!$AH$98</c:f>
              <c:strCache>
                <c:ptCount val="1"/>
                <c:pt idx="0">
                  <c:v>Wordnet</c:v>
                </c:pt>
              </c:strCache>
            </c:strRef>
          </c:tx>
          <c:spPr>
            <a:solidFill>
              <a:schemeClr val="accent2"/>
            </a:solidFill>
            <a:ln>
              <a:noFill/>
            </a:ln>
            <a:effectLst/>
          </c:spPr>
          <c:invertIfNegative val="0"/>
          <c:cat>
            <c:multiLvlStrRef>
              <c:f>Semantic!$AE$99:$AF$104</c:f>
              <c:multiLvlStrCache>
                <c:ptCount val="6"/>
                <c:lvl>
                  <c:pt idx="0">
                    <c:v>problem</c:v>
                  </c:pt>
                  <c:pt idx="1">
                    <c:v>game</c:v>
                  </c:pt>
                  <c:pt idx="2">
                    <c:v>player</c:v>
                  </c:pt>
                  <c:pt idx="3">
                    <c:v>time</c:v>
                  </c:pt>
                  <c:pt idx="4">
                    <c:v>people</c:v>
                  </c:pt>
                </c:lvl>
                <c:lvl>
                  <c:pt idx="0">
                    <c:v>1</c:v>
                  </c:pt>
                  <c:pt idx="1">
                    <c:v>2</c:v>
                  </c:pt>
                  <c:pt idx="2">
                    <c:v>3</c:v>
                  </c:pt>
                  <c:pt idx="3">
                    <c:v>4</c:v>
                  </c:pt>
                  <c:pt idx="4">
                    <c:v>5</c:v>
                  </c:pt>
                  <c:pt idx="5">
                    <c:v>Average</c:v>
                  </c:pt>
                </c:lvl>
              </c:multiLvlStrCache>
            </c:multiLvlStrRef>
          </c:cat>
          <c:val>
            <c:numRef>
              <c:f>Semantic!$AH$99:$AH$104</c:f>
              <c:numCache>
                <c:formatCode>General</c:formatCode>
                <c:ptCount val="6"/>
                <c:pt idx="0">
                  <c:v>0.38</c:v>
                </c:pt>
                <c:pt idx="1">
                  <c:v>0.38800000000000001</c:v>
                </c:pt>
                <c:pt idx="2">
                  <c:v>0.28999999999999998</c:v>
                </c:pt>
                <c:pt idx="3">
                  <c:v>0.38200000000000001</c:v>
                </c:pt>
                <c:pt idx="4">
                  <c:v>0.35499999999999998</c:v>
                </c:pt>
                <c:pt idx="5">
                  <c:v>0.35899999999999999</c:v>
                </c:pt>
              </c:numCache>
            </c:numRef>
          </c:val>
          <c:extLst>
            <c:ext xmlns:c16="http://schemas.microsoft.com/office/drawing/2014/chart" uri="{C3380CC4-5D6E-409C-BE32-E72D297353CC}">
              <c16:uniqueId val="{00000001-B08B-4986-99CD-BF8CC4C5D2CF}"/>
            </c:ext>
          </c:extLst>
        </c:ser>
        <c:ser>
          <c:idx val="2"/>
          <c:order val="2"/>
          <c:tx>
            <c:strRef>
              <c:f>Semantic!$AI$98</c:f>
              <c:strCache>
                <c:ptCount val="1"/>
                <c:pt idx="0">
                  <c:v>Path Similarity</c:v>
                </c:pt>
              </c:strCache>
            </c:strRef>
          </c:tx>
          <c:spPr>
            <a:solidFill>
              <a:schemeClr val="accent3"/>
            </a:solidFill>
            <a:ln>
              <a:noFill/>
            </a:ln>
            <a:effectLst/>
          </c:spPr>
          <c:invertIfNegative val="0"/>
          <c:cat>
            <c:multiLvlStrRef>
              <c:f>Semantic!$AE$99:$AF$104</c:f>
              <c:multiLvlStrCache>
                <c:ptCount val="6"/>
                <c:lvl>
                  <c:pt idx="0">
                    <c:v>problem</c:v>
                  </c:pt>
                  <c:pt idx="1">
                    <c:v>game</c:v>
                  </c:pt>
                  <c:pt idx="2">
                    <c:v>player</c:v>
                  </c:pt>
                  <c:pt idx="3">
                    <c:v>time</c:v>
                  </c:pt>
                  <c:pt idx="4">
                    <c:v>people</c:v>
                  </c:pt>
                </c:lvl>
                <c:lvl>
                  <c:pt idx="0">
                    <c:v>1</c:v>
                  </c:pt>
                  <c:pt idx="1">
                    <c:v>2</c:v>
                  </c:pt>
                  <c:pt idx="2">
                    <c:v>3</c:v>
                  </c:pt>
                  <c:pt idx="3">
                    <c:v>4</c:v>
                  </c:pt>
                  <c:pt idx="4">
                    <c:v>5</c:v>
                  </c:pt>
                  <c:pt idx="5">
                    <c:v>Average</c:v>
                  </c:pt>
                </c:lvl>
              </c:multiLvlStrCache>
            </c:multiLvlStrRef>
          </c:cat>
          <c:val>
            <c:numRef>
              <c:f>Semantic!$AI$99:$AI$104</c:f>
              <c:numCache>
                <c:formatCode>General</c:formatCode>
                <c:ptCount val="6"/>
                <c:pt idx="0">
                  <c:v>0.19</c:v>
                </c:pt>
                <c:pt idx="1">
                  <c:v>0.189</c:v>
                </c:pt>
                <c:pt idx="2">
                  <c:v>0.09</c:v>
                </c:pt>
                <c:pt idx="3">
                  <c:v>0.19</c:v>
                </c:pt>
                <c:pt idx="4">
                  <c:v>0.20100000000000001</c:v>
                </c:pt>
                <c:pt idx="5">
                  <c:v>0.17200000000000001</c:v>
                </c:pt>
              </c:numCache>
            </c:numRef>
          </c:val>
          <c:extLst>
            <c:ext xmlns:c16="http://schemas.microsoft.com/office/drawing/2014/chart" uri="{C3380CC4-5D6E-409C-BE32-E72D297353CC}">
              <c16:uniqueId val="{00000002-B08B-4986-99CD-BF8CC4C5D2CF}"/>
            </c:ext>
          </c:extLst>
        </c:ser>
        <c:ser>
          <c:idx val="3"/>
          <c:order val="3"/>
          <c:tx>
            <c:strRef>
              <c:f>Semantic!$AJ$98</c:f>
              <c:strCache>
                <c:ptCount val="1"/>
                <c:pt idx="0">
                  <c:v>Word2Vec</c:v>
                </c:pt>
              </c:strCache>
            </c:strRef>
          </c:tx>
          <c:spPr>
            <a:solidFill>
              <a:schemeClr val="accent4"/>
            </a:solidFill>
            <a:ln>
              <a:noFill/>
            </a:ln>
            <a:effectLst/>
          </c:spPr>
          <c:invertIfNegative val="0"/>
          <c:cat>
            <c:multiLvlStrRef>
              <c:f>Semantic!$AE$99:$AF$104</c:f>
              <c:multiLvlStrCache>
                <c:ptCount val="6"/>
                <c:lvl>
                  <c:pt idx="0">
                    <c:v>problem</c:v>
                  </c:pt>
                  <c:pt idx="1">
                    <c:v>game</c:v>
                  </c:pt>
                  <c:pt idx="2">
                    <c:v>player</c:v>
                  </c:pt>
                  <c:pt idx="3">
                    <c:v>time</c:v>
                  </c:pt>
                  <c:pt idx="4">
                    <c:v>people</c:v>
                  </c:pt>
                </c:lvl>
                <c:lvl>
                  <c:pt idx="0">
                    <c:v>1</c:v>
                  </c:pt>
                  <c:pt idx="1">
                    <c:v>2</c:v>
                  </c:pt>
                  <c:pt idx="2">
                    <c:v>3</c:v>
                  </c:pt>
                  <c:pt idx="3">
                    <c:v>4</c:v>
                  </c:pt>
                  <c:pt idx="4">
                    <c:v>5</c:v>
                  </c:pt>
                  <c:pt idx="5">
                    <c:v>Average</c:v>
                  </c:pt>
                </c:lvl>
              </c:multiLvlStrCache>
            </c:multiLvlStrRef>
          </c:cat>
          <c:val>
            <c:numRef>
              <c:f>Semantic!$AJ$99:$AJ$104</c:f>
              <c:numCache>
                <c:formatCode>General</c:formatCode>
                <c:ptCount val="6"/>
                <c:pt idx="5">
                  <c:v>0</c:v>
                </c:pt>
              </c:numCache>
            </c:numRef>
          </c:val>
          <c:extLst>
            <c:ext xmlns:c16="http://schemas.microsoft.com/office/drawing/2014/chart" uri="{C3380CC4-5D6E-409C-BE32-E72D297353CC}">
              <c16:uniqueId val="{00000003-B08B-4986-99CD-BF8CC4C5D2CF}"/>
            </c:ext>
          </c:extLst>
        </c:ser>
        <c:dLbls>
          <c:showLegendKey val="0"/>
          <c:showVal val="0"/>
          <c:showCatName val="0"/>
          <c:showSerName val="0"/>
          <c:showPercent val="0"/>
          <c:showBubbleSize val="0"/>
        </c:dLbls>
        <c:gapWidth val="219"/>
        <c:overlap val="-27"/>
        <c:axId val="588649544"/>
        <c:axId val="588649872"/>
      </c:barChart>
      <c:catAx>
        <c:axId val="5886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49872"/>
        <c:crosses val="autoZero"/>
        <c:auto val="1"/>
        <c:lblAlgn val="ctr"/>
        <c:lblOffset val="100"/>
        <c:noMultiLvlLbl val="0"/>
      </c:catAx>
      <c:valAx>
        <c:axId val="5886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Semantic!$AG$120</c:f>
              <c:strCache>
                <c:ptCount val="1"/>
                <c:pt idx="0">
                  <c:v>Cosine</c:v>
                </c:pt>
              </c:strCache>
            </c:strRef>
          </c:tx>
          <c:spPr>
            <a:solidFill>
              <a:schemeClr val="accent1"/>
            </a:solidFill>
            <a:ln>
              <a:noFill/>
            </a:ln>
            <a:effectLst/>
          </c:spPr>
          <c:invertIfNegative val="0"/>
          <c:cat>
            <c:multiLvlStrRef>
              <c:f>Semantic!$AE$121:$AF$128</c:f>
              <c:multiLvlStrCache>
                <c:ptCount val="8"/>
                <c:lvl>
                  <c:pt idx="0">
                    <c:v>people</c:v>
                  </c:pt>
                  <c:pt idx="1">
                    <c:v>problem</c:v>
                  </c:pt>
                  <c:pt idx="2">
                    <c:v>player</c:v>
                  </c:pt>
                  <c:pt idx="3">
                    <c:v>play</c:v>
                  </c:pt>
                  <c:pt idx="4">
                    <c:v>game</c:v>
                  </c:pt>
                  <c:pt idx="5">
                    <c:v>battle</c:v>
                  </c:pt>
                  <c:pt idx="6">
                    <c:v>time</c:v>
                  </c:pt>
                </c:lvl>
                <c:lvl>
                  <c:pt idx="0">
                    <c:v>1</c:v>
                  </c:pt>
                  <c:pt idx="1">
                    <c:v>2</c:v>
                  </c:pt>
                  <c:pt idx="2">
                    <c:v>3</c:v>
                  </c:pt>
                  <c:pt idx="3">
                    <c:v>4</c:v>
                  </c:pt>
                  <c:pt idx="4">
                    <c:v>5</c:v>
                  </c:pt>
                  <c:pt idx="5">
                    <c:v>6</c:v>
                  </c:pt>
                  <c:pt idx="6">
                    <c:v>7</c:v>
                  </c:pt>
                  <c:pt idx="7">
                    <c:v>Average</c:v>
                  </c:pt>
                </c:lvl>
              </c:multiLvlStrCache>
            </c:multiLvlStrRef>
          </c:cat>
          <c:val>
            <c:numRef>
              <c:f>Semantic!$AG$121:$AG$128</c:f>
              <c:numCache>
                <c:formatCode>General</c:formatCode>
                <c:ptCount val="8"/>
                <c:pt idx="0">
                  <c:v>0.55200000000000005</c:v>
                </c:pt>
                <c:pt idx="1">
                  <c:v>0.56799999999999995</c:v>
                </c:pt>
                <c:pt idx="2">
                  <c:v>0.61939999999999995</c:v>
                </c:pt>
                <c:pt idx="3">
                  <c:v>0.64100000000000001</c:v>
                </c:pt>
                <c:pt idx="4">
                  <c:v>0.67300000000000004</c:v>
                </c:pt>
                <c:pt idx="5">
                  <c:v>0.67900000000000005</c:v>
                </c:pt>
                <c:pt idx="6">
                  <c:v>0.68500000000000005</c:v>
                </c:pt>
                <c:pt idx="7">
                  <c:v>0.63105714285714298</c:v>
                </c:pt>
              </c:numCache>
            </c:numRef>
          </c:val>
          <c:extLst>
            <c:ext xmlns:c16="http://schemas.microsoft.com/office/drawing/2014/chart" uri="{C3380CC4-5D6E-409C-BE32-E72D297353CC}">
              <c16:uniqueId val="{00000000-4F28-4CA0-A375-A1C72771E373}"/>
            </c:ext>
          </c:extLst>
        </c:ser>
        <c:ser>
          <c:idx val="1"/>
          <c:order val="1"/>
          <c:tx>
            <c:strRef>
              <c:f>Semantic!$AH$120</c:f>
              <c:strCache>
                <c:ptCount val="1"/>
                <c:pt idx="0">
                  <c:v>Wordnet</c:v>
                </c:pt>
              </c:strCache>
            </c:strRef>
          </c:tx>
          <c:spPr>
            <a:solidFill>
              <a:schemeClr val="accent2"/>
            </a:solidFill>
            <a:ln>
              <a:noFill/>
            </a:ln>
            <a:effectLst/>
          </c:spPr>
          <c:invertIfNegative val="0"/>
          <c:cat>
            <c:multiLvlStrRef>
              <c:f>Semantic!$AE$121:$AF$128</c:f>
              <c:multiLvlStrCache>
                <c:ptCount val="8"/>
                <c:lvl>
                  <c:pt idx="0">
                    <c:v>people</c:v>
                  </c:pt>
                  <c:pt idx="1">
                    <c:v>problem</c:v>
                  </c:pt>
                  <c:pt idx="2">
                    <c:v>player</c:v>
                  </c:pt>
                  <c:pt idx="3">
                    <c:v>play</c:v>
                  </c:pt>
                  <c:pt idx="4">
                    <c:v>game</c:v>
                  </c:pt>
                  <c:pt idx="5">
                    <c:v>battle</c:v>
                  </c:pt>
                  <c:pt idx="6">
                    <c:v>time</c:v>
                  </c:pt>
                </c:lvl>
                <c:lvl>
                  <c:pt idx="0">
                    <c:v>1</c:v>
                  </c:pt>
                  <c:pt idx="1">
                    <c:v>2</c:v>
                  </c:pt>
                  <c:pt idx="2">
                    <c:v>3</c:v>
                  </c:pt>
                  <c:pt idx="3">
                    <c:v>4</c:v>
                  </c:pt>
                  <c:pt idx="4">
                    <c:v>5</c:v>
                  </c:pt>
                  <c:pt idx="5">
                    <c:v>6</c:v>
                  </c:pt>
                  <c:pt idx="6">
                    <c:v>7</c:v>
                  </c:pt>
                  <c:pt idx="7">
                    <c:v>Average</c:v>
                  </c:pt>
                </c:lvl>
              </c:multiLvlStrCache>
            </c:multiLvlStrRef>
          </c:cat>
          <c:val>
            <c:numRef>
              <c:f>Semantic!$AH$121:$AH$128</c:f>
              <c:numCache>
                <c:formatCode>General</c:formatCode>
                <c:ptCount val="8"/>
                <c:pt idx="0">
                  <c:v>0.28799999999999998</c:v>
                </c:pt>
                <c:pt idx="1">
                  <c:v>0.24399999999999999</c:v>
                </c:pt>
                <c:pt idx="2">
                  <c:v>0.32100000000000001</c:v>
                </c:pt>
                <c:pt idx="3">
                  <c:v>0.26100000000000001</c:v>
                </c:pt>
                <c:pt idx="4">
                  <c:v>0.40799999999999997</c:v>
                </c:pt>
                <c:pt idx="5">
                  <c:v>0.42399999999999999</c:v>
                </c:pt>
                <c:pt idx="6">
                  <c:v>0.36199999999999999</c:v>
                </c:pt>
                <c:pt idx="7">
                  <c:v>0.32971428571428568</c:v>
                </c:pt>
              </c:numCache>
            </c:numRef>
          </c:val>
          <c:extLst>
            <c:ext xmlns:c16="http://schemas.microsoft.com/office/drawing/2014/chart" uri="{C3380CC4-5D6E-409C-BE32-E72D297353CC}">
              <c16:uniqueId val="{00000001-4F28-4CA0-A375-A1C72771E373}"/>
            </c:ext>
          </c:extLst>
        </c:ser>
        <c:ser>
          <c:idx val="2"/>
          <c:order val="2"/>
          <c:tx>
            <c:strRef>
              <c:f>Semantic!$AI$120</c:f>
              <c:strCache>
                <c:ptCount val="1"/>
                <c:pt idx="0">
                  <c:v>Path Similarity</c:v>
                </c:pt>
              </c:strCache>
            </c:strRef>
          </c:tx>
          <c:spPr>
            <a:solidFill>
              <a:schemeClr val="accent3"/>
            </a:solidFill>
            <a:ln>
              <a:noFill/>
            </a:ln>
            <a:effectLst/>
          </c:spPr>
          <c:invertIfNegative val="0"/>
          <c:cat>
            <c:multiLvlStrRef>
              <c:f>Semantic!$AE$121:$AF$128</c:f>
              <c:multiLvlStrCache>
                <c:ptCount val="8"/>
                <c:lvl>
                  <c:pt idx="0">
                    <c:v>people</c:v>
                  </c:pt>
                  <c:pt idx="1">
                    <c:v>problem</c:v>
                  </c:pt>
                  <c:pt idx="2">
                    <c:v>player</c:v>
                  </c:pt>
                  <c:pt idx="3">
                    <c:v>play</c:v>
                  </c:pt>
                  <c:pt idx="4">
                    <c:v>game</c:v>
                  </c:pt>
                  <c:pt idx="5">
                    <c:v>battle</c:v>
                  </c:pt>
                  <c:pt idx="6">
                    <c:v>time</c:v>
                  </c:pt>
                </c:lvl>
                <c:lvl>
                  <c:pt idx="0">
                    <c:v>1</c:v>
                  </c:pt>
                  <c:pt idx="1">
                    <c:v>2</c:v>
                  </c:pt>
                  <c:pt idx="2">
                    <c:v>3</c:v>
                  </c:pt>
                  <c:pt idx="3">
                    <c:v>4</c:v>
                  </c:pt>
                  <c:pt idx="4">
                    <c:v>5</c:v>
                  </c:pt>
                  <c:pt idx="5">
                    <c:v>6</c:v>
                  </c:pt>
                  <c:pt idx="6">
                    <c:v>7</c:v>
                  </c:pt>
                  <c:pt idx="7">
                    <c:v>Average</c:v>
                  </c:pt>
                </c:lvl>
              </c:multiLvlStrCache>
            </c:multiLvlStrRef>
          </c:cat>
          <c:val>
            <c:numRef>
              <c:f>Semantic!$AI$121:$AI$128</c:f>
              <c:numCache>
                <c:formatCode>General</c:formatCode>
                <c:ptCount val="8"/>
                <c:pt idx="0">
                  <c:v>0.114</c:v>
                </c:pt>
                <c:pt idx="1">
                  <c:v>8.5999999999999993E-2</c:v>
                </c:pt>
                <c:pt idx="2">
                  <c:v>0.19400000000000001</c:v>
                </c:pt>
                <c:pt idx="3">
                  <c:v>8.8999999999999996E-2</c:v>
                </c:pt>
                <c:pt idx="4">
                  <c:v>0.19700000000000001</c:v>
                </c:pt>
                <c:pt idx="5">
                  <c:v>0.14799999999999999</c:v>
                </c:pt>
                <c:pt idx="6">
                  <c:v>0.187</c:v>
                </c:pt>
                <c:pt idx="7">
                  <c:v>0.14499999999999999</c:v>
                </c:pt>
              </c:numCache>
            </c:numRef>
          </c:val>
          <c:extLst>
            <c:ext xmlns:c16="http://schemas.microsoft.com/office/drawing/2014/chart" uri="{C3380CC4-5D6E-409C-BE32-E72D297353CC}">
              <c16:uniqueId val="{00000002-4F28-4CA0-A375-A1C72771E373}"/>
            </c:ext>
          </c:extLst>
        </c:ser>
        <c:ser>
          <c:idx val="3"/>
          <c:order val="3"/>
          <c:tx>
            <c:strRef>
              <c:f>Semantic!$AJ$120</c:f>
              <c:strCache>
                <c:ptCount val="1"/>
                <c:pt idx="0">
                  <c:v>Word2Vec</c:v>
                </c:pt>
              </c:strCache>
            </c:strRef>
          </c:tx>
          <c:spPr>
            <a:solidFill>
              <a:schemeClr val="accent4"/>
            </a:solidFill>
            <a:ln>
              <a:noFill/>
            </a:ln>
            <a:effectLst/>
          </c:spPr>
          <c:invertIfNegative val="0"/>
          <c:cat>
            <c:multiLvlStrRef>
              <c:f>Semantic!$AE$121:$AF$128</c:f>
              <c:multiLvlStrCache>
                <c:ptCount val="8"/>
                <c:lvl>
                  <c:pt idx="0">
                    <c:v>people</c:v>
                  </c:pt>
                  <c:pt idx="1">
                    <c:v>problem</c:v>
                  </c:pt>
                  <c:pt idx="2">
                    <c:v>player</c:v>
                  </c:pt>
                  <c:pt idx="3">
                    <c:v>play</c:v>
                  </c:pt>
                  <c:pt idx="4">
                    <c:v>game</c:v>
                  </c:pt>
                  <c:pt idx="5">
                    <c:v>battle</c:v>
                  </c:pt>
                  <c:pt idx="6">
                    <c:v>time</c:v>
                  </c:pt>
                </c:lvl>
                <c:lvl>
                  <c:pt idx="0">
                    <c:v>1</c:v>
                  </c:pt>
                  <c:pt idx="1">
                    <c:v>2</c:v>
                  </c:pt>
                  <c:pt idx="2">
                    <c:v>3</c:v>
                  </c:pt>
                  <c:pt idx="3">
                    <c:v>4</c:v>
                  </c:pt>
                  <c:pt idx="4">
                    <c:v>5</c:v>
                  </c:pt>
                  <c:pt idx="5">
                    <c:v>6</c:v>
                  </c:pt>
                  <c:pt idx="6">
                    <c:v>7</c:v>
                  </c:pt>
                  <c:pt idx="7">
                    <c:v>Average</c:v>
                  </c:pt>
                </c:lvl>
              </c:multiLvlStrCache>
            </c:multiLvlStrRef>
          </c:cat>
          <c:val>
            <c:numRef>
              <c:f>Semantic!$AJ$121:$AJ$128</c:f>
              <c:numCache>
                <c:formatCode>General</c:formatCode>
                <c:ptCount val="8"/>
                <c:pt idx="7">
                  <c:v>0</c:v>
                </c:pt>
              </c:numCache>
            </c:numRef>
          </c:val>
          <c:extLst>
            <c:ext xmlns:c16="http://schemas.microsoft.com/office/drawing/2014/chart" uri="{C3380CC4-5D6E-409C-BE32-E72D297353CC}">
              <c16:uniqueId val="{00000003-4F28-4CA0-A375-A1C72771E373}"/>
            </c:ext>
          </c:extLst>
        </c:ser>
        <c:dLbls>
          <c:showLegendKey val="0"/>
          <c:showVal val="0"/>
          <c:showCatName val="0"/>
          <c:showSerName val="0"/>
          <c:showPercent val="0"/>
          <c:showBubbleSize val="0"/>
        </c:dLbls>
        <c:gapWidth val="219"/>
        <c:overlap val="-27"/>
        <c:axId val="585505912"/>
        <c:axId val="585504272"/>
      </c:barChart>
      <c:catAx>
        <c:axId val="585505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04272"/>
        <c:crosses val="autoZero"/>
        <c:auto val="1"/>
        <c:lblAlgn val="ctr"/>
        <c:lblOffset val="100"/>
        <c:noMultiLvlLbl val="0"/>
      </c:catAx>
      <c:valAx>
        <c:axId val="5855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05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Semantic!$B$197:$F$197</c:f>
              <c:strCache>
                <c:ptCount val="5"/>
                <c:pt idx="0">
                  <c:v>LDA</c:v>
                </c:pt>
                <c:pt idx="1">
                  <c:v>LDA-TFIDF</c:v>
                </c:pt>
                <c:pt idx="2">
                  <c:v>LDA-Glove</c:v>
                </c:pt>
                <c:pt idx="3">
                  <c:v>LDA-Glove 0,7</c:v>
                </c:pt>
                <c:pt idx="4">
                  <c:v>BTM</c:v>
                </c:pt>
              </c:strCache>
            </c:strRef>
          </c:cat>
          <c:val>
            <c:numRef>
              <c:f>Semantic!$B$198:$F$198</c:f>
              <c:numCache>
                <c:formatCode>0.000</c:formatCode>
                <c:ptCount val="5"/>
                <c:pt idx="0">
                  <c:v>0.60499999999999998</c:v>
                </c:pt>
                <c:pt idx="1">
                  <c:v>0.58099999999999996</c:v>
                </c:pt>
                <c:pt idx="2">
                  <c:v>0.68500000000000005</c:v>
                </c:pt>
                <c:pt idx="3">
                  <c:v>0.73899999999999999</c:v>
                </c:pt>
                <c:pt idx="4">
                  <c:v>0.63800000000000001</c:v>
                </c:pt>
              </c:numCache>
            </c:numRef>
          </c:val>
          <c:smooth val="0"/>
          <c:extLst>
            <c:ext xmlns:c16="http://schemas.microsoft.com/office/drawing/2014/chart" uri="{C3380CC4-5D6E-409C-BE32-E72D297353CC}">
              <c16:uniqueId val="{00000000-0928-47E9-9655-A03A68EDF173}"/>
            </c:ext>
          </c:extLst>
        </c:ser>
        <c:ser>
          <c:idx val="1"/>
          <c:order val="1"/>
          <c:tx>
            <c:strRef>
              <c:f>Semantic!$A$199</c:f>
              <c:strCache>
                <c:ptCount val="1"/>
                <c:pt idx="0">
                  <c:v>Edukasi 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Semantic!$B$197:$F$197</c:f>
              <c:strCache>
                <c:ptCount val="5"/>
                <c:pt idx="0">
                  <c:v>LDA</c:v>
                </c:pt>
                <c:pt idx="1">
                  <c:v>LDA-TFIDF</c:v>
                </c:pt>
                <c:pt idx="2">
                  <c:v>LDA-Glove</c:v>
                </c:pt>
                <c:pt idx="3">
                  <c:v>LDA-Glove 0,7</c:v>
                </c:pt>
                <c:pt idx="4">
                  <c:v>BTM</c:v>
                </c:pt>
              </c:strCache>
            </c:strRef>
          </c:cat>
          <c:val>
            <c:numRef>
              <c:f>Semantic!$B$199:$F$199</c:f>
              <c:numCache>
                <c:formatCode>0.000</c:formatCode>
                <c:ptCount val="5"/>
                <c:pt idx="0">
                  <c:v>0.59399999999999997</c:v>
                </c:pt>
                <c:pt idx="1">
                  <c:v>0.59</c:v>
                </c:pt>
                <c:pt idx="2">
                  <c:v>0.66500000000000004</c:v>
                </c:pt>
                <c:pt idx="3">
                  <c:v>0.72499999999999998</c:v>
                </c:pt>
                <c:pt idx="4">
                  <c:v>0.64500000000000002</c:v>
                </c:pt>
              </c:numCache>
            </c:numRef>
          </c:val>
          <c:smooth val="0"/>
          <c:extLst>
            <c:ext xmlns:c16="http://schemas.microsoft.com/office/drawing/2014/chart" uri="{C3380CC4-5D6E-409C-BE32-E72D297353CC}">
              <c16:uniqueId val="{00000001-0928-47E9-9655-A03A68EDF173}"/>
            </c:ext>
          </c:extLst>
        </c:ser>
        <c:dLbls>
          <c:showLegendKey val="0"/>
          <c:showVal val="0"/>
          <c:showCatName val="0"/>
          <c:showSerName val="0"/>
          <c:showPercent val="0"/>
          <c:showBubbleSize val="0"/>
        </c:dLbls>
        <c:marker val="1"/>
        <c:smooth val="0"/>
        <c:axId val="524840656"/>
        <c:axId val="524842296"/>
        <c:extLst>
          <c:ext xmlns:c15="http://schemas.microsoft.com/office/drawing/2012/chart" uri="{02D57815-91ED-43cb-92C2-25804820EDAC}">
            <c15:filteredLineSeries>
              <c15:ser>
                <c:idx val="2"/>
                <c:order val="2"/>
                <c:tx>
                  <c:strRef>
                    <c:extLst>
                      <c:ext uri="{02D57815-91ED-43cb-92C2-25804820EDAC}">
                        <c15:formulaRef>
                          <c15:sqref>Semantic!$A$200</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Semantic!$B$197:$F$197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Semantic!$B$200:$F$200</c15:sqref>
                        </c15:formulaRef>
                      </c:ext>
                    </c:extLst>
                    <c:numCache>
                      <c:formatCode>0.000</c:formatCode>
                      <c:ptCount val="5"/>
                      <c:pt idx="0">
                        <c:v>0.58899999999999997</c:v>
                      </c:pt>
                      <c:pt idx="1">
                        <c:v>0.54</c:v>
                      </c:pt>
                      <c:pt idx="2">
                        <c:v>0.59399999999999997</c:v>
                      </c:pt>
                      <c:pt idx="3">
                        <c:v>0.748</c:v>
                      </c:pt>
                      <c:pt idx="4">
                        <c:v>0.60299999999999998</c:v>
                      </c:pt>
                    </c:numCache>
                  </c:numRef>
                </c:val>
                <c:smooth val="0"/>
                <c:extLst>
                  <c:ext xmlns:c16="http://schemas.microsoft.com/office/drawing/2014/chart" uri="{C3380CC4-5D6E-409C-BE32-E72D297353CC}">
                    <c16:uniqueId val="{00000002-0928-47E9-9655-A03A68EDF17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Semantic!$A$201</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Semantic!$B$197:$F$197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Semantic!$B$201:$F$201</c15:sqref>
                        </c15:formulaRef>
                      </c:ext>
                    </c:extLst>
                    <c:numCache>
                      <c:formatCode>0.000</c:formatCode>
                      <c:ptCount val="5"/>
                      <c:pt idx="0">
                        <c:v>0.55700000000000005</c:v>
                      </c:pt>
                      <c:pt idx="1">
                        <c:v>0.57499999999999996</c:v>
                      </c:pt>
                      <c:pt idx="2">
                        <c:v>0.65700000000000003</c:v>
                      </c:pt>
                      <c:pt idx="3">
                        <c:v>0.74399999999999999</c:v>
                      </c:pt>
                      <c:pt idx="4">
                        <c:v>0.61199999999999999</c:v>
                      </c:pt>
                    </c:numCache>
                  </c:numRef>
                </c:val>
                <c:smooth val="0"/>
                <c:extLst xmlns:c15="http://schemas.microsoft.com/office/drawing/2012/chart">
                  <c:ext xmlns:c16="http://schemas.microsoft.com/office/drawing/2014/chart" uri="{C3380CC4-5D6E-409C-BE32-E72D297353CC}">
                    <c16:uniqueId val="{00000003-0928-47E9-9655-A03A68EDF17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Semantic!$A$202</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Semantic!$B$197:$F$197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Semantic!$B$202:$F$202</c15:sqref>
                        </c15:formulaRef>
                      </c:ext>
                    </c:extLst>
                    <c:numCache>
                      <c:formatCode>0.000</c:formatCode>
                      <c:ptCount val="5"/>
                      <c:pt idx="0">
                        <c:v>0.58199999999999996</c:v>
                      </c:pt>
                      <c:pt idx="1">
                        <c:v>0.56299999999999994</c:v>
                      </c:pt>
                      <c:pt idx="2">
                        <c:v>0.629</c:v>
                      </c:pt>
                      <c:pt idx="3">
                        <c:v>0.73899999999999999</c:v>
                      </c:pt>
                      <c:pt idx="4">
                        <c:v>0.61</c:v>
                      </c:pt>
                    </c:numCache>
                  </c:numRef>
                </c:val>
                <c:smooth val="0"/>
                <c:extLst xmlns:c15="http://schemas.microsoft.com/office/drawing/2012/chart">
                  <c:ext xmlns:c16="http://schemas.microsoft.com/office/drawing/2014/chart" uri="{C3380CC4-5D6E-409C-BE32-E72D297353CC}">
                    <c16:uniqueId val="{00000004-0928-47E9-9655-A03A68EDF17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Semantic!$B$197:$F$197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Semantic!$B$203:$F$203</c15:sqref>
                        </c15:formulaRef>
                      </c:ext>
                    </c:extLst>
                    <c:numCache>
                      <c:formatCode>0.000</c:formatCode>
                      <c:ptCount val="5"/>
                      <c:pt idx="0">
                        <c:v>0.54100000000000004</c:v>
                      </c:pt>
                      <c:pt idx="1">
                        <c:v>0.56100000000000005</c:v>
                      </c:pt>
                      <c:pt idx="2">
                        <c:v>0.65100000000000002</c:v>
                      </c:pt>
                      <c:pt idx="3">
                        <c:v>0.70299999999999996</c:v>
                      </c:pt>
                      <c:pt idx="4">
                        <c:v>0.60699999999999998</c:v>
                      </c:pt>
                    </c:numCache>
                  </c:numRef>
                </c:val>
                <c:smooth val="0"/>
                <c:extLst xmlns:c15="http://schemas.microsoft.com/office/drawing/2012/chart">
                  <c:ext xmlns:c16="http://schemas.microsoft.com/office/drawing/2014/chart" uri="{C3380CC4-5D6E-409C-BE32-E72D297353CC}">
                    <c16:uniqueId val="{00000005-0928-47E9-9655-A03A68EDF173}"/>
                  </c:ext>
                </c:extLst>
              </c15:ser>
            </c15:filteredLineSeries>
          </c:ext>
        </c:extLst>
      </c:lineChart>
      <c:catAx>
        <c:axId val="52484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42296"/>
        <c:crosses val="autoZero"/>
        <c:auto val="1"/>
        <c:lblAlgn val="ctr"/>
        <c:lblOffset val="100"/>
        <c:noMultiLvlLbl val="0"/>
      </c:catAx>
      <c:valAx>
        <c:axId val="524842296"/>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4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Evaluation!$AI$18</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Evaluation!$AJ$11:$AR$11</c:f>
              <c:strCache>
                <c:ptCount val="9"/>
                <c:pt idx="0">
                  <c:v>0.1</c:v>
                </c:pt>
                <c:pt idx="1">
                  <c:v>0.2</c:v>
                </c:pt>
                <c:pt idx="2">
                  <c:v>0.3</c:v>
                </c:pt>
                <c:pt idx="3">
                  <c:v>0.4</c:v>
                </c:pt>
                <c:pt idx="4">
                  <c:v>0.5</c:v>
                </c:pt>
                <c:pt idx="5">
                  <c:v>0.6</c:v>
                </c:pt>
                <c:pt idx="6">
                  <c:v>0.7</c:v>
                </c:pt>
                <c:pt idx="7">
                  <c:v>0.8</c:v>
                </c:pt>
                <c:pt idx="8">
                  <c:v>0.9</c:v>
                </c:pt>
              </c:strCache>
            </c:strRef>
          </c:cat>
          <c:val>
            <c:numRef>
              <c:f>Evaluation!$AJ$18:$AR$18</c:f>
              <c:numCache>
                <c:formatCode>General</c:formatCode>
                <c:ptCount val="9"/>
                <c:pt idx="0">
                  <c:v>-2.4000000000000002E-3</c:v>
                </c:pt>
                <c:pt idx="1">
                  <c:v>-2.4000000000000002E-3</c:v>
                </c:pt>
                <c:pt idx="2">
                  <c:v>-2.4000000000000002E-3</c:v>
                </c:pt>
                <c:pt idx="3">
                  <c:v>-2.4000000000000002E-3</c:v>
                </c:pt>
                <c:pt idx="4">
                  <c:v>-2.4000000000000002E-3</c:v>
                </c:pt>
                <c:pt idx="5">
                  <c:v>-3.8000000000000004E-3</c:v>
                </c:pt>
                <c:pt idx="6">
                  <c:v>-7.000000000000001E-3</c:v>
                </c:pt>
                <c:pt idx="7">
                  <c:v>-7.6000000000000009E-3</c:v>
                </c:pt>
              </c:numCache>
            </c:numRef>
          </c:val>
          <c:smooth val="0"/>
          <c:extLst>
            <c:ext xmlns:c16="http://schemas.microsoft.com/office/drawing/2014/chart" uri="{C3380CC4-5D6E-409C-BE32-E72D297353CC}">
              <c16:uniqueId val="{00000006-DABE-4D79-95A4-3355372EC229}"/>
            </c:ext>
          </c:extLst>
        </c:ser>
        <c:dLbls>
          <c:dLblPos val="t"/>
          <c:showLegendKey val="0"/>
          <c:showVal val="1"/>
          <c:showCatName val="0"/>
          <c:showSerName val="0"/>
          <c:showPercent val="0"/>
          <c:showBubbleSize val="0"/>
        </c:dLbls>
        <c:marker val="1"/>
        <c:smooth val="0"/>
        <c:axId val="598598880"/>
        <c:axId val="598594288"/>
        <c:extLst>
          <c:ext xmlns:c15="http://schemas.microsoft.com/office/drawing/2012/chart" uri="{02D57815-91ED-43cb-92C2-25804820EDAC}">
            <c15:filteredLineSeries>
              <c15:ser>
                <c:idx val="0"/>
                <c:order val="0"/>
                <c:tx>
                  <c:strRef>
                    <c:extLst>
                      <c:ext uri="{02D57815-91ED-43cb-92C2-25804820EDAC}">
                        <c15:formulaRef>
                          <c15:sqref>Evaluation!$AI$12</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Evaluation!$AJ$11:$AR$11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Evaluation!$AJ$12:$AR$12</c15:sqref>
                        </c15:formulaRef>
                      </c:ext>
                    </c:extLst>
                    <c:numCache>
                      <c:formatCode>General</c:formatCode>
                      <c:ptCount val="9"/>
                      <c:pt idx="0">
                        <c:v>-4.0000000000000001E-3</c:v>
                      </c:pt>
                      <c:pt idx="1">
                        <c:v>-4.0000000000000001E-3</c:v>
                      </c:pt>
                      <c:pt idx="2">
                        <c:v>-4.0000000000000001E-3</c:v>
                      </c:pt>
                      <c:pt idx="3">
                        <c:v>-4.0000000000000001E-3</c:v>
                      </c:pt>
                      <c:pt idx="4">
                        <c:v>-4.0000000000000001E-3</c:v>
                      </c:pt>
                      <c:pt idx="5">
                        <c:v>-4.0000000000000001E-3</c:v>
                      </c:pt>
                      <c:pt idx="6">
                        <c:v>-8.0000000000000002E-3</c:v>
                      </c:pt>
                      <c:pt idx="7">
                        <c:v>-0.01</c:v>
                      </c:pt>
                    </c:numCache>
                  </c:numRef>
                </c:val>
                <c:smooth val="0"/>
                <c:extLst>
                  <c:ext xmlns:c16="http://schemas.microsoft.com/office/drawing/2014/chart" uri="{C3380CC4-5D6E-409C-BE32-E72D297353CC}">
                    <c16:uniqueId val="{00000000-DABE-4D79-95A4-3355372EC22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Evaluation!$AI$13</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Evaluation!$AJ$11:$AR$11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Evaluation!$AJ$13:$AR$13</c15:sqref>
                        </c15:formulaRef>
                      </c:ext>
                    </c:extLst>
                    <c:numCache>
                      <c:formatCode>General</c:formatCode>
                      <c:ptCount val="9"/>
                      <c:pt idx="0">
                        <c:v>-8.0000000000000002E-3</c:v>
                      </c:pt>
                      <c:pt idx="1">
                        <c:v>-8.0000000000000002E-3</c:v>
                      </c:pt>
                      <c:pt idx="2">
                        <c:v>-8.0000000000000002E-3</c:v>
                      </c:pt>
                      <c:pt idx="3">
                        <c:v>-8.0000000000000002E-3</c:v>
                      </c:pt>
                      <c:pt idx="4">
                        <c:v>-8.0000000000000002E-3</c:v>
                      </c:pt>
                      <c:pt idx="5">
                        <c:v>-8.0000000000000002E-3</c:v>
                      </c:pt>
                      <c:pt idx="6">
                        <c:v>-8.9999999999999993E-3</c:v>
                      </c:pt>
                      <c:pt idx="7">
                        <c:v>-0.01</c:v>
                      </c:pt>
                    </c:numCache>
                  </c:numRef>
                </c:val>
                <c:smooth val="0"/>
                <c:extLst xmlns:c15="http://schemas.microsoft.com/office/drawing/2012/chart">
                  <c:ext xmlns:c16="http://schemas.microsoft.com/office/drawing/2014/chart" uri="{C3380CC4-5D6E-409C-BE32-E72D297353CC}">
                    <c16:uniqueId val="{00000001-DABE-4D79-95A4-3355372EC22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Evaluation!$AI$14</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Evaluation!$AJ$11:$AR$11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Evaluation!$AJ$14:$AR$14</c15:sqref>
                        </c15:formulaRef>
                      </c:ext>
                    </c:extLst>
                    <c:numCache>
                      <c:formatCode>General</c:formatCode>
                      <c:ptCount val="9"/>
                      <c:pt idx="0">
                        <c:v>-5.0000000000000001E-3</c:v>
                      </c:pt>
                      <c:pt idx="1">
                        <c:v>-5.0000000000000001E-3</c:v>
                      </c:pt>
                      <c:pt idx="2">
                        <c:v>-5.0000000000000001E-3</c:v>
                      </c:pt>
                      <c:pt idx="3">
                        <c:v>-5.0000000000000001E-3</c:v>
                      </c:pt>
                      <c:pt idx="4">
                        <c:v>-5.0000000000000001E-3</c:v>
                      </c:pt>
                      <c:pt idx="5">
                        <c:v>-5.0000000000000001E-3</c:v>
                      </c:pt>
                      <c:pt idx="6">
                        <c:v>-7.0000000000000001E-3</c:v>
                      </c:pt>
                      <c:pt idx="7">
                        <c:v>-5.0000000000000001E-3</c:v>
                      </c:pt>
                    </c:numCache>
                  </c:numRef>
                </c:val>
                <c:smooth val="0"/>
                <c:extLst xmlns:c15="http://schemas.microsoft.com/office/drawing/2012/chart">
                  <c:ext xmlns:c16="http://schemas.microsoft.com/office/drawing/2014/chart" uri="{C3380CC4-5D6E-409C-BE32-E72D297353CC}">
                    <c16:uniqueId val="{00000002-DABE-4D79-95A4-3355372EC22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Evaluation!$AI$15</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Evaluation!$AJ$11:$AR$11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Evaluation!$AJ$15:$AR$15</c15:sqref>
                        </c15:formulaRef>
                      </c:ext>
                    </c:extLst>
                    <c:numCache>
                      <c:formatCode>General</c:formatCode>
                      <c:ptCount val="9"/>
                      <c:pt idx="0">
                        <c:v>-3.0000000000000001E-3</c:v>
                      </c:pt>
                      <c:pt idx="1">
                        <c:v>-3.0000000000000001E-3</c:v>
                      </c:pt>
                      <c:pt idx="2">
                        <c:v>-3.0000000000000001E-3</c:v>
                      </c:pt>
                      <c:pt idx="3">
                        <c:v>-3.0000000000000001E-3</c:v>
                      </c:pt>
                      <c:pt idx="4">
                        <c:v>-3.0000000000000001E-3</c:v>
                      </c:pt>
                      <c:pt idx="5">
                        <c:v>-5.0000000000000001E-3</c:v>
                      </c:pt>
                      <c:pt idx="6">
                        <c:v>-8.9999999999999993E-3</c:v>
                      </c:pt>
                      <c:pt idx="7">
                        <c:v>-8.9999999999999993E-3</c:v>
                      </c:pt>
                    </c:numCache>
                  </c:numRef>
                </c:val>
                <c:smooth val="0"/>
                <c:extLst xmlns:c15="http://schemas.microsoft.com/office/drawing/2012/chart">
                  <c:ext xmlns:c16="http://schemas.microsoft.com/office/drawing/2014/chart" uri="{C3380CC4-5D6E-409C-BE32-E72D297353CC}">
                    <c16:uniqueId val="{00000003-DABE-4D79-95A4-3355372EC22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Evaluation!$AI$16</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Evaluation!$AJ$11:$AR$11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Evaluation!$AJ$16:$AR$16</c15:sqref>
                        </c15:formulaRef>
                      </c:ext>
                    </c:extLst>
                    <c:numCache>
                      <c:formatCode>General</c:formatCode>
                      <c:ptCount val="9"/>
                      <c:pt idx="0">
                        <c:v>8.0000000000000002E-3</c:v>
                      </c:pt>
                      <c:pt idx="1">
                        <c:v>8.0000000000000002E-3</c:v>
                      </c:pt>
                      <c:pt idx="2">
                        <c:v>8.0000000000000002E-3</c:v>
                      </c:pt>
                      <c:pt idx="3">
                        <c:v>8.0000000000000002E-3</c:v>
                      </c:pt>
                      <c:pt idx="4">
                        <c:v>8.0000000000000002E-3</c:v>
                      </c:pt>
                      <c:pt idx="5">
                        <c:v>3.0000000000000001E-3</c:v>
                      </c:pt>
                      <c:pt idx="6">
                        <c:v>-2E-3</c:v>
                      </c:pt>
                      <c:pt idx="7">
                        <c:v>-4.0000000000000001E-3</c:v>
                      </c:pt>
                    </c:numCache>
                  </c:numRef>
                </c:val>
                <c:smooth val="0"/>
                <c:extLst xmlns:c15="http://schemas.microsoft.com/office/drawing/2012/chart">
                  <c:ext xmlns:c16="http://schemas.microsoft.com/office/drawing/2014/chart" uri="{C3380CC4-5D6E-409C-BE32-E72D297353CC}">
                    <c16:uniqueId val="{00000004-DABE-4D79-95A4-3355372EC22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Evaluation!$AI$17</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Evaluation!$AJ$11:$AR$11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Evaluation!$AJ$17:$AR$17</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DABE-4D79-95A4-3355372EC22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Evaluation!$AI$19</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Evaluation!$AJ$11:$AR$11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Evaluation!$AJ$19:$AR$19</c15:sqref>
                        </c15:formulaRef>
                      </c:ext>
                    </c:extLst>
                    <c:numCache>
                      <c:formatCode>General</c:formatCode>
                      <c:ptCount val="9"/>
                      <c:pt idx="0">
                        <c:v>115.8</c:v>
                      </c:pt>
                      <c:pt idx="1">
                        <c:v>110.8</c:v>
                      </c:pt>
                      <c:pt idx="2">
                        <c:v>110.41</c:v>
                      </c:pt>
                      <c:pt idx="3">
                        <c:v>111.3</c:v>
                      </c:pt>
                      <c:pt idx="4">
                        <c:v>107.5</c:v>
                      </c:pt>
                      <c:pt idx="5">
                        <c:v>102.04</c:v>
                      </c:pt>
                      <c:pt idx="6">
                        <c:v>94.16</c:v>
                      </c:pt>
                      <c:pt idx="7">
                        <c:v>68.92</c:v>
                      </c:pt>
                    </c:numCache>
                  </c:numRef>
                </c:val>
                <c:smooth val="0"/>
                <c:extLst xmlns:c15="http://schemas.microsoft.com/office/drawing/2012/chart">
                  <c:ext xmlns:c16="http://schemas.microsoft.com/office/drawing/2014/chart" uri="{C3380CC4-5D6E-409C-BE32-E72D297353CC}">
                    <c16:uniqueId val="{00000007-DABE-4D79-95A4-3355372EC229}"/>
                  </c:ext>
                </c:extLst>
              </c15:ser>
            </c15:filteredLineSeries>
          </c:ext>
        </c:extLst>
      </c:lineChart>
      <c:catAx>
        <c:axId val="5985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94288"/>
        <c:crosses val="autoZero"/>
        <c:auto val="1"/>
        <c:lblAlgn val="ctr"/>
        <c:lblOffset val="100"/>
        <c:noMultiLvlLbl val="0"/>
      </c:catAx>
      <c:valAx>
        <c:axId val="5985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9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Semantic!$I$198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Semantic!$J$197:$N$197</c:f>
              <c:strCache>
                <c:ptCount val="5"/>
                <c:pt idx="0">
                  <c:v>LDA</c:v>
                </c:pt>
                <c:pt idx="1">
                  <c:v>LDA-TFIDF</c:v>
                </c:pt>
                <c:pt idx="2">
                  <c:v>LDA-Glove</c:v>
                </c:pt>
                <c:pt idx="3">
                  <c:v>LDA-Glove 0,7</c:v>
                </c:pt>
                <c:pt idx="4">
                  <c:v>BTM</c:v>
                </c:pt>
              </c:strCache>
            </c:strRef>
          </c:cat>
          <c:val>
            <c:numRef>
              <c:f>Semantic!$J$198:$N$198</c:f>
              <c:numCache>
                <c:formatCode>0.000</c:formatCode>
                <c:ptCount val="5"/>
                <c:pt idx="0">
                  <c:v>0.42899999999999999</c:v>
                </c:pt>
                <c:pt idx="1">
                  <c:v>0.51100000000000001</c:v>
                </c:pt>
                <c:pt idx="2">
                  <c:v>0.46500000000000002</c:v>
                </c:pt>
                <c:pt idx="3">
                  <c:v>0.52100000000000002</c:v>
                </c:pt>
                <c:pt idx="4">
                  <c:v>0.497</c:v>
                </c:pt>
              </c:numCache>
            </c:numRef>
          </c:val>
          <c:smooth val="0"/>
          <c:extLst>
            <c:ext xmlns:c16="http://schemas.microsoft.com/office/drawing/2014/chart" uri="{C3380CC4-5D6E-409C-BE32-E72D297353CC}">
              <c16:uniqueId val="{00000000-1782-4BD7-8CDF-A8ABD77EA2D2}"/>
            </c:ext>
          </c:extLst>
        </c:ser>
        <c:ser>
          <c:idx val="1"/>
          <c:order val="1"/>
          <c:tx>
            <c:strRef>
              <c:f>Semantic!$I$199</c:f>
              <c:strCache>
                <c:ptCount val="1"/>
                <c:pt idx="0">
                  <c:v>Edukasi 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Semantic!$J$197:$N$197</c:f>
              <c:strCache>
                <c:ptCount val="5"/>
                <c:pt idx="0">
                  <c:v>LDA</c:v>
                </c:pt>
                <c:pt idx="1">
                  <c:v>LDA-TFIDF</c:v>
                </c:pt>
                <c:pt idx="2">
                  <c:v>LDA-Glove</c:v>
                </c:pt>
                <c:pt idx="3">
                  <c:v>LDA-Glove 0,7</c:v>
                </c:pt>
                <c:pt idx="4">
                  <c:v>BTM</c:v>
                </c:pt>
              </c:strCache>
            </c:strRef>
          </c:cat>
          <c:val>
            <c:numRef>
              <c:f>Semantic!$J$199:$N$199</c:f>
              <c:numCache>
                <c:formatCode>0.000</c:formatCode>
                <c:ptCount val="5"/>
                <c:pt idx="0">
                  <c:v>0.42899999999999999</c:v>
                </c:pt>
                <c:pt idx="1">
                  <c:v>0.40799999999999997</c:v>
                </c:pt>
                <c:pt idx="2">
                  <c:v>0.48299999999999998</c:v>
                </c:pt>
                <c:pt idx="3">
                  <c:v>0.48699999999999999</c:v>
                </c:pt>
                <c:pt idx="4">
                  <c:v>0.47799999999999998</c:v>
                </c:pt>
              </c:numCache>
            </c:numRef>
          </c:val>
          <c:smooth val="0"/>
          <c:extLst>
            <c:ext xmlns:c16="http://schemas.microsoft.com/office/drawing/2014/chart" uri="{C3380CC4-5D6E-409C-BE32-E72D297353CC}">
              <c16:uniqueId val="{00000001-1782-4BD7-8CDF-A8ABD77EA2D2}"/>
            </c:ext>
          </c:extLst>
        </c:ser>
        <c:dLbls>
          <c:showLegendKey val="0"/>
          <c:showVal val="0"/>
          <c:showCatName val="0"/>
          <c:showSerName val="0"/>
          <c:showPercent val="0"/>
          <c:showBubbleSize val="0"/>
        </c:dLbls>
        <c:marker val="1"/>
        <c:smooth val="0"/>
        <c:axId val="524860008"/>
        <c:axId val="524860336"/>
        <c:extLst>
          <c:ext xmlns:c15="http://schemas.microsoft.com/office/drawing/2012/chart" uri="{02D57815-91ED-43cb-92C2-25804820EDAC}">
            <c15:filteredLineSeries>
              <c15:ser>
                <c:idx val="2"/>
                <c:order val="2"/>
                <c:tx>
                  <c:strRef>
                    <c:extLst>
                      <c:ext uri="{02D57815-91ED-43cb-92C2-25804820EDAC}">
                        <c15:formulaRef>
                          <c15:sqref>Semantic!$I$200</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Semantic!$J$197:$N$197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Semantic!$J$200:$N$200</c15:sqref>
                        </c15:formulaRef>
                      </c:ext>
                    </c:extLst>
                    <c:numCache>
                      <c:formatCode>0.000</c:formatCode>
                      <c:ptCount val="5"/>
                      <c:pt idx="0">
                        <c:v>0.40300000000000002</c:v>
                      </c:pt>
                      <c:pt idx="1">
                        <c:v>0.39300000000000002</c:v>
                      </c:pt>
                      <c:pt idx="2">
                        <c:v>0.40300000000000002</c:v>
                      </c:pt>
                      <c:pt idx="3">
                        <c:v>0.44400000000000001</c:v>
                      </c:pt>
                      <c:pt idx="4">
                        <c:v>0.46800000000000003</c:v>
                      </c:pt>
                    </c:numCache>
                  </c:numRef>
                </c:val>
                <c:smooth val="0"/>
                <c:extLst>
                  <c:ext xmlns:c16="http://schemas.microsoft.com/office/drawing/2014/chart" uri="{C3380CC4-5D6E-409C-BE32-E72D297353CC}">
                    <c16:uniqueId val="{00000002-1782-4BD7-8CDF-A8ABD77EA2D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Semantic!$I$201</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Semantic!$J$197:$N$197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Semantic!$J$201:$N$201</c15:sqref>
                        </c15:formulaRef>
                      </c:ext>
                    </c:extLst>
                    <c:numCache>
                      <c:formatCode>0.000</c:formatCode>
                      <c:ptCount val="5"/>
                      <c:pt idx="0">
                        <c:v>0.39600000000000002</c:v>
                      </c:pt>
                      <c:pt idx="1">
                        <c:v>0.38800000000000001</c:v>
                      </c:pt>
                      <c:pt idx="2">
                        <c:v>0.38300000000000001</c:v>
                      </c:pt>
                      <c:pt idx="3">
                        <c:v>0.4</c:v>
                      </c:pt>
                      <c:pt idx="4">
                        <c:v>0.43</c:v>
                      </c:pt>
                    </c:numCache>
                  </c:numRef>
                </c:val>
                <c:smooth val="0"/>
                <c:extLst xmlns:c15="http://schemas.microsoft.com/office/drawing/2012/chart">
                  <c:ext xmlns:c16="http://schemas.microsoft.com/office/drawing/2014/chart" uri="{C3380CC4-5D6E-409C-BE32-E72D297353CC}">
                    <c16:uniqueId val="{00000003-1782-4BD7-8CDF-A8ABD77EA2D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Semantic!$I$202</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Semantic!$J$197:$N$197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Semantic!$J$202:$N$202</c15:sqref>
                        </c15:formulaRef>
                      </c:ext>
                    </c:extLst>
                    <c:numCache>
                      <c:formatCode>0.000</c:formatCode>
                      <c:ptCount val="5"/>
                      <c:pt idx="0">
                        <c:v>0.372</c:v>
                      </c:pt>
                      <c:pt idx="1">
                        <c:v>0.36799999999999999</c:v>
                      </c:pt>
                      <c:pt idx="2">
                        <c:v>0.39</c:v>
                      </c:pt>
                      <c:pt idx="3">
                        <c:v>0.40500000000000003</c:v>
                      </c:pt>
                      <c:pt idx="4">
                        <c:v>0.38300000000000001</c:v>
                      </c:pt>
                    </c:numCache>
                  </c:numRef>
                </c:val>
                <c:smooth val="0"/>
                <c:extLst xmlns:c15="http://schemas.microsoft.com/office/drawing/2012/chart">
                  <c:ext xmlns:c16="http://schemas.microsoft.com/office/drawing/2014/chart" uri="{C3380CC4-5D6E-409C-BE32-E72D297353CC}">
                    <c16:uniqueId val="{00000004-1782-4BD7-8CDF-A8ABD77EA2D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Semantic!$I$203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Semantic!$J$197:$N$197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Semantic!$J$203:$N$203</c15:sqref>
                        </c15:formulaRef>
                      </c:ext>
                    </c:extLst>
                    <c:numCache>
                      <c:formatCode>0.000</c:formatCode>
                      <c:ptCount val="5"/>
                      <c:pt idx="0">
                        <c:v>0.378</c:v>
                      </c:pt>
                      <c:pt idx="1">
                        <c:v>0.36099999999999999</c:v>
                      </c:pt>
                      <c:pt idx="2">
                        <c:v>0.39900000000000002</c:v>
                      </c:pt>
                      <c:pt idx="3">
                        <c:v>0.41199999999999998</c:v>
                      </c:pt>
                      <c:pt idx="4">
                        <c:v>0.40300000000000002</c:v>
                      </c:pt>
                    </c:numCache>
                  </c:numRef>
                </c:val>
                <c:smooth val="0"/>
                <c:extLst xmlns:c15="http://schemas.microsoft.com/office/drawing/2012/chart">
                  <c:ext xmlns:c16="http://schemas.microsoft.com/office/drawing/2014/chart" uri="{C3380CC4-5D6E-409C-BE32-E72D297353CC}">
                    <c16:uniqueId val="{00000005-1782-4BD7-8CDF-A8ABD77EA2D2}"/>
                  </c:ext>
                </c:extLst>
              </c15:ser>
            </c15:filteredLineSeries>
          </c:ext>
        </c:extLst>
      </c:lineChart>
      <c:catAx>
        <c:axId val="52486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0336"/>
        <c:crosses val="autoZero"/>
        <c:auto val="1"/>
        <c:lblAlgn val="ctr"/>
        <c:lblOffset val="100"/>
        <c:noMultiLvlLbl val="0"/>
      </c:catAx>
      <c:valAx>
        <c:axId val="524860336"/>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0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Semantic!$Q$198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Semantic!$R$197:$V$197</c:f>
              <c:strCache>
                <c:ptCount val="5"/>
                <c:pt idx="0">
                  <c:v>LDA</c:v>
                </c:pt>
                <c:pt idx="1">
                  <c:v>LDA-TFIDF</c:v>
                </c:pt>
                <c:pt idx="2">
                  <c:v>LDA-Glove</c:v>
                </c:pt>
                <c:pt idx="3">
                  <c:v>LDA-Glove 0,7</c:v>
                </c:pt>
                <c:pt idx="4">
                  <c:v>BTM</c:v>
                </c:pt>
              </c:strCache>
            </c:strRef>
          </c:cat>
          <c:val>
            <c:numRef>
              <c:f>Semantic!$R$198:$V$198</c:f>
              <c:numCache>
                <c:formatCode>General</c:formatCode>
                <c:ptCount val="5"/>
                <c:pt idx="0">
                  <c:v>0.17199999999999999</c:v>
                </c:pt>
                <c:pt idx="1">
                  <c:v>0.192</c:v>
                </c:pt>
                <c:pt idx="2">
                  <c:v>0.23100000000000001</c:v>
                </c:pt>
                <c:pt idx="3">
                  <c:v>0.22</c:v>
                </c:pt>
                <c:pt idx="4">
                  <c:v>0.184</c:v>
                </c:pt>
              </c:numCache>
            </c:numRef>
          </c:val>
          <c:smooth val="0"/>
          <c:extLst>
            <c:ext xmlns:c16="http://schemas.microsoft.com/office/drawing/2014/chart" uri="{C3380CC4-5D6E-409C-BE32-E72D297353CC}">
              <c16:uniqueId val="{00000000-3DC6-45A9-8D00-67511BC316F0}"/>
            </c:ext>
          </c:extLst>
        </c:ser>
        <c:ser>
          <c:idx val="1"/>
          <c:order val="1"/>
          <c:tx>
            <c:strRef>
              <c:f>Semantic!$Q$199</c:f>
              <c:strCache>
                <c:ptCount val="1"/>
                <c:pt idx="0">
                  <c:v>Edukasi 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Semantic!$R$197:$V$197</c:f>
              <c:strCache>
                <c:ptCount val="5"/>
                <c:pt idx="0">
                  <c:v>LDA</c:v>
                </c:pt>
                <c:pt idx="1">
                  <c:v>LDA-TFIDF</c:v>
                </c:pt>
                <c:pt idx="2">
                  <c:v>LDA-Glove</c:v>
                </c:pt>
                <c:pt idx="3">
                  <c:v>LDA-Glove 0,7</c:v>
                </c:pt>
                <c:pt idx="4">
                  <c:v>BTM</c:v>
                </c:pt>
              </c:strCache>
            </c:strRef>
          </c:cat>
          <c:val>
            <c:numRef>
              <c:f>Semantic!$R$199:$V$199</c:f>
              <c:numCache>
                <c:formatCode>General</c:formatCode>
                <c:ptCount val="5"/>
                <c:pt idx="0">
                  <c:v>0.17</c:v>
                </c:pt>
                <c:pt idx="1">
                  <c:v>0.16600000000000001</c:v>
                </c:pt>
                <c:pt idx="2">
                  <c:v>0.20799999999999999</c:v>
                </c:pt>
                <c:pt idx="3">
                  <c:v>0.20799999999999999</c:v>
                </c:pt>
                <c:pt idx="4">
                  <c:v>0.193</c:v>
                </c:pt>
              </c:numCache>
            </c:numRef>
          </c:val>
          <c:smooth val="0"/>
          <c:extLst>
            <c:ext xmlns:c16="http://schemas.microsoft.com/office/drawing/2014/chart" uri="{C3380CC4-5D6E-409C-BE32-E72D297353CC}">
              <c16:uniqueId val="{00000001-3DC6-45A9-8D00-67511BC316F0}"/>
            </c:ext>
          </c:extLst>
        </c:ser>
        <c:dLbls>
          <c:showLegendKey val="0"/>
          <c:showVal val="0"/>
          <c:showCatName val="0"/>
          <c:showSerName val="0"/>
          <c:showPercent val="0"/>
          <c:showBubbleSize val="0"/>
        </c:dLbls>
        <c:marker val="1"/>
        <c:smooth val="0"/>
        <c:axId val="524863944"/>
        <c:axId val="524856400"/>
        <c:extLst>
          <c:ext xmlns:c15="http://schemas.microsoft.com/office/drawing/2012/chart" uri="{02D57815-91ED-43cb-92C2-25804820EDAC}">
            <c15:filteredLineSeries>
              <c15:ser>
                <c:idx val="2"/>
                <c:order val="2"/>
                <c:tx>
                  <c:strRef>
                    <c:extLst>
                      <c:ext uri="{02D57815-91ED-43cb-92C2-25804820EDAC}">
                        <c15:formulaRef>
                          <c15:sqref>Semantic!$Q$200</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Semantic!$R$197:$V$197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Semantic!$R$200:$V$200</c15:sqref>
                        </c15:formulaRef>
                      </c:ext>
                    </c:extLst>
                    <c:numCache>
                      <c:formatCode>General</c:formatCode>
                      <c:ptCount val="5"/>
                      <c:pt idx="0">
                        <c:v>0.183</c:v>
                      </c:pt>
                      <c:pt idx="1">
                        <c:v>0.157</c:v>
                      </c:pt>
                      <c:pt idx="2">
                        <c:v>0.18099999999999999</c:v>
                      </c:pt>
                      <c:pt idx="3">
                        <c:v>0.21</c:v>
                      </c:pt>
                      <c:pt idx="4">
                        <c:v>0.22</c:v>
                      </c:pt>
                    </c:numCache>
                  </c:numRef>
                </c:val>
                <c:smooth val="0"/>
                <c:extLst>
                  <c:ext xmlns:c16="http://schemas.microsoft.com/office/drawing/2014/chart" uri="{C3380CC4-5D6E-409C-BE32-E72D297353CC}">
                    <c16:uniqueId val="{00000002-3DC6-45A9-8D00-67511BC316F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Semantic!$Q$201</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Semantic!$R$197:$V$197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Semantic!$R$201:$V$201</c15:sqref>
                        </c15:formulaRef>
                      </c:ext>
                    </c:extLst>
                    <c:numCache>
                      <c:formatCode>General</c:formatCode>
                      <c:ptCount val="5"/>
                      <c:pt idx="0">
                        <c:v>0.17499999999999999</c:v>
                      </c:pt>
                      <c:pt idx="1">
                        <c:v>0.17499999999999999</c:v>
                      </c:pt>
                      <c:pt idx="2">
                        <c:v>0.16400000000000001</c:v>
                      </c:pt>
                      <c:pt idx="3">
                        <c:v>0.19900000000000001</c:v>
                      </c:pt>
                      <c:pt idx="4">
                        <c:v>0.192</c:v>
                      </c:pt>
                    </c:numCache>
                  </c:numRef>
                </c:val>
                <c:smooth val="0"/>
                <c:extLst xmlns:c15="http://schemas.microsoft.com/office/drawing/2012/chart">
                  <c:ext xmlns:c16="http://schemas.microsoft.com/office/drawing/2014/chart" uri="{C3380CC4-5D6E-409C-BE32-E72D297353CC}">
                    <c16:uniqueId val="{00000003-3DC6-45A9-8D00-67511BC316F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Semantic!$Q$202</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Semantic!$R$197:$V$197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Semantic!$R$202:$V$202</c15:sqref>
                        </c15:formulaRef>
                      </c:ext>
                    </c:extLst>
                    <c:numCache>
                      <c:formatCode>General</c:formatCode>
                      <c:ptCount val="5"/>
                      <c:pt idx="0">
                        <c:v>0.16300000000000001</c:v>
                      </c:pt>
                      <c:pt idx="1">
                        <c:v>0.16700000000000001</c:v>
                      </c:pt>
                      <c:pt idx="2">
                        <c:v>0.17699999999999999</c:v>
                      </c:pt>
                      <c:pt idx="3">
                        <c:v>0.20599999999999999</c:v>
                      </c:pt>
                      <c:pt idx="4">
                        <c:v>0.14799999999999999</c:v>
                      </c:pt>
                    </c:numCache>
                  </c:numRef>
                </c:val>
                <c:smooth val="0"/>
                <c:extLst xmlns:c15="http://schemas.microsoft.com/office/drawing/2012/chart">
                  <c:ext xmlns:c16="http://schemas.microsoft.com/office/drawing/2014/chart" uri="{C3380CC4-5D6E-409C-BE32-E72D297353CC}">
                    <c16:uniqueId val="{00000004-3DC6-45A9-8D00-67511BC316F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Semantic!$Q$203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Semantic!$R$197:$V$197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Semantic!$R$203:$V$203</c15:sqref>
                        </c15:formulaRef>
                      </c:ext>
                    </c:extLst>
                    <c:numCache>
                      <c:formatCode>General</c:formatCode>
                      <c:ptCount val="5"/>
                      <c:pt idx="0">
                        <c:v>0.14899999999999999</c:v>
                      </c:pt>
                      <c:pt idx="1">
                        <c:v>0.16600000000000001</c:v>
                      </c:pt>
                      <c:pt idx="2">
                        <c:v>0.182</c:v>
                      </c:pt>
                      <c:pt idx="3">
                        <c:v>0.18</c:v>
                      </c:pt>
                      <c:pt idx="4">
                        <c:v>0.153</c:v>
                      </c:pt>
                    </c:numCache>
                  </c:numRef>
                </c:val>
                <c:smooth val="0"/>
                <c:extLst xmlns:c15="http://schemas.microsoft.com/office/drawing/2012/chart">
                  <c:ext xmlns:c16="http://schemas.microsoft.com/office/drawing/2014/chart" uri="{C3380CC4-5D6E-409C-BE32-E72D297353CC}">
                    <c16:uniqueId val="{00000005-3DC6-45A9-8D00-67511BC316F0}"/>
                  </c:ext>
                </c:extLst>
              </c15:ser>
            </c15:filteredLineSeries>
          </c:ext>
        </c:extLst>
      </c:lineChart>
      <c:catAx>
        <c:axId val="52486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56400"/>
        <c:crosses val="autoZero"/>
        <c:auto val="1"/>
        <c:lblAlgn val="ctr"/>
        <c:lblOffset val="100"/>
        <c:noMultiLvlLbl val="0"/>
      </c:catAx>
      <c:valAx>
        <c:axId val="52485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Semantic!$B$224:$F$224</c:f>
              <c:strCache>
                <c:ptCount val="5"/>
                <c:pt idx="0">
                  <c:v>LDA</c:v>
                </c:pt>
                <c:pt idx="1">
                  <c:v>LDA-TFIDF</c:v>
                </c:pt>
                <c:pt idx="2">
                  <c:v>LDA-Glove</c:v>
                </c:pt>
                <c:pt idx="3">
                  <c:v>LDA-Glove 0,7</c:v>
                </c:pt>
                <c:pt idx="4">
                  <c:v>BTM</c:v>
                </c:pt>
              </c:strCache>
            </c:strRef>
          </c:cat>
          <c:val>
            <c:numRef>
              <c:f>Semantic!$B$225:$F$225</c:f>
              <c:numCache>
                <c:formatCode>General</c:formatCode>
                <c:ptCount val="5"/>
                <c:pt idx="0">
                  <c:v>0.42499999999999999</c:v>
                </c:pt>
                <c:pt idx="1">
                  <c:v>0.442</c:v>
                </c:pt>
                <c:pt idx="2">
                  <c:v>0.48599999999999999</c:v>
                </c:pt>
                <c:pt idx="3">
                  <c:v>0.49099999999999999</c:v>
                </c:pt>
                <c:pt idx="4">
                  <c:v>0.42799999999999999</c:v>
                </c:pt>
              </c:numCache>
            </c:numRef>
          </c:val>
          <c:smooth val="0"/>
          <c:extLst>
            <c:ext xmlns:c16="http://schemas.microsoft.com/office/drawing/2014/chart" uri="{C3380CC4-5D6E-409C-BE32-E72D297353CC}">
              <c16:uniqueId val="{00000000-3B0C-4F66-94C1-4D8AA33ECE6D}"/>
            </c:ext>
          </c:extLst>
        </c:ser>
        <c:ser>
          <c:idx val="1"/>
          <c:order val="1"/>
          <c:tx>
            <c:strRef>
              <c:f>Semantic!$A$226</c:f>
              <c:strCache>
                <c:ptCount val="1"/>
                <c:pt idx="0">
                  <c:v>Edukasi 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Semantic!$B$224:$F$224</c:f>
              <c:strCache>
                <c:ptCount val="5"/>
                <c:pt idx="0">
                  <c:v>LDA</c:v>
                </c:pt>
                <c:pt idx="1">
                  <c:v>LDA-TFIDF</c:v>
                </c:pt>
                <c:pt idx="2">
                  <c:v>LDA-Glove</c:v>
                </c:pt>
                <c:pt idx="3">
                  <c:v>LDA-Glove 0,7</c:v>
                </c:pt>
                <c:pt idx="4">
                  <c:v>BTM</c:v>
                </c:pt>
              </c:strCache>
            </c:strRef>
          </c:cat>
          <c:val>
            <c:numRef>
              <c:f>Semantic!$B$226:$F$226</c:f>
              <c:numCache>
                <c:formatCode>General</c:formatCode>
                <c:ptCount val="5"/>
                <c:pt idx="0">
                  <c:v>0.41599999999999998</c:v>
                </c:pt>
                <c:pt idx="1">
                  <c:v>0.42199999999999999</c:v>
                </c:pt>
                <c:pt idx="2">
                  <c:v>0.46700000000000003</c:v>
                </c:pt>
                <c:pt idx="3">
                  <c:v>0.48699999999999999</c:v>
                </c:pt>
                <c:pt idx="4">
                  <c:v>0.44900000000000001</c:v>
                </c:pt>
              </c:numCache>
            </c:numRef>
          </c:val>
          <c:smooth val="0"/>
          <c:extLst>
            <c:ext xmlns:c16="http://schemas.microsoft.com/office/drawing/2014/chart" uri="{C3380CC4-5D6E-409C-BE32-E72D297353CC}">
              <c16:uniqueId val="{00000001-3B0C-4F66-94C1-4D8AA33ECE6D}"/>
            </c:ext>
          </c:extLst>
        </c:ser>
        <c:dLbls>
          <c:showLegendKey val="0"/>
          <c:showVal val="0"/>
          <c:showCatName val="0"/>
          <c:showSerName val="0"/>
          <c:showPercent val="0"/>
          <c:showBubbleSize val="0"/>
        </c:dLbls>
        <c:marker val="1"/>
        <c:smooth val="0"/>
        <c:axId val="524825896"/>
        <c:axId val="524826880"/>
        <c:extLst>
          <c:ext xmlns:c15="http://schemas.microsoft.com/office/drawing/2012/chart" uri="{02D57815-91ED-43cb-92C2-25804820EDAC}">
            <c15:filteredLineSeries>
              <c15:ser>
                <c:idx val="2"/>
                <c:order val="2"/>
                <c:tx>
                  <c:strRef>
                    <c:extLst>
                      <c:ext uri="{02D57815-91ED-43cb-92C2-25804820EDAC}">
                        <c15:formulaRef>
                          <c15:sqref>Semantic!$A$227</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Semantic!$B$224:$F$224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Semantic!$B$227:$F$227</c15:sqref>
                        </c15:formulaRef>
                      </c:ext>
                    </c:extLst>
                    <c:numCache>
                      <c:formatCode>General</c:formatCode>
                      <c:ptCount val="5"/>
                      <c:pt idx="0">
                        <c:v>0.436</c:v>
                      </c:pt>
                      <c:pt idx="1">
                        <c:v>0.38400000000000001</c:v>
                      </c:pt>
                      <c:pt idx="2">
                        <c:v>0.42</c:v>
                      </c:pt>
                      <c:pt idx="3">
                        <c:v>0.46800000000000003</c:v>
                      </c:pt>
                      <c:pt idx="4">
                        <c:v>0.442</c:v>
                      </c:pt>
                    </c:numCache>
                  </c:numRef>
                </c:val>
                <c:smooth val="0"/>
                <c:extLst>
                  <c:ext xmlns:c16="http://schemas.microsoft.com/office/drawing/2014/chart" uri="{C3380CC4-5D6E-409C-BE32-E72D297353CC}">
                    <c16:uniqueId val="{00000002-3B0C-4F66-94C1-4D8AA33ECE6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Semantic!$A$228</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Semantic!$B$224:$F$224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Semantic!$B$228:$F$228</c15:sqref>
                        </c15:formulaRef>
                      </c:ext>
                    </c:extLst>
                    <c:numCache>
                      <c:formatCode>General</c:formatCode>
                      <c:ptCount val="5"/>
                      <c:pt idx="0">
                        <c:v>0.41</c:v>
                      </c:pt>
                      <c:pt idx="1">
                        <c:v>0.41299999999999998</c:v>
                      </c:pt>
                      <c:pt idx="2">
                        <c:v>0.43099999999999999</c:v>
                      </c:pt>
                      <c:pt idx="3">
                        <c:v>0.46400000000000002</c:v>
                      </c:pt>
                      <c:pt idx="4">
                        <c:v>0.436</c:v>
                      </c:pt>
                    </c:numCache>
                  </c:numRef>
                </c:val>
                <c:smooth val="0"/>
                <c:extLst xmlns:c15="http://schemas.microsoft.com/office/drawing/2012/chart">
                  <c:ext xmlns:c16="http://schemas.microsoft.com/office/drawing/2014/chart" uri="{C3380CC4-5D6E-409C-BE32-E72D297353CC}">
                    <c16:uniqueId val="{00000003-3B0C-4F66-94C1-4D8AA33ECE6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Semantic!$A$229</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Semantic!$B$224:$F$224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Semantic!$B$229:$F$229</c15:sqref>
                        </c15:formulaRef>
                      </c:ext>
                    </c:extLst>
                    <c:numCache>
                      <c:formatCode>General</c:formatCode>
                      <c:ptCount val="5"/>
                      <c:pt idx="0">
                        <c:v>0.41</c:v>
                      </c:pt>
                      <c:pt idx="1">
                        <c:v>0.36799999999999999</c:v>
                      </c:pt>
                      <c:pt idx="2">
                        <c:v>0.42199999999999999</c:v>
                      </c:pt>
                      <c:pt idx="3">
                        <c:v>0.45700000000000002</c:v>
                      </c:pt>
                      <c:pt idx="4">
                        <c:v>0.39100000000000001</c:v>
                      </c:pt>
                    </c:numCache>
                  </c:numRef>
                </c:val>
                <c:smooth val="0"/>
                <c:extLst xmlns:c15="http://schemas.microsoft.com/office/drawing/2012/chart">
                  <c:ext xmlns:c16="http://schemas.microsoft.com/office/drawing/2014/chart" uri="{C3380CC4-5D6E-409C-BE32-E72D297353CC}">
                    <c16:uniqueId val="{00000004-3B0C-4F66-94C1-4D8AA33ECE6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Semantic!$B$224:$F$224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Semantic!$B$230:$F$230</c15:sqref>
                        </c15:formulaRef>
                      </c:ext>
                    </c:extLst>
                    <c:numCache>
                      <c:formatCode>General</c:formatCode>
                      <c:ptCount val="5"/>
                      <c:pt idx="0">
                        <c:v>0.36599999999999999</c:v>
                      </c:pt>
                      <c:pt idx="1">
                        <c:v>0.378</c:v>
                      </c:pt>
                      <c:pt idx="2">
                        <c:v>0.44600000000000001</c:v>
                      </c:pt>
                      <c:pt idx="3">
                        <c:v>0.42</c:v>
                      </c:pt>
                      <c:pt idx="4">
                        <c:v>0.41799999999999998</c:v>
                      </c:pt>
                    </c:numCache>
                  </c:numRef>
                </c:val>
                <c:smooth val="0"/>
                <c:extLst xmlns:c15="http://schemas.microsoft.com/office/drawing/2012/chart">
                  <c:ext xmlns:c16="http://schemas.microsoft.com/office/drawing/2014/chart" uri="{C3380CC4-5D6E-409C-BE32-E72D297353CC}">
                    <c16:uniqueId val="{00000005-3B0C-4F66-94C1-4D8AA33ECE6D}"/>
                  </c:ext>
                </c:extLst>
              </c15:ser>
            </c15:filteredLineSeries>
          </c:ext>
        </c:extLst>
      </c:lineChart>
      <c:catAx>
        <c:axId val="52482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6880"/>
        <c:crosses val="autoZero"/>
        <c:auto val="1"/>
        <c:lblAlgn val="ctr"/>
        <c:lblOffset val="100"/>
        <c:noMultiLvlLbl val="0"/>
      </c:catAx>
      <c:valAx>
        <c:axId val="524826880"/>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5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Semantic!$I$225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Semantic!$J$224:$N$224</c:f>
              <c:strCache>
                <c:ptCount val="5"/>
                <c:pt idx="0">
                  <c:v>LDA</c:v>
                </c:pt>
                <c:pt idx="1">
                  <c:v>LDA-TFIDF</c:v>
                </c:pt>
                <c:pt idx="2">
                  <c:v>LDA-Glove</c:v>
                </c:pt>
                <c:pt idx="3">
                  <c:v>LDA-Glove 0,7</c:v>
                </c:pt>
                <c:pt idx="4">
                  <c:v>BTM</c:v>
                </c:pt>
              </c:strCache>
            </c:strRef>
          </c:cat>
          <c:val>
            <c:numRef>
              <c:f>Semantic!$J$225:$N$225</c:f>
              <c:numCache>
                <c:formatCode>General</c:formatCode>
                <c:ptCount val="5"/>
                <c:pt idx="0">
                  <c:v>0.186</c:v>
                </c:pt>
                <c:pt idx="1">
                  <c:v>0.21</c:v>
                </c:pt>
                <c:pt idx="2">
                  <c:v>0.27600000000000002</c:v>
                </c:pt>
                <c:pt idx="3">
                  <c:v>0.30399999999999999</c:v>
                </c:pt>
                <c:pt idx="4">
                  <c:v>0.27600000000000002</c:v>
                </c:pt>
              </c:numCache>
            </c:numRef>
          </c:val>
          <c:smooth val="0"/>
          <c:extLst>
            <c:ext xmlns:c16="http://schemas.microsoft.com/office/drawing/2014/chart" uri="{C3380CC4-5D6E-409C-BE32-E72D297353CC}">
              <c16:uniqueId val="{00000000-F130-42E1-A9BA-3957403B0B30}"/>
            </c:ext>
          </c:extLst>
        </c:ser>
        <c:ser>
          <c:idx val="1"/>
          <c:order val="1"/>
          <c:tx>
            <c:strRef>
              <c:f>Semantic!$I$226</c:f>
              <c:strCache>
                <c:ptCount val="1"/>
                <c:pt idx="0">
                  <c:v>Edukasi 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Semantic!$J$224:$N$224</c:f>
              <c:strCache>
                <c:ptCount val="5"/>
                <c:pt idx="0">
                  <c:v>LDA</c:v>
                </c:pt>
                <c:pt idx="1">
                  <c:v>LDA-TFIDF</c:v>
                </c:pt>
                <c:pt idx="2">
                  <c:v>LDA-Glove</c:v>
                </c:pt>
                <c:pt idx="3">
                  <c:v>LDA-Glove 0,7</c:v>
                </c:pt>
                <c:pt idx="4">
                  <c:v>BTM</c:v>
                </c:pt>
              </c:strCache>
            </c:strRef>
          </c:cat>
          <c:val>
            <c:numRef>
              <c:f>Semantic!$J$226:$N$226</c:f>
              <c:numCache>
                <c:formatCode>General</c:formatCode>
                <c:ptCount val="5"/>
                <c:pt idx="0">
                  <c:v>0.21</c:v>
                </c:pt>
                <c:pt idx="1">
                  <c:v>0.2</c:v>
                </c:pt>
                <c:pt idx="2">
                  <c:v>0.27800000000000002</c:v>
                </c:pt>
                <c:pt idx="3">
                  <c:v>0.27500000000000002</c:v>
                </c:pt>
                <c:pt idx="4">
                  <c:v>0.30099999999999999</c:v>
                </c:pt>
              </c:numCache>
            </c:numRef>
          </c:val>
          <c:smooth val="0"/>
          <c:extLst>
            <c:ext xmlns:c16="http://schemas.microsoft.com/office/drawing/2014/chart" uri="{C3380CC4-5D6E-409C-BE32-E72D297353CC}">
              <c16:uniqueId val="{00000001-F130-42E1-A9BA-3957403B0B30}"/>
            </c:ext>
          </c:extLst>
        </c:ser>
        <c:dLbls>
          <c:showLegendKey val="0"/>
          <c:showVal val="0"/>
          <c:showCatName val="0"/>
          <c:showSerName val="0"/>
          <c:showPercent val="0"/>
          <c:showBubbleSize val="0"/>
        </c:dLbls>
        <c:marker val="1"/>
        <c:smooth val="0"/>
        <c:axId val="524829176"/>
        <c:axId val="524829504"/>
        <c:extLst>
          <c:ext xmlns:c15="http://schemas.microsoft.com/office/drawing/2012/chart" uri="{02D57815-91ED-43cb-92C2-25804820EDAC}">
            <c15:filteredLineSeries>
              <c15:ser>
                <c:idx val="2"/>
                <c:order val="2"/>
                <c:tx>
                  <c:strRef>
                    <c:extLst>
                      <c:ext uri="{02D57815-91ED-43cb-92C2-25804820EDAC}">
                        <c15:formulaRef>
                          <c15:sqref>Semantic!$I$227</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Semantic!$J$224:$N$224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Semantic!$J$227:$N$227</c15:sqref>
                        </c15:formulaRef>
                      </c:ext>
                    </c:extLst>
                    <c:numCache>
                      <c:formatCode>General</c:formatCode>
                      <c:ptCount val="5"/>
                      <c:pt idx="0">
                        <c:v>0.23100000000000001</c:v>
                      </c:pt>
                      <c:pt idx="1">
                        <c:v>0.19800000000000001</c:v>
                      </c:pt>
                      <c:pt idx="2">
                        <c:v>0.216</c:v>
                      </c:pt>
                      <c:pt idx="3">
                        <c:v>0.27</c:v>
                      </c:pt>
                      <c:pt idx="4">
                        <c:v>0.28699999999999998</c:v>
                      </c:pt>
                    </c:numCache>
                  </c:numRef>
                </c:val>
                <c:smooth val="0"/>
                <c:extLst>
                  <c:ext xmlns:c16="http://schemas.microsoft.com/office/drawing/2014/chart" uri="{C3380CC4-5D6E-409C-BE32-E72D297353CC}">
                    <c16:uniqueId val="{00000002-F130-42E1-A9BA-3957403B0B3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Semantic!$I$228</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Semantic!$J$224:$N$224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Semantic!$J$228:$N$228</c15:sqref>
                        </c15:formulaRef>
                      </c:ext>
                    </c:extLst>
                    <c:numCache>
                      <c:formatCode>General</c:formatCode>
                      <c:ptCount val="5"/>
                      <c:pt idx="0">
                        <c:v>0.158</c:v>
                      </c:pt>
                      <c:pt idx="1">
                        <c:v>0.2</c:v>
                      </c:pt>
                      <c:pt idx="2">
                        <c:v>0.22800000000000001</c:v>
                      </c:pt>
                      <c:pt idx="3">
                        <c:v>0.246</c:v>
                      </c:pt>
                      <c:pt idx="4">
                        <c:v>0.26700000000000002</c:v>
                      </c:pt>
                    </c:numCache>
                  </c:numRef>
                </c:val>
                <c:smooth val="0"/>
                <c:extLst xmlns:c15="http://schemas.microsoft.com/office/drawing/2012/chart">
                  <c:ext xmlns:c16="http://schemas.microsoft.com/office/drawing/2014/chart" uri="{C3380CC4-5D6E-409C-BE32-E72D297353CC}">
                    <c16:uniqueId val="{00000003-F130-42E1-A9BA-3957403B0B3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Semantic!$I$229</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Semantic!$J$224:$N$224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Semantic!$J$229:$N$229</c15:sqref>
                        </c15:formulaRef>
                      </c:ext>
                    </c:extLst>
                    <c:numCache>
                      <c:formatCode>General</c:formatCode>
                      <c:ptCount val="5"/>
                      <c:pt idx="0">
                        <c:v>0.14599999999999999</c:v>
                      </c:pt>
                      <c:pt idx="1">
                        <c:v>0.17299999999999999</c:v>
                      </c:pt>
                      <c:pt idx="2">
                        <c:v>0.18</c:v>
                      </c:pt>
                      <c:pt idx="3">
                        <c:v>0.22800000000000001</c:v>
                      </c:pt>
                      <c:pt idx="4">
                        <c:v>0.21</c:v>
                      </c:pt>
                    </c:numCache>
                  </c:numRef>
                </c:val>
                <c:smooth val="0"/>
                <c:extLst xmlns:c15="http://schemas.microsoft.com/office/drawing/2012/chart">
                  <c:ext xmlns:c16="http://schemas.microsoft.com/office/drawing/2014/chart" uri="{C3380CC4-5D6E-409C-BE32-E72D297353CC}">
                    <c16:uniqueId val="{00000004-F130-42E1-A9BA-3957403B0B3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Semantic!$I$230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Semantic!$J$224:$N$224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Semantic!$J$230:$N$230</c15:sqref>
                        </c15:formulaRef>
                      </c:ext>
                    </c:extLst>
                    <c:numCache>
                      <c:formatCode>General</c:formatCode>
                      <c:ptCount val="5"/>
                      <c:pt idx="0">
                        <c:v>0.17</c:v>
                      </c:pt>
                      <c:pt idx="1">
                        <c:v>0.17</c:v>
                      </c:pt>
                      <c:pt idx="2">
                        <c:v>0.21099999999999999</c:v>
                      </c:pt>
                      <c:pt idx="3">
                        <c:v>0.20699999999999999</c:v>
                      </c:pt>
                      <c:pt idx="4">
                        <c:v>0.21299999999999999</c:v>
                      </c:pt>
                    </c:numCache>
                  </c:numRef>
                </c:val>
                <c:smooth val="0"/>
                <c:extLst xmlns:c15="http://schemas.microsoft.com/office/drawing/2012/chart">
                  <c:ext xmlns:c16="http://schemas.microsoft.com/office/drawing/2014/chart" uri="{C3380CC4-5D6E-409C-BE32-E72D297353CC}">
                    <c16:uniqueId val="{00000005-F130-42E1-A9BA-3957403B0B30}"/>
                  </c:ext>
                </c:extLst>
              </c15:ser>
            </c15:filteredLineSeries>
          </c:ext>
        </c:extLst>
      </c:lineChart>
      <c:catAx>
        <c:axId val="52482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9504"/>
        <c:crosses val="autoZero"/>
        <c:auto val="1"/>
        <c:lblAlgn val="ctr"/>
        <c:lblOffset val="100"/>
        <c:noMultiLvlLbl val="0"/>
      </c:catAx>
      <c:valAx>
        <c:axId val="52482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9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Semantic!$Q$225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Semantic!$R$224:$V$224</c:f>
              <c:strCache>
                <c:ptCount val="5"/>
                <c:pt idx="0">
                  <c:v>LDA</c:v>
                </c:pt>
                <c:pt idx="1">
                  <c:v>LDA-TFIDF</c:v>
                </c:pt>
                <c:pt idx="2">
                  <c:v>LDA-Glove</c:v>
                </c:pt>
                <c:pt idx="3">
                  <c:v>LDA-Glove 0,7</c:v>
                </c:pt>
                <c:pt idx="4">
                  <c:v>BTM</c:v>
                </c:pt>
              </c:strCache>
            </c:strRef>
          </c:cat>
          <c:val>
            <c:numRef>
              <c:f>Semantic!$R$225:$V$225</c:f>
              <c:numCache>
                <c:formatCode>0.000</c:formatCode>
                <c:ptCount val="5"/>
                <c:pt idx="0">
                  <c:v>0.42299999999999999</c:v>
                </c:pt>
                <c:pt idx="1">
                  <c:v>0.46400000000000002</c:v>
                </c:pt>
                <c:pt idx="2">
                  <c:v>0.52100000000000002</c:v>
                </c:pt>
                <c:pt idx="3">
                  <c:v>0.54300000000000004</c:v>
                </c:pt>
                <c:pt idx="4">
                  <c:v>0.44800000000000001</c:v>
                </c:pt>
              </c:numCache>
            </c:numRef>
          </c:val>
          <c:smooth val="0"/>
          <c:extLst>
            <c:ext xmlns:c16="http://schemas.microsoft.com/office/drawing/2014/chart" uri="{C3380CC4-5D6E-409C-BE32-E72D297353CC}">
              <c16:uniqueId val="{00000000-1EDF-418B-A316-B390F68EC1F1}"/>
            </c:ext>
          </c:extLst>
        </c:ser>
        <c:ser>
          <c:idx val="1"/>
          <c:order val="1"/>
          <c:tx>
            <c:strRef>
              <c:f>Semantic!$Q$226</c:f>
              <c:strCache>
                <c:ptCount val="1"/>
                <c:pt idx="0">
                  <c:v>Edukasi 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Semantic!$R$224:$V$224</c:f>
              <c:strCache>
                <c:ptCount val="5"/>
                <c:pt idx="0">
                  <c:v>LDA</c:v>
                </c:pt>
                <c:pt idx="1">
                  <c:v>LDA-TFIDF</c:v>
                </c:pt>
                <c:pt idx="2">
                  <c:v>LDA-Glove</c:v>
                </c:pt>
                <c:pt idx="3">
                  <c:v>LDA-Glove 0,7</c:v>
                </c:pt>
                <c:pt idx="4">
                  <c:v>BTM</c:v>
                </c:pt>
              </c:strCache>
            </c:strRef>
          </c:cat>
          <c:val>
            <c:numRef>
              <c:f>Semantic!$R$226:$V$226</c:f>
              <c:numCache>
                <c:formatCode>0.000</c:formatCode>
                <c:ptCount val="5"/>
                <c:pt idx="0">
                  <c:v>0.38600000000000001</c:v>
                </c:pt>
                <c:pt idx="1">
                  <c:v>0.40200000000000002</c:v>
                </c:pt>
                <c:pt idx="2">
                  <c:v>0.51900000000000002</c:v>
                </c:pt>
                <c:pt idx="3">
                  <c:v>0.55000000000000004</c:v>
                </c:pt>
                <c:pt idx="4">
                  <c:v>0.504</c:v>
                </c:pt>
              </c:numCache>
            </c:numRef>
          </c:val>
          <c:smooth val="0"/>
          <c:extLst>
            <c:ext xmlns:c16="http://schemas.microsoft.com/office/drawing/2014/chart" uri="{C3380CC4-5D6E-409C-BE32-E72D297353CC}">
              <c16:uniqueId val="{00000001-1EDF-418B-A316-B390F68EC1F1}"/>
            </c:ext>
          </c:extLst>
        </c:ser>
        <c:dLbls>
          <c:showLegendKey val="0"/>
          <c:showVal val="0"/>
          <c:showCatName val="0"/>
          <c:showSerName val="0"/>
          <c:showPercent val="0"/>
          <c:showBubbleSize val="0"/>
        </c:dLbls>
        <c:marker val="1"/>
        <c:smooth val="0"/>
        <c:axId val="524885920"/>
        <c:axId val="524881000"/>
        <c:extLst>
          <c:ext xmlns:c15="http://schemas.microsoft.com/office/drawing/2012/chart" uri="{02D57815-91ED-43cb-92C2-25804820EDAC}">
            <c15:filteredLineSeries>
              <c15:ser>
                <c:idx val="2"/>
                <c:order val="2"/>
                <c:tx>
                  <c:strRef>
                    <c:extLst>
                      <c:ext uri="{02D57815-91ED-43cb-92C2-25804820EDAC}">
                        <c15:formulaRef>
                          <c15:sqref>Semantic!$Q$227</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Semantic!$R$224:$V$224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Semantic!$R$227:$V$227</c15:sqref>
                        </c15:formulaRef>
                      </c:ext>
                    </c:extLst>
                    <c:numCache>
                      <c:formatCode>0.000</c:formatCode>
                      <c:ptCount val="5"/>
                      <c:pt idx="0">
                        <c:v>0.42799999999999999</c:v>
                      </c:pt>
                      <c:pt idx="1">
                        <c:v>0.36899999999999999</c:v>
                      </c:pt>
                      <c:pt idx="2">
                        <c:v>0.41699999999999998</c:v>
                      </c:pt>
                      <c:pt idx="3">
                        <c:v>0.55200000000000005</c:v>
                      </c:pt>
                      <c:pt idx="4">
                        <c:v>0.45900000000000002</c:v>
                      </c:pt>
                    </c:numCache>
                  </c:numRef>
                </c:val>
                <c:smooth val="0"/>
                <c:extLst>
                  <c:ext xmlns:c16="http://schemas.microsoft.com/office/drawing/2014/chart" uri="{C3380CC4-5D6E-409C-BE32-E72D297353CC}">
                    <c16:uniqueId val="{00000002-1EDF-418B-A316-B390F68EC1F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Semantic!$Q$228</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Semantic!$R$224:$V$224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Semantic!$R$228:$V$228</c15:sqref>
                        </c15:formulaRef>
                      </c:ext>
                    </c:extLst>
                    <c:numCache>
                      <c:formatCode>0.000</c:formatCode>
                      <c:ptCount val="5"/>
                      <c:pt idx="0">
                        <c:v>0.375</c:v>
                      </c:pt>
                      <c:pt idx="1">
                        <c:v>0.38800000000000001</c:v>
                      </c:pt>
                      <c:pt idx="2">
                        <c:v>0.40899999999999997</c:v>
                      </c:pt>
                      <c:pt idx="3">
                        <c:v>0.501</c:v>
                      </c:pt>
                      <c:pt idx="4">
                        <c:v>0.42899999999999999</c:v>
                      </c:pt>
                    </c:numCache>
                  </c:numRef>
                </c:val>
                <c:smooth val="0"/>
                <c:extLst xmlns:c15="http://schemas.microsoft.com/office/drawing/2012/chart">
                  <c:ext xmlns:c16="http://schemas.microsoft.com/office/drawing/2014/chart" uri="{C3380CC4-5D6E-409C-BE32-E72D297353CC}">
                    <c16:uniqueId val="{00000003-1EDF-418B-A316-B390F68EC1F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Semantic!$Q$229</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Semantic!$R$224:$V$224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Semantic!$R$229:$V$229</c15:sqref>
                        </c15:formulaRef>
                      </c:ext>
                    </c:extLst>
                    <c:numCache>
                      <c:formatCode>0.000</c:formatCode>
                      <c:ptCount val="5"/>
                      <c:pt idx="0">
                        <c:v>0.36599999999999999</c:v>
                      </c:pt>
                      <c:pt idx="1">
                        <c:v>0.34</c:v>
                      </c:pt>
                      <c:pt idx="2">
                        <c:v>0.42099999999999999</c:v>
                      </c:pt>
                      <c:pt idx="3">
                        <c:v>0.54700000000000004</c:v>
                      </c:pt>
                      <c:pt idx="4">
                        <c:v>0.42199999999999999</c:v>
                      </c:pt>
                    </c:numCache>
                  </c:numRef>
                </c:val>
                <c:smooth val="0"/>
                <c:extLst xmlns:c15="http://schemas.microsoft.com/office/drawing/2012/chart">
                  <c:ext xmlns:c16="http://schemas.microsoft.com/office/drawing/2014/chart" uri="{C3380CC4-5D6E-409C-BE32-E72D297353CC}">
                    <c16:uniqueId val="{00000004-1EDF-418B-A316-B390F68EC1F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Semantic!$Q$230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Semantic!$R$224:$V$224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Semantic!$R$230:$V$230</c15:sqref>
                        </c15:formulaRef>
                      </c:ext>
                    </c:extLst>
                    <c:numCache>
                      <c:formatCode>0.000</c:formatCode>
                      <c:ptCount val="5"/>
                      <c:pt idx="0">
                        <c:v>0.314</c:v>
                      </c:pt>
                      <c:pt idx="1">
                        <c:v>0.35</c:v>
                      </c:pt>
                      <c:pt idx="2">
                        <c:v>0.45200000000000001</c:v>
                      </c:pt>
                      <c:pt idx="3">
                        <c:v>0.50600000000000001</c:v>
                      </c:pt>
                      <c:pt idx="4">
                        <c:v>0.38300000000000001</c:v>
                      </c:pt>
                    </c:numCache>
                  </c:numRef>
                </c:val>
                <c:smooth val="0"/>
                <c:extLst xmlns:c15="http://schemas.microsoft.com/office/drawing/2012/chart">
                  <c:ext xmlns:c16="http://schemas.microsoft.com/office/drawing/2014/chart" uri="{C3380CC4-5D6E-409C-BE32-E72D297353CC}">
                    <c16:uniqueId val="{00000005-1EDF-418B-A316-B390F68EC1F1}"/>
                  </c:ext>
                </c:extLst>
              </c15:ser>
            </c15:filteredLineSeries>
          </c:ext>
        </c:extLst>
      </c:lineChart>
      <c:catAx>
        <c:axId val="52488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1000"/>
        <c:crosses val="autoZero"/>
        <c:auto val="1"/>
        <c:lblAlgn val="ctr"/>
        <c:lblOffset val="100"/>
        <c:noMultiLvlLbl val="0"/>
      </c:catAx>
      <c:valAx>
        <c:axId val="524881000"/>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Semantic!$BA$225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Semantic!$BB$224:$BF$224</c:f>
              <c:strCache>
                <c:ptCount val="5"/>
                <c:pt idx="0">
                  <c:v>LDA</c:v>
                </c:pt>
                <c:pt idx="1">
                  <c:v>LDA-TFIDF</c:v>
                </c:pt>
                <c:pt idx="2">
                  <c:v>LDA-Glove</c:v>
                </c:pt>
                <c:pt idx="3">
                  <c:v>LDA-Glove 0,7</c:v>
                </c:pt>
                <c:pt idx="4">
                  <c:v>BTM</c:v>
                </c:pt>
              </c:strCache>
            </c:strRef>
          </c:cat>
          <c:val>
            <c:numRef>
              <c:f>Semantic!$BB$225:$BF$225</c:f>
              <c:numCache>
                <c:formatCode>General</c:formatCode>
                <c:ptCount val="5"/>
                <c:pt idx="0">
                  <c:v>0.439</c:v>
                </c:pt>
                <c:pt idx="1">
                  <c:v>0.42599999999999999</c:v>
                </c:pt>
                <c:pt idx="2">
                  <c:v>0.46300000000000002</c:v>
                </c:pt>
                <c:pt idx="3" formatCode="0.0000">
                  <c:v>0.48770000000000002</c:v>
                </c:pt>
                <c:pt idx="4">
                  <c:v>0.46400000000000002</c:v>
                </c:pt>
              </c:numCache>
            </c:numRef>
          </c:val>
          <c:smooth val="0"/>
          <c:extLst>
            <c:ext xmlns:c16="http://schemas.microsoft.com/office/drawing/2014/chart" uri="{C3380CC4-5D6E-409C-BE32-E72D297353CC}">
              <c16:uniqueId val="{00000000-7BEB-4CDE-9E17-DC300DCE7FAF}"/>
            </c:ext>
          </c:extLst>
        </c:ser>
        <c:ser>
          <c:idx val="3"/>
          <c:order val="3"/>
          <c:tx>
            <c:strRef>
              <c:f>Semantic!$BA$228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Semantic!$BB$224:$BF$224</c:f>
              <c:strCache>
                <c:ptCount val="5"/>
                <c:pt idx="0">
                  <c:v>LDA</c:v>
                </c:pt>
                <c:pt idx="1">
                  <c:v>LDA-TFIDF</c:v>
                </c:pt>
                <c:pt idx="2">
                  <c:v>LDA-Glove</c:v>
                </c:pt>
                <c:pt idx="3">
                  <c:v>LDA-Glove 0,7</c:v>
                </c:pt>
                <c:pt idx="4">
                  <c:v>BTM</c:v>
                </c:pt>
              </c:strCache>
            </c:strRef>
          </c:cat>
          <c:val>
            <c:numRef>
              <c:f>Semantic!$BB$228:$BF$228</c:f>
              <c:numCache>
                <c:formatCode>General</c:formatCode>
                <c:ptCount val="5"/>
                <c:pt idx="0">
                  <c:v>0.437</c:v>
                </c:pt>
                <c:pt idx="1">
                  <c:v>0.42899999999999999</c:v>
                </c:pt>
                <c:pt idx="2">
                  <c:v>0.45500000000000002</c:v>
                </c:pt>
                <c:pt idx="3">
                  <c:v>0.47299999999999998</c:v>
                </c:pt>
                <c:pt idx="4">
                  <c:v>0.44900000000000001</c:v>
                </c:pt>
              </c:numCache>
            </c:numRef>
          </c:val>
          <c:smooth val="0"/>
          <c:extLst>
            <c:ext xmlns:c16="http://schemas.microsoft.com/office/drawing/2014/chart" uri="{C3380CC4-5D6E-409C-BE32-E72D297353CC}">
              <c16:uniqueId val="{00000000-BEB2-4E9A-9ACB-8F418FC57454}"/>
            </c:ext>
          </c:extLst>
        </c:ser>
        <c:dLbls>
          <c:showLegendKey val="0"/>
          <c:showVal val="0"/>
          <c:showCatName val="0"/>
          <c:showSerName val="0"/>
          <c:showPercent val="0"/>
          <c:showBubbleSize val="0"/>
        </c:dLbls>
        <c:marker val="1"/>
        <c:smooth val="0"/>
        <c:axId val="492420624"/>
        <c:axId val="492417016"/>
        <c:extLst>
          <c:ext xmlns:c15="http://schemas.microsoft.com/office/drawing/2012/chart" uri="{02D57815-91ED-43cb-92C2-25804820EDAC}">
            <c15:filteredLineSeries>
              <c15:ser>
                <c:idx val="1"/>
                <c:order val="1"/>
                <c:tx>
                  <c:strRef>
                    <c:extLst>
                      <c:ext uri="{02D57815-91ED-43cb-92C2-25804820EDAC}">
                        <c15:formulaRef>
                          <c15:sqref>Semantic!$BA$226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Semantic!$BB$224:$BF$224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Semantic!$BB$226:$BF$226</c15:sqref>
                        </c15:formulaRef>
                      </c:ext>
                    </c:extLst>
                    <c:numCache>
                      <c:formatCode>General</c:formatCode>
                      <c:ptCount val="5"/>
                      <c:pt idx="0">
                        <c:v>0.40799999999999997</c:v>
                      </c:pt>
                      <c:pt idx="1">
                        <c:v>0.41</c:v>
                      </c:pt>
                      <c:pt idx="2">
                        <c:v>0.48</c:v>
                      </c:pt>
                      <c:pt idx="3">
                        <c:v>0.46600000000000003</c:v>
                      </c:pt>
                      <c:pt idx="4">
                        <c:v>0.42899999999999999</c:v>
                      </c:pt>
                    </c:numCache>
                  </c:numRef>
                </c:val>
                <c:smooth val="0"/>
                <c:extLst>
                  <c:ext xmlns:c16="http://schemas.microsoft.com/office/drawing/2014/chart" uri="{C3380CC4-5D6E-409C-BE32-E72D297353CC}">
                    <c16:uniqueId val="{00000001-7BEB-4CDE-9E17-DC300DCE7FA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Semantic!$BA$227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Semantic!$BB$224:$BF$224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Semantic!$BB$227:$BF$227</c15:sqref>
                        </c15:formulaRef>
                      </c:ext>
                    </c:extLst>
                    <c:numCache>
                      <c:formatCode>General</c:formatCode>
                      <c:ptCount val="5"/>
                      <c:pt idx="0">
                        <c:v>0.39400000000000002</c:v>
                      </c:pt>
                      <c:pt idx="1">
                        <c:v>0.39</c:v>
                      </c:pt>
                      <c:pt idx="2">
                        <c:v>0.40600000000000003</c:v>
                      </c:pt>
                      <c:pt idx="3">
                        <c:v>0.45800000000000002</c:v>
                      </c:pt>
                      <c:pt idx="4">
                        <c:v>0.40600000000000003</c:v>
                      </c:pt>
                    </c:numCache>
                  </c:numRef>
                </c:val>
                <c:smooth val="0"/>
                <c:extLst xmlns:c15="http://schemas.microsoft.com/office/drawing/2012/chart">
                  <c:ext xmlns:c16="http://schemas.microsoft.com/office/drawing/2014/chart" uri="{C3380CC4-5D6E-409C-BE32-E72D297353CC}">
                    <c16:uniqueId val="{00000002-7BEB-4CDE-9E17-DC300DCE7FA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Semantic!$BA$229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Semantic!$BB$224:$BF$224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Semantic!$BB$229:$BF$229</c15:sqref>
                        </c15:formulaRef>
                      </c:ext>
                    </c:extLst>
                    <c:numCache>
                      <c:formatCode>General</c:formatCode>
                      <c:ptCount val="5"/>
                      <c:pt idx="0">
                        <c:v>0.39600000000000002</c:v>
                      </c:pt>
                      <c:pt idx="1">
                        <c:v>0.41099999999999998</c:v>
                      </c:pt>
                      <c:pt idx="2">
                        <c:v>0.46700000000000003</c:v>
                      </c:pt>
                      <c:pt idx="3">
                        <c:v>0.48499999999999999</c:v>
                      </c:pt>
                      <c:pt idx="4">
                        <c:v>0.41899999999999998</c:v>
                      </c:pt>
                    </c:numCache>
                  </c:numRef>
                </c:val>
                <c:smooth val="0"/>
                <c:extLst xmlns:c15="http://schemas.microsoft.com/office/drawing/2012/chart">
                  <c:ext xmlns:c16="http://schemas.microsoft.com/office/drawing/2014/chart" uri="{C3380CC4-5D6E-409C-BE32-E72D297353CC}">
                    <c16:uniqueId val="{00000001-BEB2-4E9A-9ACB-8F418FC5745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Semantic!$BA$230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Semantic!$BB$224:$BF$224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Semantic!$BB$230:$BF$230</c15:sqref>
                        </c15:formulaRef>
                      </c:ext>
                    </c:extLst>
                    <c:numCache>
                      <c:formatCode>General</c:formatCode>
                      <c:ptCount val="5"/>
                      <c:pt idx="0">
                        <c:v>0.38200000000000001</c:v>
                      </c:pt>
                      <c:pt idx="1">
                        <c:v>0.374</c:v>
                      </c:pt>
                      <c:pt idx="2">
                        <c:v>0.43099999999999999</c:v>
                      </c:pt>
                      <c:pt idx="3">
                        <c:v>0.438</c:v>
                      </c:pt>
                      <c:pt idx="4">
                        <c:v>0.42299999999999999</c:v>
                      </c:pt>
                    </c:numCache>
                  </c:numRef>
                </c:val>
                <c:smooth val="0"/>
                <c:extLst xmlns:c15="http://schemas.microsoft.com/office/drawing/2012/chart">
                  <c:ext xmlns:c16="http://schemas.microsoft.com/office/drawing/2014/chart" uri="{C3380CC4-5D6E-409C-BE32-E72D297353CC}">
                    <c16:uniqueId val="{00000002-BEB2-4E9A-9ACB-8F418FC57454}"/>
                  </c:ext>
                </c:extLst>
              </c15:ser>
            </c15:filteredLineSeries>
          </c:ext>
        </c:extLst>
      </c:lineChart>
      <c:catAx>
        <c:axId val="49242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17016"/>
        <c:crosses val="autoZero"/>
        <c:auto val="1"/>
        <c:lblAlgn val="ctr"/>
        <c:lblOffset val="100"/>
        <c:noMultiLvlLbl val="0"/>
      </c:catAx>
      <c:valAx>
        <c:axId val="49241701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2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Semantic!$BA$198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Semantic!$BB$197:$BF$197</c:f>
              <c:strCache>
                <c:ptCount val="5"/>
                <c:pt idx="0">
                  <c:v>LDA</c:v>
                </c:pt>
                <c:pt idx="1">
                  <c:v>LDA-TFIDF</c:v>
                </c:pt>
                <c:pt idx="2">
                  <c:v>LDA-Glove</c:v>
                </c:pt>
                <c:pt idx="3">
                  <c:v>LDA-Glove 0,7</c:v>
                </c:pt>
                <c:pt idx="4">
                  <c:v>BTM</c:v>
                </c:pt>
              </c:strCache>
            </c:strRef>
          </c:cat>
          <c:val>
            <c:numRef>
              <c:f>Semantic!$BB$198:$BF$198</c:f>
              <c:numCache>
                <c:formatCode>General</c:formatCode>
                <c:ptCount val="5"/>
                <c:pt idx="0">
                  <c:v>0.57799999999999996</c:v>
                </c:pt>
                <c:pt idx="1">
                  <c:v>0.59099999999999997</c:v>
                </c:pt>
                <c:pt idx="2">
                  <c:v>0.62</c:v>
                </c:pt>
                <c:pt idx="3" formatCode="0.0000">
                  <c:v>0.71919999999999995</c:v>
                </c:pt>
                <c:pt idx="4">
                  <c:v>0.65400000000000003</c:v>
                </c:pt>
              </c:numCache>
            </c:numRef>
          </c:val>
          <c:smooth val="0"/>
          <c:extLst>
            <c:ext xmlns:c16="http://schemas.microsoft.com/office/drawing/2014/chart" uri="{C3380CC4-5D6E-409C-BE32-E72D297353CC}">
              <c16:uniqueId val="{00000000-C9C8-415F-AF20-8107F66659BD}"/>
            </c:ext>
          </c:extLst>
        </c:ser>
        <c:ser>
          <c:idx val="3"/>
          <c:order val="3"/>
          <c:tx>
            <c:strRef>
              <c:f>Semantic!$BA$201</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Semantic!$BB$197:$BF$197</c:f>
              <c:strCache>
                <c:ptCount val="5"/>
                <c:pt idx="0">
                  <c:v>LDA</c:v>
                </c:pt>
                <c:pt idx="1">
                  <c:v>LDA-TFIDF</c:v>
                </c:pt>
                <c:pt idx="2">
                  <c:v>LDA-Glove</c:v>
                </c:pt>
                <c:pt idx="3">
                  <c:v>LDA-Glove 0,7</c:v>
                </c:pt>
                <c:pt idx="4">
                  <c:v>BTM</c:v>
                </c:pt>
              </c:strCache>
            </c:strRef>
          </c:cat>
          <c:val>
            <c:numRef>
              <c:f>Semantic!$BB$201:$BF$201</c:f>
              <c:numCache>
                <c:formatCode>General</c:formatCode>
                <c:ptCount val="5"/>
                <c:pt idx="0">
                  <c:v>0.58599999999999997</c:v>
                </c:pt>
                <c:pt idx="1">
                  <c:v>0.57799999999999996</c:v>
                </c:pt>
                <c:pt idx="2">
                  <c:v>0.64300000000000002</c:v>
                </c:pt>
                <c:pt idx="3">
                  <c:v>0.72</c:v>
                </c:pt>
                <c:pt idx="4">
                  <c:v>0.63700000000000001</c:v>
                </c:pt>
              </c:numCache>
            </c:numRef>
          </c:val>
          <c:smooth val="0"/>
          <c:extLst>
            <c:ext xmlns:c16="http://schemas.microsoft.com/office/drawing/2014/chart" uri="{C3380CC4-5D6E-409C-BE32-E72D297353CC}">
              <c16:uniqueId val="{00000000-A26F-41C9-8BD1-D92DD6A38F18}"/>
            </c:ext>
          </c:extLst>
        </c:ser>
        <c:dLbls>
          <c:showLegendKey val="0"/>
          <c:showVal val="0"/>
          <c:showCatName val="0"/>
          <c:showSerName val="0"/>
          <c:showPercent val="0"/>
          <c:showBubbleSize val="0"/>
        </c:dLbls>
        <c:marker val="1"/>
        <c:smooth val="0"/>
        <c:axId val="487906744"/>
        <c:axId val="487909040"/>
        <c:extLst>
          <c:ext xmlns:c15="http://schemas.microsoft.com/office/drawing/2012/chart" uri="{02D57815-91ED-43cb-92C2-25804820EDAC}">
            <c15:filteredLineSeries>
              <c15:ser>
                <c:idx val="1"/>
                <c:order val="1"/>
                <c:tx>
                  <c:strRef>
                    <c:extLst>
                      <c:ext uri="{02D57815-91ED-43cb-92C2-25804820EDAC}">
                        <c15:formulaRef>
                          <c15:sqref>Semantic!$BA$199</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Semantic!$BB$197:$BF$197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Semantic!$BB$199:$BF$199</c15:sqref>
                        </c15:formulaRef>
                      </c:ext>
                    </c:extLst>
                    <c:numCache>
                      <c:formatCode>General</c:formatCode>
                      <c:ptCount val="5"/>
                      <c:pt idx="0">
                        <c:v>0.56000000000000005</c:v>
                      </c:pt>
                      <c:pt idx="1">
                        <c:v>0.57799999999999996</c:v>
                      </c:pt>
                      <c:pt idx="2">
                        <c:v>0.68100000000000005</c:v>
                      </c:pt>
                      <c:pt idx="3">
                        <c:v>0.74199999999999999</c:v>
                      </c:pt>
                      <c:pt idx="4">
                        <c:v>0.59799999999999998</c:v>
                      </c:pt>
                    </c:numCache>
                  </c:numRef>
                </c:val>
                <c:smooth val="0"/>
                <c:extLst>
                  <c:ext xmlns:c16="http://schemas.microsoft.com/office/drawing/2014/chart" uri="{C3380CC4-5D6E-409C-BE32-E72D297353CC}">
                    <c16:uniqueId val="{00000001-C9C8-415F-AF20-8107F66659B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Semantic!$BA$200</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Semantic!$BB$197:$BF$197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Semantic!$BB$200:$BF$200</c15:sqref>
                        </c15:formulaRef>
                      </c:ext>
                    </c:extLst>
                    <c:numCache>
                      <c:formatCode>General</c:formatCode>
                      <c:ptCount val="5"/>
                      <c:pt idx="0">
                        <c:v>0.57699999999999996</c:v>
                      </c:pt>
                      <c:pt idx="1">
                        <c:v>0.56899999999999995</c:v>
                      </c:pt>
                      <c:pt idx="2">
                        <c:v>0.60799999999999998</c:v>
                      </c:pt>
                      <c:pt idx="3">
                        <c:v>0.70199999999999996</c:v>
                      </c:pt>
                      <c:pt idx="4">
                        <c:v>0.6</c:v>
                      </c:pt>
                    </c:numCache>
                  </c:numRef>
                </c:val>
                <c:smooth val="0"/>
                <c:extLst xmlns:c15="http://schemas.microsoft.com/office/drawing/2012/chart">
                  <c:ext xmlns:c16="http://schemas.microsoft.com/office/drawing/2014/chart" uri="{C3380CC4-5D6E-409C-BE32-E72D297353CC}">
                    <c16:uniqueId val="{00000002-C9C8-415F-AF20-8107F66659B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Semantic!$BA$202</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Semantic!$BB$197:$BF$197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Semantic!$BB$202:$BF$202</c15:sqref>
                        </c15:formulaRef>
                      </c:ext>
                    </c:extLst>
                    <c:numCache>
                      <c:formatCode>General</c:formatCode>
                      <c:ptCount val="5"/>
                      <c:pt idx="0">
                        <c:v>0.54900000000000004</c:v>
                      </c:pt>
                      <c:pt idx="1">
                        <c:v>0.55700000000000005</c:v>
                      </c:pt>
                      <c:pt idx="2">
                        <c:v>0.69699999999999995</c:v>
                      </c:pt>
                      <c:pt idx="3">
                        <c:v>0.73</c:v>
                      </c:pt>
                      <c:pt idx="4">
                        <c:v>0.60399999999999998</c:v>
                      </c:pt>
                    </c:numCache>
                  </c:numRef>
                </c:val>
                <c:smooth val="0"/>
                <c:extLst xmlns:c15="http://schemas.microsoft.com/office/drawing/2012/chart">
                  <c:ext xmlns:c16="http://schemas.microsoft.com/office/drawing/2014/chart" uri="{C3380CC4-5D6E-409C-BE32-E72D297353CC}">
                    <c16:uniqueId val="{00000001-A26F-41C9-8BD1-D92DD6A38F1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Semantic!$BA$203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Semantic!$BB$197:$BF$197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Semantic!$BB$203:$BF$203</c15:sqref>
                        </c15:formulaRef>
                      </c:ext>
                    </c:extLst>
                    <c:numCache>
                      <c:formatCode>General</c:formatCode>
                      <c:ptCount val="5"/>
                      <c:pt idx="0">
                        <c:v>0.56299999999999994</c:v>
                      </c:pt>
                      <c:pt idx="1">
                        <c:v>0.54600000000000004</c:v>
                      </c:pt>
                      <c:pt idx="2">
                        <c:v>0.64200000000000002</c:v>
                      </c:pt>
                      <c:pt idx="3">
                        <c:v>0.67500000000000004</c:v>
                      </c:pt>
                      <c:pt idx="4">
                        <c:v>0.61099999999999999</c:v>
                      </c:pt>
                    </c:numCache>
                  </c:numRef>
                </c:val>
                <c:smooth val="0"/>
                <c:extLst xmlns:c15="http://schemas.microsoft.com/office/drawing/2012/chart">
                  <c:ext xmlns:c16="http://schemas.microsoft.com/office/drawing/2014/chart" uri="{C3380CC4-5D6E-409C-BE32-E72D297353CC}">
                    <c16:uniqueId val="{00000002-A26F-41C9-8BD1-D92DD6A38F18}"/>
                  </c:ext>
                </c:extLst>
              </c15:ser>
            </c15:filteredLineSeries>
          </c:ext>
        </c:extLst>
      </c:lineChart>
      <c:catAx>
        <c:axId val="48790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9040"/>
        <c:crosses val="autoZero"/>
        <c:auto val="1"/>
        <c:lblAlgn val="ctr"/>
        <c:lblOffset val="100"/>
        <c:noMultiLvlLbl val="0"/>
      </c:catAx>
      <c:valAx>
        <c:axId val="487909040"/>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6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Semantic!$BI$198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Semantic!$BJ$197:$BN$197</c:f>
              <c:strCache>
                <c:ptCount val="5"/>
                <c:pt idx="0">
                  <c:v>LDA</c:v>
                </c:pt>
                <c:pt idx="1">
                  <c:v>LDA-TFIDF</c:v>
                </c:pt>
                <c:pt idx="2">
                  <c:v>LDA-Glove</c:v>
                </c:pt>
                <c:pt idx="3">
                  <c:v>LDA-Glove 0,7</c:v>
                </c:pt>
                <c:pt idx="4">
                  <c:v>BTM</c:v>
                </c:pt>
              </c:strCache>
            </c:strRef>
          </c:cat>
          <c:val>
            <c:numRef>
              <c:f>Semantic!$BJ$198:$BN$198</c:f>
              <c:numCache>
                <c:formatCode>0.000</c:formatCode>
                <c:ptCount val="5"/>
                <c:pt idx="0">
                  <c:v>0.47099999999999997</c:v>
                </c:pt>
                <c:pt idx="1">
                  <c:v>0.438</c:v>
                </c:pt>
                <c:pt idx="2">
                  <c:v>0.503</c:v>
                </c:pt>
                <c:pt idx="3">
                  <c:v>0.52300000000000002</c:v>
                </c:pt>
                <c:pt idx="4">
                  <c:v>0.51100000000000001</c:v>
                </c:pt>
              </c:numCache>
            </c:numRef>
          </c:val>
          <c:smooth val="0"/>
          <c:extLst>
            <c:ext xmlns:c16="http://schemas.microsoft.com/office/drawing/2014/chart" uri="{C3380CC4-5D6E-409C-BE32-E72D297353CC}">
              <c16:uniqueId val="{00000000-EF83-4174-9279-3344D8C273FD}"/>
            </c:ext>
          </c:extLst>
        </c:ser>
        <c:ser>
          <c:idx val="3"/>
          <c:order val="3"/>
          <c:tx>
            <c:strRef>
              <c:f>Semantic!$BI$201</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Semantic!$BJ$197:$BN$197</c:f>
              <c:strCache>
                <c:ptCount val="5"/>
                <c:pt idx="0">
                  <c:v>LDA</c:v>
                </c:pt>
                <c:pt idx="1">
                  <c:v>LDA-TFIDF</c:v>
                </c:pt>
                <c:pt idx="2">
                  <c:v>LDA-Glove</c:v>
                </c:pt>
                <c:pt idx="3">
                  <c:v>LDA-Glove 0,7</c:v>
                </c:pt>
                <c:pt idx="4">
                  <c:v>BTM</c:v>
                </c:pt>
              </c:strCache>
            </c:strRef>
          </c:cat>
          <c:val>
            <c:numRef>
              <c:f>Semantic!$BJ$201:$BN$201</c:f>
              <c:numCache>
                <c:formatCode>0.000</c:formatCode>
                <c:ptCount val="5"/>
                <c:pt idx="0">
                  <c:v>0.47099999999999997</c:v>
                </c:pt>
                <c:pt idx="1">
                  <c:v>0.435</c:v>
                </c:pt>
                <c:pt idx="2">
                  <c:v>0.45</c:v>
                </c:pt>
                <c:pt idx="3">
                  <c:v>0.47099999999999997</c:v>
                </c:pt>
                <c:pt idx="4">
                  <c:v>0.53</c:v>
                </c:pt>
              </c:numCache>
            </c:numRef>
          </c:val>
          <c:smooth val="0"/>
          <c:extLst>
            <c:ext xmlns:c16="http://schemas.microsoft.com/office/drawing/2014/chart" uri="{C3380CC4-5D6E-409C-BE32-E72D297353CC}">
              <c16:uniqueId val="{00000000-9763-4F4E-ABC0-4F4222DDDA13}"/>
            </c:ext>
          </c:extLst>
        </c:ser>
        <c:dLbls>
          <c:showLegendKey val="0"/>
          <c:showVal val="0"/>
          <c:showCatName val="0"/>
          <c:showSerName val="0"/>
          <c:showPercent val="0"/>
          <c:showBubbleSize val="0"/>
        </c:dLbls>
        <c:marker val="1"/>
        <c:smooth val="0"/>
        <c:axId val="563728008"/>
        <c:axId val="563726040"/>
        <c:extLst>
          <c:ext xmlns:c15="http://schemas.microsoft.com/office/drawing/2012/chart" uri="{02D57815-91ED-43cb-92C2-25804820EDAC}">
            <c15:filteredLineSeries>
              <c15:ser>
                <c:idx val="1"/>
                <c:order val="1"/>
                <c:tx>
                  <c:strRef>
                    <c:extLst>
                      <c:ext uri="{02D57815-91ED-43cb-92C2-25804820EDAC}">
                        <c15:formulaRef>
                          <c15:sqref>Semantic!$BI$199</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Semantic!$BJ$197:$BN$197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Semantic!$BJ$199:$BN$199</c15:sqref>
                        </c15:formulaRef>
                      </c:ext>
                    </c:extLst>
                    <c:numCache>
                      <c:formatCode>0.000</c:formatCode>
                      <c:ptCount val="5"/>
                      <c:pt idx="0">
                        <c:v>0.375</c:v>
                      </c:pt>
                      <c:pt idx="1">
                        <c:v>0.38500000000000001</c:v>
                      </c:pt>
                      <c:pt idx="2">
                        <c:v>0.41</c:v>
                      </c:pt>
                      <c:pt idx="3">
                        <c:v>0.41799999999999998</c:v>
                      </c:pt>
                      <c:pt idx="4">
                        <c:v>0.439</c:v>
                      </c:pt>
                    </c:numCache>
                  </c:numRef>
                </c:val>
                <c:smooth val="0"/>
                <c:extLst>
                  <c:ext xmlns:c16="http://schemas.microsoft.com/office/drawing/2014/chart" uri="{C3380CC4-5D6E-409C-BE32-E72D297353CC}">
                    <c16:uniqueId val="{00000001-EF83-4174-9279-3344D8C273F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Semantic!$BI$200</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Semantic!$BJ$197:$BN$197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Semantic!$BJ$200:$BN$200</c15:sqref>
                        </c15:formulaRef>
                      </c:ext>
                    </c:extLst>
                    <c:numCache>
                      <c:formatCode>0.000</c:formatCode>
                      <c:ptCount val="5"/>
                      <c:pt idx="0">
                        <c:v>0.38</c:v>
                      </c:pt>
                      <c:pt idx="1">
                        <c:v>0.36799999999999999</c:v>
                      </c:pt>
                      <c:pt idx="2">
                        <c:v>0.39200000000000002</c:v>
                      </c:pt>
                      <c:pt idx="3">
                        <c:v>0.39100000000000001</c:v>
                      </c:pt>
                      <c:pt idx="4">
                        <c:v>0.371</c:v>
                      </c:pt>
                    </c:numCache>
                  </c:numRef>
                </c:val>
                <c:smooth val="0"/>
                <c:extLst xmlns:c15="http://schemas.microsoft.com/office/drawing/2012/chart">
                  <c:ext xmlns:c16="http://schemas.microsoft.com/office/drawing/2014/chart" uri="{C3380CC4-5D6E-409C-BE32-E72D297353CC}">
                    <c16:uniqueId val="{00000002-EF83-4174-9279-3344D8C273F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Semantic!$BI$202</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Semantic!$BJ$197:$BN$197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Semantic!$BJ$202:$BN$202</c15:sqref>
                        </c15:formulaRef>
                      </c:ext>
                    </c:extLst>
                    <c:numCache>
                      <c:formatCode>0.000</c:formatCode>
                      <c:ptCount val="5"/>
                      <c:pt idx="0">
                        <c:v>0.39400000000000002</c:v>
                      </c:pt>
                      <c:pt idx="1">
                        <c:v>0.379</c:v>
                      </c:pt>
                      <c:pt idx="2">
                        <c:v>0.437</c:v>
                      </c:pt>
                      <c:pt idx="3">
                        <c:v>0.49299999999999999</c:v>
                      </c:pt>
                      <c:pt idx="4">
                        <c:v>0.42499999999999999</c:v>
                      </c:pt>
                    </c:numCache>
                  </c:numRef>
                </c:val>
                <c:smooth val="0"/>
                <c:extLst xmlns:c15="http://schemas.microsoft.com/office/drawing/2012/chart">
                  <c:ext xmlns:c16="http://schemas.microsoft.com/office/drawing/2014/chart" uri="{C3380CC4-5D6E-409C-BE32-E72D297353CC}">
                    <c16:uniqueId val="{00000001-9763-4F4E-ABC0-4F4222DDDA1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Semantic!$BI$203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Semantic!$BJ$197:$BN$197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Semantic!$BJ$203:$BN$203</c15:sqref>
                        </c15:formulaRef>
                      </c:ext>
                    </c:extLst>
                    <c:numCache>
                      <c:formatCode>0.000</c:formatCode>
                      <c:ptCount val="5"/>
                      <c:pt idx="0">
                        <c:v>0.36099999999999999</c:v>
                      </c:pt>
                      <c:pt idx="1">
                        <c:v>0.40300000000000002</c:v>
                      </c:pt>
                      <c:pt idx="2">
                        <c:v>0.40400000000000003</c:v>
                      </c:pt>
                      <c:pt idx="3">
                        <c:v>0.40600000000000003</c:v>
                      </c:pt>
                      <c:pt idx="4">
                        <c:v>0.378</c:v>
                      </c:pt>
                    </c:numCache>
                  </c:numRef>
                </c:val>
                <c:smooth val="0"/>
                <c:extLst xmlns:c15="http://schemas.microsoft.com/office/drawing/2012/chart">
                  <c:ext xmlns:c16="http://schemas.microsoft.com/office/drawing/2014/chart" uri="{C3380CC4-5D6E-409C-BE32-E72D297353CC}">
                    <c16:uniqueId val="{00000002-9763-4F4E-ABC0-4F4222DDDA13}"/>
                  </c:ext>
                </c:extLst>
              </c15:ser>
            </c15:filteredLineSeries>
          </c:ext>
        </c:extLst>
      </c:lineChart>
      <c:catAx>
        <c:axId val="56372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26040"/>
        <c:crosses val="autoZero"/>
        <c:auto val="1"/>
        <c:lblAlgn val="ctr"/>
        <c:lblOffset val="100"/>
        <c:noMultiLvlLbl val="0"/>
      </c:catAx>
      <c:valAx>
        <c:axId val="563726040"/>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28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Semantic!$BQ$198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Semantic!$BR$197:$BV$197</c:f>
              <c:strCache>
                <c:ptCount val="5"/>
                <c:pt idx="0">
                  <c:v>LDA</c:v>
                </c:pt>
                <c:pt idx="1">
                  <c:v>LDA-TFIDF</c:v>
                </c:pt>
                <c:pt idx="2">
                  <c:v>LDA-Glove</c:v>
                </c:pt>
                <c:pt idx="3">
                  <c:v>LDA-Glove 0,7</c:v>
                </c:pt>
                <c:pt idx="4">
                  <c:v>BTM</c:v>
                </c:pt>
              </c:strCache>
            </c:strRef>
          </c:cat>
          <c:val>
            <c:numRef>
              <c:f>Semantic!$BR$198:$BV$198</c:f>
              <c:numCache>
                <c:formatCode>0.000</c:formatCode>
                <c:ptCount val="5"/>
                <c:pt idx="0">
                  <c:v>0.185</c:v>
                </c:pt>
                <c:pt idx="1">
                  <c:v>0.191</c:v>
                </c:pt>
                <c:pt idx="2">
                  <c:v>0.20699999999999999</c:v>
                </c:pt>
                <c:pt idx="3">
                  <c:v>0.2102</c:v>
                </c:pt>
                <c:pt idx="4">
                  <c:v>0.19900000000000001</c:v>
                </c:pt>
              </c:numCache>
            </c:numRef>
          </c:val>
          <c:smooth val="0"/>
          <c:extLst>
            <c:ext xmlns:c16="http://schemas.microsoft.com/office/drawing/2014/chart" uri="{C3380CC4-5D6E-409C-BE32-E72D297353CC}">
              <c16:uniqueId val="{00000000-EBF5-4EED-8BDC-22D00D9E1F77}"/>
            </c:ext>
          </c:extLst>
        </c:ser>
        <c:ser>
          <c:idx val="3"/>
          <c:order val="3"/>
          <c:tx>
            <c:strRef>
              <c:f>Semantic!$BQ$201</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Semantic!$BR$197:$BV$197</c:f>
              <c:strCache>
                <c:ptCount val="5"/>
                <c:pt idx="0">
                  <c:v>LDA</c:v>
                </c:pt>
                <c:pt idx="1">
                  <c:v>LDA-TFIDF</c:v>
                </c:pt>
                <c:pt idx="2">
                  <c:v>LDA-Glove</c:v>
                </c:pt>
                <c:pt idx="3">
                  <c:v>LDA-Glove 0,7</c:v>
                </c:pt>
                <c:pt idx="4">
                  <c:v>BTM</c:v>
                </c:pt>
              </c:strCache>
            </c:strRef>
          </c:cat>
          <c:val>
            <c:numRef>
              <c:f>Semantic!$BR$201:$BV$201</c:f>
              <c:numCache>
                <c:formatCode>0.000</c:formatCode>
                <c:ptCount val="5"/>
                <c:pt idx="0">
                  <c:v>0.19900000000000001</c:v>
                </c:pt>
                <c:pt idx="1">
                  <c:v>0.17699999999999999</c:v>
                </c:pt>
                <c:pt idx="2">
                  <c:v>0.184</c:v>
                </c:pt>
                <c:pt idx="3">
                  <c:v>0.21099999999999999</c:v>
                </c:pt>
                <c:pt idx="4">
                  <c:v>0.18099999999999999</c:v>
                </c:pt>
              </c:numCache>
            </c:numRef>
          </c:val>
          <c:smooth val="0"/>
          <c:extLst>
            <c:ext xmlns:c16="http://schemas.microsoft.com/office/drawing/2014/chart" uri="{C3380CC4-5D6E-409C-BE32-E72D297353CC}">
              <c16:uniqueId val="{00000000-9AA1-44D5-B81A-DBE15A299248}"/>
            </c:ext>
          </c:extLst>
        </c:ser>
        <c:dLbls>
          <c:showLegendKey val="0"/>
          <c:showVal val="0"/>
          <c:showCatName val="0"/>
          <c:showSerName val="0"/>
          <c:showPercent val="0"/>
          <c:showBubbleSize val="0"/>
        </c:dLbls>
        <c:marker val="1"/>
        <c:smooth val="0"/>
        <c:axId val="449704608"/>
        <c:axId val="449718712"/>
        <c:extLst>
          <c:ext xmlns:c15="http://schemas.microsoft.com/office/drawing/2012/chart" uri="{02D57815-91ED-43cb-92C2-25804820EDAC}">
            <c15:filteredLineSeries>
              <c15:ser>
                <c:idx val="1"/>
                <c:order val="1"/>
                <c:tx>
                  <c:strRef>
                    <c:extLst>
                      <c:ext uri="{02D57815-91ED-43cb-92C2-25804820EDAC}">
                        <c15:formulaRef>
                          <c15:sqref>Semantic!$BQ$199</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Semantic!$BR$197:$BV$197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Semantic!$BR$199:$BV$199</c15:sqref>
                        </c15:formulaRef>
                      </c:ext>
                    </c:extLst>
                    <c:numCache>
                      <c:formatCode>0.000</c:formatCode>
                      <c:ptCount val="5"/>
                      <c:pt idx="0">
                        <c:v>0.19500000000000001</c:v>
                      </c:pt>
                      <c:pt idx="1">
                        <c:v>0.191</c:v>
                      </c:pt>
                      <c:pt idx="2">
                        <c:v>0.20599999999999999</c:v>
                      </c:pt>
                      <c:pt idx="3">
                        <c:v>0.19600000000000001</c:v>
                      </c:pt>
                      <c:pt idx="4">
                        <c:v>0.214</c:v>
                      </c:pt>
                    </c:numCache>
                  </c:numRef>
                </c:val>
                <c:smooth val="0"/>
                <c:extLst>
                  <c:ext xmlns:c16="http://schemas.microsoft.com/office/drawing/2014/chart" uri="{C3380CC4-5D6E-409C-BE32-E72D297353CC}">
                    <c16:uniqueId val="{00000001-EBF5-4EED-8BDC-22D00D9E1F7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Semantic!$BQ$200</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Semantic!$BR$197:$BV$197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Semantic!$BR$200:$BV$200</c15:sqref>
                        </c15:formulaRef>
                      </c:ext>
                    </c:extLst>
                    <c:numCache>
                      <c:formatCode>0.000</c:formatCode>
                      <c:ptCount val="5"/>
                      <c:pt idx="0">
                        <c:v>0.184</c:v>
                      </c:pt>
                      <c:pt idx="1">
                        <c:v>0.16800000000000001</c:v>
                      </c:pt>
                      <c:pt idx="2">
                        <c:v>0.16700000000000001</c:v>
                      </c:pt>
                      <c:pt idx="3">
                        <c:v>0.183</c:v>
                      </c:pt>
                      <c:pt idx="4">
                        <c:v>0.158</c:v>
                      </c:pt>
                    </c:numCache>
                  </c:numRef>
                </c:val>
                <c:smooth val="0"/>
                <c:extLst xmlns:c15="http://schemas.microsoft.com/office/drawing/2012/chart">
                  <c:ext xmlns:c16="http://schemas.microsoft.com/office/drawing/2014/chart" uri="{C3380CC4-5D6E-409C-BE32-E72D297353CC}">
                    <c16:uniqueId val="{00000002-EBF5-4EED-8BDC-22D00D9E1F7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Semantic!$BQ$202</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Semantic!$BR$197:$BV$197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Semantic!$BR$202:$BV$202</c15:sqref>
                        </c15:formulaRef>
                      </c:ext>
                    </c:extLst>
                    <c:numCache>
                      <c:formatCode>0.000</c:formatCode>
                      <c:ptCount val="5"/>
                      <c:pt idx="0">
                        <c:v>0.16700000000000001</c:v>
                      </c:pt>
                      <c:pt idx="1">
                        <c:v>0.17799999999999999</c:v>
                      </c:pt>
                      <c:pt idx="2">
                        <c:v>0.20100000000000001</c:v>
                      </c:pt>
                      <c:pt idx="3">
                        <c:v>0.21099999999999999</c:v>
                      </c:pt>
                      <c:pt idx="4">
                        <c:v>0.19600000000000001</c:v>
                      </c:pt>
                    </c:numCache>
                  </c:numRef>
                </c:val>
                <c:smooth val="0"/>
                <c:extLst xmlns:c15="http://schemas.microsoft.com/office/drawing/2012/chart">
                  <c:ext xmlns:c16="http://schemas.microsoft.com/office/drawing/2014/chart" uri="{C3380CC4-5D6E-409C-BE32-E72D297353CC}">
                    <c16:uniqueId val="{00000001-9AA1-44D5-B81A-DBE15A29924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Semantic!$BQ$203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Semantic!$BR$197:$BV$197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Semantic!$BR$203:$BV$203</c15:sqref>
                        </c15:formulaRef>
                      </c:ext>
                    </c:extLst>
                    <c:numCache>
                      <c:formatCode>0.000</c:formatCode>
                      <c:ptCount val="5"/>
                      <c:pt idx="0">
                        <c:v>0.153</c:v>
                      </c:pt>
                      <c:pt idx="1">
                        <c:v>0.154</c:v>
                      </c:pt>
                      <c:pt idx="2">
                        <c:v>0.17100000000000001</c:v>
                      </c:pt>
                      <c:pt idx="3">
                        <c:v>0.17399999999999999</c:v>
                      </c:pt>
                      <c:pt idx="4">
                        <c:v>0.16500000000000001</c:v>
                      </c:pt>
                    </c:numCache>
                  </c:numRef>
                </c:val>
                <c:smooth val="0"/>
                <c:extLst xmlns:c15="http://schemas.microsoft.com/office/drawing/2012/chart">
                  <c:ext xmlns:c16="http://schemas.microsoft.com/office/drawing/2014/chart" uri="{C3380CC4-5D6E-409C-BE32-E72D297353CC}">
                    <c16:uniqueId val="{00000002-9AA1-44D5-B81A-DBE15A299248}"/>
                  </c:ext>
                </c:extLst>
              </c15:ser>
            </c15:filteredLineSeries>
          </c:ext>
        </c:extLst>
      </c:lineChart>
      <c:catAx>
        <c:axId val="4497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18712"/>
        <c:crosses val="autoZero"/>
        <c:auto val="1"/>
        <c:lblAlgn val="ctr"/>
        <c:lblOffset val="100"/>
        <c:noMultiLvlLbl val="0"/>
      </c:catAx>
      <c:valAx>
        <c:axId val="44971871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0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Semantic!$BI$225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Semantic!$BJ$224:$BN$224</c:f>
              <c:strCache>
                <c:ptCount val="5"/>
                <c:pt idx="0">
                  <c:v>LDA</c:v>
                </c:pt>
                <c:pt idx="1">
                  <c:v>LDA-TFIDF</c:v>
                </c:pt>
                <c:pt idx="2">
                  <c:v>LDA-Glove</c:v>
                </c:pt>
                <c:pt idx="3">
                  <c:v>LDA-Glove 0,7</c:v>
                </c:pt>
                <c:pt idx="4">
                  <c:v>BTM</c:v>
                </c:pt>
              </c:strCache>
            </c:strRef>
          </c:cat>
          <c:val>
            <c:numRef>
              <c:f>Semantic!$BJ$225:$BN$225</c:f>
              <c:numCache>
                <c:formatCode>0.000</c:formatCode>
                <c:ptCount val="5"/>
                <c:pt idx="0">
                  <c:v>0.255</c:v>
                </c:pt>
                <c:pt idx="1">
                  <c:v>0.28000000000000003</c:v>
                </c:pt>
                <c:pt idx="2">
                  <c:v>0.28999999999999998</c:v>
                </c:pt>
                <c:pt idx="3">
                  <c:v>0.32800000000000001</c:v>
                </c:pt>
                <c:pt idx="4">
                  <c:v>0.33100000000000002</c:v>
                </c:pt>
              </c:numCache>
            </c:numRef>
          </c:val>
          <c:smooth val="0"/>
          <c:extLst>
            <c:ext xmlns:c16="http://schemas.microsoft.com/office/drawing/2014/chart" uri="{C3380CC4-5D6E-409C-BE32-E72D297353CC}">
              <c16:uniqueId val="{00000000-B677-4F89-916C-6315E5884C13}"/>
            </c:ext>
          </c:extLst>
        </c:ser>
        <c:ser>
          <c:idx val="3"/>
          <c:order val="3"/>
          <c:tx>
            <c:strRef>
              <c:f>Semantic!$BI$228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Semantic!$BJ$224:$BN$224</c:f>
              <c:strCache>
                <c:ptCount val="5"/>
                <c:pt idx="0">
                  <c:v>LDA</c:v>
                </c:pt>
                <c:pt idx="1">
                  <c:v>LDA-TFIDF</c:v>
                </c:pt>
                <c:pt idx="2">
                  <c:v>LDA-Glove</c:v>
                </c:pt>
                <c:pt idx="3">
                  <c:v>LDA-Glove 0,7</c:v>
                </c:pt>
                <c:pt idx="4">
                  <c:v>BTM</c:v>
                </c:pt>
              </c:strCache>
            </c:strRef>
          </c:cat>
          <c:val>
            <c:numRef>
              <c:f>Semantic!$BJ$228:$BN$228</c:f>
              <c:numCache>
                <c:formatCode>0.000</c:formatCode>
                <c:ptCount val="5"/>
                <c:pt idx="0">
                  <c:v>0.27200000000000002</c:v>
                </c:pt>
                <c:pt idx="1">
                  <c:v>0.246</c:v>
                </c:pt>
                <c:pt idx="2">
                  <c:v>0.26500000000000001</c:v>
                </c:pt>
                <c:pt idx="3">
                  <c:v>0.27400000000000002</c:v>
                </c:pt>
                <c:pt idx="4">
                  <c:v>0.34200000000000003</c:v>
                </c:pt>
              </c:numCache>
            </c:numRef>
          </c:val>
          <c:smooth val="0"/>
          <c:extLst>
            <c:ext xmlns:c16="http://schemas.microsoft.com/office/drawing/2014/chart" uri="{C3380CC4-5D6E-409C-BE32-E72D297353CC}">
              <c16:uniqueId val="{00000000-AE01-49F2-82DA-2E1DFC4ABEDC}"/>
            </c:ext>
          </c:extLst>
        </c:ser>
        <c:dLbls>
          <c:showLegendKey val="0"/>
          <c:showVal val="0"/>
          <c:showCatName val="0"/>
          <c:showSerName val="0"/>
          <c:showPercent val="0"/>
          <c:showBubbleSize val="0"/>
        </c:dLbls>
        <c:marker val="1"/>
        <c:smooth val="0"/>
        <c:axId val="564981320"/>
        <c:axId val="564980992"/>
        <c:extLst>
          <c:ext xmlns:c15="http://schemas.microsoft.com/office/drawing/2012/chart" uri="{02D57815-91ED-43cb-92C2-25804820EDAC}">
            <c15:filteredLineSeries>
              <c15:ser>
                <c:idx val="1"/>
                <c:order val="1"/>
                <c:tx>
                  <c:strRef>
                    <c:extLst>
                      <c:ext uri="{02D57815-91ED-43cb-92C2-25804820EDAC}">
                        <c15:formulaRef>
                          <c15:sqref>Semantic!$BI$226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Semantic!$BJ$224:$BN$224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Semantic!$BJ$226:$BN$226</c15:sqref>
                        </c15:formulaRef>
                      </c:ext>
                    </c:extLst>
                    <c:numCache>
                      <c:formatCode>0.000</c:formatCode>
                      <c:ptCount val="5"/>
                      <c:pt idx="0">
                        <c:v>0.20399999999999999</c:v>
                      </c:pt>
                      <c:pt idx="1">
                        <c:v>0.21299999999999999</c:v>
                      </c:pt>
                      <c:pt idx="2">
                        <c:v>0.23200000000000001</c:v>
                      </c:pt>
                      <c:pt idx="3">
                        <c:v>0.25700000000000001</c:v>
                      </c:pt>
                      <c:pt idx="4">
                        <c:v>0.27200000000000002</c:v>
                      </c:pt>
                    </c:numCache>
                  </c:numRef>
                </c:val>
                <c:smooth val="0"/>
                <c:extLst>
                  <c:ext xmlns:c16="http://schemas.microsoft.com/office/drawing/2014/chart" uri="{C3380CC4-5D6E-409C-BE32-E72D297353CC}">
                    <c16:uniqueId val="{00000001-B677-4F89-916C-6315E5884C1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Semantic!$BI$227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Semantic!$BJ$224:$BN$224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Semantic!$BJ$227:$BN$227</c15:sqref>
                        </c15:formulaRef>
                      </c:ext>
                    </c:extLst>
                    <c:numCache>
                      <c:formatCode>0.000</c:formatCode>
                      <c:ptCount val="5"/>
                      <c:pt idx="0">
                        <c:v>0.18</c:v>
                      </c:pt>
                      <c:pt idx="1">
                        <c:v>0.161</c:v>
                      </c:pt>
                      <c:pt idx="2">
                        <c:v>0.18099999999999999</c:v>
                      </c:pt>
                      <c:pt idx="3">
                        <c:v>0.20899999999999999</c:v>
                      </c:pt>
                      <c:pt idx="4">
                        <c:v>0.17</c:v>
                      </c:pt>
                    </c:numCache>
                  </c:numRef>
                </c:val>
                <c:smooth val="0"/>
                <c:extLst xmlns:c15="http://schemas.microsoft.com/office/drawing/2012/chart">
                  <c:ext xmlns:c16="http://schemas.microsoft.com/office/drawing/2014/chart" uri="{C3380CC4-5D6E-409C-BE32-E72D297353CC}">
                    <c16:uniqueId val="{00000002-B677-4F89-916C-6315E5884C1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Semantic!$BI$229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Semantic!$BJ$224:$BN$224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Semantic!$BJ$229:$BN$229</c15:sqref>
                        </c15:formulaRef>
                      </c:ext>
                    </c:extLst>
                    <c:numCache>
                      <c:formatCode>0.000</c:formatCode>
                      <c:ptCount val="5"/>
                      <c:pt idx="0">
                        <c:v>0.20100000000000001</c:v>
                      </c:pt>
                      <c:pt idx="1">
                        <c:v>0.182</c:v>
                      </c:pt>
                      <c:pt idx="2">
                        <c:v>0.26500000000000001</c:v>
                      </c:pt>
                      <c:pt idx="3">
                        <c:v>0.33900000000000002</c:v>
                      </c:pt>
                      <c:pt idx="4">
                        <c:v>0.246</c:v>
                      </c:pt>
                    </c:numCache>
                  </c:numRef>
                </c:val>
                <c:smooth val="0"/>
                <c:extLst xmlns:c15="http://schemas.microsoft.com/office/drawing/2012/chart">
                  <c:ext xmlns:c16="http://schemas.microsoft.com/office/drawing/2014/chart" uri="{C3380CC4-5D6E-409C-BE32-E72D297353CC}">
                    <c16:uniqueId val="{00000001-AE01-49F2-82DA-2E1DFC4ABED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Semantic!$BI$230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Semantic!$BJ$224:$BN$224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Semantic!$BJ$230:$BN$230</c15:sqref>
                        </c15:formulaRef>
                      </c:ext>
                    </c:extLst>
                    <c:numCache>
                      <c:formatCode>0.000</c:formatCode>
                      <c:ptCount val="5"/>
                      <c:pt idx="0">
                        <c:v>0.17199999999999999</c:v>
                      </c:pt>
                      <c:pt idx="1">
                        <c:v>0.19600000000000001</c:v>
                      </c:pt>
                      <c:pt idx="2">
                        <c:v>0.20599999999999999</c:v>
                      </c:pt>
                      <c:pt idx="3">
                        <c:v>0.214</c:v>
                      </c:pt>
                      <c:pt idx="4">
                        <c:v>0.20200000000000001</c:v>
                      </c:pt>
                    </c:numCache>
                  </c:numRef>
                </c:val>
                <c:smooth val="0"/>
                <c:extLst xmlns:c15="http://schemas.microsoft.com/office/drawing/2012/chart">
                  <c:ext xmlns:c16="http://schemas.microsoft.com/office/drawing/2014/chart" uri="{C3380CC4-5D6E-409C-BE32-E72D297353CC}">
                    <c16:uniqueId val="{00000002-AE01-49F2-82DA-2E1DFC4ABEDC}"/>
                  </c:ext>
                </c:extLst>
              </c15:ser>
            </c15:filteredLineSeries>
          </c:ext>
        </c:extLst>
      </c:lineChart>
      <c:catAx>
        <c:axId val="56498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80992"/>
        <c:crosses val="autoZero"/>
        <c:auto val="1"/>
        <c:lblAlgn val="ctr"/>
        <c:lblOffset val="100"/>
        <c:noMultiLvlLbl val="0"/>
      </c:catAx>
      <c:valAx>
        <c:axId val="56498099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8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Evaluation!$A$72</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Evaluation!$B$65:$J$65</c:f>
              <c:strCache>
                <c:ptCount val="9"/>
                <c:pt idx="0">
                  <c:v>0.1</c:v>
                </c:pt>
                <c:pt idx="1">
                  <c:v>0.2</c:v>
                </c:pt>
                <c:pt idx="2">
                  <c:v>0.3</c:v>
                </c:pt>
                <c:pt idx="3">
                  <c:v>0.4</c:v>
                </c:pt>
                <c:pt idx="4">
                  <c:v>0.5</c:v>
                </c:pt>
                <c:pt idx="5">
                  <c:v>0.6</c:v>
                </c:pt>
                <c:pt idx="6">
                  <c:v>0.7</c:v>
                </c:pt>
                <c:pt idx="7">
                  <c:v>0.8</c:v>
                </c:pt>
                <c:pt idx="8">
                  <c:v>0.9</c:v>
                </c:pt>
              </c:strCache>
            </c:strRef>
          </c:cat>
          <c:val>
            <c:numRef>
              <c:f>Evaluation!$B$72:$J$72</c:f>
              <c:numCache>
                <c:formatCode>General</c:formatCode>
                <c:ptCount val="9"/>
                <c:pt idx="0">
                  <c:v>5.4597999999999995</c:v>
                </c:pt>
                <c:pt idx="1">
                  <c:v>5.4597999999999995</c:v>
                </c:pt>
                <c:pt idx="2">
                  <c:v>5.476</c:v>
                </c:pt>
                <c:pt idx="3">
                  <c:v>5.4752000000000001</c:v>
                </c:pt>
                <c:pt idx="4">
                  <c:v>5.8452000000000002</c:v>
                </c:pt>
                <c:pt idx="5">
                  <c:v>6.1938000000000004</c:v>
                </c:pt>
                <c:pt idx="6">
                  <c:v>7.069799999999999</c:v>
                </c:pt>
                <c:pt idx="7">
                  <c:v>7.9390000000000001</c:v>
                </c:pt>
              </c:numCache>
            </c:numRef>
          </c:val>
          <c:smooth val="0"/>
          <c:extLst>
            <c:ext xmlns:c16="http://schemas.microsoft.com/office/drawing/2014/chart" uri="{C3380CC4-5D6E-409C-BE32-E72D297353CC}">
              <c16:uniqueId val="{00000006-B51B-41E9-97AA-687A024196DA}"/>
            </c:ext>
          </c:extLst>
        </c:ser>
        <c:dLbls>
          <c:dLblPos val="t"/>
          <c:showLegendKey val="0"/>
          <c:showVal val="1"/>
          <c:showCatName val="0"/>
          <c:showSerName val="0"/>
          <c:showPercent val="0"/>
          <c:showBubbleSize val="0"/>
        </c:dLbls>
        <c:marker val="1"/>
        <c:smooth val="0"/>
        <c:axId val="555899696"/>
        <c:axId val="555901336"/>
        <c:extLst>
          <c:ext xmlns:c15="http://schemas.microsoft.com/office/drawing/2012/chart" uri="{02D57815-91ED-43cb-92C2-25804820EDAC}">
            <c15:filteredLineSeries>
              <c15:ser>
                <c:idx val="0"/>
                <c:order val="0"/>
                <c:tx>
                  <c:strRef>
                    <c:extLst>
                      <c:ext uri="{02D57815-91ED-43cb-92C2-25804820EDAC}">
                        <c15:formulaRef>
                          <c15:sqref>Evaluation!$A$66</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Evaluation!$B$65:$J$65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Evaluation!$B$66:$J$66</c15:sqref>
                        </c15:formulaRef>
                      </c:ext>
                    </c:extLst>
                    <c:numCache>
                      <c:formatCode>General</c:formatCode>
                      <c:ptCount val="9"/>
                      <c:pt idx="0">
                        <c:v>4.2590000000000003</c:v>
                      </c:pt>
                      <c:pt idx="1">
                        <c:v>4.2590000000000003</c:v>
                      </c:pt>
                      <c:pt idx="2">
                        <c:v>4.34</c:v>
                      </c:pt>
                      <c:pt idx="3">
                        <c:v>4.5149999999999997</c:v>
                      </c:pt>
                      <c:pt idx="4">
                        <c:v>4.5149999999999997</c:v>
                      </c:pt>
                      <c:pt idx="5">
                        <c:v>4.68</c:v>
                      </c:pt>
                      <c:pt idx="6">
                        <c:v>5.9820000000000002</c:v>
                      </c:pt>
                      <c:pt idx="7">
                        <c:v>6.1139999999999999</c:v>
                      </c:pt>
                    </c:numCache>
                  </c:numRef>
                </c:val>
                <c:smooth val="0"/>
                <c:extLst>
                  <c:ext xmlns:c16="http://schemas.microsoft.com/office/drawing/2014/chart" uri="{C3380CC4-5D6E-409C-BE32-E72D297353CC}">
                    <c16:uniqueId val="{00000000-B51B-41E9-97AA-687A024196D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Evaluation!$A$67</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Evaluation!$B$65:$J$65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Evaluation!$B$67:$J$67</c15:sqref>
                        </c15:formulaRef>
                      </c:ext>
                    </c:extLst>
                    <c:numCache>
                      <c:formatCode>General</c:formatCode>
                      <c:ptCount val="9"/>
                      <c:pt idx="0">
                        <c:v>4.601</c:v>
                      </c:pt>
                      <c:pt idx="1">
                        <c:v>4.601</c:v>
                      </c:pt>
                      <c:pt idx="2">
                        <c:v>4.601</c:v>
                      </c:pt>
                      <c:pt idx="3">
                        <c:v>4.38</c:v>
                      </c:pt>
                      <c:pt idx="4">
                        <c:v>4.4219999999999997</c:v>
                      </c:pt>
                      <c:pt idx="5">
                        <c:v>4.6210000000000004</c:v>
                      </c:pt>
                      <c:pt idx="6">
                        <c:v>4.7519999999999998</c:v>
                      </c:pt>
                      <c:pt idx="7">
                        <c:v>5.52</c:v>
                      </c:pt>
                    </c:numCache>
                  </c:numRef>
                </c:val>
                <c:smooth val="0"/>
                <c:extLst xmlns:c15="http://schemas.microsoft.com/office/drawing/2012/chart">
                  <c:ext xmlns:c16="http://schemas.microsoft.com/office/drawing/2014/chart" uri="{C3380CC4-5D6E-409C-BE32-E72D297353CC}">
                    <c16:uniqueId val="{00000001-B51B-41E9-97AA-687A024196D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Evaluation!$A$68</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Evaluation!$B$65:$J$65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Evaluation!$B$68:$J$68</c15:sqref>
                        </c15:formulaRef>
                      </c:ext>
                    </c:extLst>
                    <c:numCache>
                      <c:formatCode>General</c:formatCode>
                      <c:ptCount val="9"/>
                      <c:pt idx="0">
                        <c:v>4.7210000000000001</c:v>
                      </c:pt>
                      <c:pt idx="1">
                        <c:v>4.7210000000000001</c:v>
                      </c:pt>
                      <c:pt idx="2">
                        <c:v>4.7210000000000001</c:v>
                      </c:pt>
                      <c:pt idx="3">
                        <c:v>4.7210000000000001</c:v>
                      </c:pt>
                      <c:pt idx="4">
                        <c:v>5.1139999999999999</c:v>
                      </c:pt>
                      <c:pt idx="5">
                        <c:v>5.4020000000000001</c:v>
                      </c:pt>
                      <c:pt idx="6">
                        <c:v>5.6680000000000001</c:v>
                      </c:pt>
                      <c:pt idx="7">
                        <c:v>6.91</c:v>
                      </c:pt>
                    </c:numCache>
                  </c:numRef>
                </c:val>
                <c:smooth val="0"/>
                <c:extLst xmlns:c15="http://schemas.microsoft.com/office/drawing/2012/chart">
                  <c:ext xmlns:c16="http://schemas.microsoft.com/office/drawing/2014/chart" uri="{C3380CC4-5D6E-409C-BE32-E72D297353CC}">
                    <c16:uniqueId val="{00000002-B51B-41E9-97AA-687A024196D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Evaluation!$A$69</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Evaluation!$B$65:$J$65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Evaluation!$B$69:$J$69</c15:sqref>
                        </c15:formulaRef>
                      </c:ext>
                    </c:extLst>
                    <c:numCache>
                      <c:formatCode>General</c:formatCode>
                      <c:ptCount val="9"/>
                      <c:pt idx="0">
                        <c:v>7.4889999999999999</c:v>
                      </c:pt>
                      <c:pt idx="1">
                        <c:v>7.4889999999999999</c:v>
                      </c:pt>
                      <c:pt idx="2">
                        <c:v>7.4889999999999999</c:v>
                      </c:pt>
                      <c:pt idx="3">
                        <c:v>7.4889999999999999</c:v>
                      </c:pt>
                      <c:pt idx="4">
                        <c:v>7.8410000000000002</c:v>
                      </c:pt>
                      <c:pt idx="5">
                        <c:v>8.2379999999999995</c:v>
                      </c:pt>
                      <c:pt idx="6">
                        <c:v>9.69</c:v>
                      </c:pt>
                      <c:pt idx="7">
                        <c:v>10.81</c:v>
                      </c:pt>
                    </c:numCache>
                  </c:numRef>
                </c:val>
                <c:smooth val="0"/>
                <c:extLst xmlns:c15="http://schemas.microsoft.com/office/drawing/2012/chart">
                  <c:ext xmlns:c16="http://schemas.microsoft.com/office/drawing/2014/chart" uri="{C3380CC4-5D6E-409C-BE32-E72D297353CC}">
                    <c16:uniqueId val="{00000003-B51B-41E9-97AA-687A024196D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Evaluation!$A$70</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Evaluation!$B$65:$J$65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Evaluation!$B$70:$J$70</c15:sqref>
                        </c15:formulaRef>
                      </c:ext>
                    </c:extLst>
                    <c:numCache>
                      <c:formatCode>General</c:formatCode>
                      <c:ptCount val="9"/>
                      <c:pt idx="0">
                        <c:v>6.2290000000000001</c:v>
                      </c:pt>
                      <c:pt idx="1">
                        <c:v>6.2290000000000001</c:v>
                      </c:pt>
                      <c:pt idx="2">
                        <c:v>6.2290000000000001</c:v>
                      </c:pt>
                      <c:pt idx="3">
                        <c:v>6.2709999999999999</c:v>
                      </c:pt>
                      <c:pt idx="4">
                        <c:v>7.3339999999999996</c:v>
                      </c:pt>
                      <c:pt idx="5">
                        <c:v>8.0280000000000005</c:v>
                      </c:pt>
                      <c:pt idx="6">
                        <c:v>9.2569999999999997</c:v>
                      </c:pt>
                      <c:pt idx="7">
                        <c:v>10.340999999999999</c:v>
                      </c:pt>
                    </c:numCache>
                  </c:numRef>
                </c:val>
                <c:smooth val="0"/>
                <c:extLst xmlns:c15="http://schemas.microsoft.com/office/drawing/2012/chart">
                  <c:ext xmlns:c16="http://schemas.microsoft.com/office/drawing/2014/chart" uri="{C3380CC4-5D6E-409C-BE32-E72D297353CC}">
                    <c16:uniqueId val="{00000004-B51B-41E9-97AA-687A024196D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Evaluation!$A$71</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Evaluation!$B$65:$J$65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Evaluation!$B$71:$J$71</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B51B-41E9-97AA-687A024196D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Evaluation!$A$73</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Evaluation!$B$65:$J$65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Evaluation!$B$73:$J$73</c15:sqref>
                        </c15:formulaRef>
                      </c:ext>
                    </c:extLst>
                    <c:numCache>
                      <c:formatCode>General</c:formatCode>
                      <c:ptCount val="9"/>
                      <c:pt idx="0">
                        <c:v>622.79999999999995</c:v>
                      </c:pt>
                      <c:pt idx="1">
                        <c:v>639.6</c:v>
                      </c:pt>
                      <c:pt idx="2">
                        <c:v>621.6</c:v>
                      </c:pt>
                      <c:pt idx="3">
                        <c:v>625.4</c:v>
                      </c:pt>
                      <c:pt idx="4">
                        <c:v>589.70000000000005</c:v>
                      </c:pt>
                      <c:pt idx="5">
                        <c:v>587.4</c:v>
                      </c:pt>
                      <c:pt idx="6">
                        <c:v>483.1</c:v>
                      </c:pt>
                      <c:pt idx="7">
                        <c:v>468.2</c:v>
                      </c:pt>
                    </c:numCache>
                  </c:numRef>
                </c:val>
                <c:smooth val="0"/>
                <c:extLst xmlns:c15="http://schemas.microsoft.com/office/drawing/2012/chart">
                  <c:ext xmlns:c16="http://schemas.microsoft.com/office/drawing/2014/chart" uri="{C3380CC4-5D6E-409C-BE32-E72D297353CC}">
                    <c16:uniqueId val="{00000007-B51B-41E9-97AA-687A024196DA}"/>
                  </c:ext>
                </c:extLst>
              </c15:ser>
            </c15:filteredLineSeries>
          </c:ext>
        </c:extLst>
      </c:lineChart>
      <c:catAx>
        <c:axId val="55589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01336"/>
        <c:crosses val="autoZero"/>
        <c:auto val="1"/>
        <c:lblAlgn val="ctr"/>
        <c:lblOffset val="100"/>
        <c:noMultiLvlLbl val="0"/>
      </c:catAx>
      <c:valAx>
        <c:axId val="55590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9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Semantic!$BQ$225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Semantic!$BR$224:$BV$224</c:f>
              <c:strCache>
                <c:ptCount val="5"/>
                <c:pt idx="0">
                  <c:v>LDA</c:v>
                </c:pt>
                <c:pt idx="1">
                  <c:v>LDA-TFIDF</c:v>
                </c:pt>
                <c:pt idx="2">
                  <c:v>LDA-Glove</c:v>
                </c:pt>
                <c:pt idx="3">
                  <c:v>LDA-Glove 0,7</c:v>
                </c:pt>
                <c:pt idx="4">
                  <c:v>BTM</c:v>
                </c:pt>
              </c:strCache>
            </c:strRef>
          </c:cat>
          <c:val>
            <c:numRef>
              <c:f>Semantic!$BR$225:$BV$225</c:f>
              <c:numCache>
                <c:formatCode>General</c:formatCode>
                <c:ptCount val="5"/>
                <c:pt idx="0">
                  <c:v>0.41599999999999998</c:v>
                </c:pt>
                <c:pt idx="1">
                  <c:v>0.42399999999999999</c:v>
                </c:pt>
                <c:pt idx="2">
                  <c:v>0.46700000000000003</c:v>
                </c:pt>
                <c:pt idx="3" formatCode="0.0000">
                  <c:v>0.57199999999999995</c:v>
                </c:pt>
                <c:pt idx="4">
                  <c:v>0.502</c:v>
                </c:pt>
              </c:numCache>
            </c:numRef>
          </c:val>
          <c:smooth val="0"/>
          <c:extLst>
            <c:ext xmlns:c16="http://schemas.microsoft.com/office/drawing/2014/chart" uri="{C3380CC4-5D6E-409C-BE32-E72D297353CC}">
              <c16:uniqueId val="{00000000-F860-4493-B39E-984792275933}"/>
            </c:ext>
          </c:extLst>
        </c:ser>
        <c:ser>
          <c:idx val="3"/>
          <c:order val="3"/>
          <c:tx>
            <c:strRef>
              <c:f>Semantic!$BQ$228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Semantic!$BR$224:$BV$224</c:f>
              <c:strCache>
                <c:ptCount val="5"/>
                <c:pt idx="0">
                  <c:v>LDA</c:v>
                </c:pt>
                <c:pt idx="1">
                  <c:v>LDA-TFIDF</c:v>
                </c:pt>
                <c:pt idx="2">
                  <c:v>LDA-Glove</c:v>
                </c:pt>
                <c:pt idx="3">
                  <c:v>LDA-Glove 0,7</c:v>
                </c:pt>
                <c:pt idx="4">
                  <c:v>BTM</c:v>
                </c:pt>
              </c:strCache>
            </c:strRef>
          </c:cat>
          <c:val>
            <c:numRef>
              <c:f>Semantic!$BR$228:$BV$228</c:f>
              <c:numCache>
                <c:formatCode>General</c:formatCode>
                <c:ptCount val="5"/>
                <c:pt idx="0">
                  <c:v>0.39600000000000002</c:v>
                </c:pt>
                <c:pt idx="1">
                  <c:v>0.39400000000000002</c:v>
                </c:pt>
                <c:pt idx="2">
                  <c:v>0.48699999999999999</c:v>
                </c:pt>
                <c:pt idx="3">
                  <c:v>0.58099999999999996</c:v>
                </c:pt>
                <c:pt idx="4">
                  <c:v>0.49099999999999999</c:v>
                </c:pt>
              </c:numCache>
            </c:numRef>
          </c:val>
          <c:smooth val="0"/>
          <c:extLst>
            <c:ext xmlns:c16="http://schemas.microsoft.com/office/drawing/2014/chart" uri="{C3380CC4-5D6E-409C-BE32-E72D297353CC}">
              <c16:uniqueId val="{00000000-A115-4AF4-AA6B-F58AFFD1BD89}"/>
            </c:ext>
          </c:extLst>
        </c:ser>
        <c:dLbls>
          <c:showLegendKey val="0"/>
          <c:showVal val="0"/>
          <c:showCatName val="0"/>
          <c:showSerName val="0"/>
          <c:showPercent val="0"/>
          <c:showBubbleSize val="0"/>
        </c:dLbls>
        <c:marker val="1"/>
        <c:smooth val="0"/>
        <c:axId val="480656208"/>
        <c:axId val="487908384"/>
        <c:extLst>
          <c:ext xmlns:c15="http://schemas.microsoft.com/office/drawing/2012/chart" uri="{02D57815-91ED-43cb-92C2-25804820EDAC}">
            <c15:filteredLineSeries>
              <c15:ser>
                <c:idx val="1"/>
                <c:order val="1"/>
                <c:tx>
                  <c:strRef>
                    <c:extLst>
                      <c:ext uri="{02D57815-91ED-43cb-92C2-25804820EDAC}">
                        <c15:formulaRef>
                          <c15:sqref>Semantic!$BQ$226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Semantic!$BR$224:$BV$224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Semantic!$BR$226:$BV$226</c15:sqref>
                        </c15:formulaRef>
                      </c:ext>
                    </c:extLst>
                    <c:numCache>
                      <c:formatCode>General</c:formatCode>
                      <c:ptCount val="5"/>
                      <c:pt idx="0">
                        <c:v>0.35599999999999998</c:v>
                      </c:pt>
                      <c:pt idx="1">
                        <c:v>0.38600000000000001</c:v>
                      </c:pt>
                      <c:pt idx="2">
                        <c:v>0.505</c:v>
                      </c:pt>
                      <c:pt idx="3">
                        <c:v>0.54300000000000004</c:v>
                      </c:pt>
                      <c:pt idx="4">
                        <c:v>0.41599999999999998</c:v>
                      </c:pt>
                    </c:numCache>
                  </c:numRef>
                </c:val>
                <c:smooth val="0"/>
                <c:extLst>
                  <c:ext xmlns:c16="http://schemas.microsoft.com/office/drawing/2014/chart" uri="{C3380CC4-5D6E-409C-BE32-E72D297353CC}">
                    <c16:uniqueId val="{00000001-F860-4493-B39E-98479227593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Semantic!$BQ$227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Semantic!$BR$224:$BV$224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Semantic!$BR$227:$BV$227</c15:sqref>
                        </c15:formulaRef>
                      </c:ext>
                    </c:extLst>
                    <c:numCache>
                      <c:formatCode>General</c:formatCode>
                      <c:ptCount val="5"/>
                      <c:pt idx="0">
                        <c:v>0.38100000000000001</c:v>
                      </c:pt>
                      <c:pt idx="1">
                        <c:v>0.35</c:v>
                      </c:pt>
                      <c:pt idx="2">
                        <c:v>0.42499999999999999</c:v>
                      </c:pt>
                      <c:pt idx="3">
                        <c:v>0.50700000000000001</c:v>
                      </c:pt>
                      <c:pt idx="4">
                        <c:v>0.38400000000000001</c:v>
                      </c:pt>
                    </c:numCache>
                  </c:numRef>
                </c:val>
                <c:smooth val="0"/>
                <c:extLst xmlns:c15="http://schemas.microsoft.com/office/drawing/2012/chart">
                  <c:ext xmlns:c16="http://schemas.microsoft.com/office/drawing/2014/chart" uri="{C3380CC4-5D6E-409C-BE32-E72D297353CC}">
                    <c16:uniqueId val="{00000002-F860-4493-B39E-98479227593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Semantic!$BQ$229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Semantic!$BR$224:$BV$224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Semantic!$BR$229:$BV$229</c15:sqref>
                        </c15:formulaRef>
                      </c:ext>
                    </c:extLst>
                    <c:numCache>
                      <c:formatCode>General</c:formatCode>
                      <c:ptCount val="5"/>
                      <c:pt idx="0">
                        <c:v>0.33700000000000002</c:v>
                      </c:pt>
                      <c:pt idx="1">
                        <c:v>0.39300000000000002</c:v>
                      </c:pt>
                      <c:pt idx="2">
                        <c:v>0.48899999999999999</c:v>
                      </c:pt>
                      <c:pt idx="3">
                        <c:v>0.54700000000000004</c:v>
                      </c:pt>
                      <c:pt idx="4">
                        <c:v>0.40600000000000003</c:v>
                      </c:pt>
                    </c:numCache>
                  </c:numRef>
                </c:val>
                <c:smooth val="0"/>
                <c:extLst xmlns:c15="http://schemas.microsoft.com/office/drawing/2012/chart">
                  <c:ext xmlns:c16="http://schemas.microsoft.com/office/drawing/2014/chart" uri="{C3380CC4-5D6E-409C-BE32-E72D297353CC}">
                    <c16:uniqueId val="{00000001-A115-4AF4-AA6B-F58AFFD1BD8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Semantic!$BQ$230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Semantic!$BR$224:$BV$224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Semantic!$BR$230:$BV$230</c15:sqref>
                        </c15:formulaRef>
                      </c:ext>
                    </c:extLst>
                    <c:numCache>
                      <c:formatCode>General</c:formatCode>
                      <c:ptCount val="5"/>
                      <c:pt idx="0">
                        <c:v>0.33700000000000002</c:v>
                      </c:pt>
                      <c:pt idx="1">
                        <c:v>0.33700000000000002</c:v>
                      </c:pt>
                      <c:pt idx="2">
                        <c:v>0.46500000000000002</c:v>
                      </c:pt>
                      <c:pt idx="3">
                        <c:v>0.499</c:v>
                      </c:pt>
                      <c:pt idx="4">
                        <c:v>0.39800000000000002</c:v>
                      </c:pt>
                    </c:numCache>
                  </c:numRef>
                </c:val>
                <c:smooth val="0"/>
                <c:extLst xmlns:c15="http://schemas.microsoft.com/office/drawing/2012/chart">
                  <c:ext xmlns:c16="http://schemas.microsoft.com/office/drawing/2014/chart" uri="{C3380CC4-5D6E-409C-BE32-E72D297353CC}">
                    <c16:uniqueId val="{00000002-A115-4AF4-AA6B-F58AFFD1BD89}"/>
                  </c:ext>
                </c:extLst>
              </c15:ser>
            </c15:filteredLineSeries>
          </c:ext>
        </c:extLst>
      </c:lineChart>
      <c:catAx>
        <c:axId val="48065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8384"/>
        <c:crosses val="autoZero"/>
        <c:auto val="1"/>
        <c:lblAlgn val="ctr"/>
        <c:lblOffset val="100"/>
        <c:noMultiLvlLbl val="0"/>
      </c:catAx>
      <c:valAx>
        <c:axId val="487908384"/>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5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Semantic!$AA$198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Semantic!$AB$197:$AF$197</c:f>
              <c:strCache>
                <c:ptCount val="5"/>
                <c:pt idx="0">
                  <c:v>LDA</c:v>
                </c:pt>
                <c:pt idx="1">
                  <c:v>LDA-TFIDF</c:v>
                </c:pt>
                <c:pt idx="2">
                  <c:v>LDA-Glove</c:v>
                </c:pt>
                <c:pt idx="3">
                  <c:v>LDA-Glove 0,7</c:v>
                </c:pt>
                <c:pt idx="4">
                  <c:v>BTM</c:v>
                </c:pt>
              </c:strCache>
            </c:strRef>
          </c:cat>
          <c:val>
            <c:numRef>
              <c:f>Semantic!$AB$198:$AF$198</c:f>
              <c:numCache>
                <c:formatCode>General</c:formatCode>
                <c:ptCount val="5"/>
                <c:pt idx="0">
                  <c:v>0.59499999999999997</c:v>
                </c:pt>
                <c:pt idx="1">
                  <c:v>0.63</c:v>
                </c:pt>
                <c:pt idx="2">
                  <c:v>0.64290000000000003</c:v>
                </c:pt>
                <c:pt idx="3" formatCode="0.000">
                  <c:v>0.69099999999999995</c:v>
                </c:pt>
                <c:pt idx="4">
                  <c:v>0.64400000000000002</c:v>
                </c:pt>
              </c:numCache>
            </c:numRef>
          </c:val>
          <c:smooth val="0"/>
          <c:extLst>
            <c:ext xmlns:c16="http://schemas.microsoft.com/office/drawing/2014/chart" uri="{C3380CC4-5D6E-409C-BE32-E72D297353CC}">
              <c16:uniqueId val="{00000000-858F-496F-AC68-E4FDD45CD2A2}"/>
            </c:ext>
          </c:extLst>
        </c:ser>
        <c:ser>
          <c:idx val="3"/>
          <c:order val="3"/>
          <c:tx>
            <c:strRef>
              <c:f>Semantic!$AA$201</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Semantic!$AB$197:$AF$197</c:f>
              <c:strCache>
                <c:ptCount val="5"/>
                <c:pt idx="0">
                  <c:v>LDA</c:v>
                </c:pt>
                <c:pt idx="1">
                  <c:v>LDA-TFIDF</c:v>
                </c:pt>
                <c:pt idx="2">
                  <c:v>LDA-Glove</c:v>
                </c:pt>
                <c:pt idx="3">
                  <c:v>LDA-Glove 0,7</c:v>
                </c:pt>
                <c:pt idx="4">
                  <c:v>BTM</c:v>
                </c:pt>
              </c:strCache>
            </c:strRef>
          </c:cat>
          <c:val>
            <c:numRef>
              <c:f>Semantic!$AB$201:$AF$201</c:f>
              <c:numCache>
                <c:formatCode>General</c:formatCode>
                <c:ptCount val="5"/>
                <c:pt idx="0">
                  <c:v>0.57699999999999996</c:v>
                </c:pt>
                <c:pt idx="1">
                  <c:v>0.56499999999999995</c:v>
                </c:pt>
                <c:pt idx="2">
                  <c:v>0.66300000000000003</c:v>
                </c:pt>
                <c:pt idx="3">
                  <c:v>0.70899999999999996</c:v>
                </c:pt>
                <c:pt idx="4">
                  <c:v>0.65500000000000003</c:v>
                </c:pt>
              </c:numCache>
            </c:numRef>
          </c:val>
          <c:smooth val="0"/>
          <c:extLst>
            <c:ext xmlns:c16="http://schemas.microsoft.com/office/drawing/2014/chart" uri="{C3380CC4-5D6E-409C-BE32-E72D297353CC}">
              <c16:uniqueId val="{00000000-0FFF-416C-AB64-4CDD2BB47615}"/>
            </c:ext>
          </c:extLst>
        </c:ser>
        <c:dLbls>
          <c:showLegendKey val="0"/>
          <c:showVal val="0"/>
          <c:showCatName val="0"/>
          <c:showSerName val="0"/>
          <c:showPercent val="0"/>
          <c:showBubbleSize val="0"/>
        </c:dLbls>
        <c:marker val="1"/>
        <c:smooth val="0"/>
        <c:axId val="494740936"/>
        <c:axId val="494741592"/>
        <c:extLst>
          <c:ext xmlns:c15="http://schemas.microsoft.com/office/drawing/2012/chart" uri="{02D57815-91ED-43cb-92C2-25804820EDAC}">
            <c15:filteredLineSeries>
              <c15:ser>
                <c:idx val="1"/>
                <c:order val="1"/>
                <c:tx>
                  <c:strRef>
                    <c:extLst>
                      <c:ext uri="{02D57815-91ED-43cb-92C2-25804820EDAC}">
                        <c15:formulaRef>
                          <c15:sqref>Semantic!$AA$199</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Semantic!$AB$197:$AF$197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Semantic!$AB$199:$AF$199</c15:sqref>
                        </c15:formulaRef>
                      </c:ext>
                    </c:extLst>
                    <c:numCache>
                      <c:formatCode>General</c:formatCode>
                      <c:ptCount val="5"/>
                      <c:pt idx="0">
                        <c:v>0.56200000000000006</c:v>
                      </c:pt>
                      <c:pt idx="1">
                        <c:v>0.60399999999999998</c:v>
                      </c:pt>
                      <c:pt idx="2">
                        <c:v>0.70299999999999996</c:v>
                      </c:pt>
                      <c:pt idx="3">
                        <c:v>0.69599999999999995</c:v>
                      </c:pt>
                      <c:pt idx="4">
                        <c:v>0.60799999999999998</c:v>
                      </c:pt>
                    </c:numCache>
                  </c:numRef>
                </c:val>
                <c:smooth val="0"/>
                <c:extLst>
                  <c:ext xmlns:c16="http://schemas.microsoft.com/office/drawing/2014/chart" uri="{C3380CC4-5D6E-409C-BE32-E72D297353CC}">
                    <c16:uniqueId val="{00000001-858F-496F-AC68-E4FDD45CD2A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Semantic!$AA$200</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Semantic!$AB$197:$AF$197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Semantic!$AB$200:$AF$200</c15:sqref>
                        </c15:formulaRef>
                      </c:ext>
                    </c:extLst>
                    <c:numCache>
                      <c:formatCode>General</c:formatCode>
                      <c:ptCount val="5"/>
                      <c:pt idx="0">
                        <c:v>0.57199999999999995</c:v>
                      </c:pt>
                      <c:pt idx="1">
                        <c:v>0.57899999999999996</c:v>
                      </c:pt>
                      <c:pt idx="2">
                        <c:v>0.622</c:v>
                      </c:pt>
                      <c:pt idx="3">
                        <c:v>0.70599999999999996</c:v>
                      </c:pt>
                      <c:pt idx="4">
                        <c:v>0.61699999999999999</c:v>
                      </c:pt>
                    </c:numCache>
                  </c:numRef>
                </c:val>
                <c:smooth val="0"/>
                <c:extLst xmlns:c15="http://schemas.microsoft.com/office/drawing/2012/chart">
                  <c:ext xmlns:c16="http://schemas.microsoft.com/office/drawing/2014/chart" uri="{C3380CC4-5D6E-409C-BE32-E72D297353CC}">
                    <c16:uniqueId val="{00000002-858F-496F-AC68-E4FDD45CD2A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Semantic!$AA$202</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Semantic!$AB$197:$AF$197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Semantic!$AB$202:$AF$202</c15:sqref>
                        </c15:formulaRef>
                      </c:ext>
                    </c:extLst>
                    <c:numCache>
                      <c:formatCode>General</c:formatCode>
                      <c:ptCount val="5"/>
                      <c:pt idx="0">
                        <c:v>0.55300000000000005</c:v>
                      </c:pt>
                      <c:pt idx="1">
                        <c:v>0.56299999999999994</c:v>
                      </c:pt>
                      <c:pt idx="2">
                        <c:v>0.64200000000000002</c:v>
                      </c:pt>
                      <c:pt idx="3">
                        <c:v>0.73699999999999999</c:v>
                      </c:pt>
                      <c:pt idx="4">
                        <c:v>0.57599999999999996</c:v>
                      </c:pt>
                    </c:numCache>
                  </c:numRef>
                </c:val>
                <c:smooth val="0"/>
                <c:extLst xmlns:c15="http://schemas.microsoft.com/office/drawing/2012/chart">
                  <c:ext xmlns:c16="http://schemas.microsoft.com/office/drawing/2014/chart" uri="{C3380CC4-5D6E-409C-BE32-E72D297353CC}">
                    <c16:uniqueId val="{00000001-0FFF-416C-AB64-4CDD2BB4761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Semantic!$AA$203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Semantic!$AB$197:$AF$197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Semantic!$AB$203:$AF$203</c15:sqref>
                        </c15:formulaRef>
                      </c:ext>
                    </c:extLst>
                    <c:numCache>
                      <c:formatCode>General</c:formatCode>
                      <c:ptCount val="5"/>
                      <c:pt idx="0">
                        <c:v>0.56399999999999995</c:v>
                      </c:pt>
                      <c:pt idx="1">
                        <c:v>0.57399999999999995</c:v>
                      </c:pt>
                      <c:pt idx="2">
                        <c:v>0.62</c:v>
                      </c:pt>
                      <c:pt idx="3">
                        <c:v>0.66900000000000004</c:v>
                      </c:pt>
                      <c:pt idx="4">
                        <c:v>0.63900000000000001</c:v>
                      </c:pt>
                    </c:numCache>
                  </c:numRef>
                </c:val>
                <c:smooth val="0"/>
                <c:extLst xmlns:c15="http://schemas.microsoft.com/office/drawing/2012/chart">
                  <c:ext xmlns:c16="http://schemas.microsoft.com/office/drawing/2014/chart" uri="{C3380CC4-5D6E-409C-BE32-E72D297353CC}">
                    <c16:uniqueId val="{00000002-0FFF-416C-AB64-4CDD2BB47615}"/>
                  </c:ext>
                </c:extLst>
              </c15:ser>
            </c15:filteredLineSeries>
          </c:ext>
        </c:extLst>
      </c:lineChart>
      <c:catAx>
        <c:axId val="49474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41592"/>
        <c:crosses val="autoZero"/>
        <c:auto val="1"/>
        <c:lblAlgn val="ctr"/>
        <c:lblOffset val="100"/>
        <c:noMultiLvlLbl val="0"/>
      </c:catAx>
      <c:valAx>
        <c:axId val="49474159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4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Semantic!$AI$198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Semantic!$AJ$197:$AN$197</c:f>
              <c:strCache>
                <c:ptCount val="5"/>
                <c:pt idx="0">
                  <c:v>LDA</c:v>
                </c:pt>
                <c:pt idx="1">
                  <c:v>LDA-TFIDF</c:v>
                </c:pt>
                <c:pt idx="2">
                  <c:v>LDA-Glove</c:v>
                </c:pt>
                <c:pt idx="3">
                  <c:v>LDA-Glove 0,7</c:v>
                </c:pt>
                <c:pt idx="4">
                  <c:v>BTM</c:v>
                </c:pt>
              </c:strCache>
            </c:strRef>
          </c:cat>
          <c:val>
            <c:numRef>
              <c:f>Semantic!$AJ$198:$AN$198</c:f>
              <c:numCache>
                <c:formatCode>0.000</c:formatCode>
                <c:ptCount val="5"/>
                <c:pt idx="0">
                  <c:v>0.46800000000000003</c:v>
                </c:pt>
                <c:pt idx="1">
                  <c:v>0.47899999999999998</c:v>
                </c:pt>
                <c:pt idx="2">
                  <c:v>0.49099999999999999</c:v>
                </c:pt>
                <c:pt idx="3">
                  <c:v>0.52200000000000002</c:v>
                </c:pt>
                <c:pt idx="4">
                  <c:v>0.59660000000000002</c:v>
                </c:pt>
              </c:numCache>
            </c:numRef>
          </c:val>
          <c:smooth val="0"/>
          <c:extLst>
            <c:ext xmlns:c16="http://schemas.microsoft.com/office/drawing/2014/chart" uri="{C3380CC4-5D6E-409C-BE32-E72D297353CC}">
              <c16:uniqueId val="{00000000-8BB5-49D4-A91E-AFBD434A3544}"/>
            </c:ext>
          </c:extLst>
        </c:ser>
        <c:ser>
          <c:idx val="3"/>
          <c:order val="3"/>
          <c:tx>
            <c:strRef>
              <c:f>Semantic!$AI$201</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Semantic!$AJ$197:$AN$197</c:f>
              <c:strCache>
                <c:ptCount val="5"/>
                <c:pt idx="0">
                  <c:v>LDA</c:v>
                </c:pt>
                <c:pt idx="1">
                  <c:v>LDA-TFIDF</c:v>
                </c:pt>
                <c:pt idx="2">
                  <c:v>LDA-Glove</c:v>
                </c:pt>
                <c:pt idx="3">
                  <c:v>LDA-Glove 0,7</c:v>
                </c:pt>
                <c:pt idx="4">
                  <c:v>BTM</c:v>
                </c:pt>
              </c:strCache>
            </c:strRef>
          </c:cat>
          <c:val>
            <c:numRef>
              <c:f>Semantic!$AJ$201:$AN$201</c:f>
              <c:numCache>
                <c:formatCode>0.000</c:formatCode>
                <c:ptCount val="5"/>
                <c:pt idx="0">
                  <c:v>0.433</c:v>
                </c:pt>
                <c:pt idx="1">
                  <c:v>0.436</c:v>
                </c:pt>
                <c:pt idx="2">
                  <c:v>0.48</c:v>
                </c:pt>
                <c:pt idx="3">
                  <c:v>0.48199999999999998</c:v>
                </c:pt>
                <c:pt idx="4">
                  <c:v>0.498</c:v>
                </c:pt>
              </c:numCache>
            </c:numRef>
          </c:val>
          <c:smooth val="0"/>
          <c:extLst>
            <c:ext xmlns:c16="http://schemas.microsoft.com/office/drawing/2014/chart" uri="{C3380CC4-5D6E-409C-BE32-E72D297353CC}">
              <c16:uniqueId val="{00000000-E8A9-4D3B-AE36-5B77322ED2F4}"/>
            </c:ext>
          </c:extLst>
        </c:ser>
        <c:dLbls>
          <c:showLegendKey val="0"/>
          <c:showVal val="0"/>
          <c:showCatName val="0"/>
          <c:showSerName val="0"/>
          <c:showPercent val="0"/>
          <c:showBubbleSize val="0"/>
        </c:dLbls>
        <c:marker val="1"/>
        <c:smooth val="0"/>
        <c:axId val="450248696"/>
        <c:axId val="450249024"/>
        <c:extLst>
          <c:ext xmlns:c15="http://schemas.microsoft.com/office/drawing/2012/chart" uri="{02D57815-91ED-43cb-92C2-25804820EDAC}">
            <c15:filteredLineSeries>
              <c15:ser>
                <c:idx val="1"/>
                <c:order val="1"/>
                <c:tx>
                  <c:strRef>
                    <c:extLst>
                      <c:ext uri="{02D57815-91ED-43cb-92C2-25804820EDAC}">
                        <c15:formulaRef>
                          <c15:sqref>Semantic!$AI$199</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Semantic!$AJ$197:$AN$197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Semantic!$AJ$199:$AN$199</c15:sqref>
                        </c15:formulaRef>
                      </c:ext>
                    </c:extLst>
                    <c:numCache>
                      <c:formatCode>0.000</c:formatCode>
                      <c:ptCount val="5"/>
                      <c:pt idx="0">
                        <c:v>0.35099999999999998</c:v>
                      </c:pt>
                      <c:pt idx="1">
                        <c:v>0.38</c:v>
                      </c:pt>
                      <c:pt idx="2">
                        <c:v>0.38300000000000001</c:v>
                      </c:pt>
                      <c:pt idx="3">
                        <c:v>0.39200000000000002</c:v>
                      </c:pt>
                      <c:pt idx="4">
                        <c:v>0.44500000000000001</c:v>
                      </c:pt>
                    </c:numCache>
                  </c:numRef>
                </c:val>
                <c:smooth val="0"/>
                <c:extLst>
                  <c:ext xmlns:c16="http://schemas.microsoft.com/office/drawing/2014/chart" uri="{C3380CC4-5D6E-409C-BE32-E72D297353CC}">
                    <c16:uniqueId val="{00000001-8BB5-49D4-A91E-AFBD434A354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Semantic!$AI$200</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Semantic!$AJ$197:$AN$197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Semantic!$AJ$200:$AN$200</c15:sqref>
                        </c15:formulaRef>
                      </c:ext>
                    </c:extLst>
                    <c:numCache>
                      <c:formatCode>0.000</c:formatCode>
                      <c:ptCount val="5"/>
                      <c:pt idx="0">
                        <c:v>0.39500000000000002</c:v>
                      </c:pt>
                      <c:pt idx="1">
                        <c:v>0.379</c:v>
                      </c:pt>
                      <c:pt idx="2">
                        <c:v>0.39800000000000002</c:v>
                      </c:pt>
                      <c:pt idx="3">
                        <c:v>0.376</c:v>
                      </c:pt>
                      <c:pt idx="4">
                        <c:v>0.39800000000000002</c:v>
                      </c:pt>
                    </c:numCache>
                  </c:numRef>
                </c:val>
                <c:smooth val="0"/>
                <c:extLst xmlns:c15="http://schemas.microsoft.com/office/drawing/2012/chart">
                  <c:ext xmlns:c16="http://schemas.microsoft.com/office/drawing/2014/chart" uri="{C3380CC4-5D6E-409C-BE32-E72D297353CC}">
                    <c16:uniqueId val="{00000002-8BB5-49D4-A91E-AFBD434A354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Semantic!$AI$202</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Semantic!$AJ$197:$AN$197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Semantic!$AJ$202:$AN$202</c15:sqref>
                        </c15:formulaRef>
                      </c:ext>
                    </c:extLst>
                    <c:numCache>
                      <c:formatCode>0.000</c:formatCode>
                      <c:ptCount val="5"/>
                      <c:pt idx="0">
                        <c:v>0.35499999999999998</c:v>
                      </c:pt>
                      <c:pt idx="1">
                        <c:v>0.35699999999999998</c:v>
                      </c:pt>
                      <c:pt idx="2">
                        <c:v>0.36</c:v>
                      </c:pt>
                      <c:pt idx="3">
                        <c:v>0.41199999999999998</c:v>
                      </c:pt>
                      <c:pt idx="4">
                        <c:v>0.45900000000000002</c:v>
                      </c:pt>
                    </c:numCache>
                  </c:numRef>
                </c:val>
                <c:smooth val="0"/>
                <c:extLst xmlns:c15="http://schemas.microsoft.com/office/drawing/2012/chart">
                  <c:ext xmlns:c16="http://schemas.microsoft.com/office/drawing/2014/chart" uri="{C3380CC4-5D6E-409C-BE32-E72D297353CC}">
                    <c16:uniqueId val="{00000001-E8A9-4D3B-AE36-5B77322ED2F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Semantic!$AI$203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Semantic!$AJ$197:$AN$197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Semantic!$AJ$203:$AN$203</c15:sqref>
                        </c15:formulaRef>
                      </c:ext>
                    </c:extLst>
                    <c:numCache>
                      <c:formatCode>0.000</c:formatCode>
                      <c:ptCount val="5"/>
                      <c:pt idx="0">
                        <c:v>0.41799999999999998</c:v>
                      </c:pt>
                      <c:pt idx="1">
                        <c:v>0.38</c:v>
                      </c:pt>
                      <c:pt idx="2">
                        <c:v>0.39700000000000002</c:v>
                      </c:pt>
                      <c:pt idx="3">
                        <c:v>0.40600000000000003</c:v>
                      </c:pt>
                      <c:pt idx="4">
                        <c:v>0.38300000000000001</c:v>
                      </c:pt>
                    </c:numCache>
                  </c:numRef>
                </c:val>
                <c:smooth val="0"/>
                <c:extLst xmlns:c15="http://schemas.microsoft.com/office/drawing/2012/chart">
                  <c:ext xmlns:c16="http://schemas.microsoft.com/office/drawing/2014/chart" uri="{C3380CC4-5D6E-409C-BE32-E72D297353CC}">
                    <c16:uniqueId val="{00000002-E8A9-4D3B-AE36-5B77322ED2F4}"/>
                  </c:ext>
                </c:extLst>
              </c15:ser>
            </c15:filteredLineSeries>
          </c:ext>
        </c:extLst>
      </c:lineChart>
      <c:catAx>
        <c:axId val="45024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49024"/>
        <c:crosses val="autoZero"/>
        <c:auto val="1"/>
        <c:lblAlgn val="ctr"/>
        <c:lblOffset val="100"/>
        <c:noMultiLvlLbl val="0"/>
      </c:catAx>
      <c:valAx>
        <c:axId val="450249024"/>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4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Semantic!$AQ$198</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Semantic!$AR$197:$AV$197</c:f>
              <c:strCache>
                <c:ptCount val="5"/>
                <c:pt idx="0">
                  <c:v>LDA</c:v>
                </c:pt>
                <c:pt idx="1">
                  <c:v>LDA-TFIDF</c:v>
                </c:pt>
                <c:pt idx="2">
                  <c:v>LDA-Glove</c:v>
                </c:pt>
                <c:pt idx="3">
                  <c:v>LDA-Glove 0,7</c:v>
                </c:pt>
                <c:pt idx="4">
                  <c:v>BTM</c:v>
                </c:pt>
              </c:strCache>
            </c:strRef>
          </c:cat>
          <c:val>
            <c:numRef>
              <c:f>Semantic!$AR$198:$AV$198</c:f>
              <c:numCache>
                <c:formatCode>General</c:formatCode>
                <c:ptCount val="5"/>
                <c:pt idx="0">
                  <c:v>0.16400000000000001</c:v>
                </c:pt>
                <c:pt idx="1">
                  <c:v>0.20200000000000001</c:v>
                </c:pt>
                <c:pt idx="2">
                  <c:v>0.20100000000000001</c:v>
                </c:pt>
                <c:pt idx="3" formatCode="0.000">
                  <c:v>0.20300000000000001</c:v>
                </c:pt>
                <c:pt idx="4">
                  <c:v>0.184</c:v>
                </c:pt>
              </c:numCache>
            </c:numRef>
          </c:val>
          <c:smooth val="0"/>
          <c:extLst>
            <c:ext xmlns:c16="http://schemas.microsoft.com/office/drawing/2014/chart" uri="{C3380CC4-5D6E-409C-BE32-E72D297353CC}">
              <c16:uniqueId val="{00000000-27DF-4E3E-81F5-7AF2DB0D1C98}"/>
            </c:ext>
          </c:extLst>
        </c:ser>
        <c:ser>
          <c:idx val="3"/>
          <c:order val="3"/>
          <c:tx>
            <c:strRef>
              <c:f>Semantic!$AQ$201</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Semantic!$AR$197:$AV$197</c:f>
              <c:strCache>
                <c:ptCount val="5"/>
                <c:pt idx="0">
                  <c:v>LDA</c:v>
                </c:pt>
                <c:pt idx="1">
                  <c:v>LDA-TFIDF</c:v>
                </c:pt>
                <c:pt idx="2">
                  <c:v>LDA-Glove</c:v>
                </c:pt>
                <c:pt idx="3">
                  <c:v>LDA-Glove 0,7</c:v>
                </c:pt>
                <c:pt idx="4">
                  <c:v>BTM</c:v>
                </c:pt>
              </c:strCache>
            </c:strRef>
          </c:cat>
          <c:val>
            <c:numRef>
              <c:f>Semantic!$AR$201:$AV$201</c:f>
              <c:numCache>
                <c:formatCode>General</c:formatCode>
                <c:ptCount val="5"/>
                <c:pt idx="0">
                  <c:v>0.16200000000000001</c:v>
                </c:pt>
                <c:pt idx="1">
                  <c:v>0.161</c:v>
                </c:pt>
                <c:pt idx="2">
                  <c:v>0.217</c:v>
                </c:pt>
                <c:pt idx="3">
                  <c:v>0.19600000000000001</c:v>
                </c:pt>
                <c:pt idx="4">
                  <c:v>0.187</c:v>
                </c:pt>
              </c:numCache>
            </c:numRef>
          </c:val>
          <c:smooth val="0"/>
          <c:extLst>
            <c:ext xmlns:c16="http://schemas.microsoft.com/office/drawing/2014/chart" uri="{C3380CC4-5D6E-409C-BE32-E72D297353CC}">
              <c16:uniqueId val="{00000000-B915-4442-B570-895CCB96F980}"/>
            </c:ext>
          </c:extLst>
        </c:ser>
        <c:dLbls>
          <c:showLegendKey val="0"/>
          <c:showVal val="0"/>
          <c:showCatName val="0"/>
          <c:showSerName val="0"/>
          <c:showPercent val="0"/>
          <c:showBubbleSize val="0"/>
        </c:dLbls>
        <c:marker val="1"/>
        <c:smooth val="0"/>
        <c:axId val="487902640"/>
        <c:axId val="487903952"/>
        <c:extLst>
          <c:ext xmlns:c15="http://schemas.microsoft.com/office/drawing/2012/chart" uri="{02D57815-91ED-43cb-92C2-25804820EDAC}">
            <c15:filteredLineSeries>
              <c15:ser>
                <c:idx val="1"/>
                <c:order val="1"/>
                <c:tx>
                  <c:strRef>
                    <c:extLst>
                      <c:ext uri="{02D57815-91ED-43cb-92C2-25804820EDAC}">
                        <c15:formulaRef>
                          <c15:sqref>Semantic!$AQ$199</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Semantic!$AR$197:$AV$197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Semantic!$AR$199:$AV$199</c15:sqref>
                        </c15:formulaRef>
                      </c:ext>
                    </c:extLst>
                    <c:numCache>
                      <c:formatCode>General</c:formatCode>
                      <c:ptCount val="5"/>
                      <c:pt idx="0">
                        <c:v>0.16900000000000001</c:v>
                      </c:pt>
                      <c:pt idx="1">
                        <c:v>0.17499999999999999</c:v>
                      </c:pt>
                      <c:pt idx="2">
                        <c:v>0.187</c:v>
                      </c:pt>
                      <c:pt idx="3">
                        <c:v>0.184</c:v>
                      </c:pt>
                      <c:pt idx="4">
                        <c:v>0.19</c:v>
                      </c:pt>
                    </c:numCache>
                  </c:numRef>
                </c:val>
                <c:smooth val="0"/>
                <c:extLst>
                  <c:ext xmlns:c16="http://schemas.microsoft.com/office/drawing/2014/chart" uri="{C3380CC4-5D6E-409C-BE32-E72D297353CC}">
                    <c16:uniqueId val="{00000001-27DF-4E3E-81F5-7AF2DB0D1C9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Semantic!$AQ$200</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Semantic!$AR$197:$AV$197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Semantic!$AR$200:$AV$200</c15:sqref>
                        </c15:formulaRef>
                      </c:ext>
                    </c:extLst>
                    <c:numCache>
                      <c:formatCode>General</c:formatCode>
                      <c:ptCount val="5"/>
                      <c:pt idx="0">
                        <c:v>0.161</c:v>
                      </c:pt>
                      <c:pt idx="1">
                        <c:v>0.154</c:v>
                      </c:pt>
                      <c:pt idx="2">
                        <c:v>0.16600000000000001</c:v>
                      </c:pt>
                      <c:pt idx="3">
                        <c:v>0.192</c:v>
                      </c:pt>
                      <c:pt idx="4">
                        <c:v>0.154</c:v>
                      </c:pt>
                    </c:numCache>
                  </c:numRef>
                </c:val>
                <c:smooth val="0"/>
                <c:extLst xmlns:c15="http://schemas.microsoft.com/office/drawing/2012/chart">
                  <c:ext xmlns:c16="http://schemas.microsoft.com/office/drawing/2014/chart" uri="{C3380CC4-5D6E-409C-BE32-E72D297353CC}">
                    <c16:uniqueId val="{00000002-27DF-4E3E-81F5-7AF2DB0D1C9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Semantic!$AQ$202</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Semantic!$AR$197:$AV$197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Semantic!$AR$202:$AV$202</c15:sqref>
                        </c15:formulaRef>
                      </c:ext>
                    </c:extLst>
                    <c:numCache>
                      <c:formatCode>General</c:formatCode>
                      <c:ptCount val="5"/>
                      <c:pt idx="0">
                        <c:v>0.158</c:v>
                      </c:pt>
                      <c:pt idx="1">
                        <c:v>0.16400000000000001</c:v>
                      </c:pt>
                      <c:pt idx="2">
                        <c:v>0.18</c:v>
                      </c:pt>
                      <c:pt idx="3">
                        <c:v>0.185</c:v>
                      </c:pt>
                      <c:pt idx="4">
                        <c:v>0.20399999999999999</c:v>
                      </c:pt>
                    </c:numCache>
                  </c:numRef>
                </c:val>
                <c:smooth val="0"/>
                <c:extLst xmlns:c15="http://schemas.microsoft.com/office/drawing/2012/chart">
                  <c:ext xmlns:c16="http://schemas.microsoft.com/office/drawing/2014/chart" uri="{C3380CC4-5D6E-409C-BE32-E72D297353CC}">
                    <c16:uniqueId val="{00000001-B915-4442-B570-895CCB96F98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Semantic!$AQ$203</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Semantic!$AR$197:$AV$197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Semantic!$AR$203:$AV$203</c15:sqref>
                        </c15:formulaRef>
                      </c:ext>
                    </c:extLst>
                    <c:numCache>
                      <c:formatCode>General</c:formatCode>
                      <c:ptCount val="5"/>
                      <c:pt idx="0">
                        <c:v>0.16900000000000001</c:v>
                      </c:pt>
                      <c:pt idx="1">
                        <c:v>0.154</c:v>
                      </c:pt>
                      <c:pt idx="2">
                        <c:v>0.17299999999999999</c:v>
                      </c:pt>
                      <c:pt idx="3">
                        <c:v>0.16500000000000001</c:v>
                      </c:pt>
                      <c:pt idx="4">
                        <c:v>0.16400000000000001</c:v>
                      </c:pt>
                    </c:numCache>
                  </c:numRef>
                </c:val>
                <c:smooth val="0"/>
                <c:extLst xmlns:c15="http://schemas.microsoft.com/office/drawing/2012/chart">
                  <c:ext xmlns:c16="http://schemas.microsoft.com/office/drawing/2014/chart" uri="{C3380CC4-5D6E-409C-BE32-E72D297353CC}">
                    <c16:uniqueId val="{00000002-B915-4442-B570-895CCB96F980}"/>
                  </c:ext>
                </c:extLst>
              </c15:ser>
            </c15:filteredLineSeries>
          </c:ext>
        </c:extLst>
      </c:lineChart>
      <c:catAx>
        <c:axId val="48790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3952"/>
        <c:crosses val="autoZero"/>
        <c:auto val="1"/>
        <c:lblAlgn val="ctr"/>
        <c:lblOffset val="100"/>
        <c:noMultiLvlLbl val="0"/>
      </c:catAx>
      <c:valAx>
        <c:axId val="4879039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Semantic!$AQ$225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Semantic!$AR$224:$AV$224</c:f>
              <c:strCache>
                <c:ptCount val="5"/>
                <c:pt idx="0">
                  <c:v>LDA</c:v>
                </c:pt>
                <c:pt idx="1">
                  <c:v>LDA-TFIDF</c:v>
                </c:pt>
                <c:pt idx="2">
                  <c:v>LDA-Glove</c:v>
                </c:pt>
                <c:pt idx="3">
                  <c:v>LDA-Glove 0,7</c:v>
                </c:pt>
                <c:pt idx="4">
                  <c:v>BTM</c:v>
                </c:pt>
              </c:strCache>
            </c:strRef>
          </c:cat>
          <c:val>
            <c:numRef>
              <c:f>Semantic!$AR$225:$AV$225</c:f>
              <c:numCache>
                <c:formatCode>0.000</c:formatCode>
                <c:ptCount val="5"/>
                <c:pt idx="0">
                  <c:v>0.42299999999999999</c:v>
                </c:pt>
                <c:pt idx="1">
                  <c:v>0.44790000000000002</c:v>
                </c:pt>
                <c:pt idx="2">
                  <c:v>0.50700000000000001</c:v>
                </c:pt>
                <c:pt idx="3">
                  <c:v>0.54600000000000004</c:v>
                </c:pt>
                <c:pt idx="4">
                  <c:v>0.51400000000000001</c:v>
                </c:pt>
              </c:numCache>
            </c:numRef>
          </c:val>
          <c:smooth val="0"/>
          <c:extLst>
            <c:ext xmlns:c16="http://schemas.microsoft.com/office/drawing/2014/chart" uri="{C3380CC4-5D6E-409C-BE32-E72D297353CC}">
              <c16:uniqueId val="{00000000-1F60-4E28-8904-855FB7CFAF31}"/>
            </c:ext>
          </c:extLst>
        </c:ser>
        <c:ser>
          <c:idx val="3"/>
          <c:order val="3"/>
          <c:tx>
            <c:strRef>
              <c:f>Semantic!$AQ$228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Semantic!$AR$224:$AV$224</c:f>
              <c:strCache>
                <c:ptCount val="5"/>
                <c:pt idx="0">
                  <c:v>LDA</c:v>
                </c:pt>
                <c:pt idx="1">
                  <c:v>LDA-TFIDF</c:v>
                </c:pt>
                <c:pt idx="2">
                  <c:v>LDA-Glove</c:v>
                </c:pt>
                <c:pt idx="3">
                  <c:v>LDA-Glove 0,7</c:v>
                </c:pt>
                <c:pt idx="4">
                  <c:v>BTM</c:v>
                </c:pt>
              </c:strCache>
            </c:strRef>
          </c:cat>
          <c:val>
            <c:numRef>
              <c:f>Semantic!$AR$228:$AV$228</c:f>
              <c:numCache>
                <c:formatCode>0.000</c:formatCode>
                <c:ptCount val="5"/>
                <c:pt idx="0">
                  <c:v>0.39700000000000002</c:v>
                </c:pt>
                <c:pt idx="1">
                  <c:v>0.379</c:v>
                </c:pt>
                <c:pt idx="2">
                  <c:v>0.505</c:v>
                </c:pt>
                <c:pt idx="3">
                  <c:v>0.55700000000000005</c:v>
                </c:pt>
                <c:pt idx="4">
                  <c:v>0.504</c:v>
                </c:pt>
              </c:numCache>
            </c:numRef>
          </c:val>
          <c:smooth val="0"/>
          <c:extLst>
            <c:ext xmlns:c16="http://schemas.microsoft.com/office/drawing/2014/chart" uri="{C3380CC4-5D6E-409C-BE32-E72D297353CC}">
              <c16:uniqueId val="{00000000-5DBA-4AED-A05B-811AD05C19D9}"/>
            </c:ext>
          </c:extLst>
        </c:ser>
        <c:dLbls>
          <c:showLegendKey val="0"/>
          <c:showVal val="0"/>
          <c:showCatName val="0"/>
          <c:showSerName val="0"/>
          <c:showPercent val="0"/>
          <c:showBubbleSize val="0"/>
        </c:dLbls>
        <c:marker val="1"/>
        <c:smooth val="0"/>
        <c:axId val="563965688"/>
        <c:axId val="563962408"/>
        <c:extLst>
          <c:ext xmlns:c15="http://schemas.microsoft.com/office/drawing/2012/chart" uri="{02D57815-91ED-43cb-92C2-25804820EDAC}">
            <c15:filteredLineSeries>
              <c15:ser>
                <c:idx val="1"/>
                <c:order val="1"/>
                <c:tx>
                  <c:strRef>
                    <c:extLst>
                      <c:ext uri="{02D57815-91ED-43cb-92C2-25804820EDAC}">
                        <c15:formulaRef>
                          <c15:sqref>Semantic!$AQ$226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Semantic!$AR$224:$AV$224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Semantic!$AR$226:$AV$226</c15:sqref>
                        </c15:formulaRef>
                      </c:ext>
                    </c:extLst>
                    <c:numCache>
                      <c:formatCode>0.000</c:formatCode>
                      <c:ptCount val="5"/>
                      <c:pt idx="0">
                        <c:v>0.38500000000000001</c:v>
                      </c:pt>
                      <c:pt idx="1">
                        <c:v>0.42059999999999997</c:v>
                      </c:pt>
                      <c:pt idx="2">
                        <c:v>0.48</c:v>
                      </c:pt>
                      <c:pt idx="3">
                        <c:v>0.51300000000000001</c:v>
                      </c:pt>
                      <c:pt idx="4">
                        <c:v>0.42099999999999999</c:v>
                      </c:pt>
                    </c:numCache>
                  </c:numRef>
                </c:val>
                <c:smooth val="0"/>
                <c:extLst>
                  <c:ext xmlns:c16="http://schemas.microsoft.com/office/drawing/2014/chart" uri="{C3380CC4-5D6E-409C-BE32-E72D297353CC}">
                    <c16:uniqueId val="{00000001-1F60-4E28-8904-855FB7CFAF3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Semantic!$AQ$227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Semantic!$AR$224:$AV$224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Semantic!$AR$227:$AV$227</c15:sqref>
                        </c15:formulaRef>
                      </c:ext>
                    </c:extLst>
                    <c:numCache>
                      <c:formatCode>0.000</c:formatCode>
                      <c:ptCount val="5"/>
                      <c:pt idx="0">
                        <c:v>0.38</c:v>
                      </c:pt>
                      <c:pt idx="1">
                        <c:v>0.32800000000000001</c:v>
                      </c:pt>
                      <c:pt idx="2">
                        <c:v>0.41199999999999998</c:v>
                      </c:pt>
                      <c:pt idx="3">
                        <c:v>0.52090000000000003</c:v>
                      </c:pt>
                      <c:pt idx="4">
                        <c:v>0.41799999999999998</c:v>
                      </c:pt>
                    </c:numCache>
                  </c:numRef>
                </c:val>
                <c:smooth val="0"/>
                <c:extLst xmlns:c15="http://schemas.microsoft.com/office/drawing/2012/chart">
                  <c:ext xmlns:c16="http://schemas.microsoft.com/office/drawing/2014/chart" uri="{C3380CC4-5D6E-409C-BE32-E72D297353CC}">
                    <c16:uniqueId val="{00000002-1F60-4E28-8904-855FB7CFAF3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Semantic!$AQ$229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Semantic!$AR$224:$AV$224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Semantic!$AR$229:$AV$229</c15:sqref>
                        </c15:formulaRef>
                      </c:ext>
                    </c:extLst>
                    <c:numCache>
                      <c:formatCode>0.000</c:formatCode>
                      <c:ptCount val="5"/>
                      <c:pt idx="0">
                        <c:v>0.36699999999999999</c:v>
                      </c:pt>
                      <c:pt idx="1">
                        <c:v>0.35799999999999998</c:v>
                      </c:pt>
                      <c:pt idx="2">
                        <c:v>0.4</c:v>
                      </c:pt>
                      <c:pt idx="3">
                        <c:v>0.53800000000000003</c:v>
                      </c:pt>
                      <c:pt idx="4">
                        <c:v>0.42799999999999999</c:v>
                      </c:pt>
                    </c:numCache>
                  </c:numRef>
                </c:val>
                <c:smooth val="0"/>
                <c:extLst xmlns:c15="http://schemas.microsoft.com/office/drawing/2012/chart">
                  <c:ext xmlns:c16="http://schemas.microsoft.com/office/drawing/2014/chart" uri="{C3380CC4-5D6E-409C-BE32-E72D297353CC}">
                    <c16:uniqueId val="{00000001-5DBA-4AED-A05B-811AD05C19D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Semantic!$AQ$230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Semantic!$AR$224:$AV$224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Semantic!$AR$230:$AV$230</c15:sqref>
                        </c15:formulaRef>
                      </c:ext>
                    </c:extLst>
                    <c:numCache>
                      <c:formatCode>0.000</c:formatCode>
                      <c:ptCount val="5"/>
                      <c:pt idx="0">
                        <c:v>0.36299999999999999</c:v>
                      </c:pt>
                      <c:pt idx="1">
                        <c:v>0.40200000000000002</c:v>
                      </c:pt>
                      <c:pt idx="2">
                        <c:v>0.438</c:v>
                      </c:pt>
                      <c:pt idx="3">
                        <c:v>0.47099999999999997</c:v>
                      </c:pt>
                      <c:pt idx="4">
                        <c:v>0.46500000000000002</c:v>
                      </c:pt>
                    </c:numCache>
                  </c:numRef>
                </c:val>
                <c:smooth val="0"/>
                <c:extLst xmlns:c15="http://schemas.microsoft.com/office/drawing/2012/chart">
                  <c:ext xmlns:c16="http://schemas.microsoft.com/office/drawing/2014/chart" uri="{C3380CC4-5D6E-409C-BE32-E72D297353CC}">
                    <c16:uniqueId val="{00000002-5DBA-4AED-A05B-811AD05C19D9}"/>
                  </c:ext>
                </c:extLst>
              </c15:ser>
            </c15:filteredLineSeries>
          </c:ext>
        </c:extLst>
      </c:lineChart>
      <c:catAx>
        <c:axId val="56396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62408"/>
        <c:crosses val="autoZero"/>
        <c:auto val="1"/>
        <c:lblAlgn val="ctr"/>
        <c:lblOffset val="100"/>
        <c:noMultiLvlLbl val="0"/>
      </c:catAx>
      <c:valAx>
        <c:axId val="563962408"/>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65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Semantic!$AI$225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Semantic!$AJ$224:$AN$224</c:f>
              <c:strCache>
                <c:ptCount val="5"/>
                <c:pt idx="0">
                  <c:v>LDA</c:v>
                </c:pt>
                <c:pt idx="1">
                  <c:v>LDA-TFIDF</c:v>
                </c:pt>
                <c:pt idx="2">
                  <c:v>LDA-Glove</c:v>
                </c:pt>
                <c:pt idx="3">
                  <c:v>LDA-Glove 0,7</c:v>
                </c:pt>
                <c:pt idx="4">
                  <c:v>BTM</c:v>
                </c:pt>
              </c:strCache>
            </c:strRef>
          </c:cat>
          <c:val>
            <c:numRef>
              <c:f>Semantic!$AJ$225:$AN$225</c:f>
              <c:numCache>
                <c:formatCode>0.000</c:formatCode>
                <c:ptCount val="5"/>
                <c:pt idx="0">
                  <c:v>0.25700000000000001</c:v>
                </c:pt>
                <c:pt idx="1">
                  <c:v>0.29699999999999999</c:v>
                </c:pt>
                <c:pt idx="2">
                  <c:v>0.29099999999999998</c:v>
                </c:pt>
                <c:pt idx="3">
                  <c:v>0.32200000000000001</c:v>
                </c:pt>
                <c:pt idx="4">
                  <c:v>0.40300000000000002</c:v>
                </c:pt>
              </c:numCache>
            </c:numRef>
          </c:val>
          <c:smooth val="0"/>
          <c:extLst>
            <c:ext xmlns:c16="http://schemas.microsoft.com/office/drawing/2014/chart" uri="{C3380CC4-5D6E-409C-BE32-E72D297353CC}">
              <c16:uniqueId val="{00000000-26FB-44AC-9FE2-0B96ED0CF276}"/>
            </c:ext>
          </c:extLst>
        </c:ser>
        <c:ser>
          <c:idx val="3"/>
          <c:order val="3"/>
          <c:tx>
            <c:strRef>
              <c:f>Semantic!$AI$228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Semantic!$AJ$224:$AN$224</c:f>
              <c:strCache>
                <c:ptCount val="5"/>
                <c:pt idx="0">
                  <c:v>LDA</c:v>
                </c:pt>
                <c:pt idx="1">
                  <c:v>LDA-TFIDF</c:v>
                </c:pt>
                <c:pt idx="2">
                  <c:v>LDA-Glove</c:v>
                </c:pt>
                <c:pt idx="3">
                  <c:v>LDA-Glove 0,7</c:v>
                </c:pt>
                <c:pt idx="4">
                  <c:v>BTM</c:v>
                </c:pt>
              </c:strCache>
            </c:strRef>
          </c:cat>
          <c:val>
            <c:numRef>
              <c:f>Semantic!$AJ$228:$AN$228</c:f>
              <c:numCache>
                <c:formatCode>0.000</c:formatCode>
                <c:ptCount val="5"/>
                <c:pt idx="0">
                  <c:v>0.218</c:v>
                </c:pt>
                <c:pt idx="1">
                  <c:v>0.22</c:v>
                </c:pt>
                <c:pt idx="2">
                  <c:v>0.28799999999999998</c:v>
                </c:pt>
                <c:pt idx="3">
                  <c:v>0.27900000000000003</c:v>
                </c:pt>
                <c:pt idx="4">
                  <c:v>0.308</c:v>
                </c:pt>
              </c:numCache>
            </c:numRef>
          </c:val>
          <c:smooth val="0"/>
          <c:extLst>
            <c:ext xmlns:c16="http://schemas.microsoft.com/office/drawing/2014/chart" uri="{C3380CC4-5D6E-409C-BE32-E72D297353CC}">
              <c16:uniqueId val="{00000000-8511-4214-9AD9-A71AD741785E}"/>
            </c:ext>
          </c:extLst>
        </c:ser>
        <c:dLbls>
          <c:showLegendKey val="0"/>
          <c:showVal val="0"/>
          <c:showCatName val="0"/>
          <c:showSerName val="0"/>
          <c:showPercent val="0"/>
          <c:showBubbleSize val="0"/>
        </c:dLbls>
        <c:marker val="1"/>
        <c:smooth val="0"/>
        <c:axId val="567910736"/>
        <c:axId val="567910080"/>
        <c:extLst>
          <c:ext xmlns:c15="http://schemas.microsoft.com/office/drawing/2012/chart" uri="{02D57815-91ED-43cb-92C2-25804820EDAC}">
            <c15:filteredLineSeries>
              <c15:ser>
                <c:idx val="1"/>
                <c:order val="1"/>
                <c:tx>
                  <c:strRef>
                    <c:extLst>
                      <c:ext uri="{02D57815-91ED-43cb-92C2-25804820EDAC}">
                        <c15:formulaRef>
                          <c15:sqref>Semantic!$AI$226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Semantic!$AJ$224:$AN$224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Semantic!$AJ$226:$AN$226</c15:sqref>
                        </c15:formulaRef>
                      </c:ext>
                    </c:extLst>
                    <c:numCache>
                      <c:formatCode>0.000</c:formatCode>
                      <c:ptCount val="5"/>
                      <c:pt idx="0">
                        <c:v>0.18</c:v>
                      </c:pt>
                      <c:pt idx="1">
                        <c:v>0.21299999999999999</c:v>
                      </c:pt>
                      <c:pt idx="2">
                        <c:v>0.218</c:v>
                      </c:pt>
                      <c:pt idx="3">
                        <c:v>0.23</c:v>
                      </c:pt>
                      <c:pt idx="4">
                        <c:v>0.26800000000000002</c:v>
                      </c:pt>
                    </c:numCache>
                  </c:numRef>
                </c:val>
                <c:smooth val="0"/>
                <c:extLst>
                  <c:ext xmlns:c16="http://schemas.microsoft.com/office/drawing/2014/chart" uri="{C3380CC4-5D6E-409C-BE32-E72D297353CC}">
                    <c16:uniqueId val="{00000001-26FB-44AC-9FE2-0B96ED0CF27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Semantic!$AI$227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Semantic!$AJ$224:$AN$224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Semantic!$AJ$227:$AN$227</c15:sqref>
                        </c15:formulaRef>
                      </c:ext>
                    </c:extLst>
                    <c:numCache>
                      <c:formatCode>0.000</c:formatCode>
                      <c:ptCount val="5"/>
                      <c:pt idx="0">
                        <c:v>0.17199999999999999</c:v>
                      </c:pt>
                      <c:pt idx="1">
                        <c:v>0.17100000000000001</c:v>
                      </c:pt>
                      <c:pt idx="2">
                        <c:v>0.186</c:v>
                      </c:pt>
                      <c:pt idx="3">
                        <c:v>0.20899999999999999</c:v>
                      </c:pt>
                      <c:pt idx="4">
                        <c:v>0.19</c:v>
                      </c:pt>
                    </c:numCache>
                  </c:numRef>
                </c:val>
                <c:smooth val="0"/>
                <c:extLst xmlns:c15="http://schemas.microsoft.com/office/drawing/2012/chart">
                  <c:ext xmlns:c16="http://schemas.microsoft.com/office/drawing/2014/chart" uri="{C3380CC4-5D6E-409C-BE32-E72D297353CC}">
                    <c16:uniqueId val="{00000002-26FB-44AC-9FE2-0B96ED0CF27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Semantic!$AI$229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Semantic!$AJ$224:$AN$224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Semantic!$AJ$229:$AN$229</c15:sqref>
                        </c15:formulaRef>
                      </c:ext>
                    </c:extLst>
                    <c:numCache>
                      <c:formatCode>0.000</c:formatCode>
                      <c:ptCount val="5"/>
                      <c:pt idx="0">
                        <c:v>0.16800000000000001</c:v>
                      </c:pt>
                      <c:pt idx="1">
                        <c:v>0.19600000000000001</c:v>
                      </c:pt>
                      <c:pt idx="2">
                        <c:v>0.21</c:v>
                      </c:pt>
                      <c:pt idx="3">
                        <c:v>0.246</c:v>
                      </c:pt>
                      <c:pt idx="4">
                        <c:v>0.27600000000000002</c:v>
                      </c:pt>
                    </c:numCache>
                  </c:numRef>
                </c:val>
                <c:smooth val="0"/>
                <c:extLst xmlns:c15="http://schemas.microsoft.com/office/drawing/2012/chart">
                  <c:ext xmlns:c16="http://schemas.microsoft.com/office/drawing/2014/chart" uri="{C3380CC4-5D6E-409C-BE32-E72D297353CC}">
                    <c16:uniqueId val="{00000001-8511-4214-9AD9-A71AD741785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Semantic!$AI$230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Semantic!$AJ$224:$AN$224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Semantic!$AJ$230:$AN$230</c15:sqref>
                        </c15:formulaRef>
                      </c:ext>
                    </c:extLst>
                    <c:numCache>
                      <c:formatCode>0.000</c:formatCode>
                      <c:ptCount val="5"/>
                      <c:pt idx="0">
                        <c:v>0.20300000000000001</c:v>
                      </c:pt>
                      <c:pt idx="1">
                        <c:v>0.16600000000000001</c:v>
                      </c:pt>
                      <c:pt idx="2">
                        <c:v>0.19600000000000001</c:v>
                      </c:pt>
                      <c:pt idx="3">
                        <c:v>0.185</c:v>
                      </c:pt>
                      <c:pt idx="4">
                        <c:v>0.20699999999999999</c:v>
                      </c:pt>
                    </c:numCache>
                  </c:numRef>
                </c:val>
                <c:smooth val="0"/>
                <c:extLst xmlns:c15="http://schemas.microsoft.com/office/drawing/2012/chart">
                  <c:ext xmlns:c16="http://schemas.microsoft.com/office/drawing/2014/chart" uri="{C3380CC4-5D6E-409C-BE32-E72D297353CC}">
                    <c16:uniqueId val="{00000002-8511-4214-9AD9-A71AD741785E}"/>
                  </c:ext>
                </c:extLst>
              </c15:ser>
            </c15:filteredLineSeries>
          </c:ext>
        </c:extLst>
      </c:lineChart>
      <c:catAx>
        <c:axId val="5679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0080"/>
        <c:crosses val="autoZero"/>
        <c:auto val="1"/>
        <c:lblAlgn val="ctr"/>
        <c:lblOffset val="100"/>
        <c:noMultiLvlLbl val="0"/>
      </c:catAx>
      <c:valAx>
        <c:axId val="567910080"/>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Semantic!$AA$225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Semantic!$AB$224:$AF$224</c:f>
              <c:strCache>
                <c:ptCount val="5"/>
                <c:pt idx="0">
                  <c:v>LDA</c:v>
                </c:pt>
                <c:pt idx="1">
                  <c:v>LDA-TFIDF</c:v>
                </c:pt>
                <c:pt idx="2">
                  <c:v>LDA-Glove</c:v>
                </c:pt>
                <c:pt idx="3">
                  <c:v>LDA-Glove 0,7</c:v>
                </c:pt>
                <c:pt idx="4">
                  <c:v>BTM</c:v>
                </c:pt>
              </c:strCache>
            </c:strRef>
          </c:cat>
          <c:val>
            <c:numRef>
              <c:f>Semantic!$AB$225:$AF$225</c:f>
              <c:numCache>
                <c:formatCode>0.000</c:formatCode>
                <c:ptCount val="5"/>
                <c:pt idx="0">
                  <c:v>0.42899999999999999</c:v>
                </c:pt>
                <c:pt idx="1">
                  <c:v>0.45400000000000001</c:v>
                </c:pt>
                <c:pt idx="2">
                  <c:v>0.47299999999999998</c:v>
                </c:pt>
                <c:pt idx="3">
                  <c:v>0.46100000000000002</c:v>
                </c:pt>
                <c:pt idx="4">
                  <c:v>0.46400000000000002</c:v>
                </c:pt>
              </c:numCache>
            </c:numRef>
          </c:val>
          <c:smooth val="0"/>
          <c:extLst>
            <c:ext xmlns:c16="http://schemas.microsoft.com/office/drawing/2014/chart" uri="{C3380CC4-5D6E-409C-BE32-E72D297353CC}">
              <c16:uniqueId val="{00000000-74A7-463C-9EB2-3535146D92D4}"/>
            </c:ext>
          </c:extLst>
        </c:ser>
        <c:ser>
          <c:idx val="3"/>
          <c:order val="3"/>
          <c:tx>
            <c:strRef>
              <c:f>Semantic!$AA$228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Semantic!$AB$224:$AF$224</c:f>
              <c:strCache>
                <c:ptCount val="5"/>
                <c:pt idx="0">
                  <c:v>LDA</c:v>
                </c:pt>
                <c:pt idx="1">
                  <c:v>LDA-TFIDF</c:v>
                </c:pt>
                <c:pt idx="2">
                  <c:v>LDA-Glove</c:v>
                </c:pt>
                <c:pt idx="3">
                  <c:v>LDA-Glove 0,7</c:v>
                </c:pt>
                <c:pt idx="4">
                  <c:v>BTM</c:v>
                </c:pt>
              </c:strCache>
            </c:strRef>
          </c:cat>
          <c:val>
            <c:numRef>
              <c:f>Semantic!$AB$228:$AF$228</c:f>
              <c:numCache>
                <c:formatCode>0.000</c:formatCode>
                <c:ptCount val="5"/>
                <c:pt idx="0">
                  <c:v>0.42199999999999999</c:v>
                </c:pt>
                <c:pt idx="1">
                  <c:v>0.41199999999999998</c:v>
                </c:pt>
                <c:pt idx="2">
                  <c:v>0.46899999999999997</c:v>
                </c:pt>
                <c:pt idx="3">
                  <c:v>0.45300000000000001</c:v>
                </c:pt>
                <c:pt idx="4">
                  <c:v>0.45900000000000002</c:v>
                </c:pt>
              </c:numCache>
            </c:numRef>
          </c:val>
          <c:smooth val="0"/>
          <c:extLst>
            <c:ext xmlns:c16="http://schemas.microsoft.com/office/drawing/2014/chart" uri="{C3380CC4-5D6E-409C-BE32-E72D297353CC}">
              <c16:uniqueId val="{00000000-53DA-45B8-B30B-50D7F29EDC6D}"/>
            </c:ext>
          </c:extLst>
        </c:ser>
        <c:dLbls>
          <c:showLegendKey val="0"/>
          <c:showVal val="0"/>
          <c:showCatName val="0"/>
          <c:showSerName val="0"/>
          <c:showPercent val="0"/>
          <c:showBubbleSize val="0"/>
        </c:dLbls>
        <c:marker val="1"/>
        <c:smooth val="0"/>
        <c:axId val="241810840"/>
        <c:axId val="241811496"/>
        <c:extLst>
          <c:ext xmlns:c15="http://schemas.microsoft.com/office/drawing/2012/chart" uri="{02D57815-91ED-43cb-92C2-25804820EDAC}">
            <c15:filteredLineSeries>
              <c15:ser>
                <c:idx val="1"/>
                <c:order val="1"/>
                <c:tx>
                  <c:strRef>
                    <c:extLst>
                      <c:ext uri="{02D57815-91ED-43cb-92C2-25804820EDAC}">
                        <c15:formulaRef>
                          <c15:sqref>Semantic!$AA$226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Semantic!$AB$224:$AF$224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Semantic!$AB$226:$AF$226</c15:sqref>
                        </c15:formulaRef>
                      </c:ext>
                    </c:extLst>
                    <c:numCache>
                      <c:formatCode>0.000</c:formatCode>
                      <c:ptCount val="5"/>
                      <c:pt idx="0">
                        <c:v>0.41299999999999998</c:v>
                      </c:pt>
                      <c:pt idx="1">
                        <c:v>0.42599999999999999</c:v>
                      </c:pt>
                      <c:pt idx="2">
                        <c:v>0.46899999999999997</c:v>
                      </c:pt>
                      <c:pt idx="3">
                        <c:v>0.439</c:v>
                      </c:pt>
                      <c:pt idx="4">
                        <c:v>0.42499999999999999</c:v>
                      </c:pt>
                    </c:numCache>
                  </c:numRef>
                </c:val>
                <c:smooth val="0"/>
                <c:extLst>
                  <c:ext xmlns:c16="http://schemas.microsoft.com/office/drawing/2014/chart" uri="{C3380CC4-5D6E-409C-BE32-E72D297353CC}">
                    <c16:uniqueId val="{00000001-74A7-463C-9EB2-3535146D92D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Semantic!$AA$227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Semantic!$AB$224:$AF$224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Semantic!$AB$227:$AF$227</c15:sqref>
                        </c15:formulaRef>
                      </c:ext>
                    </c:extLst>
                    <c:numCache>
                      <c:formatCode>0.000</c:formatCode>
                      <c:ptCount val="5"/>
                      <c:pt idx="0">
                        <c:v>0.4</c:v>
                      </c:pt>
                      <c:pt idx="1">
                        <c:v>0.378</c:v>
                      </c:pt>
                      <c:pt idx="2">
                        <c:v>0.41199999999999998</c:v>
                      </c:pt>
                      <c:pt idx="3">
                        <c:v>0.46400000000000002</c:v>
                      </c:pt>
                      <c:pt idx="4">
                        <c:v>0.42199999999999999</c:v>
                      </c:pt>
                    </c:numCache>
                  </c:numRef>
                </c:val>
                <c:smooth val="0"/>
                <c:extLst xmlns:c15="http://schemas.microsoft.com/office/drawing/2012/chart">
                  <c:ext xmlns:c16="http://schemas.microsoft.com/office/drawing/2014/chart" uri="{C3380CC4-5D6E-409C-BE32-E72D297353CC}">
                    <c16:uniqueId val="{00000002-74A7-463C-9EB2-3535146D92D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Semantic!$AA$229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Semantic!$AB$224:$AF$224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Semantic!$AB$229:$AF$229</c15:sqref>
                        </c15:formulaRef>
                      </c:ext>
                    </c:extLst>
                    <c:numCache>
                      <c:formatCode>0.000</c:formatCode>
                      <c:ptCount val="5"/>
                      <c:pt idx="0">
                        <c:v>0.41099999999999998</c:v>
                      </c:pt>
                      <c:pt idx="1">
                        <c:v>0.41699999999999998</c:v>
                      </c:pt>
                      <c:pt idx="2">
                        <c:v>0.42099999999999999</c:v>
                      </c:pt>
                      <c:pt idx="3">
                        <c:v>0.45400000000000001</c:v>
                      </c:pt>
                      <c:pt idx="4">
                        <c:v>0.42099999999999999</c:v>
                      </c:pt>
                    </c:numCache>
                  </c:numRef>
                </c:val>
                <c:smooth val="0"/>
                <c:extLst xmlns:c15="http://schemas.microsoft.com/office/drawing/2012/chart">
                  <c:ext xmlns:c16="http://schemas.microsoft.com/office/drawing/2014/chart" uri="{C3380CC4-5D6E-409C-BE32-E72D297353CC}">
                    <c16:uniqueId val="{00000001-53DA-45B8-B30B-50D7F29EDC6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Semantic!$AA$230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Semantic!$AB$224:$AF$224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Semantic!$AB$230:$AF$230</c15:sqref>
                        </c15:formulaRef>
                      </c:ext>
                    </c:extLst>
                    <c:numCache>
                      <c:formatCode>0.000</c:formatCode>
                      <c:ptCount val="5"/>
                      <c:pt idx="0">
                        <c:v>0.40500000000000003</c:v>
                      </c:pt>
                      <c:pt idx="1">
                        <c:v>0.40400000000000003</c:v>
                      </c:pt>
                      <c:pt idx="2">
                        <c:v>0.41899999999999998</c:v>
                      </c:pt>
                      <c:pt idx="3">
                        <c:v>0.40799999999999997</c:v>
                      </c:pt>
                      <c:pt idx="4">
                        <c:v>0.42499999999999999</c:v>
                      </c:pt>
                    </c:numCache>
                  </c:numRef>
                </c:val>
                <c:smooth val="0"/>
                <c:extLst xmlns:c15="http://schemas.microsoft.com/office/drawing/2012/chart">
                  <c:ext xmlns:c16="http://schemas.microsoft.com/office/drawing/2014/chart" uri="{C3380CC4-5D6E-409C-BE32-E72D297353CC}">
                    <c16:uniqueId val="{00000002-53DA-45B8-B30B-50D7F29EDC6D}"/>
                  </c:ext>
                </c:extLst>
              </c15:ser>
            </c15:filteredLineSeries>
          </c:ext>
        </c:extLst>
      </c:lineChart>
      <c:catAx>
        <c:axId val="24181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11496"/>
        <c:crosses val="autoZero"/>
        <c:auto val="1"/>
        <c:lblAlgn val="ctr"/>
        <c:lblOffset val="100"/>
        <c:noMultiLvlLbl val="0"/>
      </c:catAx>
      <c:valAx>
        <c:axId val="24181149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10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Semantic!$AA$145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Semantic!$AB$144:$AF$144</c:f>
              <c:strCache>
                <c:ptCount val="5"/>
                <c:pt idx="0">
                  <c:v>LDA</c:v>
                </c:pt>
                <c:pt idx="1">
                  <c:v>LDA-TFIDF</c:v>
                </c:pt>
                <c:pt idx="2">
                  <c:v>LDA-Glove</c:v>
                </c:pt>
                <c:pt idx="3">
                  <c:v>LDA-Glove 0,7</c:v>
                </c:pt>
                <c:pt idx="4">
                  <c:v>BTM</c:v>
                </c:pt>
              </c:strCache>
            </c:strRef>
          </c:cat>
          <c:val>
            <c:numRef>
              <c:f>Semantic!$AB$145:$AF$145</c:f>
              <c:numCache>
                <c:formatCode>General</c:formatCode>
                <c:ptCount val="5"/>
                <c:pt idx="0">
                  <c:v>0.60299999999999998</c:v>
                </c:pt>
                <c:pt idx="1">
                  <c:v>0.61</c:v>
                </c:pt>
                <c:pt idx="2">
                  <c:v>0.68400000000000005</c:v>
                </c:pt>
                <c:pt idx="3">
                  <c:v>0.74099999999999999</c:v>
                </c:pt>
                <c:pt idx="4">
                  <c:v>0.65100000000000002</c:v>
                </c:pt>
              </c:numCache>
            </c:numRef>
          </c:val>
          <c:smooth val="0"/>
          <c:extLst>
            <c:ext xmlns:c16="http://schemas.microsoft.com/office/drawing/2014/chart" uri="{C3380CC4-5D6E-409C-BE32-E72D297353CC}">
              <c16:uniqueId val="{00000000-5C4C-46FD-9BBE-E1579B6788B1}"/>
            </c:ext>
          </c:extLst>
        </c:ser>
        <c:ser>
          <c:idx val="1"/>
          <c:order val="1"/>
          <c:tx>
            <c:strRef>
              <c:f>Semantic!$AA$146</c:f>
              <c:strCache>
                <c:ptCount val="1"/>
                <c:pt idx="0">
                  <c:v>E-commerce 5</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Semantic!$AB$144:$AF$144</c:f>
              <c:strCache>
                <c:ptCount val="5"/>
                <c:pt idx="0">
                  <c:v>LDA</c:v>
                </c:pt>
                <c:pt idx="1">
                  <c:v>LDA-TFIDF</c:v>
                </c:pt>
                <c:pt idx="2">
                  <c:v>LDA-Glove</c:v>
                </c:pt>
                <c:pt idx="3">
                  <c:v>LDA-Glove 0,7</c:v>
                </c:pt>
                <c:pt idx="4">
                  <c:v>BTM</c:v>
                </c:pt>
              </c:strCache>
              <c:extLst xmlns:c15="http://schemas.microsoft.com/office/drawing/2012/chart"/>
            </c:strRef>
          </c:cat>
          <c:val>
            <c:numRef>
              <c:f>Semantic!$AB$146:$AF$146</c:f>
              <c:numCache>
                <c:formatCode>General</c:formatCode>
                <c:ptCount val="5"/>
                <c:pt idx="0">
                  <c:v>0.57399999999999995</c:v>
                </c:pt>
                <c:pt idx="1">
                  <c:v>0.58699999999999997</c:v>
                </c:pt>
                <c:pt idx="2">
                  <c:v>0.71299999999999997</c:v>
                </c:pt>
                <c:pt idx="3">
                  <c:v>0.76700000000000002</c:v>
                </c:pt>
                <c:pt idx="4">
                  <c:v>0.61599999999999999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5C4C-46FD-9BBE-E1579B6788B1}"/>
            </c:ext>
          </c:extLst>
        </c:ser>
        <c:ser>
          <c:idx val="2"/>
          <c:order val="2"/>
          <c:tx>
            <c:strRef>
              <c:f>Semantic!$AA$147</c:f>
              <c:strCache>
                <c:ptCount val="1"/>
                <c:pt idx="0">
                  <c:v>Game 5</c:v>
                </c:pt>
              </c:strCache>
              <c:extLst xmlns:c15="http://schemas.microsoft.com/office/drawing/2012/chart"/>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Semantic!$AB$144:$AF$144</c:f>
              <c:strCache>
                <c:ptCount val="5"/>
                <c:pt idx="0">
                  <c:v>LDA</c:v>
                </c:pt>
                <c:pt idx="1">
                  <c:v>LDA-TFIDF</c:v>
                </c:pt>
                <c:pt idx="2">
                  <c:v>LDA-Glove</c:v>
                </c:pt>
                <c:pt idx="3">
                  <c:v>LDA-Glove 0,7</c:v>
                </c:pt>
                <c:pt idx="4">
                  <c:v>BTM</c:v>
                </c:pt>
              </c:strCache>
              <c:extLst xmlns:c15="http://schemas.microsoft.com/office/drawing/2012/chart"/>
            </c:strRef>
          </c:cat>
          <c:val>
            <c:numRef>
              <c:f>Semantic!$AB$147:$AF$147</c:f>
              <c:numCache>
                <c:formatCode>General</c:formatCode>
                <c:ptCount val="5"/>
                <c:pt idx="0">
                  <c:v>0.57299999999999995</c:v>
                </c:pt>
                <c:pt idx="1">
                  <c:v>0.57699999999999996</c:v>
                </c:pt>
                <c:pt idx="2">
                  <c:v>0.61599999999999999</c:v>
                </c:pt>
                <c:pt idx="3">
                  <c:v>0.71599999999999997</c:v>
                </c:pt>
                <c:pt idx="4">
                  <c:v>0.62</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2-5C4C-46FD-9BBE-E1579B6788B1}"/>
            </c:ext>
          </c:extLst>
        </c:ser>
        <c:ser>
          <c:idx val="3"/>
          <c:order val="3"/>
          <c:tx>
            <c:strRef>
              <c:f>Semantic!$AA$148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Semantic!$AB$144:$AF$144</c:f>
              <c:strCache>
                <c:ptCount val="5"/>
                <c:pt idx="0">
                  <c:v>LDA</c:v>
                </c:pt>
                <c:pt idx="1">
                  <c:v>LDA-TFIDF</c:v>
                </c:pt>
                <c:pt idx="2">
                  <c:v>LDA-Glove</c:v>
                </c:pt>
                <c:pt idx="3">
                  <c:v>LDA-Glove 0,7</c:v>
                </c:pt>
                <c:pt idx="4">
                  <c:v>BTM</c:v>
                </c:pt>
              </c:strCache>
            </c:strRef>
          </c:cat>
          <c:val>
            <c:numRef>
              <c:f>Semantic!$AB$148:$AF$148</c:f>
              <c:numCache>
                <c:formatCode>General</c:formatCode>
                <c:ptCount val="5"/>
                <c:pt idx="0">
                  <c:v>0.58499999999999996</c:v>
                </c:pt>
                <c:pt idx="1">
                  <c:v>0.56799999999999995</c:v>
                </c:pt>
                <c:pt idx="2">
                  <c:v>0.68899999999999995</c:v>
                </c:pt>
                <c:pt idx="3">
                  <c:v>0.72099999999999997</c:v>
                </c:pt>
                <c:pt idx="4">
                  <c:v>0.63</c:v>
                </c:pt>
              </c:numCache>
            </c:numRef>
          </c:val>
          <c:smooth val="0"/>
          <c:extLst>
            <c:ext xmlns:c16="http://schemas.microsoft.com/office/drawing/2014/chart" uri="{C3380CC4-5D6E-409C-BE32-E72D297353CC}">
              <c16:uniqueId val="{00000000-5D57-4E1F-82B4-8EB63FA3AFC9}"/>
            </c:ext>
          </c:extLst>
        </c:ser>
        <c:ser>
          <c:idx val="4"/>
          <c:order val="4"/>
          <c:tx>
            <c:strRef>
              <c:f>Semantic!$AA$149</c:f>
              <c:strCache>
                <c:ptCount val="1"/>
                <c:pt idx="0">
                  <c:v>E-commerce 7</c:v>
                </c:pt>
              </c:strCache>
              <c:extLs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Semantic!$AB$144:$AF$144</c:f>
              <c:strCache>
                <c:ptCount val="5"/>
                <c:pt idx="0">
                  <c:v>LDA</c:v>
                </c:pt>
                <c:pt idx="1">
                  <c:v>LDA-TFIDF</c:v>
                </c:pt>
                <c:pt idx="2">
                  <c:v>LDA-Glove</c:v>
                </c:pt>
                <c:pt idx="3">
                  <c:v>LDA-Glove 0,7</c:v>
                </c:pt>
                <c:pt idx="4">
                  <c:v>BTM</c:v>
                </c:pt>
              </c:strCache>
              <c:extLst xmlns:c15="http://schemas.microsoft.com/office/drawing/2012/chart"/>
            </c:strRef>
          </c:cat>
          <c:val>
            <c:numRef>
              <c:f>Semantic!$AB$149:$AF$149</c:f>
              <c:numCache>
                <c:formatCode>General</c:formatCode>
                <c:ptCount val="5"/>
                <c:pt idx="0">
                  <c:v>0.56599999999999995</c:v>
                </c:pt>
                <c:pt idx="1">
                  <c:v>0.59099999999999997</c:v>
                </c:pt>
                <c:pt idx="2">
                  <c:v>0.70099999999999996</c:v>
                </c:pt>
                <c:pt idx="3">
                  <c:v>0.73699999999999999</c:v>
                </c:pt>
                <c:pt idx="4">
                  <c:v>0.57999999999999996</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5D57-4E1F-82B4-8EB63FA3AFC9}"/>
            </c:ext>
          </c:extLst>
        </c:ser>
        <c:ser>
          <c:idx val="5"/>
          <c:order val="5"/>
          <c:tx>
            <c:strRef>
              <c:f>Semantic!$AA$150</c:f>
              <c:strCache>
                <c:ptCount val="1"/>
                <c:pt idx="0">
                  <c:v>Game 7</c:v>
                </c:pt>
              </c:strCache>
              <c:extLst xmlns:c15="http://schemas.microsoft.com/office/drawing/2012/chart"/>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Semantic!$AB$144:$AF$144</c:f>
              <c:strCache>
                <c:ptCount val="5"/>
                <c:pt idx="0">
                  <c:v>LDA</c:v>
                </c:pt>
                <c:pt idx="1">
                  <c:v>LDA-TFIDF</c:v>
                </c:pt>
                <c:pt idx="2">
                  <c:v>LDA-Glove</c:v>
                </c:pt>
                <c:pt idx="3">
                  <c:v>LDA-Glove 0,7</c:v>
                </c:pt>
                <c:pt idx="4">
                  <c:v>BTM</c:v>
                </c:pt>
              </c:strCache>
              <c:extLst xmlns:c15="http://schemas.microsoft.com/office/drawing/2012/chart"/>
            </c:strRef>
          </c:cat>
          <c:val>
            <c:numRef>
              <c:f>Semantic!$AB$150:$AF$150</c:f>
              <c:numCache>
                <c:formatCode>General</c:formatCode>
                <c:ptCount val="5"/>
                <c:pt idx="0">
                  <c:v>0.54900000000000004</c:v>
                </c:pt>
                <c:pt idx="1">
                  <c:v>0.53800000000000003</c:v>
                </c:pt>
                <c:pt idx="2">
                  <c:v>0.64800000000000002</c:v>
                </c:pt>
                <c:pt idx="3">
                  <c:v>0.72499999999999998</c:v>
                </c:pt>
                <c:pt idx="4">
                  <c:v>0.61099999999999999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2-5D57-4E1F-82B4-8EB63FA3AFC9}"/>
            </c:ext>
          </c:extLst>
        </c:ser>
        <c:dLbls>
          <c:showLegendKey val="0"/>
          <c:showVal val="0"/>
          <c:showCatName val="0"/>
          <c:showSerName val="0"/>
          <c:showPercent val="0"/>
          <c:showBubbleSize val="0"/>
        </c:dLbls>
        <c:marker val="1"/>
        <c:smooth val="0"/>
        <c:axId val="504489272"/>
        <c:axId val="504488616"/>
        <c:extLst/>
      </c:lineChart>
      <c:catAx>
        <c:axId val="50448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88616"/>
        <c:crosses val="autoZero"/>
        <c:auto val="1"/>
        <c:lblAlgn val="ctr"/>
        <c:lblOffset val="100"/>
        <c:noMultiLvlLbl val="0"/>
      </c:catAx>
      <c:valAx>
        <c:axId val="504488616"/>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89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Semantic!$AI$145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Semantic!$AJ$144:$AN$144</c:f>
              <c:strCache>
                <c:ptCount val="5"/>
                <c:pt idx="0">
                  <c:v>LDA</c:v>
                </c:pt>
                <c:pt idx="1">
                  <c:v>LDA-TFIDF</c:v>
                </c:pt>
                <c:pt idx="2">
                  <c:v>LDA-Glove</c:v>
                </c:pt>
                <c:pt idx="3">
                  <c:v>LDA-Glove 0,7</c:v>
                </c:pt>
                <c:pt idx="4">
                  <c:v>BTM</c:v>
                </c:pt>
              </c:strCache>
            </c:strRef>
          </c:cat>
          <c:val>
            <c:numRef>
              <c:f>Semantic!$AJ$145:$AN$145</c:f>
              <c:numCache>
                <c:formatCode>General</c:formatCode>
                <c:ptCount val="5"/>
                <c:pt idx="0">
                  <c:v>0.433</c:v>
                </c:pt>
                <c:pt idx="1">
                  <c:v>0.44800000000000001</c:v>
                </c:pt>
                <c:pt idx="2">
                  <c:v>0.46200000000000002</c:v>
                </c:pt>
                <c:pt idx="3">
                  <c:v>0.49399999999999999</c:v>
                </c:pt>
                <c:pt idx="4">
                  <c:v>0.54900000000000004</c:v>
                </c:pt>
              </c:numCache>
            </c:numRef>
          </c:val>
          <c:smooth val="0"/>
          <c:extLst>
            <c:ext xmlns:c16="http://schemas.microsoft.com/office/drawing/2014/chart" uri="{C3380CC4-5D6E-409C-BE32-E72D297353CC}">
              <c16:uniqueId val="{00000000-1EAE-453A-B2E9-6C7711833ADD}"/>
            </c:ext>
          </c:extLst>
        </c:ser>
        <c:ser>
          <c:idx val="3"/>
          <c:order val="3"/>
          <c:tx>
            <c:strRef>
              <c:f>Semantic!$AI$148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Semantic!$AJ$144:$AN$144</c:f>
              <c:strCache>
                <c:ptCount val="5"/>
                <c:pt idx="0">
                  <c:v>LDA</c:v>
                </c:pt>
                <c:pt idx="1">
                  <c:v>LDA-TFIDF</c:v>
                </c:pt>
                <c:pt idx="2">
                  <c:v>LDA-Glove</c:v>
                </c:pt>
                <c:pt idx="3">
                  <c:v>LDA-Glove 0,7</c:v>
                </c:pt>
                <c:pt idx="4">
                  <c:v>BTM</c:v>
                </c:pt>
              </c:strCache>
            </c:strRef>
          </c:cat>
          <c:val>
            <c:numRef>
              <c:f>Semantic!$AJ$148:$AN$148</c:f>
              <c:numCache>
                <c:formatCode>General</c:formatCode>
                <c:ptCount val="5"/>
                <c:pt idx="0">
                  <c:v>0.35799999999999998</c:v>
                </c:pt>
                <c:pt idx="1">
                  <c:v>0.374</c:v>
                </c:pt>
                <c:pt idx="2">
                  <c:v>0.41899999999999998</c:v>
                </c:pt>
                <c:pt idx="3">
                  <c:v>0.42499999999999999</c:v>
                </c:pt>
                <c:pt idx="4">
                  <c:v>0.503</c:v>
                </c:pt>
              </c:numCache>
            </c:numRef>
          </c:val>
          <c:smooth val="0"/>
          <c:extLst>
            <c:ext xmlns:c16="http://schemas.microsoft.com/office/drawing/2014/chart" uri="{C3380CC4-5D6E-409C-BE32-E72D297353CC}">
              <c16:uniqueId val="{00000000-5F53-4DB7-9344-3061B1B009D4}"/>
            </c:ext>
          </c:extLst>
        </c:ser>
        <c:dLbls>
          <c:showLegendKey val="0"/>
          <c:showVal val="0"/>
          <c:showCatName val="0"/>
          <c:showSerName val="0"/>
          <c:showPercent val="0"/>
          <c:showBubbleSize val="0"/>
        </c:dLbls>
        <c:marker val="1"/>
        <c:smooth val="0"/>
        <c:axId val="504551920"/>
        <c:axId val="504490584"/>
        <c:extLst>
          <c:ext xmlns:c15="http://schemas.microsoft.com/office/drawing/2012/chart" uri="{02D57815-91ED-43cb-92C2-25804820EDAC}">
            <c15:filteredLineSeries>
              <c15:ser>
                <c:idx val="1"/>
                <c:order val="1"/>
                <c:tx>
                  <c:strRef>
                    <c:extLst>
                      <c:ext uri="{02D57815-91ED-43cb-92C2-25804820EDAC}">
                        <c15:formulaRef>
                          <c15:sqref>Semantic!$AI$146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Semantic!$AJ$144:$AN$144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Semantic!$AJ$146:$AN$146</c15:sqref>
                        </c15:formulaRef>
                      </c:ext>
                    </c:extLst>
                    <c:numCache>
                      <c:formatCode>General</c:formatCode>
                      <c:ptCount val="5"/>
                      <c:pt idx="0">
                        <c:v>0.3</c:v>
                      </c:pt>
                      <c:pt idx="1">
                        <c:v>0.35299999999999998</c:v>
                      </c:pt>
                      <c:pt idx="2">
                        <c:v>0.34699999999999998</c:v>
                      </c:pt>
                      <c:pt idx="3">
                        <c:v>0.35499999999999998</c:v>
                      </c:pt>
                      <c:pt idx="4">
                        <c:v>0.375</c:v>
                      </c:pt>
                    </c:numCache>
                  </c:numRef>
                </c:val>
                <c:smooth val="0"/>
                <c:extLst>
                  <c:ext xmlns:c16="http://schemas.microsoft.com/office/drawing/2014/chart" uri="{C3380CC4-5D6E-409C-BE32-E72D297353CC}">
                    <c16:uniqueId val="{00000001-1EAE-453A-B2E9-6C7711833AD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Semantic!$AI$147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Semantic!$AJ$144:$AN$144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Semantic!$AJ$147:$AN$147</c15:sqref>
                        </c15:formulaRef>
                      </c:ext>
                    </c:extLst>
                    <c:numCache>
                      <c:formatCode>General</c:formatCode>
                      <c:ptCount val="5"/>
                      <c:pt idx="0">
                        <c:v>0.29699999999999999</c:v>
                      </c:pt>
                      <c:pt idx="1">
                        <c:v>0.32400000000000001</c:v>
                      </c:pt>
                      <c:pt idx="2">
                        <c:v>0.35199999999999998</c:v>
                      </c:pt>
                      <c:pt idx="3">
                        <c:v>0.33100000000000002</c:v>
                      </c:pt>
                      <c:pt idx="4">
                        <c:v>0.35</c:v>
                      </c:pt>
                    </c:numCache>
                  </c:numRef>
                </c:val>
                <c:smooth val="0"/>
                <c:extLst xmlns:c15="http://schemas.microsoft.com/office/drawing/2012/chart">
                  <c:ext xmlns:c16="http://schemas.microsoft.com/office/drawing/2014/chart" uri="{C3380CC4-5D6E-409C-BE32-E72D297353CC}">
                    <c16:uniqueId val="{00000002-1EAE-453A-B2E9-6C7711833AD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Semantic!$AI$149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Semantic!$AJ$144:$AN$144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Semantic!$AJ$149:$AN$149</c15:sqref>
                        </c15:formulaRef>
                      </c:ext>
                    </c:extLst>
                    <c:numCache>
                      <c:formatCode>General</c:formatCode>
                      <c:ptCount val="5"/>
                      <c:pt idx="0">
                        <c:v>0.32100000000000001</c:v>
                      </c:pt>
                      <c:pt idx="1">
                        <c:v>0.33900000000000002</c:v>
                      </c:pt>
                      <c:pt idx="2">
                        <c:v>0.35799999999999998</c:v>
                      </c:pt>
                      <c:pt idx="3">
                        <c:v>0.34699999999999998</c:v>
                      </c:pt>
                      <c:pt idx="4">
                        <c:v>0.39900000000000002</c:v>
                      </c:pt>
                    </c:numCache>
                  </c:numRef>
                </c:val>
                <c:smooth val="0"/>
                <c:extLst xmlns:c15="http://schemas.microsoft.com/office/drawing/2012/chart">
                  <c:ext xmlns:c16="http://schemas.microsoft.com/office/drawing/2014/chart" uri="{C3380CC4-5D6E-409C-BE32-E72D297353CC}">
                    <c16:uniqueId val="{00000001-5F53-4DB7-9344-3061B1B009D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Semantic!$AI$150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Semantic!$AJ$144:$AN$144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Semantic!$AJ$150:$AN$150</c15:sqref>
                        </c15:formulaRef>
                      </c:ext>
                    </c:extLst>
                    <c:numCache>
                      <c:formatCode>General</c:formatCode>
                      <c:ptCount val="5"/>
                      <c:pt idx="0">
                        <c:v>0.372</c:v>
                      </c:pt>
                      <c:pt idx="1">
                        <c:v>0.33200000000000002</c:v>
                      </c:pt>
                      <c:pt idx="2">
                        <c:v>0.34</c:v>
                      </c:pt>
                      <c:pt idx="3">
                        <c:v>0.38900000000000001</c:v>
                      </c:pt>
                      <c:pt idx="4">
                        <c:v>0.31900000000000001</c:v>
                      </c:pt>
                    </c:numCache>
                  </c:numRef>
                </c:val>
                <c:smooth val="0"/>
                <c:extLst xmlns:c15="http://schemas.microsoft.com/office/drawing/2012/chart">
                  <c:ext xmlns:c16="http://schemas.microsoft.com/office/drawing/2014/chart" uri="{C3380CC4-5D6E-409C-BE32-E72D297353CC}">
                    <c16:uniqueId val="{00000002-5F53-4DB7-9344-3061B1B009D4}"/>
                  </c:ext>
                </c:extLst>
              </c15:ser>
            </c15:filteredLineSeries>
          </c:ext>
        </c:extLst>
      </c:lineChart>
      <c:catAx>
        <c:axId val="5045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90584"/>
        <c:crosses val="autoZero"/>
        <c:auto val="1"/>
        <c:lblAlgn val="ctr"/>
        <c:lblOffset val="100"/>
        <c:noMultiLvlLbl val="0"/>
      </c:catAx>
      <c:valAx>
        <c:axId val="504490584"/>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5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Semantic!$AQ$145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Semantic!$AR$144:$AV$144</c:f>
              <c:strCache>
                <c:ptCount val="5"/>
                <c:pt idx="0">
                  <c:v>LDA</c:v>
                </c:pt>
                <c:pt idx="1">
                  <c:v>LDA-TFIDF</c:v>
                </c:pt>
                <c:pt idx="2">
                  <c:v>LDA-Glove</c:v>
                </c:pt>
                <c:pt idx="3">
                  <c:v>LDA-Glove 0,7</c:v>
                </c:pt>
                <c:pt idx="4">
                  <c:v>BTM</c:v>
                </c:pt>
              </c:strCache>
            </c:strRef>
          </c:cat>
          <c:val>
            <c:numRef>
              <c:f>Semantic!$AR$145:$AV$145</c:f>
              <c:numCache>
                <c:formatCode>General</c:formatCode>
                <c:ptCount val="5"/>
                <c:pt idx="0">
                  <c:v>0.221</c:v>
                </c:pt>
                <c:pt idx="1">
                  <c:v>0.19700000000000001</c:v>
                </c:pt>
                <c:pt idx="2">
                  <c:v>0.20300000000000001</c:v>
                </c:pt>
                <c:pt idx="3">
                  <c:v>0.20499999999999999</c:v>
                </c:pt>
                <c:pt idx="4">
                  <c:v>0.218</c:v>
                </c:pt>
              </c:numCache>
            </c:numRef>
          </c:val>
          <c:smooth val="0"/>
          <c:extLst>
            <c:ext xmlns:c16="http://schemas.microsoft.com/office/drawing/2014/chart" uri="{C3380CC4-5D6E-409C-BE32-E72D297353CC}">
              <c16:uniqueId val="{00000000-55F8-41D2-861B-E94C5EAE76C0}"/>
            </c:ext>
          </c:extLst>
        </c:ser>
        <c:ser>
          <c:idx val="3"/>
          <c:order val="3"/>
          <c:tx>
            <c:strRef>
              <c:f>Semantic!$AQ$148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Semantic!$AR$144:$AV$144</c:f>
              <c:strCache>
                <c:ptCount val="5"/>
                <c:pt idx="0">
                  <c:v>LDA</c:v>
                </c:pt>
                <c:pt idx="1">
                  <c:v>LDA-TFIDF</c:v>
                </c:pt>
                <c:pt idx="2">
                  <c:v>LDA-Glove</c:v>
                </c:pt>
                <c:pt idx="3">
                  <c:v>LDA-Glove 0,7</c:v>
                </c:pt>
                <c:pt idx="4">
                  <c:v>BTM</c:v>
                </c:pt>
              </c:strCache>
            </c:strRef>
          </c:cat>
          <c:val>
            <c:numRef>
              <c:f>Semantic!$AR$148:$AV$148</c:f>
              <c:numCache>
                <c:formatCode>General</c:formatCode>
                <c:ptCount val="5"/>
                <c:pt idx="0">
                  <c:v>0.158</c:v>
                </c:pt>
                <c:pt idx="1">
                  <c:v>0.193</c:v>
                </c:pt>
                <c:pt idx="2">
                  <c:v>0.192</c:v>
                </c:pt>
                <c:pt idx="3">
                  <c:v>0.193</c:v>
                </c:pt>
                <c:pt idx="4">
                  <c:v>0.20599999999999999</c:v>
                </c:pt>
              </c:numCache>
            </c:numRef>
          </c:val>
          <c:smooth val="0"/>
          <c:extLst>
            <c:ext xmlns:c16="http://schemas.microsoft.com/office/drawing/2014/chart" uri="{C3380CC4-5D6E-409C-BE32-E72D297353CC}">
              <c16:uniqueId val="{00000000-1F9A-4103-88A9-5163BD716014}"/>
            </c:ext>
          </c:extLst>
        </c:ser>
        <c:dLbls>
          <c:showLegendKey val="0"/>
          <c:showVal val="0"/>
          <c:showCatName val="0"/>
          <c:showSerName val="0"/>
          <c:showPercent val="0"/>
          <c:showBubbleSize val="0"/>
        </c:dLbls>
        <c:marker val="1"/>
        <c:smooth val="0"/>
        <c:axId val="504499440"/>
        <c:axId val="504499768"/>
        <c:extLst>
          <c:ext xmlns:c15="http://schemas.microsoft.com/office/drawing/2012/chart" uri="{02D57815-91ED-43cb-92C2-25804820EDAC}">
            <c15:filteredLineSeries>
              <c15:ser>
                <c:idx val="1"/>
                <c:order val="1"/>
                <c:tx>
                  <c:strRef>
                    <c:extLst>
                      <c:ext uri="{02D57815-91ED-43cb-92C2-25804820EDAC}">
                        <c15:formulaRef>
                          <c15:sqref>Semantic!$AQ$146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Semantic!$AR$144:$AV$144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Semantic!$AR$146:$AV$146</c15:sqref>
                        </c15:formulaRef>
                      </c:ext>
                    </c:extLst>
                    <c:numCache>
                      <c:formatCode>General</c:formatCode>
                      <c:ptCount val="5"/>
                      <c:pt idx="0">
                        <c:v>0.151</c:v>
                      </c:pt>
                      <c:pt idx="1">
                        <c:v>0.152</c:v>
                      </c:pt>
                      <c:pt idx="2">
                        <c:v>0.17100000000000001</c:v>
                      </c:pt>
                      <c:pt idx="3">
                        <c:v>0.187</c:v>
                      </c:pt>
                      <c:pt idx="4">
                        <c:v>0.16800000000000001</c:v>
                      </c:pt>
                    </c:numCache>
                  </c:numRef>
                </c:val>
                <c:smooth val="0"/>
                <c:extLst>
                  <c:ext xmlns:c16="http://schemas.microsoft.com/office/drawing/2014/chart" uri="{C3380CC4-5D6E-409C-BE32-E72D297353CC}">
                    <c16:uniqueId val="{00000001-55F8-41D2-861B-E94C5EAE76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Semantic!$AQ$147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Semantic!$AR$144:$AV$144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Semantic!$AR$147:$AV$147</c15:sqref>
                        </c15:formulaRef>
                      </c:ext>
                    </c:extLst>
                    <c:numCache>
                      <c:formatCode>General</c:formatCode>
                      <c:ptCount val="5"/>
                      <c:pt idx="0">
                        <c:v>0.14899999999999999</c:v>
                      </c:pt>
                      <c:pt idx="1">
                        <c:v>0.15</c:v>
                      </c:pt>
                      <c:pt idx="2">
                        <c:v>0.18099999999999999</c:v>
                      </c:pt>
                      <c:pt idx="3">
                        <c:v>0.16700000000000001</c:v>
                      </c:pt>
                      <c:pt idx="4">
                        <c:v>0.16200000000000001</c:v>
                      </c:pt>
                    </c:numCache>
                  </c:numRef>
                </c:val>
                <c:smooth val="0"/>
                <c:extLst xmlns:c15="http://schemas.microsoft.com/office/drawing/2012/chart">
                  <c:ext xmlns:c16="http://schemas.microsoft.com/office/drawing/2014/chart" uri="{C3380CC4-5D6E-409C-BE32-E72D297353CC}">
                    <c16:uniqueId val="{00000002-55F8-41D2-861B-E94C5EAE76C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Semantic!$AQ$149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Semantic!$AR$144:$AV$144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Semantic!$AR$149:$AV$149</c15:sqref>
                        </c15:formulaRef>
                      </c:ext>
                    </c:extLst>
                    <c:numCache>
                      <c:formatCode>General</c:formatCode>
                      <c:ptCount val="5"/>
                      <c:pt idx="0">
                        <c:v>0.18</c:v>
                      </c:pt>
                      <c:pt idx="1">
                        <c:v>0.17199999999999999</c:v>
                      </c:pt>
                      <c:pt idx="2">
                        <c:v>0.185</c:v>
                      </c:pt>
                      <c:pt idx="3">
                        <c:v>0.17599999999999999</c:v>
                      </c:pt>
                      <c:pt idx="4">
                        <c:v>0.2</c:v>
                      </c:pt>
                    </c:numCache>
                  </c:numRef>
                </c:val>
                <c:smooth val="0"/>
                <c:extLst xmlns:c15="http://schemas.microsoft.com/office/drawing/2012/chart">
                  <c:ext xmlns:c16="http://schemas.microsoft.com/office/drawing/2014/chart" uri="{C3380CC4-5D6E-409C-BE32-E72D297353CC}">
                    <c16:uniqueId val="{00000001-1F9A-4103-88A9-5163BD71601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Semantic!$AQ$150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Semantic!$AR$144:$AV$144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Semantic!$AR$150:$AV$150</c15:sqref>
                        </c15:formulaRef>
                      </c:ext>
                    </c:extLst>
                    <c:numCache>
                      <c:formatCode>General</c:formatCode>
                      <c:ptCount val="5"/>
                      <c:pt idx="0">
                        <c:v>0.17299999999999999</c:v>
                      </c:pt>
                      <c:pt idx="1">
                        <c:v>0.154</c:v>
                      </c:pt>
                      <c:pt idx="2">
                        <c:v>0.17100000000000001</c:v>
                      </c:pt>
                      <c:pt idx="3">
                        <c:v>0.17100000000000001</c:v>
                      </c:pt>
                      <c:pt idx="4">
                        <c:v>0.14899999999999999</c:v>
                      </c:pt>
                    </c:numCache>
                  </c:numRef>
                </c:val>
                <c:smooth val="0"/>
                <c:extLst xmlns:c15="http://schemas.microsoft.com/office/drawing/2012/chart">
                  <c:ext xmlns:c16="http://schemas.microsoft.com/office/drawing/2014/chart" uri="{C3380CC4-5D6E-409C-BE32-E72D297353CC}">
                    <c16:uniqueId val="{00000002-1F9A-4103-88A9-5163BD716014}"/>
                  </c:ext>
                </c:extLst>
              </c15:ser>
            </c15:filteredLineSeries>
          </c:ext>
        </c:extLst>
      </c:lineChart>
      <c:catAx>
        <c:axId val="5044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99768"/>
        <c:crosses val="autoZero"/>
        <c:auto val="1"/>
        <c:lblAlgn val="ctr"/>
        <c:lblOffset val="100"/>
        <c:noMultiLvlLbl val="0"/>
      </c:catAx>
      <c:valAx>
        <c:axId val="504499768"/>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9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Evaluation!$L$71</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Evaluation!$M$65:$U$65</c:f>
              <c:strCache>
                <c:ptCount val="9"/>
                <c:pt idx="0">
                  <c:v>0.1</c:v>
                </c:pt>
                <c:pt idx="1">
                  <c:v>0.2</c:v>
                </c:pt>
                <c:pt idx="2">
                  <c:v>0.3</c:v>
                </c:pt>
                <c:pt idx="3">
                  <c:v>0.4</c:v>
                </c:pt>
                <c:pt idx="4">
                  <c:v>0.5</c:v>
                </c:pt>
                <c:pt idx="5">
                  <c:v>0.6</c:v>
                </c:pt>
                <c:pt idx="6">
                  <c:v>0.7</c:v>
                </c:pt>
                <c:pt idx="7">
                  <c:v>0.8</c:v>
                </c:pt>
                <c:pt idx="8">
                  <c:v>0.9</c:v>
                </c:pt>
              </c:strCache>
            </c:strRef>
          </c:cat>
          <c:val>
            <c:numRef>
              <c:f>Evaluation!$M$71:$U$71</c:f>
              <c:numCache>
                <c:formatCode>General</c:formatCode>
                <c:ptCount val="9"/>
              </c:numCache>
            </c:numRef>
          </c:val>
          <c:smooth val="0"/>
          <c:extLst>
            <c:ext xmlns:c16="http://schemas.microsoft.com/office/drawing/2014/chart" uri="{C3380CC4-5D6E-409C-BE32-E72D297353CC}">
              <c16:uniqueId val="{00000005-0AD0-4924-AFB0-0C7B00A0CFBF}"/>
            </c:ext>
          </c:extLst>
        </c:ser>
        <c:ser>
          <c:idx val="6"/>
          <c:order val="6"/>
          <c:tx>
            <c:strRef>
              <c:f>Evaluation!$L$72</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Evaluation!$M$65:$U$65</c:f>
              <c:strCache>
                <c:ptCount val="9"/>
                <c:pt idx="0">
                  <c:v>0.1</c:v>
                </c:pt>
                <c:pt idx="1">
                  <c:v>0.2</c:v>
                </c:pt>
                <c:pt idx="2">
                  <c:v>0.3</c:v>
                </c:pt>
                <c:pt idx="3">
                  <c:v>0.4</c:v>
                </c:pt>
                <c:pt idx="4">
                  <c:v>0.5</c:v>
                </c:pt>
                <c:pt idx="5">
                  <c:v>0.6</c:v>
                </c:pt>
                <c:pt idx="6">
                  <c:v>0.7</c:v>
                </c:pt>
                <c:pt idx="7">
                  <c:v>0.8</c:v>
                </c:pt>
                <c:pt idx="8">
                  <c:v>0.9</c:v>
                </c:pt>
              </c:strCache>
            </c:strRef>
          </c:cat>
          <c:val>
            <c:numRef>
              <c:f>Evaluation!$M$72:$U$72</c:f>
              <c:numCache>
                <c:formatCode>General</c:formatCode>
                <c:ptCount val="9"/>
                <c:pt idx="0">
                  <c:v>0.4622</c:v>
                </c:pt>
                <c:pt idx="1">
                  <c:v>0.46499999999999997</c:v>
                </c:pt>
                <c:pt idx="2">
                  <c:v>0.46379999999999999</c:v>
                </c:pt>
                <c:pt idx="3">
                  <c:v>0.51139999999999997</c:v>
                </c:pt>
                <c:pt idx="4">
                  <c:v>0.44480000000000003</c:v>
                </c:pt>
                <c:pt idx="5">
                  <c:v>0.50619999999999998</c:v>
                </c:pt>
                <c:pt idx="6">
                  <c:v>0.30219999999999991</c:v>
                </c:pt>
                <c:pt idx="7">
                  <c:v>0.4622</c:v>
                </c:pt>
              </c:numCache>
            </c:numRef>
          </c:val>
          <c:smooth val="0"/>
          <c:extLst>
            <c:ext xmlns:c16="http://schemas.microsoft.com/office/drawing/2014/chart" uri="{C3380CC4-5D6E-409C-BE32-E72D297353CC}">
              <c16:uniqueId val="{00000006-0AD0-4924-AFB0-0C7B00A0CFBF}"/>
            </c:ext>
          </c:extLst>
        </c:ser>
        <c:dLbls>
          <c:dLblPos val="t"/>
          <c:showLegendKey val="0"/>
          <c:showVal val="1"/>
          <c:showCatName val="0"/>
          <c:showSerName val="0"/>
          <c:showPercent val="0"/>
          <c:showBubbleSize val="0"/>
        </c:dLbls>
        <c:marker val="1"/>
        <c:smooth val="0"/>
        <c:axId val="548524560"/>
        <c:axId val="548518656"/>
        <c:extLst>
          <c:ext xmlns:c15="http://schemas.microsoft.com/office/drawing/2012/chart" uri="{02D57815-91ED-43cb-92C2-25804820EDAC}">
            <c15:filteredLineSeries>
              <c15:ser>
                <c:idx val="0"/>
                <c:order val="0"/>
                <c:tx>
                  <c:strRef>
                    <c:extLst>
                      <c:ext uri="{02D57815-91ED-43cb-92C2-25804820EDAC}">
                        <c15:formulaRef>
                          <c15:sqref>Evaluation!$L$66</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Evaluation!$M$65:$U$65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Evaluation!$M$66:$U$66</c15:sqref>
                        </c15:formulaRef>
                      </c:ext>
                    </c:extLst>
                    <c:numCache>
                      <c:formatCode>General</c:formatCode>
                      <c:ptCount val="9"/>
                      <c:pt idx="0">
                        <c:v>0.53200000000000003</c:v>
                      </c:pt>
                      <c:pt idx="1">
                        <c:v>0.53200000000000003</c:v>
                      </c:pt>
                      <c:pt idx="2">
                        <c:v>0.52600000000000002</c:v>
                      </c:pt>
                      <c:pt idx="3">
                        <c:v>0.57499999999999996</c:v>
                      </c:pt>
                      <c:pt idx="4">
                        <c:v>0.57499999999999996</c:v>
                      </c:pt>
                      <c:pt idx="5" formatCode="#,##0.000">
                        <c:v>1.2669999999999999</c:v>
                      </c:pt>
                      <c:pt idx="6">
                        <c:v>0.73</c:v>
                      </c:pt>
                      <c:pt idx="7">
                        <c:v>0.68799999999999994</c:v>
                      </c:pt>
                    </c:numCache>
                  </c:numRef>
                </c:val>
                <c:smooth val="0"/>
                <c:extLst>
                  <c:ext xmlns:c16="http://schemas.microsoft.com/office/drawing/2014/chart" uri="{C3380CC4-5D6E-409C-BE32-E72D297353CC}">
                    <c16:uniqueId val="{00000000-0AD0-4924-AFB0-0C7B00A0CFB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Evaluation!$L$67</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Evaluation!$M$65:$U$65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Evaluation!$M$67:$U$67</c15:sqref>
                        </c15:formulaRef>
                      </c:ext>
                    </c:extLst>
                    <c:numCache>
                      <c:formatCode>General</c:formatCode>
                      <c:ptCount val="9"/>
                      <c:pt idx="0">
                        <c:v>-0.14299999999999999</c:v>
                      </c:pt>
                      <c:pt idx="1">
                        <c:v>-0.14299999999999999</c:v>
                      </c:pt>
                      <c:pt idx="2">
                        <c:v>-0.14299999999999999</c:v>
                      </c:pt>
                      <c:pt idx="3">
                        <c:v>1.4999999999999999E-2</c:v>
                      </c:pt>
                      <c:pt idx="4">
                        <c:v>-2E-3</c:v>
                      </c:pt>
                      <c:pt idx="5">
                        <c:v>-0.22800000000000001</c:v>
                      </c:pt>
                      <c:pt idx="6">
                        <c:v>-0.27300000000000002</c:v>
                      </c:pt>
                      <c:pt idx="7">
                        <c:v>0.78</c:v>
                      </c:pt>
                    </c:numCache>
                  </c:numRef>
                </c:val>
                <c:smooth val="0"/>
                <c:extLst xmlns:c15="http://schemas.microsoft.com/office/drawing/2012/chart">
                  <c:ext xmlns:c16="http://schemas.microsoft.com/office/drawing/2014/chart" uri="{C3380CC4-5D6E-409C-BE32-E72D297353CC}">
                    <c16:uniqueId val="{00000001-0AD0-4924-AFB0-0C7B00A0CFB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Evaluation!$L$68</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Evaluation!$M$65:$U$65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Evaluation!$M$68:$U$68</c15:sqref>
                        </c15:formulaRef>
                      </c:ext>
                    </c:extLst>
                    <c:numCache>
                      <c:formatCode>General</c:formatCode>
                      <c:ptCount val="9"/>
                      <c:pt idx="0">
                        <c:v>0.72899999999999998</c:v>
                      </c:pt>
                      <c:pt idx="1">
                        <c:v>0.72899999999999998</c:v>
                      </c:pt>
                      <c:pt idx="2">
                        <c:v>0.72899999999999998</c:v>
                      </c:pt>
                      <c:pt idx="3">
                        <c:v>0.72899999999999998</c:v>
                      </c:pt>
                      <c:pt idx="4">
                        <c:v>0.745</c:v>
                      </c:pt>
                      <c:pt idx="5">
                        <c:v>0.73899999999999999</c:v>
                      </c:pt>
                      <c:pt idx="6">
                        <c:v>0.69799999999999995</c:v>
                      </c:pt>
                      <c:pt idx="7">
                        <c:v>0.53200000000000003</c:v>
                      </c:pt>
                    </c:numCache>
                  </c:numRef>
                </c:val>
                <c:smooth val="0"/>
                <c:extLst xmlns:c15="http://schemas.microsoft.com/office/drawing/2012/chart">
                  <c:ext xmlns:c16="http://schemas.microsoft.com/office/drawing/2014/chart" uri="{C3380CC4-5D6E-409C-BE32-E72D297353CC}">
                    <c16:uniqueId val="{00000002-0AD0-4924-AFB0-0C7B00A0CFB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Evaluation!$L$69</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Evaluation!$M$65:$U$65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Evaluation!$M$69:$U$69</c15:sqref>
                        </c15:formulaRef>
                      </c:ext>
                    </c:extLst>
                    <c:numCache>
                      <c:formatCode>General</c:formatCode>
                      <c:ptCount val="9"/>
                      <c:pt idx="0">
                        <c:v>0.60299999999999998</c:v>
                      </c:pt>
                      <c:pt idx="1">
                        <c:v>0.60299999999999998</c:v>
                      </c:pt>
                      <c:pt idx="2">
                        <c:v>0.60299999999999998</c:v>
                      </c:pt>
                      <c:pt idx="3">
                        <c:v>0.60299999999999998</c:v>
                      </c:pt>
                      <c:pt idx="4">
                        <c:v>0.44500000000000001</c:v>
                      </c:pt>
                      <c:pt idx="5">
                        <c:v>0.39100000000000001</c:v>
                      </c:pt>
                      <c:pt idx="6">
                        <c:v>0.13800000000000001</c:v>
                      </c:pt>
                      <c:pt idx="7">
                        <c:v>0.02</c:v>
                      </c:pt>
                    </c:numCache>
                  </c:numRef>
                </c:val>
                <c:smooth val="0"/>
                <c:extLst xmlns:c15="http://schemas.microsoft.com/office/drawing/2012/chart">
                  <c:ext xmlns:c16="http://schemas.microsoft.com/office/drawing/2014/chart" uri="{C3380CC4-5D6E-409C-BE32-E72D297353CC}">
                    <c16:uniqueId val="{00000003-0AD0-4924-AFB0-0C7B00A0CFB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Evaluation!$L$70</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Evaluation!$M$65:$U$65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Evaluation!$M$70:$U$70</c15:sqref>
                        </c15:formulaRef>
                      </c:ext>
                    </c:extLst>
                    <c:numCache>
                      <c:formatCode>General</c:formatCode>
                      <c:ptCount val="9"/>
                      <c:pt idx="0">
                        <c:v>0.60399999999999998</c:v>
                      </c:pt>
                      <c:pt idx="1">
                        <c:v>0.60399999999999998</c:v>
                      </c:pt>
                      <c:pt idx="2">
                        <c:v>0.60399999999999998</c:v>
                      </c:pt>
                      <c:pt idx="3">
                        <c:v>0.63500000000000001</c:v>
                      </c:pt>
                      <c:pt idx="4">
                        <c:v>0.46100000000000002</c:v>
                      </c:pt>
                      <c:pt idx="5">
                        <c:v>0.36199999999999999</c:v>
                      </c:pt>
                      <c:pt idx="6">
                        <c:v>0.218</c:v>
                      </c:pt>
                      <c:pt idx="7">
                        <c:v>0.29099999999999998</c:v>
                      </c:pt>
                    </c:numCache>
                  </c:numRef>
                </c:val>
                <c:smooth val="0"/>
                <c:extLst xmlns:c15="http://schemas.microsoft.com/office/drawing/2012/chart">
                  <c:ext xmlns:c16="http://schemas.microsoft.com/office/drawing/2014/chart" uri="{C3380CC4-5D6E-409C-BE32-E72D297353CC}">
                    <c16:uniqueId val="{00000004-0AD0-4924-AFB0-0C7B00A0CFB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Evaluation!$L$73</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Evaluation!$M$65:$U$65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Evaluation!$M$73:$U$73</c15:sqref>
                        </c15:formulaRef>
                      </c:ext>
                    </c:extLst>
                    <c:numCache>
                      <c:formatCode>General</c:formatCode>
                      <c:ptCount val="9"/>
                      <c:pt idx="0">
                        <c:v>622.79999999999995</c:v>
                      </c:pt>
                      <c:pt idx="1">
                        <c:v>639.6</c:v>
                      </c:pt>
                      <c:pt idx="2">
                        <c:v>621.6</c:v>
                      </c:pt>
                      <c:pt idx="3">
                        <c:v>625.4</c:v>
                      </c:pt>
                      <c:pt idx="4">
                        <c:v>589.70000000000005</c:v>
                      </c:pt>
                      <c:pt idx="5">
                        <c:v>587.4</c:v>
                      </c:pt>
                      <c:pt idx="6">
                        <c:v>483.1</c:v>
                      </c:pt>
                      <c:pt idx="7">
                        <c:v>468.2</c:v>
                      </c:pt>
                    </c:numCache>
                  </c:numRef>
                </c:val>
                <c:smooth val="0"/>
                <c:extLst xmlns:c15="http://schemas.microsoft.com/office/drawing/2012/chart">
                  <c:ext xmlns:c16="http://schemas.microsoft.com/office/drawing/2014/chart" uri="{C3380CC4-5D6E-409C-BE32-E72D297353CC}">
                    <c16:uniqueId val="{00000007-0AD0-4924-AFB0-0C7B00A0CFBF}"/>
                  </c:ext>
                </c:extLst>
              </c15:ser>
            </c15:filteredLineSeries>
          </c:ext>
        </c:extLst>
      </c:lineChart>
      <c:catAx>
        <c:axId val="54852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18656"/>
        <c:crosses val="autoZero"/>
        <c:auto val="1"/>
        <c:lblAlgn val="ctr"/>
        <c:lblOffset val="100"/>
        <c:noMultiLvlLbl val="0"/>
      </c:catAx>
      <c:valAx>
        <c:axId val="54851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2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Semantic!$AA$170</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Semantic!$AB$169:$AF$169</c:f>
              <c:strCache>
                <c:ptCount val="5"/>
                <c:pt idx="0">
                  <c:v>LDA</c:v>
                </c:pt>
                <c:pt idx="1">
                  <c:v>LDA-TFIDF</c:v>
                </c:pt>
                <c:pt idx="2">
                  <c:v>LDA-Glove</c:v>
                </c:pt>
                <c:pt idx="3">
                  <c:v>LDA-Glove 0,7</c:v>
                </c:pt>
                <c:pt idx="4">
                  <c:v>BTM</c:v>
                </c:pt>
              </c:strCache>
            </c:strRef>
          </c:cat>
          <c:val>
            <c:numRef>
              <c:f>Semantic!$AB$170:$AF$170</c:f>
              <c:numCache>
                <c:formatCode>General</c:formatCode>
                <c:ptCount val="5"/>
                <c:pt idx="0">
                  <c:v>0.47</c:v>
                </c:pt>
                <c:pt idx="1">
                  <c:v>0.45</c:v>
                </c:pt>
                <c:pt idx="2">
                  <c:v>0.48899999999999999</c:v>
                </c:pt>
                <c:pt idx="3">
                  <c:v>0.49099999999999999</c:v>
                </c:pt>
                <c:pt idx="4">
                  <c:v>0.503</c:v>
                </c:pt>
              </c:numCache>
            </c:numRef>
          </c:val>
          <c:smooth val="0"/>
          <c:extLst>
            <c:ext xmlns:c16="http://schemas.microsoft.com/office/drawing/2014/chart" uri="{C3380CC4-5D6E-409C-BE32-E72D297353CC}">
              <c16:uniqueId val="{00000000-C437-450A-940F-6D876ECB68B4}"/>
            </c:ext>
          </c:extLst>
        </c:ser>
        <c:ser>
          <c:idx val="3"/>
          <c:order val="3"/>
          <c:tx>
            <c:strRef>
              <c:f>Semantic!$AA$173</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Semantic!$AB$169:$AF$169</c:f>
              <c:strCache>
                <c:ptCount val="5"/>
                <c:pt idx="0">
                  <c:v>LDA</c:v>
                </c:pt>
                <c:pt idx="1">
                  <c:v>LDA-TFIDF</c:v>
                </c:pt>
                <c:pt idx="2">
                  <c:v>LDA-Glove</c:v>
                </c:pt>
                <c:pt idx="3">
                  <c:v>LDA-Glove 0,7</c:v>
                </c:pt>
                <c:pt idx="4">
                  <c:v>BTM</c:v>
                </c:pt>
              </c:strCache>
            </c:strRef>
          </c:cat>
          <c:val>
            <c:numRef>
              <c:f>Semantic!$AB$173:$AF$173</c:f>
              <c:numCache>
                <c:formatCode>General</c:formatCode>
                <c:ptCount val="5"/>
                <c:pt idx="0">
                  <c:v>0.42699999999999999</c:v>
                </c:pt>
                <c:pt idx="1">
                  <c:v>0.45300000000000001</c:v>
                </c:pt>
                <c:pt idx="2">
                  <c:v>0.47599999999999998</c:v>
                </c:pt>
                <c:pt idx="3">
                  <c:v>0.47199999999999998</c:v>
                </c:pt>
                <c:pt idx="4">
                  <c:v>0.48499999999999999</c:v>
                </c:pt>
              </c:numCache>
            </c:numRef>
          </c:val>
          <c:smooth val="0"/>
          <c:extLst>
            <c:ext xmlns:c16="http://schemas.microsoft.com/office/drawing/2014/chart" uri="{C3380CC4-5D6E-409C-BE32-E72D297353CC}">
              <c16:uniqueId val="{00000000-42B7-4FDD-82AC-8BF822155F7F}"/>
            </c:ext>
          </c:extLst>
        </c:ser>
        <c:dLbls>
          <c:showLegendKey val="0"/>
          <c:showVal val="0"/>
          <c:showCatName val="0"/>
          <c:showSerName val="0"/>
          <c:showPercent val="0"/>
          <c:showBubbleSize val="0"/>
        </c:dLbls>
        <c:marker val="1"/>
        <c:smooth val="0"/>
        <c:axId val="504543720"/>
        <c:axId val="504544704"/>
        <c:extLst>
          <c:ext xmlns:c15="http://schemas.microsoft.com/office/drawing/2012/chart" uri="{02D57815-91ED-43cb-92C2-25804820EDAC}">
            <c15:filteredLineSeries>
              <c15:ser>
                <c:idx val="1"/>
                <c:order val="1"/>
                <c:tx>
                  <c:strRef>
                    <c:extLst>
                      <c:ext uri="{02D57815-91ED-43cb-92C2-25804820EDAC}">
                        <c15:formulaRef>
                          <c15:sqref>Semantic!$AA$171</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Semantic!$AB$169:$AF$169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Semantic!$AB$171:$AF$171</c15:sqref>
                        </c15:formulaRef>
                      </c:ext>
                    </c:extLst>
                    <c:numCache>
                      <c:formatCode>General</c:formatCode>
                      <c:ptCount val="5"/>
                      <c:pt idx="0">
                        <c:v>0.42899999999999999</c:v>
                      </c:pt>
                      <c:pt idx="1">
                        <c:v>0.42899999999999999</c:v>
                      </c:pt>
                      <c:pt idx="2">
                        <c:v>0.48199999999999998</c:v>
                      </c:pt>
                      <c:pt idx="3">
                        <c:v>0.505</c:v>
                      </c:pt>
                      <c:pt idx="4">
                        <c:v>0.437</c:v>
                      </c:pt>
                    </c:numCache>
                  </c:numRef>
                </c:val>
                <c:smooth val="0"/>
                <c:extLst>
                  <c:ext xmlns:c16="http://schemas.microsoft.com/office/drawing/2014/chart" uri="{C3380CC4-5D6E-409C-BE32-E72D297353CC}">
                    <c16:uniqueId val="{00000001-C437-450A-940F-6D876ECB68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Semantic!$AA$172</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Semantic!$AB$169:$AF$169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Semantic!$AB$172:$AF$172</c15:sqref>
                        </c15:formulaRef>
                      </c:ext>
                    </c:extLst>
                    <c:numCache>
                      <c:formatCode>General</c:formatCode>
                      <c:ptCount val="5"/>
                      <c:pt idx="0">
                        <c:v>0.43099999999999999</c:v>
                      </c:pt>
                      <c:pt idx="1">
                        <c:v>0.41599999999999998</c:v>
                      </c:pt>
                      <c:pt idx="2">
                        <c:v>0.45</c:v>
                      </c:pt>
                      <c:pt idx="3">
                        <c:v>0.46600000000000003</c:v>
                      </c:pt>
                      <c:pt idx="4">
                        <c:v>0.45400000000000001</c:v>
                      </c:pt>
                    </c:numCache>
                  </c:numRef>
                </c:val>
                <c:smooth val="0"/>
                <c:extLst xmlns:c15="http://schemas.microsoft.com/office/drawing/2012/chart">
                  <c:ext xmlns:c16="http://schemas.microsoft.com/office/drawing/2014/chart" uri="{C3380CC4-5D6E-409C-BE32-E72D297353CC}">
                    <c16:uniqueId val="{00000002-C437-450A-940F-6D876ECB68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Semantic!$AA$174</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Semantic!$AB$169:$AF$169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Semantic!$AB$174:$AF$174</c15:sqref>
                        </c15:formulaRef>
                      </c:ext>
                    </c:extLst>
                    <c:numCache>
                      <c:formatCode>General</c:formatCode>
                      <c:ptCount val="5"/>
                      <c:pt idx="0">
                        <c:v>0.438</c:v>
                      </c:pt>
                      <c:pt idx="1">
                        <c:v>0.439</c:v>
                      </c:pt>
                      <c:pt idx="2">
                        <c:v>0.47599999999999998</c:v>
                      </c:pt>
                      <c:pt idx="3">
                        <c:v>0.48499999999999999</c:v>
                      </c:pt>
                      <c:pt idx="4">
                        <c:v>0.45900000000000002</c:v>
                      </c:pt>
                    </c:numCache>
                  </c:numRef>
                </c:val>
                <c:smooth val="0"/>
                <c:extLst xmlns:c15="http://schemas.microsoft.com/office/drawing/2012/chart">
                  <c:ext xmlns:c16="http://schemas.microsoft.com/office/drawing/2014/chart" uri="{C3380CC4-5D6E-409C-BE32-E72D297353CC}">
                    <c16:uniqueId val="{00000001-42B7-4FDD-82AC-8BF822155F7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Semantic!$AA$175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Semantic!$AB$169:$AF$169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Semantic!$AB$175:$AF$175</c15:sqref>
                        </c15:formulaRef>
                      </c:ext>
                    </c:extLst>
                    <c:numCache>
                      <c:formatCode>General</c:formatCode>
                      <c:ptCount val="5"/>
                      <c:pt idx="0">
                        <c:v>0.41299999999999998</c:v>
                      </c:pt>
                      <c:pt idx="1">
                        <c:v>0.42799999999999999</c:v>
                      </c:pt>
                      <c:pt idx="2">
                        <c:v>0.45900000000000002</c:v>
                      </c:pt>
                      <c:pt idx="3">
                        <c:v>0.45900000000000002</c:v>
                      </c:pt>
                      <c:pt idx="4">
                        <c:v>0.45</c:v>
                      </c:pt>
                    </c:numCache>
                  </c:numRef>
                </c:val>
                <c:smooth val="0"/>
                <c:extLst xmlns:c15="http://schemas.microsoft.com/office/drawing/2012/chart">
                  <c:ext xmlns:c16="http://schemas.microsoft.com/office/drawing/2014/chart" uri="{C3380CC4-5D6E-409C-BE32-E72D297353CC}">
                    <c16:uniqueId val="{00000002-42B7-4FDD-82AC-8BF822155F7F}"/>
                  </c:ext>
                </c:extLst>
              </c15:ser>
            </c15:filteredLineSeries>
          </c:ext>
        </c:extLst>
      </c:lineChart>
      <c:catAx>
        <c:axId val="50454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44704"/>
        <c:crosses val="autoZero"/>
        <c:auto val="1"/>
        <c:lblAlgn val="ctr"/>
        <c:lblOffset val="100"/>
        <c:noMultiLvlLbl val="0"/>
      </c:catAx>
      <c:valAx>
        <c:axId val="504544704"/>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4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Semantic!$AI$170</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Semantic!$AJ$169:$AN$169</c:f>
              <c:strCache>
                <c:ptCount val="5"/>
                <c:pt idx="0">
                  <c:v>LDA</c:v>
                </c:pt>
                <c:pt idx="1">
                  <c:v>LDA-TFIDF</c:v>
                </c:pt>
                <c:pt idx="2">
                  <c:v>LDA-Glove</c:v>
                </c:pt>
                <c:pt idx="3">
                  <c:v>LDA-Glove 0,7</c:v>
                </c:pt>
                <c:pt idx="4">
                  <c:v>BTM</c:v>
                </c:pt>
              </c:strCache>
            </c:strRef>
          </c:cat>
          <c:val>
            <c:numRef>
              <c:f>Semantic!$AJ$170:$AN$170</c:f>
              <c:numCache>
                <c:formatCode>General</c:formatCode>
                <c:ptCount val="5"/>
                <c:pt idx="0">
                  <c:v>0.248</c:v>
                </c:pt>
                <c:pt idx="1">
                  <c:v>0.249</c:v>
                </c:pt>
                <c:pt idx="2">
                  <c:v>0.26400000000000001</c:v>
                </c:pt>
                <c:pt idx="3">
                  <c:v>0.312</c:v>
                </c:pt>
                <c:pt idx="4">
                  <c:v>0.36499999999999999</c:v>
                </c:pt>
              </c:numCache>
            </c:numRef>
          </c:val>
          <c:smooth val="0"/>
          <c:extLst>
            <c:ext xmlns:c16="http://schemas.microsoft.com/office/drawing/2014/chart" uri="{C3380CC4-5D6E-409C-BE32-E72D297353CC}">
              <c16:uniqueId val="{00000000-A02B-462D-99B7-525DCC458682}"/>
            </c:ext>
          </c:extLst>
        </c:ser>
        <c:ser>
          <c:idx val="3"/>
          <c:order val="3"/>
          <c:tx>
            <c:strRef>
              <c:f>Semantic!$AI$173</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Semantic!$AJ$169:$AN$169</c:f>
              <c:strCache>
                <c:ptCount val="5"/>
                <c:pt idx="0">
                  <c:v>LDA</c:v>
                </c:pt>
                <c:pt idx="1">
                  <c:v>LDA-TFIDF</c:v>
                </c:pt>
                <c:pt idx="2">
                  <c:v>LDA-Glove</c:v>
                </c:pt>
                <c:pt idx="3">
                  <c:v>LDA-Glove 0,7</c:v>
                </c:pt>
                <c:pt idx="4">
                  <c:v>BTM</c:v>
                </c:pt>
              </c:strCache>
            </c:strRef>
          </c:cat>
          <c:val>
            <c:numRef>
              <c:f>Semantic!$AJ$173:$AN$173</c:f>
              <c:numCache>
                <c:formatCode>General</c:formatCode>
                <c:ptCount val="5"/>
                <c:pt idx="0">
                  <c:v>0.13800000000000001</c:v>
                </c:pt>
                <c:pt idx="1">
                  <c:v>0.19</c:v>
                </c:pt>
                <c:pt idx="2">
                  <c:v>0.23499999999999999</c:v>
                </c:pt>
                <c:pt idx="3">
                  <c:v>0.22800000000000001</c:v>
                </c:pt>
                <c:pt idx="4">
                  <c:v>0.29499999999999998</c:v>
                </c:pt>
              </c:numCache>
            </c:numRef>
          </c:val>
          <c:smooth val="0"/>
          <c:extLst>
            <c:ext xmlns:c16="http://schemas.microsoft.com/office/drawing/2014/chart" uri="{C3380CC4-5D6E-409C-BE32-E72D297353CC}">
              <c16:uniqueId val="{00000000-0543-4005-AA89-8A69688EF6E5}"/>
            </c:ext>
          </c:extLst>
        </c:ser>
        <c:dLbls>
          <c:showLegendKey val="0"/>
          <c:showVal val="0"/>
          <c:showCatName val="0"/>
          <c:showSerName val="0"/>
          <c:showPercent val="0"/>
          <c:showBubbleSize val="0"/>
        </c:dLbls>
        <c:marker val="1"/>
        <c:smooth val="0"/>
        <c:axId val="504522400"/>
        <c:axId val="504522728"/>
        <c:extLst>
          <c:ext xmlns:c15="http://schemas.microsoft.com/office/drawing/2012/chart" uri="{02D57815-91ED-43cb-92C2-25804820EDAC}">
            <c15:filteredLineSeries>
              <c15:ser>
                <c:idx val="1"/>
                <c:order val="1"/>
                <c:tx>
                  <c:strRef>
                    <c:extLst>
                      <c:ext uri="{02D57815-91ED-43cb-92C2-25804820EDAC}">
                        <c15:formulaRef>
                          <c15:sqref>Semantic!$AI$171</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Semantic!$AJ$169:$AN$169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Semantic!$AJ$171:$AN$171</c15:sqref>
                        </c15:formulaRef>
                      </c:ext>
                    </c:extLst>
                    <c:numCache>
                      <c:formatCode>General</c:formatCode>
                      <c:ptCount val="5"/>
                      <c:pt idx="0">
                        <c:v>0.153</c:v>
                      </c:pt>
                      <c:pt idx="1">
                        <c:v>0.17299999999999999</c:v>
                      </c:pt>
                      <c:pt idx="2">
                        <c:v>0.186</c:v>
                      </c:pt>
                      <c:pt idx="3">
                        <c:v>0.19</c:v>
                      </c:pt>
                      <c:pt idx="4">
                        <c:v>0.223</c:v>
                      </c:pt>
                    </c:numCache>
                  </c:numRef>
                </c:val>
                <c:smooth val="0"/>
                <c:extLst>
                  <c:ext xmlns:c16="http://schemas.microsoft.com/office/drawing/2014/chart" uri="{C3380CC4-5D6E-409C-BE32-E72D297353CC}">
                    <c16:uniqueId val="{00000001-A02B-462D-99B7-525DCC45868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Semantic!$AI$172</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Semantic!$AJ$169:$AN$169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Semantic!$AJ$172:$AN$172</c15:sqref>
                        </c15:formulaRef>
                      </c:ext>
                    </c:extLst>
                    <c:numCache>
                      <c:formatCode>General</c:formatCode>
                      <c:ptCount val="5"/>
                      <c:pt idx="0">
                        <c:v>0.112</c:v>
                      </c:pt>
                      <c:pt idx="1">
                        <c:v>0.152</c:v>
                      </c:pt>
                      <c:pt idx="2">
                        <c:v>0.17</c:v>
                      </c:pt>
                      <c:pt idx="3">
                        <c:v>0.16600000000000001</c:v>
                      </c:pt>
                      <c:pt idx="4">
                        <c:v>0.14499999999999999</c:v>
                      </c:pt>
                    </c:numCache>
                  </c:numRef>
                </c:val>
                <c:smooth val="0"/>
                <c:extLst xmlns:c15="http://schemas.microsoft.com/office/drawing/2012/chart">
                  <c:ext xmlns:c16="http://schemas.microsoft.com/office/drawing/2014/chart" uri="{C3380CC4-5D6E-409C-BE32-E72D297353CC}">
                    <c16:uniqueId val="{00000002-A02B-462D-99B7-525DCC45868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Semantic!$AI$174</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Semantic!$AJ$169:$AN$169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Semantic!$AJ$174:$AN$174</c15:sqref>
                        </c15:formulaRef>
                      </c:ext>
                    </c:extLst>
                    <c:numCache>
                      <c:formatCode>General</c:formatCode>
                      <c:ptCount val="5"/>
                      <c:pt idx="0">
                        <c:v>0.16700000000000001</c:v>
                      </c:pt>
                      <c:pt idx="1">
                        <c:v>0.16500000000000001</c:v>
                      </c:pt>
                      <c:pt idx="2">
                        <c:v>0.2</c:v>
                      </c:pt>
                      <c:pt idx="3">
                        <c:v>0.184</c:v>
                      </c:pt>
                      <c:pt idx="4">
                        <c:v>0.23100000000000001</c:v>
                      </c:pt>
                    </c:numCache>
                  </c:numRef>
                </c:val>
                <c:smooth val="0"/>
                <c:extLst xmlns:c15="http://schemas.microsoft.com/office/drawing/2012/chart">
                  <c:ext xmlns:c16="http://schemas.microsoft.com/office/drawing/2014/chart" uri="{C3380CC4-5D6E-409C-BE32-E72D297353CC}">
                    <c16:uniqueId val="{00000001-0543-4005-AA89-8A69688EF6E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Semantic!$AI$175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Semantic!$AJ$169:$AN$169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Semantic!$AJ$175:$AN$175</c15:sqref>
                        </c15:formulaRef>
                      </c:ext>
                    </c:extLst>
                    <c:numCache>
                      <c:formatCode>General</c:formatCode>
                      <c:ptCount val="5"/>
                      <c:pt idx="0">
                        <c:v>0.16700000000000001</c:v>
                      </c:pt>
                      <c:pt idx="1">
                        <c:v>0.14599999999999999</c:v>
                      </c:pt>
                      <c:pt idx="2">
                        <c:v>0.16600000000000001</c:v>
                      </c:pt>
                      <c:pt idx="3">
                        <c:v>0.19</c:v>
                      </c:pt>
                      <c:pt idx="4">
                        <c:v>0.13100000000000001</c:v>
                      </c:pt>
                    </c:numCache>
                  </c:numRef>
                </c:val>
                <c:smooth val="0"/>
                <c:extLst xmlns:c15="http://schemas.microsoft.com/office/drawing/2012/chart">
                  <c:ext xmlns:c16="http://schemas.microsoft.com/office/drawing/2014/chart" uri="{C3380CC4-5D6E-409C-BE32-E72D297353CC}">
                    <c16:uniqueId val="{00000002-0543-4005-AA89-8A69688EF6E5}"/>
                  </c:ext>
                </c:extLst>
              </c15:ser>
            </c15:filteredLineSeries>
          </c:ext>
        </c:extLst>
      </c:lineChart>
      <c:catAx>
        <c:axId val="50452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2728"/>
        <c:crosses val="autoZero"/>
        <c:auto val="1"/>
        <c:lblAlgn val="ctr"/>
        <c:lblOffset val="100"/>
        <c:noMultiLvlLbl val="0"/>
      </c:catAx>
      <c:valAx>
        <c:axId val="50452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Semantic!$AQ$170</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Semantic!$AR$169:$AV$169</c:f>
              <c:strCache>
                <c:ptCount val="5"/>
                <c:pt idx="0">
                  <c:v>LDA</c:v>
                </c:pt>
                <c:pt idx="1">
                  <c:v>LDA-TFIDF</c:v>
                </c:pt>
                <c:pt idx="2">
                  <c:v>LDA-Glove</c:v>
                </c:pt>
                <c:pt idx="3">
                  <c:v>LDA-Glove 0,7</c:v>
                </c:pt>
                <c:pt idx="4">
                  <c:v>BTM</c:v>
                </c:pt>
              </c:strCache>
            </c:strRef>
          </c:cat>
          <c:val>
            <c:numRef>
              <c:f>Semantic!$AR$170:$AV$170</c:f>
              <c:numCache>
                <c:formatCode>General</c:formatCode>
                <c:ptCount val="5"/>
                <c:pt idx="0">
                  <c:v>0.48199999999999998</c:v>
                </c:pt>
                <c:pt idx="1">
                  <c:v>0.46400000000000002</c:v>
                </c:pt>
                <c:pt idx="2">
                  <c:v>0.505</c:v>
                </c:pt>
                <c:pt idx="3">
                  <c:v>0.56799999999999995</c:v>
                </c:pt>
                <c:pt idx="4">
                  <c:v>0.54100000000000004</c:v>
                </c:pt>
              </c:numCache>
            </c:numRef>
          </c:val>
          <c:smooth val="0"/>
          <c:extLst>
            <c:ext xmlns:c16="http://schemas.microsoft.com/office/drawing/2014/chart" uri="{C3380CC4-5D6E-409C-BE32-E72D297353CC}">
              <c16:uniqueId val="{00000000-8BED-4541-B6AF-5BFF9D87CC43}"/>
            </c:ext>
          </c:extLst>
        </c:ser>
        <c:ser>
          <c:idx val="3"/>
          <c:order val="3"/>
          <c:tx>
            <c:strRef>
              <c:f>Semantic!$AQ$173</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Semantic!$AR$169:$AV$169</c:f>
              <c:strCache>
                <c:ptCount val="5"/>
                <c:pt idx="0">
                  <c:v>LDA</c:v>
                </c:pt>
                <c:pt idx="1">
                  <c:v>LDA-TFIDF</c:v>
                </c:pt>
                <c:pt idx="2">
                  <c:v>LDA-Glove</c:v>
                </c:pt>
                <c:pt idx="3">
                  <c:v>LDA-Glove 0,7</c:v>
                </c:pt>
                <c:pt idx="4">
                  <c:v>BTM</c:v>
                </c:pt>
              </c:strCache>
            </c:strRef>
          </c:cat>
          <c:val>
            <c:numRef>
              <c:f>Semantic!$AR$173:$AV$173</c:f>
              <c:numCache>
                <c:formatCode>General</c:formatCode>
                <c:ptCount val="5"/>
                <c:pt idx="0">
                  <c:v>0.434</c:v>
                </c:pt>
                <c:pt idx="1">
                  <c:v>0.42</c:v>
                </c:pt>
                <c:pt idx="2">
                  <c:v>0.48499999999999999</c:v>
                </c:pt>
                <c:pt idx="3">
                  <c:v>0.55000000000000004</c:v>
                </c:pt>
                <c:pt idx="4">
                  <c:v>0.496</c:v>
                </c:pt>
              </c:numCache>
            </c:numRef>
          </c:val>
          <c:smooth val="0"/>
          <c:extLst>
            <c:ext xmlns:c16="http://schemas.microsoft.com/office/drawing/2014/chart" uri="{C3380CC4-5D6E-409C-BE32-E72D297353CC}">
              <c16:uniqueId val="{00000000-AD03-4579-BAC4-49D9254E909A}"/>
            </c:ext>
          </c:extLst>
        </c:ser>
        <c:dLbls>
          <c:showLegendKey val="0"/>
          <c:showVal val="0"/>
          <c:showCatName val="0"/>
          <c:showSerName val="0"/>
          <c:showPercent val="0"/>
          <c:showBubbleSize val="0"/>
        </c:dLbls>
        <c:marker val="1"/>
        <c:smooth val="0"/>
        <c:axId val="504524368"/>
        <c:axId val="504527976"/>
        <c:extLst>
          <c:ext xmlns:c15="http://schemas.microsoft.com/office/drawing/2012/chart" uri="{02D57815-91ED-43cb-92C2-25804820EDAC}">
            <c15:filteredLineSeries>
              <c15:ser>
                <c:idx val="1"/>
                <c:order val="1"/>
                <c:tx>
                  <c:strRef>
                    <c:extLst>
                      <c:ext uri="{02D57815-91ED-43cb-92C2-25804820EDAC}">
                        <c15:formulaRef>
                          <c15:sqref>Semantic!$AQ$171</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Semantic!$AR$169:$AV$169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Semantic!$AR$171:$AV$171</c15:sqref>
                        </c15:formulaRef>
                      </c:ext>
                    </c:extLst>
                    <c:numCache>
                      <c:formatCode>General</c:formatCode>
                      <c:ptCount val="5"/>
                      <c:pt idx="0">
                        <c:v>0.376</c:v>
                      </c:pt>
                      <c:pt idx="1">
                        <c:v>0.40200000000000002</c:v>
                      </c:pt>
                      <c:pt idx="2">
                        <c:v>0.51800000000000002</c:v>
                      </c:pt>
                      <c:pt idx="3">
                        <c:v>0.59499999999999997</c:v>
                      </c:pt>
                      <c:pt idx="4">
                        <c:v>0.41399999999999998</c:v>
                      </c:pt>
                    </c:numCache>
                  </c:numRef>
                </c:val>
                <c:smooth val="0"/>
                <c:extLst>
                  <c:ext xmlns:c16="http://schemas.microsoft.com/office/drawing/2014/chart" uri="{C3380CC4-5D6E-409C-BE32-E72D297353CC}">
                    <c16:uniqueId val="{00000001-8BED-4541-B6AF-5BFF9D87CC4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Semantic!$AQ$172</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Semantic!$AR$169:$AV$169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Semantic!$AR$172:$AV$172</c15:sqref>
                        </c15:formulaRef>
                      </c:ext>
                    </c:extLst>
                    <c:numCache>
                      <c:formatCode>General</c:formatCode>
                      <c:ptCount val="5"/>
                      <c:pt idx="0">
                        <c:v>0.42399999999999999</c:v>
                      </c:pt>
                      <c:pt idx="1">
                        <c:v>0.42599999999999999</c:v>
                      </c:pt>
                      <c:pt idx="2">
                        <c:v>0.45700000000000002</c:v>
                      </c:pt>
                      <c:pt idx="3">
                        <c:v>0.55700000000000005</c:v>
                      </c:pt>
                      <c:pt idx="4">
                        <c:v>0.46200000000000002</c:v>
                      </c:pt>
                    </c:numCache>
                  </c:numRef>
                </c:val>
                <c:smooth val="0"/>
                <c:extLst xmlns:c15="http://schemas.microsoft.com/office/drawing/2012/chart">
                  <c:ext xmlns:c16="http://schemas.microsoft.com/office/drawing/2014/chart" uri="{C3380CC4-5D6E-409C-BE32-E72D297353CC}">
                    <c16:uniqueId val="{00000002-8BED-4541-B6AF-5BFF9D87CC4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Semantic!$AQ$174</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Semantic!$AR$169:$AV$169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Semantic!$AR$174:$AV$174</c15:sqref>
                        </c15:formulaRef>
                      </c:ext>
                    </c:extLst>
                    <c:numCache>
                      <c:formatCode>General</c:formatCode>
                      <c:ptCount val="5"/>
                      <c:pt idx="0">
                        <c:v>0.42099999999999999</c:v>
                      </c:pt>
                      <c:pt idx="1">
                        <c:v>0.433</c:v>
                      </c:pt>
                      <c:pt idx="2">
                        <c:v>0.505</c:v>
                      </c:pt>
                      <c:pt idx="3">
                        <c:v>0.57399999999999995</c:v>
                      </c:pt>
                      <c:pt idx="4">
                        <c:v>0.45800000000000002</c:v>
                      </c:pt>
                    </c:numCache>
                  </c:numRef>
                </c:val>
                <c:smooth val="0"/>
                <c:extLst xmlns:c15="http://schemas.microsoft.com/office/drawing/2012/chart">
                  <c:ext xmlns:c16="http://schemas.microsoft.com/office/drawing/2014/chart" uri="{C3380CC4-5D6E-409C-BE32-E72D297353CC}">
                    <c16:uniqueId val="{00000001-AD03-4579-BAC4-49D9254E909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Semantic!$AQ$175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Semantic!$AR$169:$AV$169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Semantic!$AR$175:$AV$175</c15:sqref>
                        </c15:formulaRef>
                      </c:ext>
                    </c:extLst>
                    <c:numCache>
                      <c:formatCode>General</c:formatCode>
                      <c:ptCount val="5"/>
                      <c:pt idx="0">
                        <c:v>0.40799999999999997</c:v>
                      </c:pt>
                      <c:pt idx="1">
                        <c:v>0.39900000000000002</c:v>
                      </c:pt>
                      <c:pt idx="2">
                        <c:v>0.49299999999999999</c:v>
                      </c:pt>
                      <c:pt idx="3">
                        <c:v>0.54700000000000004</c:v>
                      </c:pt>
                      <c:pt idx="4">
                        <c:v>0.47099999999999997</c:v>
                      </c:pt>
                    </c:numCache>
                  </c:numRef>
                </c:val>
                <c:smooth val="0"/>
                <c:extLst xmlns:c15="http://schemas.microsoft.com/office/drawing/2012/chart">
                  <c:ext xmlns:c16="http://schemas.microsoft.com/office/drawing/2014/chart" uri="{C3380CC4-5D6E-409C-BE32-E72D297353CC}">
                    <c16:uniqueId val="{00000002-AD03-4579-BAC4-49D9254E909A}"/>
                  </c:ext>
                </c:extLst>
              </c15:ser>
            </c15:filteredLineSeries>
          </c:ext>
        </c:extLst>
      </c:lineChart>
      <c:catAx>
        <c:axId val="50452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7976"/>
        <c:crosses val="autoZero"/>
        <c:auto val="1"/>
        <c:lblAlgn val="ctr"/>
        <c:lblOffset val="100"/>
        <c:noMultiLvlLbl val="0"/>
      </c:catAx>
      <c:valAx>
        <c:axId val="50452797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Semantic!$BA$145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Semantic!$BB$144:$BF$144</c:f>
              <c:strCache>
                <c:ptCount val="5"/>
                <c:pt idx="0">
                  <c:v>LDA</c:v>
                </c:pt>
                <c:pt idx="1">
                  <c:v>LDA-TFIDF</c:v>
                </c:pt>
                <c:pt idx="2">
                  <c:v>LDA-Glove</c:v>
                </c:pt>
                <c:pt idx="3">
                  <c:v>LDA-Glove 0,7</c:v>
                </c:pt>
                <c:pt idx="4">
                  <c:v>BTM</c:v>
                </c:pt>
              </c:strCache>
            </c:strRef>
          </c:cat>
          <c:val>
            <c:numRef>
              <c:f>Semantic!$BB$145:$BF$145</c:f>
              <c:numCache>
                <c:formatCode>0.000</c:formatCode>
                <c:ptCount val="5"/>
                <c:pt idx="0">
                  <c:v>0.60099999999999998</c:v>
                </c:pt>
                <c:pt idx="1">
                  <c:v>0.55500000000000005</c:v>
                </c:pt>
                <c:pt idx="2">
                  <c:v>0.70199999999999996</c:v>
                </c:pt>
                <c:pt idx="3">
                  <c:v>0.76800000000000002</c:v>
                </c:pt>
                <c:pt idx="4">
                  <c:v>0.63200000000000001</c:v>
                </c:pt>
              </c:numCache>
            </c:numRef>
          </c:val>
          <c:smooth val="0"/>
          <c:extLst>
            <c:ext xmlns:c16="http://schemas.microsoft.com/office/drawing/2014/chart" uri="{C3380CC4-5D6E-409C-BE32-E72D297353CC}">
              <c16:uniqueId val="{00000000-14BD-45CE-B0CA-9CCFADF2B14D}"/>
            </c:ext>
          </c:extLst>
        </c:ser>
        <c:ser>
          <c:idx val="3"/>
          <c:order val="3"/>
          <c:tx>
            <c:strRef>
              <c:f>Semantic!$BA$148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Semantic!$BB$144:$BF$144</c:f>
              <c:strCache>
                <c:ptCount val="5"/>
                <c:pt idx="0">
                  <c:v>LDA</c:v>
                </c:pt>
                <c:pt idx="1">
                  <c:v>LDA-TFIDF</c:v>
                </c:pt>
                <c:pt idx="2">
                  <c:v>LDA-Glove</c:v>
                </c:pt>
                <c:pt idx="3">
                  <c:v>LDA-Glove 0,7</c:v>
                </c:pt>
                <c:pt idx="4">
                  <c:v>BTM</c:v>
                </c:pt>
              </c:strCache>
            </c:strRef>
          </c:cat>
          <c:val>
            <c:numRef>
              <c:f>Semantic!$BB$148:$BF$148</c:f>
              <c:numCache>
                <c:formatCode>0.000</c:formatCode>
                <c:ptCount val="5"/>
                <c:pt idx="0">
                  <c:v>0.63300000000000001</c:v>
                </c:pt>
                <c:pt idx="1">
                  <c:v>0.58099999999999996</c:v>
                </c:pt>
                <c:pt idx="2">
                  <c:v>0.68500000000000005</c:v>
                </c:pt>
                <c:pt idx="3">
                  <c:v>0.72399999999999998</c:v>
                </c:pt>
                <c:pt idx="4">
                  <c:v>0.60399999999999998</c:v>
                </c:pt>
              </c:numCache>
            </c:numRef>
          </c:val>
          <c:smooth val="0"/>
          <c:extLst>
            <c:ext xmlns:c16="http://schemas.microsoft.com/office/drawing/2014/chart" uri="{C3380CC4-5D6E-409C-BE32-E72D297353CC}">
              <c16:uniqueId val="{00000000-843F-44CA-B839-90A51D3BE783}"/>
            </c:ext>
          </c:extLst>
        </c:ser>
        <c:dLbls>
          <c:showLegendKey val="0"/>
          <c:showVal val="0"/>
          <c:showCatName val="0"/>
          <c:showSerName val="0"/>
          <c:showPercent val="0"/>
          <c:showBubbleSize val="0"/>
        </c:dLbls>
        <c:marker val="1"/>
        <c:smooth val="0"/>
        <c:axId val="410904832"/>
        <c:axId val="410904176"/>
        <c:extLst>
          <c:ext xmlns:c15="http://schemas.microsoft.com/office/drawing/2012/chart" uri="{02D57815-91ED-43cb-92C2-25804820EDAC}">
            <c15:filteredLineSeries>
              <c15:ser>
                <c:idx val="1"/>
                <c:order val="1"/>
                <c:tx>
                  <c:strRef>
                    <c:extLst>
                      <c:ext uri="{02D57815-91ED-43cb-92C2-25804820EDAC}">
                        <c15:formulaRef>
                          <c15:sqref>Semantic!$BA$146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Semantic!$BB$144:$BF$144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Semantic!$BB$146:$BF$146</c15:sqref>
                        </c15:formulaRef>
                      </c:ext>
                    </c:extLst>
                    <c:numCache>
                      <c:formatCode>0.000</c:formatCode>
                      <c:ptCount val="5"/>
                      <c:pt idx="0">
                        <c:v>0.59</c:v>
                      </c:pt>
                      <c:pt idx="1">
                        <c:v>0.59799999999999998</c:v>
                      </c:pt>
                      <c:pt idx="2">
                        <c:v>0.68600000000000005</c:v>
                      </c:pt>
                      <c:pt idx="3">
                        <c:v>0.747</c:v>
                      </c:pt>
                      <c:pt idx="4">
                        <c:v>0.65200000000000002</c:v>
                      </c:pt>
                    </c:numCache>
                  </c:numRef>
                </c:val>
                <c:smooth val="0"/>
                <c:extLst>
                  <c:ext xmlns:c16="http://schemas.microsoft.com/office/drawing/2014/chart" uri="{C3380CC4-5D6E-409C-BE32-E72D297353CC}">
                    <c16:uniqueId val="{00000001-14BD-45CE-B0CA-9CCFADF2B14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Semantic!$BA$147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Semantic!$BB$144:$BF$144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Semantic!$BB$147:$BF$147</c15:sqref>
                        </c15:formulaRef>
                      </c:ext>
                    </c:extLst>
                    <c:numCache>
                      <c:formatCode>0.000</c:formatCode>
                      <c:ptCount val="5"/>
                      <c:pt idx="0">
                        <c:v>0.57099999999999995</c:v>
                      </c:pt>
                      <c:pt idx="1">
                        <c:v>0.502</c:v>
                      </c:pt>
                      <c:pt idx="2">
                        <c:v>0.624</c:v>
                      </c:pt>
                      <c:pt idx="3">
                        <c:v>0.69799999999999995</c:v>
                      </c:pt>
                      <c:pt idx="4">
                        <c:v>0.625</c:v>
                      </c:pt>
                    </c:numCache>
                  </c:numRef>
                </c:val>
                <c:smooth val="0"/>
                <c:extLst xmlns:c15="http://schemas.microsoft.com/office/drawing/2012/chart">
                  <c:ext xmlns:c16="http://schemas.microsoft.com/office/drawing/2014/chart" uri="{C3380CC4-5D6E-409C-BE32-E72D297353CC}">
                    <c16:uniqueId val="{00000002-14BD-45CE-B0CA-9CCFADF2B14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Semantic!$BA$149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Semantic!$BB$144:$BF$144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Semantic!$BB$149:$BF$149</c15:sqref>
                        </c15:formulaRef>
                      </c:ext>
                    </c:extLst>
                    <c:numCache>
                      <c:formatCode>0.000</c:formatCode>
                      <c:ptCount val="5"/>
                      <c:pt idx="0">
                        <c:v>0.56299999999999994</c:v>
                      </c:pt>
                      <c:pt idx="1">
                        <c:v>0.55300000000000005</c:v>
                      </c:pt>
                      <c:pt idx="2">
                        <c:v>0.70599999999999996</c:v>
                      </c:pt>
                      <c:pt idx="3">
                        <c:v>0.76</c:v>
                      </c:pt>
                      <c:pt idx="4">
                        <c:v>0.622</c:v>
                      </c:pt>
                    </c:numCache>
                  </c:numRef>
                </c:val>
                <c:smooth val="0"/>
                <c:extLst xmlns:c15="http://schemas.microsoft.com/office/drawing/2012/chart">
                  <c:ext xmlns:c16="http://schemas.microsoft.com/office/drawing/2014/chart" uri="{C3380CC4-5D6E-409C-BE32-E72D297353CC}">
                    <c16:uniqueId val="{00000001-843F-44CA-B839-90A51D3BE78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Semantic!$BA$150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Semantic!$BB$144:$BF$144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Semantic!$BB$150:$BF$150</c15:sqref>
                        </c15:formulaRef>
                      </c:ext>
                    </c:extLst>
                    <c:numCache>
                      <c:formatCode>0.000</c:formatCode>
                      <c:ptCount val="5"/>
                      <c:pt idx="0">
                        <c:v>0.57699999999999996</c:v>
                      </c:pt>
                      <c:pt idx="1">
                        <c:v>0.53500000000000003</c:v>
                      </c:pt>
                      <c:pt idx="2">
                        <c:v>0.63200000000000001</c:v>
                      </c:pt>
                      <c:pt idx="3">
                        <c:v>0.70099999999999996</c:v>
                      </c:pt>
                      <c:pt idx="4">
                        <c:v>0.625</c:v>
                      </c:pt>
                    </c:numCache>
                  </c:numRef>
                </c:val>
                <c:smooth val="0"/>
                <c:extLst xmlns:c15="http://schemas.microsoft.com/office/drawing/2012/chart">
                  <c:ext xmlns:c16="http://schemas.microsoft.com/office/drawing/2014/chart" uri="{C3380CC4-5D6E-409C-BE32-E72D297353CC}">
                    <c16:uniqueId val="{00000002-843F-44CA-B839-90A51D3BE783}"/>
                  </c:ext>
                </c:extLst>
              </c15:ser>
            </c15:filteredLineSeries>
          </c:ext>
        </c:extLst>
      </c:lineChart>
      <c:catAx>
        <c:axId val="41090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04176"/>
        <c:crosses val="autoZero"/>
        <c:auto val="1"/>
        <c:lblAlgn val="ctr"/>
        <c:lblOffset val="100"/>
        <c:noMultiLvlLbl val="0"/>
      </c:catAx>
      <c:valAx>
        <c:axId val="410904176"/>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0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Semantic!$BI$145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Semantic!$BJ$144:$BN$144</c:f>
              <c:strCache>
                <c:ptCount val="5"/>
                <c:pt idx="0">
                  <c:v>LDA</c:v>
                </c:pt>
                <c:pt idx="1">
                  <c:v>LDA-TFIDF</c:v>
                </c:pt>
                <c:pt idx="2">
                  <c:v>LDA-Glove</c:v>
                </c:pt>
                <c:pt idx="3">
                  <c:v>LDA-Glove 0,7</c:v>
                </c:pt>
                <c:pt idx="4">
                  <c:v>BTM</c:v>
                </c:pt>
              </c:strCache>
            </c:strRef>
          </c:cat>
          <c:val>
            <c:numRef>
              <c:f>Semantic!$BJ$145:$BN$145</c:f>
              <c:numCache>
                <c:formatCode>0.000</c:formatCode>
                <c:ptCount val="5"/>
                <c:pt idx="0">
                  <c:v>0.39900000000000002</c:v>
                </c:pt>
                <c:pt idx="1">
                  <c:v>0.39100000000000001</c:v>
                </c:pt>
                <c:pt idx="2">
                  <c:v>0.47499999999999998</c:v>
                </c:pt>
                <c:pt idx="3">
                  <c:v>0.503</c:v>
                </c:pt>
                <c:pt idx="4">
                  <c:v>0.42299999999999999</c:v>
                </c:pt>
              </c:numCache>
            </c:numRef>
          </c:val>
          <c:smooth val="0"/>
          <c:extLst>
            <c:ext xmlns:c16="http://schemas.microsoft.com/office/drawing/2014/chart" uri="{C3380CC4-5D6E-409C-BE32-E72D297353CC}">
              <c16:uniqueId val="{00000000-D912-4190-944D-E760FF815379}"/>
            </c:ext>
          </c:extLst>
        </c:ser>
        <c:ser>
          <c:idx val="3"/>
          <c:order val="3"/>
          <c:tx>
            <c:strRef>
              <c:f>Semantic!$BI$148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Semantic!$BJ$144:$BN$144</c:f>
              <c:strCache>
                <c:ptCount val="5"/>
                <c:pt idx="0">
                  <c:v>LDA</c:v>
                </c:pt>
                <c:pt idx="1">
                  <c:v>LDA-TFIDF</c:v>
                </c:pt>
                <c:pt idx="2">
                  <c:v>LDA-Glove</c:v>
                </c:pt>
                <c:pt idx="3">
                  <c:v>LDA-Glove 0,7</c:v>
                </c:pt>
                <c:pt idx="4">
                  <c:v>BTM</c:v>
                </c:pt>
              </c:strCache>
            </c:strRef>
          </c:cat>
          <c:val>
            <c:numRef>
              <c:f>Semantic!$BJ$148:$BN$148</c:f>
              <c:numCache>
                <c:formatCode>0.000</c:formatCode>
                <c:ptCount val="5"/>
                <c:pt idx="0">
                  <c:v>0.42199999999999999</c:v>
                </c:pt>
                <c:pt idx="1">
                  <c:v>0.41199999999999998</c:v>
                </c:pt>
                <c:pt idx="2">
                  <c:v>0.40200000000000002</c:v>
                </c:pt>
                <c:pt idx="3">
                  <c:v>0.46400000000000002</c:v>
                </c:pt>
                <c:pt idx="4">
                  <c:v>0.46400000000000002</c:v>
                </c:pt>
              </c:numCache>
            </c:numRef>
          </c:val>
          <c:smooth val="0"/>
          <c:extLst>
            <c:ext xmlns:c16="http://schemas.microsoft.com/office/drawing/2014/chart" uri="{C3380CC4-5D6E-409C-BE32-E72D297353CC}">
              <c16:uniqueId val="{00000000-9C08-4291-B350-C40E7478B258}"/>
            </c:ext>
          </c:extLst>
        </c:ser>
        <c:dLbls>
          <c:showLegendKey val="0"/>
          <c:showVal val="0"/>
          <c:showCatName val="0"/>
          <c:showSerName val="0"/>
          <c:showPercent val="0"/>
          <c:showBubbleSize val="0"/>
        </c:dLbls>
        <c:marker val="1"/>
        <c:smooth val="0"/>
        <c:axId val="504518136"/>
        <c:axId val="504518792"/>
        <c:extLst>
          <c:ext xmlns:c15="http://schemas.microsoft.com/office/drawing/2012/chart" uri="{02D57815-91ED-43cb-92C2-25804820EDAC}">
            <c15:filteredLineSeries>
              <c15:ser>
                <c:idx val="1"/>
                <c:order val="1"/>
                <c:tx>
                  <c:strRef>
                    <c:extLst>
                      <c:ext uri="{02D57815-91ED-43cb-92C2-25804820EDAC}">
                        <c15:formulaRef>
                          <c15:sqref>Semantic!$BI$146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Semantic!$BJ$144:$BN$144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Semantic!$BJ$146:$BN$146</c15:sqref>
                        </c15:formulaRef>
                      </c:ext>
                    </c:extLst>
                    <c:numCache>
                      <c:formatCode>0.000</c:formatCode>
                      <c:ptCount val="5"/>
                      <c:pt idx="0">
                        <c:v>0.371</c:v>
                      </c:pt>
                      <c:pt idx="1">
                        <c:v>0.34300000000000003</c:v>
                      </c:pt>
                      <c:pt idx="2">
                        <c:v>0.38200000000000001</c:v>
                      </c:pt>
                      <c:pt idx="3">
                        <c:v>0.36499999999999999</c:v>
                      </c:pt>
                      <c:pt idx="4">
                        <c:v>0.42299999999999999</c:v>
                      </c:pt>
                    </c:numCache>
                  </c:numRef>
                </c:val>
                <c:smooth val="0"/>
                <c:extLst>
                  <c:ext xmlns:c16="http://schemas.microsoft.com/office/drawing/2014/chart" uri="{C3380CC4-5D6E-409C-BE32-E72D297353CC}">
                    <c16:uniqueId val="{00000001-D912-4190-944D-E760FF81537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Semantic!$BI$147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Semantic!$BJ$144:$BN$144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Semantic!$BJ$147:$BN$147</c15:sqref>
                        </c15:formulaRef>
                      </c:ext>
                    </c:extLst>
                    <c:numCache>
                      <c:formatCode>0.000</c:formatCode>
                      <c:ptCount val="5"/>
                      <c:pt idx="0">
                        <c:v>0.34100000000000003</c:v>
                      </c:pt>
                      <c:pt idx="1">
                        <c:v>0.34699999999999998</c:v>
                      </c:pt>
                      <c:pt idx="2">
                        <c:v>0.35</c:v>
                      </c:pt>
                      <c:pt idx="3">
                        <c:v>0.32100000000000001</c:v>
                      </c:pt>
                      <c:pt idx="4">
                        <c:v>0.35099999999999998</c:v>
                      </c:pt>
                    </c:numCache>
                  </c:numRef>
                </c:val>
                <c:smooth val="0"/>
                <c:extLst xmlns:c15="http://schemas.microsoft.com/office/drawing/2012/chart">
                  <c:ext xmlns:c16="http://schemas.microsoft.com/office/drawing/2014/chart" uri="{C3380CC4-5D6E-409C-BE32-E72D297353CC}">
                    <c16:uniqueId val="{00000002-D912-4190-944D-E760FF81537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Semantic!$BI$149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Semantic!$BJ$144:$BN$144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Semantic!$BJ$149:$BN$149</c15:sqref>
                        </c15:formulaRef>
                      </c:ext>
                    </c:extLst>
                    <c:numCache>
                      <c:formatCode>0.000</c:formatCode>
                      <c:ptCount val="5"/>
                      <c:pt idx="0">
                        <c:v>0.39900000000000002</c:v>
                      </c:pt>
                      <c:pt idx="1">
                        <c:v>0.33100000000000002</c:v>
                      </c:pt>
                      <c:pt idx="2">
                        <c:v>0.38900000000000001</c:v>
                      </c:pt>
                      <c:pt idx="3">
                        <c:v>0.39100000000000001</c:v>
                      </c:pt>
                      <c:pt idx="4">
                        <c:v>0.41499999999999998</c:v>
                      </c:pt>
                    </c:numCache>
                  </c:numRef>
                </c:val>
                <c:smooth val="0"/>
                <c:extLst xmlns:c15="http://schemas.microsoft.com/office/drawing/2012/chart">
                  <c:ext xmlns:c16="http://schemas.microsoft.com/office/drawing/2014/chart" uri="{C3380CC4-5D6E-409C-BE32-E72D297353CC}">
                    <c16:uniqueId val="{00000001-9C08-4291-B350-C40E7478B25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Semantic!$BI$150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Semantic!$BJ$144:$BN$144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Semantic!$BJ$150:$BN$150</c15:sqref>
                        </c15:formulaRef>
                      </c:ext>
                    </c:extLst>
                    <c:numCache>
                      <c:formatCode>0.000</c:formatCode>
                      <c:ptCount val="5"/>
                      <c:pt idx="0">
                        <c:v>0.36299999999999999</c:v>
                      </c:pt>
                      <c:pt idx="1">
                        <c:v>0.33200000000000002</c:v>
                      </c:pt>
                      <c:pt idx="2">
                        <c:v>0.378</c:v>
                      </c:pt>
                      <c:pt idx="3">
                        <c:v>0.372</c:v>
                      </c:pt>
                      <c:pt idx="4">
                        <c:v>0.34499999999999997</c:v>
                      </c:pt>
                    </c:numCache>
                  </c:numRef>
                </c:val>
                <c:smooth val="0"/>
                <c:extLst xmlns:c15="http://schemas.microsoft.com/office/drawing/2012/chart">
                  <c:ext xmlns:c16="http://schemas.microsoft.com/office/drawing/2014/chart" uri="{C3380CC4-5D6E-409C-BE32-E72D297353CC}">
                    <c16:uniqueId val="{00000002-9C08-4291-B350-C40E7478B258}"/>
                  </c:ext>
                </c:extLst>
              </c15:ser>
            </c15:filteredLineSeries>
          </c:ext>
        </c:extLst>
      </c:lineChart>
      <c:catAx>
        <c:axId val="5045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18792"/>
        <c:crosses val="autoZero"/>
        <c:auto val="1"/>
        <c:lblAlgn val="ctr"/>
        <c:lblOffset val="100"/>
        <c:noMultiLvlLbl val="0"/>
      </c:catAx>
      <c:valAx>
        <c:axId val="504518792"/>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1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Semantic!$BQ$145</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Semantic!$BR$144:$BV$144</c:f>
              <c:strCache>
                <c:ptCount val="5"/>
                <c:pt idx="0">
                  <c:v>LDA</c:v>
                </c:pt>
                <c:pt idx="1">
                  <c:v>LDA-TFIDF</c:v>
                </c:pt>
                <c:pt idx="2">
                  <c:v>LDA-Glove</c:v>
                </c:pt>
                <c:pt idx="3">
                  <c:v>LDA-Glove 0,7</c:v>
                </c:pt>
                <c:pt idx="4">
                  <c:v>BTM</c:v>
                </c:pt>
              </c:strCache>
            </c:strRef>
          </c:cat>
          <c:val>
            <c:numRef>
              <c:f>Semantic!$BR$145:$BV$145</c:f>
              <c:numCache>
                <c:formatCode>General</c:formatCode>
                <c:ptCount val="5"/>
                <c:pt idx="0">
                  <c:v>0.186</c:v>
                </c:pt>
                <c:pt idx="1">
                  <c:v>0.185</c:v>
                </c:pt>
                <c:pt idx="2">
                  <c:v>0.22</c:v>
                </c:pt>
                <c:pt idx="3" formatCode="0.0000">
                  <c:v>0.223</c:v>
                </c:pt>
                <c:pt idx="4">
                  <c:v>0.19500000000000001</c:v>
                </c:pt>
              </c:numCache>
            </c:numRef>
          </c:val>
          <c:smooth val="0"/>
          <c:extLst>
            <c:ext xmlns:c16="http://schemas.microsoft.com/office/drawing/2014/chart" uri="{C3380CC4-5D6E-409C-BE32-E72D297353CC}">
              <c16:uniqueId val="{00000000-B082-47AF-BCA0-327500984879}"/>
            </c:ext>
          </c:extLst>
        </c:ser>
        <c:ser>
          <c:idx val="3"/>
          <c:order val="3"/>
          <c:tx>
            <c:strRef>
              <c:f>Semantic!$BQ$148</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Semantic!$BR$144:$BV$144</c:f>
              <c:strCache>
                <c:ptCount val="5"/>
                <c:pt idx="0">
                  <c:v>LDA</c:v>
                </c:pt>
                <c:pt idx="1">
                  <c:v>LDA-TFIDF</c:v>
                </c:pt>
                <c:pt idx="2">
                  <c:v>LDA-Glove</c:v>
                </c:pt>
                <c:pt idx="3">
                  <c:v>LDA-Glove 0,7</c:v>
                </c:pt>
                <c:pt idx="4">
                  <c:v>BTM</c:v>
                </c:pt>
              </c:strCache>
            </c:strRef>
          </c:cat>
          <c:val>
            <c:numRef>
              <c:f>Semantic!$BR$148:$BV$148</c:f>
              <c:numCache>
                <c:formatCode>General</c:formatCode>
                <c:ptCount val="5"/>
                <c:pt idx="0">
                  <c:v>0.18</c:v>
                </c:pt>
                <c:pt idx="1">
                  <c:v>0.20499999999999999</c:v>
                </c:pt>
                <c:pt idx="2">
                  <c:v>0.189</c:v>
                </c:pt>
                <c:pt idx="3">
                  <c:v>0.20399999999999999</c:v>
                </c:pt>
                <c:pt idx="4">
                  <c:v>0.21099999999999999</c:v>
                </c:pt>
              </c:numCache>
            </c:numRef>
          </c:val>
          <c:smooth val="0"/>
          <c:extLst>
            <c:ext xmlns:c16="http://schemas.microsoft.com/office/drawing/2014/chart" uri="{C3380CC4-5D6E-409C-BE32-E72D297353CC}">
              <c16:uniqueId val="{00000000-E88C-43FF-8E75-A76ECC31BFAE}"/>
            </c:ext>
          </c:extLst>
        </c:ser>
        <c:dLbls>
          <c:showLegendKey val="0"/>
          <c:showVal val="0"/>
          <c:showCatName val="0"/>
          <c:showSerName val="0"/>
          <c:showPercent val="0"/>
          <c:showBubbleSize val="0"/>
        </c:dLbls>
        <c:marker val="1"/>
        <c:smooth val="0"/>
        <c:axId val="504548968"/>
        <c:axId val="504547000"/>
        <c:extLst>
          <c:ext xmlns:c15="http://schemas.microsoft.com/office/drawing/2012/chart" uri="{02D57815-91ED-43cb-92C2-25804820EDAC}">
            <c15:filteredLineSeries>
              <c15:ser>
                <c:idx val="1"/>
                <c:order val="1"/>
                <c:tx>
                  <c:strRef>
                    <c:extLst>
                      <c:ext uri="{02D57815-91ED-43cb-92C2-25804820EDAC}">
                        <c15:formulaRef>
                          <c15:sqref>Semantic!$BQ$146</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Semantic!$BR$144:$BV$144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Semantic!$BR$146:$BV$146</c15:sqref>
                        </c15:formulaRef>
                      </c:ext>
                    </c:extLst>
                    <c:numCache>
                      <c:formatCode>General</c:formatCode>
                      <c:ptCount val="5"/>
                      <c:pt idx="0">
                        <c:v>0.193</c:v>
                      </c:pt>
                      <c:pt idx="1">
                        <c:v>0.186</c:v>
                      </c:pt>
                      <c:pt idx="2">
                        <c:v>0.19</c:v>
                      </c:pt>
                      <c:pt idx="3">
                        <c:v>0.193</c:v>
                      </c:pt>
                      <c:pt idx="4">
                        <c:v>0.20499999999999999</c:v>
                      </c:pt>
                    </c:numCache>
                  </c:numRef>
                </c:val>
                <c:smooth val="0"/>
                <c:extLst>
                  <c:ext xmlns:c16="http://schemas.microsoft.com/office/drawing/2014/chart" uri="{C3380CC4-5D6E-409C-BE32-E72D297353CC}">
                    <c16:uniqueId val="{00000001-B082-47AF-BCA0-32750098487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Semantic!$BQ$147</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Semantic!$BR$144:$BV$144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Semantic!$BR$147:$BV$147</c15:sqref>
                        </c15:formulaRef>
                      </c:ext>
                    </c:extLst>
                    <c:numCache>
                      <c:formatCode>General</c:formatCode>
                      <c:ptCount val="5"/>
                      <c:pt idx="0">
                        <c:v>0.17199999999999999</c:v>
                      </c:pt>
                      <c:pt idx="1">
                        <c:v>0.155</c:v>
                      </c:pt>
                      <c:pt idx="2">
                        <c:v>0.18099999999999999</c:v>
                      </c:pt>
                      <c:pt idx="3">
                        <c:v>0.183</c:v>
                      </c:pt>
                      <c:pt idx="4">
                        <c:v>0.17699999999999999</c:v>
                      </c:pt>
                    </c:numCache>
                  </c:numRef>
                </c:val>
                <c:smooth val="0"/>
                <c:extLst xmlns:c15="http://schemas.microsoft.com/office/drawing/2012/chart">
                  <c:ext xmlns:c16="http://schemas.microsoft.com/office/drawing/2014/chart" uri="{C3380CC4-5D6E-409C-BE32-E72D297353CC}">
                    <c16:uniqueId val="{00000002-B082-47AF-BCA0-32750098487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Semantic!$BQ$149</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Semantic!$BR$144:$BV$144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Semantic!$BR$149:$BV$149</c15:sqref>
                        </c15:formulaRef>
                      </c:ext>
                    </c:extLst>
                    <c:numCache>
                      <c:formatCode>General</c:formatCode>
                      <c:ptCount val="5"/>
                      <c:pt idx="0">
                        <c:v>0.17599999999999999</c:v>
                      </c:pt>
                      <c:pt idx="1">
                        <c:v>0.16600000000000001</c:v>
                      </c:pt>
                      <c:pt idx="2">
                        <c:v>0.19600000000000001</c:v>
                      </c:pt>
                      <c:pt idx="3">
                        <c:v>0.186</c:v>
                      </c:pt>
                      <c:pt idx="4">
                        <c:v>0.20499999999999999</c:v>
                      </c:pt>
                    </c:numCache>
                  </c:numRef>
                </c:val>
                <c:smooth val="0"/>
                <c:extLst xmlns:c15="http://schemas.microsoft.com/office/drawing/2012/chart">
                  <c:ext xmlns:c16="http://schemas.microsoft.com/office/drawing/2014/chart" uri="{C3380CC4-5D6E-409C-BE32-E72D297353CC}">
                    <c16:uniqueId val="{00000001-E88C-43FF-8E75-A76ECC31BFA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Semantic!$BQ$150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Semantic!$BR$144:$BV$144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Semantic!$BR$150:$BV$150</c15:sqref>
                        </c15:formulaRef>
                      </c:ext>
                    </c:extLst>
                    <c:numCache>
                      <c:formatCode>General</c:formatCode>
                      <c:ptCount val="5"/>
                      <c:pt idx="0">
                        <c:v>0.182</c:v>
                      </c:pt>
                      <c:pt idx="1">
                        <c:v>0.14000000000000001</c:v>
                      </c:pt>
                      <c:pt idx="2">
                        <c:v>0.185</c:v>
                      </c:pt>
                      <c:pt idx="3">
                        <c:v>0.16300000000000001</c:v>
                      </c:pt>
                      <c:pt idx="4">
                        <c:v>0.17199999999999999</c:v>
                      </c:pt>
                    </c:numCache>
                  </c:numRef>
                </c:val>
                <c:smooth val="0"/>
                <c:extLst xmlns:c15="http://schemas.microsoft.com/office/drawing/2012/chart">
                  <c:ext xmlns:c16="http://schemas.microsoft.com/office/drawing/2014/chart" uri="{C3380CC4-5D6E-409C-BE32-E72D297353CC}">
                    <c16:uniqueId val="{00000002-E88C-43FF-8E75-A76ECC31BFAE}"/>
                  </c:ext>
                </c:extLst>
              </c15:ser>
            </c15:filteredLineSeries>
          </c:ext>
        </c:extLst>
      </c:lineChart>
      <c:catAx>
        <c:axId val="50454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47000"/>
        <c:crosses val="autoZero"/>
        <c:auto val="1"/>
        <c:lblAlgn val="ctr"/>
        <c:lblOffset val="100"/>
        <c:noMultiLvlLbl val="0"/>
      </c:catAx>
      <c:valAx>
        <c:axId val="504547000"/>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48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Semantic!$BA$170</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Semantic!$BB$169:$BF$169</c:f>
              <c:strCache>
                <c:ptCount val="5"/>
                <c:pt idx="0">
                  <c:v>LDA</c:v>
                </c:pt>
                <c:pt idx="1">
                  <c:v>LDA-TFIDF</c:v>
                </c:pt>
                <c:pt idx="2">
                  <c:v>LDA-Glove</c:v>
                </c:pt>
                <c:pt idx="3">
                  <c:v>LDA-Glove 0,7</c:v>
                </c:pt>
                <c:pt idx="4">
                  <c:v>BTM</c:v>
                </c:pt>
              </c:strCache>
            </c:strRef>
          </c:cat>
          <c:val>
            <c:numRef>
              <c:f>Semantic!$BB$170:$BF$170</c:f>
              <c:numCache>
                <c:formatCode>0.000</c:formatCode>
                <c:ptCount val="5"/>
                <c:pt idx="0">
                  <c:v>0.45800000000000002</c:v>
                </c:pt>
                <c:pt idx="1">
                  <c:v>0.435</c:v>
                </c:pt>
                <c:pt idx="2">
                  <c:v>0.501</c:v>
                </c:pt>
                <c:pt idx="3">
                  <c:v>0.505</c:v>
                </c:pt>
                <c:pt idx="4">
                  <c:v>0.46300000000000002</c:v>
                </c:pt>
              </c:numCache>
            </c:numRef>
          </c:val>
          <c:smooth val="0"/>
          <c:extLst>
            <c:ext xmlns:c16="http://schemas.microsoft.com/office/drawing/2014/chart" uri="{C3380CC4-5D6E-409C-BE32-E72D297353CC}">
              <c16:uniqueId val="{00000000-B161-4EC3-B254-0B2F3144E6A2}"/>
            </c:ext>
          </c:extLst>
        </c:ser>
        <c:ser>
          <c:idx val="3"/>
          <c:order val="3"/>
          <c:tx>
            <c:strRef>
              <c:f>Semantic!$BA$173</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Semantic!$BB$169:$BF$169</c:f>
              <c:strCache>
                <c:ptCount val="5"/>
                <c:pt idx="0">
                  <c:v>LDA</c:v>
                </c:pt>
                <c:pt idx="1">
                  <c:v>LDA-TFIDF</c:v>
                </c:pt>
                <c:pt idx="2">
                  <c:v>LDA-Glove</c:v>
                </c:pt>
                <c:pt idx="3">
                  <c:v>LDA-Glove 0,7</c:v>
                </c:pt>
                <c:pt idx="4">
                  <c:v>BTM</c:v>
                </c:pt>
              </c:strCache>
            </c:strRef>
          </c:cat>
          <c:val>
            <c:numRef>
              <c:f>Semantic!$BB$173:$BF$173</c:f>
              <c:numCache>
                <c:formatCode>0.000</c:formatCode>
                <c:ptCount val="5"/>
                <c:pt idx="0">
                  <c:v>0.46500000000000002</c:v>
                </c:pt>
                <c:pt idx="1">
                  <c:v>0.46100000000000002</c:v>
                </c:pt>
                <c:pt idx="2">
                  <c:v>0.48099999999999998</c:v>
                </c:pt>
                <c:pt idx="3">
                  <c:v>0.49099999999999999</c:v>
                </c:pt>
                <c:pt idx="4">
                  <c:v>0.47899999999999998</c:v>
                </c:pt>
              </c:numCache>
            </c:numRef>
          </c:val>
          <c:smooth val="0"/>
          <c:extLst>
            <c:ext xmlns:c16="http://schemas.microsoft.com/office/drawing/2014/chart" uri="{C3380CC4-5D6E-409C-BE32-E72D297353CC}">
              <c16:uniqueId val="{00000000-81D9-45E8-83AD-E41FE2E034CF}"/>
            </c:ext>
          </c:extLst>
        </c:ser>
        <c:dLbls>
          <c:showLegendKey val="0"/>
          <c:showVal val="0"/>
          <c:showCatName val="0"/>
          <c:showSerName val="0"/>
          <c:showPercent val="0"/>
          <c:showBubbleSize val="0"/>
        </c:dLbls>
        <c:marker val="1"/>
        <c:smooth val="0"/>
        <c:axId val="504532896"/>
        <c:axId val="504533224"/>
        <c:extLst>
          <c:ext xmlns:c15="http://schemas.microsoft.com/office/drawing/2012/chart" uri="{02D57815-91ED-43cb-92C2-25804820EDAC}">
            <c15:filteredLineSeries>
              <c15:ser>
                <c:idx val="1"/>
                <c:order val="1"/>
                <c:tx>
                  <c:strRef>
                    <c:extLst>
                      <c:ext uri="{02D57815-91ED-43cb-92C2-25804820EDAC}">
                        <c15:formulaRef>
                          <c15:sqref>Semantic!$BA$171</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Semantic!$BB$169:$BF$169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Semantic!$BB$171:$BF$171</c15:sqref>
                        </c15:formulaRef>
                      </c:ext>
                    </c:extLst>
                    <c:numCache>
                      <c:formatCode>0.000</c:formatCode>
                      <c:ptCount val="5"/>
                      <c:pt idx="0">
                        <c:v>0.44500000000000001</c:v>
                      </c:pt>
                      <c:pt idx="1">
                        <c:v>0.437</c:v>
                      </c:pt>
                      <c:pt idx="2">
                        <c:v>0.48699999999999999</c:v>
                      </c:pt>
                      <c:pt idx="3">
                        <c:v>0.49</c:v>
                      </c:pt>
                      <c:pt idx="4">
                        <c:v>0.48199999999999998</c:v>
                      </c:pt>
                    </c:numCache>
                  </c:numRef>
                </c:val>
                <c:smooth val="0"/>
                <c:extLst>
                  <c:ext xmlns:c16="http://schemas.microsoft.com/office/drawing/2014/chart" uri="{C3380CC4-5D6E-409C-BE32-E72D297353CC}">
                    <c16:uniqueId val="{00000001-B161-4EC3-B254-0B2F3144E6A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Semantic!$BA$172</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Semantic!$BB$169:$BF$169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Semantic!$BB$172:$BF$172</c15:sqref>
                        </c15:formulaRef>
                      </c:ext>
                    </c:extLst>
                    <c:numCache>
                      <c:formatCode>0.000</c:formatCode>
                      <c:ptCount val="5"/>
                      <c:pt idx="0">
                        <c:v>0.41</c:v>
                      </c:pt>
                      <c:pt idx="1">
                        <c:v>0.38900000000000001</c:v>
                      </c:pt>
                      <c:pt idx="2">
                        <c:v>0.44400000000000001</c:v>
                      </c:pt>
                      <c:pt idx="3">
                        <c:v>0.441</c:v>
                      </c:pt>
                      <c:pt idx="4">
                        <c:v>0.45300000000000001</c:v>
                      </c:pt>
                    </c:numCache>
                  </c:numRef>
                </c:val>
                <c:smooth val="0"/>
                <c:extLst xmlns:c15="http://schemas.microsoft.com/office/drawing/2012/chart">
                  <c:ext xmlns:c16="http://schemas.microsoft.com/office/drawing/2014/chart" uri="{C3380CC4-5D6E-409C-BE32-E72D297353CC}">
                    <c16:uniqueId val="{00000002-B161-4EC3-B254-0B2F3144E6A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Semantic!$BA$174</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Semantic!$BB$169:$BF$169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Semantic!$BB$174:$BF$174</c15:sqref>
                        </c15:formulaRef>
                      </c:ext>
                    </c:extLst>
                    <c:numCache>
                      <c:formatCode>0.000</c:formatCode>
                      <c:ptCount val="5"/>
                      <c:pt idx="0">
                        <c:v>0.44</c:v>
                      </c:pt>
                      <c:pt idx="1">
                        <c:v>0.41799999999999998</c:v>
                      </c:pt>
                      <c:pt idx="2">
                        <c:v>0.48899999999999999</c:v>
                      </c:pt>
                      <c:pt idx="3">
                        <c:v>0.498</c:v>
                      </c:pt>
                      <c:pt idx="4">
                        <c:v>0.46300000000000002</c:v>
                      </c:pt>
                    </c:numCache>
                  </c:numRef>
                </c:val>
                <c:smooth val="0"/>
                <c:extLst xmlns:c15="http://schemas.microsoft.com/office/drawing/2012/chart">
                  <c:ext xmlns:c16="http://schemas.microsoft.com/office/drawing/2014/chart" uri="{C3380CC4-5D6E-409C-BE32-E72D297353CC}">
                    <c16:uniqueId val="{00000001-81D9-45E8-83AD-E41FE2E034C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Semantic!$BA$175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Semantic!$BB$169:$BF$169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Semantic!$BB$175:$BF$175</c15:sqref>
                        </c15:formulaRef>
                      </c:ext>
                    </c:extLst>
                    <c:numCache>
                      <c:formatCode>0.000</c:formatCode>
                      <c:ptCount val="5"/>
                      <c:pt idx="0">
                        <c:v>0.42099999999999999</c:v>
                      </c:pt>
                      <c:pt idx="1">
                        <c:v>0.39100000000000001</c:v>
                      </c:pt>
                      <c:pt idx="2">
                        <c:v>0.45500000000000002</c:v>
                      </c:pt>
                      <c:pt idx="3">
                        <c:v>0.432</c:v>
                      </c:pt>
                      <c:pt idx="4">
                        <c:v>0.45900000000000002</c:v>
                      </c:pt>
                    </c:numCache>
                  </c:numRef>
                </c:val>
                <c:smooth val="0"/>
                <c:extLst xmlns:c15="http://schemas.microsoft.com/office/drawing/2012/chart">
                  <c:ext xmlns:c16="http://schemas.microsoft.com/office/drawing/2014/chart" uri="{C3380CC4-5D6E-409C-BE32-E72D297353CC}">
                    <c16:uniqueId val="{00000002-81D9-45E8-83AD-E41FE2E034CF}"/>
                  </c:ext>
                </c:extLst>
              </c15:ser>
            </c15:filteredLineSeries>
          </c:ext>
        </c:extLst>
      </c:lineChart>
      <c:catAx>
        <c:axId val="50453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33224"/>
        <c:crosses val="autoZero"/>
        <c:auto val="1"/>
        <c:lblAlgn val="ctr"/>
        <c:lblOffset val="100"/>
        <c:noMultiLvlLbl val="0"/>
      </c:catAx>
      <c:valAx>
        <c:axId val="504533224"/>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32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Semantic!$BI$170</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Semantic!$BJ$169:$BN$169</c:f>
              <c:strCache>
                <c:ptCount val="5"/>
                <c:pt idx="0">
                  <c:v>LDA</c:v>
                </c:pt>
                <c:pt idx="1">
                  <c:v>LDA-TFIDF</c:v>
                </c:pt>
                <c:pt idx="2">
                  <c:v>LDA-Glove</c:v>
                </c:pt>
                <c:pt idx="3">
                  <c:v>LDA-Glove 0,7</c:v>
                </c:pt>
                <c:pt idx="4">
                  <c:v>BTM</c:v>
                </c:pt>
              </c:strCache>
            </c:strRef>
          </c:cat>
          <c:val>
            <c:numRef>
              <c:f>Semantic!$BJ$170:$BN$170</c:f>
              <c:numCache>
                <c:formatCode>General</c:formatCode>
                <c:ptCount val="5"/>
                <c:pt idx="0">
                  <c:v>0.17699999999999999</c:v>
                </c:pt>
                <c:pt idx="1">
                  <c:v>0.189</c:v>
                </c:pt>
                <c:pt idx="2">
                  <c:v>0.27800000000000002</c:v>
                </c:pt>
                <c:pt idx="3" formatCode="0.0000">
                  <c:v>0.317</c:v>
                </c:pt>
                <c:pt idx="4">
                  <c:v>0.23400000000000001</c:v>
                </c:pt>
              </c:numCache>
            </c:numRef>
          </c:val>
          <c:smooth val="0"/>
          <c:extLst>
            <c:ext xmlns:c16="http://schemas.microsoft.com/office/drawing/2014/chart" uri="{C3380CC4-5D6E-409C-BE32-E72D297353CC}">
              <c16:uniqueId val="{00000000-A57C-4E79-823F-66638135332B}"/>
            </c:ext>
          </c:extLst>
        </c:ser>
        <c:ser>
          <c:idx val="3"/>
          <c:order val="3"/>
          <c:tx>
            <c:strRef>
              <c:f>Semantic!$BI$173</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Semantic!$BJ$169:$BN$169</c:f>
              <c:strCache>
                <c:ptCount val="5"/>
                <c:pt idx="0">
                  <c:v>LDA</c:v>
                </c:pt>
                <c:pt idx="1">
                  <c:v>LDA-TFIDF</c:v>
                </c:pt>
                <c:pt idx="2">
                  <c:v>LDA-Glove</c:v>
                </c:pt>
                <c:pt idx="3">
                  <c:v>LDA-Glove 0,7</c:v>
                </c:pt>
                <c:pt idx="4">
                  <c:v>BTM</c:v>
                </c:pt>
              </c:strCache>
            </c:strRef>
          </c:cat>
          <c:val>
            <c:numRef>
              <c:f>Semantic!$BJ$173:$BN$173</c:f>
              <c:numCache>
                <c:formatCode>General</c:formatCode>
                <c:ptCount val="5"/>
                <c:pt idx="0">
                  <c:v>0.23499999999999999</c:v>
                </c:pt>
                <c:pt idx="1">
                  <c:v>0.22</c:v>
                </c:pt>
                <c:pt idx="2">
                  <c:v>0.21199999999999999</c:v>
                </c:pt>
                <c:pt idx="3">
                  <c:v>0.25700000000000001</c:v>
                </c:pt>
                <c:pt idx="4">
                  <c:v>0.27700000000000002</c:v>
                </c:pt>
              </c:numCache>
            </c:numRef>
          </c:val>
          <c:smooth val="0"/>
          <c:extLst>
            <c:ext xmlns:c16="http://schemas.microsoft.com/office/drawing/2014/chart" uri="{C3380CC4-5D6E-409C-BE32-E72D297353CC}">
              <c16:uniqueId val="{00000000-A9B7-4EF4-8E0C-DAAAD9956478}"/>
            </c:ext>
          </c:extLst>
        </c:ser>
        <c:dLbls>
          <c:showLegendKey val="0"/>
          <c:showVal val="0"/>
          <c:showCatName val="0"/>
          <c:showSerName val="0"/>
          <c:showPercent val="0"/>
          <c:showBubbleSize val="0"/>
        </c:dLbls>
        <c:marker val="1"/>
        <c:smooth val="0"/>
        <c:axId val="560094200"/>
        <c:axId val="560097152"/>
        <c:extLst>
          <c:ext xmlns:c15="http://schemas.microsoft.com/office/drawing/2012/chart" uri="{02D57815-91ED-43cb-92C2-25804820EDAC}">
            <c15:filteredLineSeries>
              <c15:ser>
                <c:idx val="1"/>
                <c:order val="1"/>
                <c:tx>
                  <c:strRef>
                    <c:extLst>
                      <c:ext uri="{02D57815-91ED-43cb-92C2-25804820EDAC}">
                        <c15:formulaRef>
                          <c15:sqref>Semantic!$BI$171</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Semantic!$BJ$169:$BN$169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Semantic!$BJ$171:$BN$171</c15:sqref>
                        </c15:formulaRef>
                      </c:ext>
                    </c:extLst>
                    <c:numCache>
                      <c:formatCode>General</c:formatCode>
                      <c:ptCount val="5"/>
                      <c:pt idx="0">
                        <c:v>0.19600000000000001</c:v>
                      </c:pt>
                      <c:pt idx="1">
                        <c:v>0.192</c:v>
                      </c:pt>
                      <c:pt idx="2">
                        <c:v>0.20799999999999999</c:v>
                      </c:pt>
                      <c:pt idx="3">
                        <c:v>0.20100000000000001</c:v>
                      </c:pt>
                      <c:pt idx="4">
                        <c:v>0.27600000000000002</c:v>
                      </c:pt>
                    </c:numCache>
                  </c:numRef>
                </c:val>
                <c:smooth val="0"/>
                <c:extLst>
                  <c:ext xmlns:c16="http://schemas.microsoft.com/office/drawing/2014/chart" uri="{C3380CC4-5D6E-409C-BE32-E72D297353CC}">
                    <c16:uniqueId val="{00000001-A57C-4E79-823F-66638135332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Semantic!$BI$172</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Semantic!$BJ$169:$BN$169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Semantic!$BJ$172:$BN$172</c15:sqref>
                        </c15:formulaRef>
                      </c:ext>
                    </c:extLst>
                    <c:numCache>
                      <c:formatCode>General</c:formatCode>
                      <c:ptCount val="5"/>
                      <c:pt idx="0">
                        <c:v>0.17199999999999999</c:v>
                      </c:pt>
                      <c:pt idx="1">
                        <c:v>0.159</c:v>
                      </c:pt>
                      <c:pt idx="2">
                        <c:v>0.16400000000000001</c:v>
                      </c:pt>
                      <c:pt idx="3">
                        <c:v>0.16800000000000001</c:v>
                      </c:pt>
                      <c:pt idx="4">
                        <c:v>0.17199999999999999</c:v>
                      </c:pt>
                    </c:numCache>
                  </c:numRef>
                </c:val>
                <c:smooth val="0"/>
                <c:extLst xmlns:c15="http://schemas.microsoft.com/office/drawing/2012/chart">
                  <c:ext xmlns:c16="http://schemas.microsoft.com/office/drawing/2014/chart" uri="{C3380CC4-5D6E-409C-BE32-E72D297353CC}">
                    <c16:uniqueId val="{00000002-A57C-4E79-823F-66638135332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Semantic!$BI$174</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Semantic!$BJ$169:$BN$169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Semantic!$BJ$174:$BN$174</c15:sqref>
                        </c15:formulaRef>
                      </c:ext>
                    </c:extLst>
                    <c:numCache>
                      <c:formatCode>General</c:formatCode>
                      <c:ptCount val="5"/>
                      <c:pt idx="0">
                        <c:v>0.219</c:v>
                      </c:pt>
                      <c:pt idx="1">
                        <c:v>0.159</c:v>
                      </c:pt>
                      <c:pt idx="2">
                        <c:v>0.223</c:v>
                      </c:pt>
                      <c:pt idx="3">
                        <c:v>0.219</c:v>
                      </c:pt>
                      <c:pt idx="4">
                        <c:v>0.247</c:v>
                      </c:pt>
                    </c:numCache>
                  </c:numRef>
                </c:val>
                <c:smooth val="0"/>
                <c:extLst xmlns:c15="http://schemas.microsoft.com/office/drawing/2012/chart">
                  <c:ext xmlns:c16="http://schemas.microsoft.com/office/drawing/2014/chart" uri="{C3380CC4-5D6E-409C-BE32-E72D297353CC}">
                    <c16:uniqueId val="{00000001-A9B7-4EF4-8E0C-DAAAD995647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Semantic!$BI$175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Semantic!$BJ$169:$BN$169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Semantic!$BJ$175:$BN$175</c15:sqref>
                        </c15:formulaRef>
                      </c:ext>
                    </c:extLst>
                    <c:numCache>
                      <c:formatCode>General</c:formatCode>
                      <c:ptCount val="5"/>
                      <c:pt idx="0">
                        <c:v>0.17</c:v>
                      </c:pt>
                      <c:pt idx="1">
                        <c:v>0.14699999999999999</c:v>
                      </c:pt>
                      <c:pt idx="2">
                        <c:v>0.191</c:v>
                      </c:pt>
                      <c:pt idx="3">
                        <c:v>0.186</c:v>
                      </c:pt>
                      <c:pt idx="4">
                        <c:v>0.16900000000000001</c:v>
                      </c:pt>
                    </c:numCache>
                  </c:numRef>
                </c:val>
                <c:smooth val="0"/>
                <c:extLst xmlns:c15="http://schemas.microsoft.com/office/drawing/2012/chart">
                  <c:ext xmlns:c16="http://schemas.microsoft.com/office/drawing/2014/chart" uri="{C3380CC4-5D6E-409C-BE32-E72D297353CC}">
                    <c16:uniqueId val="{00000002-A9B7-4EF4-8E0C-DAAAD9956478}"/>
                  </c:ext>
                </c:extLst>
              </c15:ser>
            </c15:filteredLineSeries>
          </c:ext>
        </c:extLst>
      </c:lineChart>
      <c:catAx>
        <c:axId val="56009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97152"/>
        <c:crosses val="autoZero"/>
        <c:auto val="1"/>
        <c:lblAlgn val="ctr"/>
        <c:lblOffset val="100"/>
        <c:noMultiLvlLbl val="0"/>
      </c:catAx>
      <c:valAx>
        <c:axId val="56009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94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Semantic!$BQ$170</c:f>
              <c:strCache>
                <c:ptCount val="1"/>
                <c:pt idx="0">
                  <c:v>Edukasi 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Semantic!$BR$169:$BV$169</c:f>
              <c:strCache>
                <c:ptCount val="5"/>
                <c:pt idx="0">
                  <c:v>LDA</c:v>
                </c:pt>
                <c:pt idx="1">
                  <c:v>LDA-TFIDF</c:v>
                </c:pt>
                <c:pt idx="2">
                  <c:v>LDA-Glove</c:v>
                </c:pt>
                <c:pt idx="3">
                  <c:v>LDA-Glove 0,7</c:v>
                </c:pt>
                <c:pt idx="4">
                  <c:v>BTM</c:v>
                </c:pt>
              </c:strCache>
            </c:strRef>
          </c:cat>
          <c:val>
            <c:numRef>
              <c:f>Semantic!$BR$170:$BV$170</c:f>
              <c:numCache>
                <c:formatCode>0.000</c:formatCode>
                <c:ptCount val="5"/>
                <c:pt idx="0">
                  <c:v>0.46100000000000002</c:v>
                </c:pt>
                <c:pt idx="1">
                  <c:v>0.434</c:v>
                </c:pt>
                <c:pt idx="2">
                  <c:v>0.52200000000000002</c:v>
                </c:pt>
                <c:pt idx="3">
                  <c:v>0.59299999999999997</c:v>
                </c:pt>
                <c:pt idx="4">
                  <c:v>0.48799999999999999</c:v>
                </c:pt>
              </c:numCache>
            </c:numRef>
          </c:val>
          <c:smooth val="0"/>
          <c:extLst>
            <c:ext xmlns:c16="http://schemas.microsoft.com/office/drawing/2014/chart" uri="{C3380CC4-5D6E-409C-BE32-E72D297353CC}">
              <c16:uniqueId val="{00000000-F358-4E93-8456-9B524882747A}"/>
            </c:ext>
          </c:extLst>
        </c:ser>
        <c:ser>
          <c:idx val="3"/>
          <c:order val="3"/>
          <c:tx>
            <c:strRef>
              <c:f>Semantic!$BQ$173</c:f>
              <c:strCache>
                <c:ptCount val="1"/>
                <c:pt idx="0">
                  <c:v>Edukasi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Semantic!$BR$169:$BV$169</c:f>
              <c:strCache>
                <c:ptCount val="5"/>
                <c:pt idx="0">
                  <c:v>LDA</c:v>
                </c:pt>
                <c:pt idx="1">
                  <c:v>LDA-TFIDF</c:v>
                </c:pt>
                <c:pt idx="2">
                  <c:v>LDA-Glove</c:v>
                </c:pt>
                <c:pt idx="3">
                  <c:v>LDA-Glove 0,7</c:v>
                </c:pt>
                <c:pt idx="4">
                  <c:v>BTM</c:v>
                </c:pt>
              </c:strCache>
            </c:strRef>
          </c:cat>
          <c:val>
            <c:numRef>
              <c:f>Semantic!$BR$173:$BV$173</c:f>
              <c:numCache>
                <c:formatCode>0.000</c:formatCode>
                <c:ptCount val="5"/>
                <c:pt idx="0">
                  <c:v>0.44600000000000001</c:v>
                </c:pt>
                <c:pt idx="1">
                  <c:v>0.44900000000000001</c:v>
                </c:pt>
                <c:pt idx="2">
                  <c:v>0.53200000000000003</c:v>
                </c:pt>
                <c:pt idx="3">
                  <c:v>0.58599999999999997</c:v>
                </c:pt>
                <c:pt idx="4">
                  <c:v>0.45900000000000002</c:v>
                </c:pt>
              </c:numCache>
            </c:numRef>
          </c:val>
          <c:smooth val="0"/>
          <c:extLst>
            <c:ext xmlns:c16="http://schemas.microsoft.com/office/drawing/2014/chart" uri="{C3380CC4-5D6E-409C-BE32-E72D297353CC}">
              <c16:uniqueId val="{00000000-9C79-4CBB-862B-656E7D40AA6B}"/>
            </c:ext>
          </c:extLst>
        </c:ser>
        <c:dLbls>
          <c:showLegendKey val="0"/>
          <c:showVal val="0"/>
          <c:showCatName val="0"/>
          <c:showSerName val="0"/>
          <c:showPercent val="0"/>
          <c:showBubbleSize val="0"/>
        </c:dLbls>
        <c:marker val="1"/>
        <c:smooth val="0"/>
        <c:axId val="560089936"/>
        <c:axId val="560092560"/>
        <c:extLst>
          <c:ext xmlns:c15="http://schemas.microsoft.com/office/drawing/2012/chart" uri="{02D57815-91ED-43cb-92C2-25804820EDAC}">
            <c15:filteredLineSeries>
              <c15:ser>
                <c:idx val="1"/>
                <c:order val="1"/>
                <c:tx>
                  <c:strRef>
                    <c:extLst>
                      <c:ext uri="{02D57815-91ED-43cb-92C2-25804820EDAC}">
                        <c15:formulaRef>
                          <c15:sqref>Semantic!$BQ$171</c15:sqref>
                        </c15:formulaRef>
                      </c:ext>
                    </c:extLst>
                    <c:strCache>
                      <c:ptCount val="1"/>
                      <c:pt idx="0">
                        <c:v>E-commerce 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Semantic!$BR$169:$BV$169</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Semantic!$BR$171:$BV$171</c15:sqref>
                        </c15:formulaRef>
                      </c:ext>
                    </c:extLst>
                    <c:numCache>
                      <c:formatCode>0.000</c:formatCode>
                      <c:ptCount val="5"/>
                      <c:pt idx="0">
                        <c:v>0.42599999999999999</c:v>
                      </c:pt>
                      <c:pt idx="1">
                        <c:v>0.41</c:v>
                      </c:pt>
                      <c:pt idx="2">
                        <c:v>0.502</c:v>
                      </c:pt>
                      <c:pt idx="3">
                        <c:v>0.56999999999999995</c:v>
                      </c:pt>
                      <c:pt idx="4">
                        <c:v>0.5</c:v>
                      </c:pt>
                    </c:numCache>
                  </c:numRef>
                </c:val>
                <c:smooth val="0"/>
                <c:extLst>
                  <c:ext xmlns:c16="http://schemas.microsoft.com/office/drawing/2014/chart" uri="{C3380CC4-5D6E-409C-BE32-E72D297353CC}">
                    <c16:uniqueId val="{00000001-F358-4E93-8456-9B524882747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Semantic!$BQ$172</c15:sqref>
                        </c15:formulaRef>
                      </c:ext>
                    </c:extLst>
                    <c:strCache>
                      <c:ptCount val="1"/>
                      <c:pt idx="0">
                        <c:v>Game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Semantic!$BR$169:$BV$169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Semantic!$BR$172:$BV$172</c15:sqref>
                        </c15:formulaRef>
                      </c:ext>
                    </c:extLst>
                    <c:numCache>
                      <c:formatCode>0.000</c:formatCode>
                      <c:ptCount val="5"/>
                      <c:pt idx="0">
                        <c:v>0.40799999999999997</c:v>
                      </c:pt>
                      <c:pt idx="1">
                        <c:v>0.35499999999999998</c:v>
                      </c:pt>
                      <c:pt idx="2">
                        <c:v>0.46</c:v>
                      </c:pt>
                      <c:pt idx="3">
                        <c:v>0.52800000000000002</c:v>
                      </c:pt>
                      <c:pt idx="4">
                        <c:v>0.47399999999999998</c:v>
                      </c:pt>
                    </c:numCache>
                  </c:numRef>
                </c:val>
                <c:smooth val="0"/>
                <c:extLst xmlns:c15="http://schemas.microsoft.com/office/drawing/2012/chart">
                  <c:ext xmlns:c16="http://schemas.microsoft.com/office/drawing/2014/chart" uri="{C3380CC4-5D6E-409C-BE32-E72D297353CC}">
                    <c16:uniqueId val="{00000002-F358-4E93-8456-9B524882747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Semantic!$BQ$174</c15:sqref>
                        </c15:formulaRef>
                      </c:ext>
                    </c:extLst>
                    <c:strCache>
                      <c:ptCount val="1"/>
                      <c:pt idx="0">
                        <c:v>E-commerce 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Semantic!$BR$169:$BV$169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Semantic!$BR$174:$BV$174</c15:sqref>
                        </c15:formulaRef>
                      </c:ext>
                    </c:extLst>
                    <c:numCache>
                      <c:formatCode>0.000</c:formatCode>
                      <c:ptCount val="5"/>
                      <c:pt idx="0">
                        <c:v>0.40200000000000002</c:v>
                      </c:pt>
                      <c:pt idx="1">
                        <c:v>0.38700000000000001</c:v>
                      </c:pt>
                      <c:pt idx="2">
                        <c:v>0.51700000000000002</c:v>
                      </c:pt>
                      <c:pt idx="3">
                        <c:v>0.6</c:v>
                      </c:pt>
                      <c:pt idx="4">
                        <c:v>0.47699999999999998</c:v>
                      </c:pt>
                    </c:numCache>
                  </c:numRef>
                </c:val>
                <c:smooth val="0"/>
                <c:extLst xmlns:c15="http://schemas.microsoft.com/office/drawing/2012/chart">
                  <c:ext xmlns:c16="http://schemas.microsoft.com/office/drawing/2014/chart" uri="{C3380CC4-5D6E-409C-BE32-E72D297353CC}">
                    <c16:uniqueId val="{00000001-9C79-4CBB-862B-656E7D40AA6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Semantic!$BQ$175</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Semantic!$BR$169:$BV$169</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Semantic!$BR$175:$BV$175</c15:sqref>
                        </c15:formulaRef>
                      </c:ext>
                    </c:extLst>
                    <c:numCache>
                      <c:formatCode>0.000</c:formatCode>
                      <c:ptCount val="5"/>
                      <c:pt idx="0">
                        <c:v>0.41399999999999998</c:v>
                      </c:pt>
                      <c:pt idx="1">
                        <c:v>0.36299999999999999</c:v>
                      </c:pt>
                      <c:pt idx="2">
                        <c:v>0.48699999999999999</c:v>
                      </c:pt>
                      <c:pt idx="3">
                        <c:v>0.505</c:v>
                      </c:pt>
                      <c:pt idx="4">
                        <c:v>0.47299999999999998</c:v>
                      </c:pt>
                    </c:numCache>
                  </c:numRef>
                </c:val>
                <c:smooth val="0"/>
                <c:extLst xmlns:c15="http://schemas.microsoft.com/office/drawing/2012/chart">
                  <c:ext xmlns:c16="http://schemas.microsoft.com/office/drawing/2014/chart" uri="{C3380CC4-5D6E-409C-BE32-E72D297353CC}">
                    <c16:uniqueId val="{00000002-9C79-4CBB-862B-656E7D40AA6B}"/>
                  </c:ext>
                </c:extLst>
              </c15:ser>
            </c15:filteredLineSeries>
          </c:ext>
        </c:extLst>
      </c:lineChart>
      <c:catAx>
        <c:axId val="56008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92560"/>
        <c:crosses val="autoZero"/>
        <c:auto val="1"/>
        <c:lblAlgn val="ctr"/>
        <c:lblOffset val="100"/>
        <c:noMultiLvlLbl val="0"/>
      </c:catAx>
      <c:valAx>
        <c:axId val="560092560"/>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8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a:t>Test Rank</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Semantic!$Q$300</c:f>
              <c:strCache>
                <c:ptCount val="1"/>
                <c:pt idx="0">
                  <c:v>Average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Semantic!$R$281:$V$281</c:f>
              <c:strCache>
                <c:ptCount val="5"/>
                <c:pt idx="0">
                  <c:v>LDA</c:v>
                </c:pt>
                <c:pt idx="1">
                  <c:v>LDA-TFIDF</c:v>
                </c:pt>
                <c:pt idx="2">
                  <c:v>LDA-GLOVE</c:v>
                </c:pt>
                <c:pt idx="3">
                  <c:v>LDA-GLOVE 0,7</c:v>
                </c:pt>
                <c:pt idx="4">
                  <c:v>BTM</c:v>
                </c:pt>
              </c:strCache>
            </c:strRef>
          </c:cat>
          <c:val>
            <c:numRef>
              <c:f>Semantic!$R$300:$V$300</c:f>
              <c:numCache>
                <c:formatCode>0.000</c:formatCode>
                <c:ptCount val="5"/>
                <c:pt idx="0">
                  <c:v>0.36442777777777779</c:v>
                </c:pt>
                <c:pt idx="1">
                  <c:v>0.35638439153439144</c:v>
                </c:pt>
                <c:pt idx="2">
                  <c:v>0.41046428571428573</c:v>
                </c:pt>
                <c:pt idx="3">
                  <c:v>0.43222208994708994</c:v>
                </c:pt>
                <c:pt idx="4">
                  <c:v>0.39298174603174607</c:v>
                </c:pt>
              </c:numCache>
            </c:numRef>
          </c:val>
          <c:extLst xmlns:c15="http://schemas.microsoft.com/office/drawing/2012/chart">
            <c:ext xmlns:c16="http://schemas.microsoft.com/office/drawing/2014/chart" uri="{C3380CC4-5D6E-409C-BE32-E72D297353CC}">
              <c16:uniqueId val="{00000000-ED97-47BA-9EAF-0F81E31C2BC9}"/>
            </c:ext>
          </c:extLst>
        </c:ser>
        <c:dLbls>
          <c:dLblPos val="outEnd"/>
          <c:showLegendKey val="0"/>
          <c:showVal val="1"/>
          <c:showCatName val="0"/>
          <c:showSerName val="0"/>
          <c:showPercent val="0"/>
          <c:showBubbleSize val="0"/>
        </c:dLbls>
        <c:gapWidth val="150"/>
        <c:axId val="957251007"/>
        <c:axId val="456667647"/>
        <c:extLst>
          <c:ext xmlns:c15="http://schemas.microsoft.com/office/drawing/2012/chart" uri="{02D57815-91ED-43cb-92C2-25804820EDAC}">
            <c15:filteredBarSeries>
              <c15:ser>
                <c:idx val="1"/>
                <c:order val="1"/>
                <c:tx>
                  <c:strRef>
                    <c:extLst>
                      <c:ext uri="{02D57815-91ED-43cb-92C2-25804820EDAC}">
                        <c15:formulaRef>
                          <c15:sqref>Semantic!$Q$301</c15:sqref>
                        </c15:formulaRef>
                      </c:ext>
                    </c:extLst>
                    <c:strCache>
                      <c:ptCount val="1"/>
                      <c:pt idx="0">
                        <c:v>Selisih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Semantic!$R$281:$V$281</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Semantic!$R$301:$V$301</c15:sqref>
                        </c15:formulaRef>
                      </c:ext>
                    </c:extLst>
                    <c:numCache>
                      <c:formatCode>0.00</c:formatCode>
                      <c:ptCount val="5"/>
                      <c:pt idx="0">
                        <c:v>15.685064170970788</c:v>
                      </c:pt>
                      <c:pt idx="1">
                        <c:v>17.546002431754957</c:v>
                      </c:pt>
                      <c:pt idx="2">
                        <c:v>5.0339408232160636</c:v>
                      </c:pt>
                      <c:pt idx="3" formatCode="General">
                        <c:v>0</c:v>
                      </c:pt>
                      <c:pt idx="4">
                        <c:v>9.0787455865912445</c:v>
                      </c:pt>
                    </c:numCache>
                  </c:numRef>
                </c:val>
                <c:extLst>
                  <c:ext xmlns:c16="http://schemas.microsoft.com/office/drawing/2014/chart" uri="{C3380CC4-5D6E-409C-BE32-E72D297353CC}">
                    <c16:uniqueId val="{00000001-ED97-47BA-9EAF-0F81E31C2BC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Semantic!$Q$302</c15:sqref>
                        </c15:formulaRef>
                      </c:ext>
                    </c:extLst>
                    <c:strCache>
                      <c:ptCount val="1"/>
                      <c:pt idx="0">
                        <c:v>Avg vector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Semantic!$R$281:$V$281</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Semantic!$R$302:$V$302</c15:sqref>
                        </c15:formulaRef>
                      </c:ext>
                    </c:extLst>
                    <c:numCache>
                      <c:formatCode>0.000</c:formatCode>
                      <c:ptCount val="5"/>
                      <c:pt idx="0">
                        <c:v>0.48460052910052909</c:v>
                      </c:pt>
                      <c:pt idx="1">
                        <c:v>0.47698148148148145</c:v>
                      </c:pt>
                      <c:pt idx="2">
                        <c:v>0.55457460317460316</c:v>
                      </c:pt>
                      <c:pt idx="3">
                        <c:v>0.59508544973544963</c:v>
                      </c:pt>
                      <c:pt idx="4">
                        <c:v>0.51892222222222228</c:v>
                      </c:pt>
                    </c:numCache>
                  </c:numRef>
                </c:val>
                <c:extLst xmlns:c15="http://schemas.microsoft.com/office/drawing/2012/chart">
                  <c:ext xmlns:c16="http://schemas.microsoft.com/office/drawing/2014/chart" uri="{C3380CC4-5D6E-409C-BE32-E72D297353CC}">
                    <c16:uniqueId val="{00000002-ED97-47BA-9EAF-0F81E31C2B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Semantic!$Q$303</c15:sqref>
                        </c15:formulaRef>
                      </c:ext>
                    </c:extLst>
                    <c:strCache>
                      <c:ptCount val="1"/>
                      <c:pt idx="0">
                        <c:v>Avg synset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Semantic!$R$281:$V$281</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Semantic!$R$303:$V$303</c15:sqref>
                        </c15:formulaRef>
                      </c:ext>
                    </c:extLst>
                    <c:numCache>
                      <c:formatCode>0.000</c:formatCode>
                      <c:ptCount val="5"/>
                      <c:pt idx="0">
                        <c:v>0.24425502645502645</c:v>
                      </c:pt>
                      <c:pt idx="1">
                        <c:v>0.2357873015873016</c:v>
                      </c:pt>
                      <c:pt idx="2">
                        <c:v>0.26635396825396829</c:v>
                      </c:pt>
                      <c:pt idx="3">
                        <c:v>0.26935873015873019</c:v>
                      </c:pt>
                      <c:pt idx="4">
                        <c:v>0.26704126984126986</c:v>
                      </c:pt>
                    </c:numCache>
                  </c:numRef>
                </c:val>
                <c:extLst xmlns:c15="http://schemas.microsoft.com/office/drawing/2012/chart">
                  <c:ext xmlns:c16="http://schemas.microsoft.com/office/drawing/2014/chart" uri="{C3380CC4-5D6E-409C-BE32-E72D297353CC}">
                    <c16:uniqueId val="{00000003-ED97-47BA-9EAF-0F81E31C2BC9}"/>
                  </c:ext>
                </c:extLst>
              </c15:ser>
            </c15:filteredBarSeries>
          </c:ext>
        </c:extLst>
      </c:barChart>
      <c:catAx>
        <c:axId val="95725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67647"/>
        <c:crosses val="autoZero"/>
        <c:auto val="1"/>
        <c:lblAlgn val="ctr"/>
        <c:lblOffset val="100"/>
        <c:noMultiLvlLbl val="0"/>
      </c:catAx>
      <c:valAx>
        <c:axId val="45666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a:t>
                </a:r>
                <a:r>
                  <a:rPr lang="en-ID" baseline="0"/>
                  <a:t> Test</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5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Evaluation!$W$72</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Evaluation!$X$65:$AF$65</c:f>
              <c:strCache>
                <c:ptCount val="9"/>
                <c:pt idx="0">
                  <c:v>0.1</c:v>
                </c:pt>
                <c:pt idx="1">
                  <c:v>0.2</c:v>
                </c:pt>
                <c:pt idx="2">
                  <c:v>0.3</c:v>
                </c:pt>
                <c:pt idx="3">
                  <c:v>0.4</c:v>
                </c:pt>
                <c:pt idx="4">
                  <c:v>0.5</c:v>
                </c:pt>
                <c:pt idx="5">
                  <c:v>0.6</c:v>
                </c:pt>
                <c:pt idx="6">
                  <c:v>0.7</c:v>
                </c:pt>
                <c:pt idx="7">
                  <c:v>0.8</c:v>
                </c:pt>
                <c:pt idx="8">
                  <c:v>0.9</c:v>
                </c:pt>
              </c:strCache>
            </c:strRef>
          </c:cat>
          <c:val>
            <c:numRef>
              <c:f>Evaluation!$X$72:$AF$72</c:f>
              <c:numCache>
                <c:formatCode>General</c:formatCode>
                <c:ptCount val="9"/>
                <c:pt idx="0">
                  <c:v>4.7199999999999999E-2</c:v>
                </c:pt>
                <c:pt idx="1">
                  <c:v>4.7199999999999999E-2</c:v>
                </c:pt>
                <c:pt idx="2">
                  <c:v>4.7399999999999998E-2</c:v>
                </c:pt>
                <c:pt idx="3">
                  <c:v>4.6399999999999997E-2</c:v>
                </c:pt>
                <c:pt idx="4">
                  <c:v>6.359999999999999E-2</c:v>
                </c:pt>
                <c:pt idx="5">
                  <c:v>7.6200000000000004E-2</c:v>
                </c:pt>
                <c:pt idx="6">
                  <c:v>0.1202</c:v>
                </c:pt>
                <c:pt idx="7">
                  <c:v>0.20659999999999998</c:v>
                </c:pt>
              </c:numCache>
            </c:numRef>
          </c:val>
          <c:smooth val="0"/>
          <c:extLst>
            <c:ext xmlns:c16="http://schemas.microsoft.com/office/drawing/2014/chart" uri="{C3380CC4-5D6E-409C-BE32-E72D297353CC}">
              <c16:uniqueId val="{00000006-A338-41B3-9848-9DB80B5A6E35}"/>
            </c:ext>
          </c:extLst>
        </c:ser>
        <c:dLbls>
          <c:dLblPos val="t"/>
          <c:showLegendKey val="0"/>
          <c:showVal val="1"/>
          <c:showCatName val="0"/>
          <c:showSerName val="0"/>
          <c:showPercent val="0"/>
          <c:showBubbleSize val="0"/>
        </c:dLbls>
        <c:marker val="1"/>
        <c:smooth val="0"/>
        <c:axId val="502510608"/>
        <c:axId val="502508968"/>
        <c:extLst>
          <c:ext xmlns:c15="http://schemas.microsoft.com/office/drawing/2012/chart" uri="{02D57815-91ED-43cb-92C2-25804820EDAC}">
            <c15:filteredLineSeries>
              <c15:ser>
                <c:idx val="0"/>
                <c:order val="0"/>
                <c:tx>
                  <c:strRef>
                    <c:extLst>
                      <c:ext uri="{02D57815-91ED-43cb-92C2-25804820EDAC}">
                        <c15:formulaRef>
                          <c15:sqref>Evaluation!$W$66</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Evaluation!$X$65:$AF$65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Evaluation!$X$66:$AF$66</c15:sqref>
                        </c15:formulaRef>
                      </c:ext>
                    </c:extLst>
                    <c:numCache>
                      <c:formatCode>General</c:formatCode>
                      <c:ptCount val="9"/>
                      <c:pt idx="0">
                        <c:v>1.7999999999999999E-2</c:v>
                      </c:pt>
                      <c:pt idx="1">
                        <c:v>1.7999999999999999E-2</c:v>
                      </c:pt>
                      <c:pt idx="2">
                        <c:v>1.9E-2</c:v>
                      </c:pt>
                      <c:pt idx="3">
                        <c:v>2.1000000000000001E-2</c:v>
                      </c:pt>
                      <c:pt idx="4">
                        <c:v>2.1000000000000001E-2</c:v>
                      </c:pt>
                      <c:pt idx="5">
                        <c:v>2.4E-2</c:v>
                      </c:pt>
                      <c:pt idx="6">
                        <c:v>4.7E-2</c:v>
                      </c:pt>
                      <c:pt idx="7">
                        <c:v>5.1999999999999998E-2</c:v>
                      </c:pt>
                    </c:numCache>
                  </c:numRef>
                </c:val>
                <c:smooth val="0"/>
                <c:extLst>
                  <c:ext xmlns:c16="http://schemas.microsoft.com/office/drawing/2014/chart" uri="{C3380CC4-5D6E-409C-BE32-E72D297353CC}">
                    <c16:uniqueId val="{00000000-A338-41B3-9848-9DB80B5A6E3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Evaluation!$W$67</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Evaluation!$X$65:$AF$65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Evaluation!$X$67:$AF$67</c15:sqref>
                        </c15:formulaRef>
                      </c:ext>
                    </c:extLst>
                    <c:numCache>
                      <c:formatCode>General</c:formatCode>
                      <c:ptCount val="9"/>
                      <c:pt idx="0">
                        <c:v>0.03</c:v>
                      </c:pt>
                      <c:pt idx="1">
                        <c:v>0.03</c:v>
                      </c:pt>
                      <c:pt idx="2">
                        <c:v>0.03</c:v>
                      </c:pt>
                      <c:pt idx="3">
                        <c:v>2.1000000000000001E-2</c:v>
                      </c:pt>
                      <c:pt idx="4">
                        <c:v>2.1999999999999999E-2</c:v>
                      </c:pt>
                      <c:pt idx="5">
                        <c:v>2.5000000000000001E-2</c:v>
                      </c:pt>
                      <c:pt idx="6">
                        <c:v>2.7E-2</c:v>
                      </c:pt>
                      <c:pt idx="7">
                        <c:v>3.7999999999999999E-2</c:v>
                      </c:pt>
                    </c:numCache>
                  </c:numRef>
                </c:val>
                <c:smooth val="0"/>
                <c:extLst xmlns:c15="http://schemas.microsoft.com/office/drawing/2012/chart">
                  <c:ext xmlns:c16="http://schemas.microsoft.com/office/drawing/2014/chart" uri="{C3380CC4-5D6E-409C-BE32-E72D297353CC}">
                    <c16:uniqueId val="{00000001-A338-41B3-9848-9DB80B5A6E3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Evaluation!$W$68</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Evaluation!$X$65:$AF$65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Evaluation!$X$68:$AF$68</c15:sqref>
                        </c15:formulaRef>
                      </c:ext>
                    </c:extLst>
                    <c:numCache>
                      <c:formatCode>General</c:formatCode>
                      <c:ptCount val="9"/>
                      <c:pt idx="0">
                        <c:v>2.3E-2</c:v>
                      </c:pt>
                      <c:pt idx="1">
                        <c:v>2.3E-2</c:v>
                      </c:pt>
                      <c:pt idx="2">
                        <c:v>2.3E-2</c:v>
                      </c:pt>
                      <c:pt idx="3">
                        <c:v>2.3E-2</c:v>
                      </c:pt>
                      <c:pt idx="4">
                        <c:v>2.8000000000000001E-2</c:v>
                      </c:pt>
                      <c:pt idx="5">
                        <c:v>3.3000000000000002E-2</c:v>
                      </c:pt>
                      <c:pt idx="6">
                        <c:v>3.6999999999999998E-2</c:v>
                      </c:pt>
                      <c:pt idx="7">
                        <c:v>9.1999999999999998E-2</c:v>
                      </c:pt>
                    </c:numCache>
                  </c:numRef>
                </c:val>
                <c:smooth val="0"/>
                <c:extLst xmlns:c15="http://schemas.microsoft.com/office/drawing/2012/chart">
                  <c:ext xmlns:c16="http://schemas.microsoft.com/office/drawing/2014/chart" uri="{C3380CC4-5D6E-409C-BE32-E72D297353CC}">
                    <c16:uniqueId val="{00000002-A338-41B3-9848-9DB80B5A6E3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Evaluation!$W$69</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Evaluation!$X$65:$AF$65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Evaluation!$X$69:$AF$69</c15:sqref>
                        </c15:formulaRef>
                      </c:ext>
                    </c:extLst>
                    <c:numCache>
                      <c:formatCode>General</c:formatCode>
                      <c:ptCount val="9"/>
                      <c:pt idx="0">
                        <c:v>0.10299999999999999</c:v>
                      </c:pt>
                      <c:pt idx="1">
                        <c:v>0.10299999999999999</c:v>
                      </c:pt>
                      <c:pt idx="2">
                        <c:v>0.10299999999999999</c:v>
                      </c:pt>
                      <c:pt idx="3">
                        <c:v>0.10299999999999999</c:v>
                      </c:pt>
                      <c:pt idx="4">
                        <c:v>0.14499999999999999</c:v>
                      </c:pt>
                      <c:pt idx="5">
                        <c:v>0.159</c:v>
                      </c:pt>
                      <c:pt idx="6">
                        <c:v>0.26700000000000002</c:v>
                      </c:pt>
                      <c:pt idx="7">
                        <c:v>0.46200000000000002</c:v>
                      </c:pt>
                    </c:numCache>
                  </c:numRef>
                </c:val>
                <c:smooth val="0"/>
                <c:extLst xmlns:c15="http://schemas.microsoft.com/office/drawing/2012/chart">
                  <c:ext xmlns:c16="http://schemas.microsoft.com/office/drawing/2014/chart" uri="{C3380CC4-5D6E-409C-BE32-E72D297353CC}">
                    <c16:uniqueId val="{00000003-A338-41B3-9848-9DB80B5A6E3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Evaluation!$W$70</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Evaluation!$X$65:$AF$65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Evaluation!$X$70:$AF$70</c15:sqref>
                        </c15:formulaRef>
                      </c:ext>
                    </c:extLst>
                    <c:numCache>
                      <c:formatCode>General</c:formatCode>
                      <c:ptCount val="9"/>
                      <c:pt idx="0">
                        <c:v>6.2E-2</c:v>
                      </c:pt>
                      <c:pt idx="1">
                        <c:v>6.2E-2</c:v>
                      </c:pt>
                      <c:pt idx="2">
                        <c:v>6.2E-2</c:v>
                      </c:pt>
                      <c:pt idx="3">
                        <c:v>6.4000000000000001E-2</c:v>
                      </c:pt>
                      <c:pt idx="4">
                        <c:v>0.10199999999999999</c:v>
                      </c:pt>
                      <c:pt idx="5">
                        <c:v>0.14000000000000001</c:v>
                      </c:pt>
                      <c:pt idx="6">
                        <c:v>0.223</c:v>
                      </c:pt>
                      <c:pt idx="7">
                        <c:v>0.38900000000000001</c:v>
                      </c:pt>
                    </c:numCache>
                  </c:numRef>
                </c:val>
                <c:smooth val="0"/>
                <c:extLst xmlns:c15="http://schemas.microsoft.com/office/drawing/2012/chart">
                  <c:ext xmlns:c16="http://schemas.microsoft.com/office/drawing/2014/chart" uri="{C3380CC4-5D6E-409C-BE32-E72D297353CC}">
                    <c16:uniqueId val="{00000004-A338-41B3-9848-9DB80B5A6E3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Evaluation!$W$71</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Evaluation!$X$65:$AF$65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Evaluation!$X$71:$AF$71</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A338-41B3-9848-9DB80B5A6E3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Evaluation!$W$73</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Evaluation!$X$65:$AF$65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Evaluation!$X$73:$AF$73</c15:sqref>
                        </c15:formulaRef>
                      </c:ext>
                    </c:extLst>
                    <c:numCache>
                      <c:formatCode>General</c:formatCode>
                      <c:ptCount val="9"/>
                      <c:pt idx="0">
                        <c:v>622.79999999999995</c:v>
                      </c:pt>
                      <c:pt idx="1">
                        <c:v>639.6</c:v>
                      </c:pt>
                      <c:pt idx="2">
                        <c:v>621.6</c:v>
                      </c:pt>
                      <c:pt idx="3">
                        <c:v>625.4</c:v>
                      </c:pt>
                      <c:pt idx="4">
                        <c:v>589.70000000000005</c:v>
                      </c:pt>
                      <c:pt idx="5">
                        <c:v>587.4</c:v>
                      </c:pt>
                      <c:pt idx="6">
                        <c:v>483.1</c:v>
                      </c:pt>
                      <c:pt idx="7">
                        <c:v>468.2</c:v>
                      </c:pt>
                    </c:numCache>
                  </c:numRef>
                </c:val>
                <c:smooth val="0"/>
                <c:extLst xmlns:c15="http://schemas.microsoft.com/office/drawing/2012/chart">
                  <c:ext xmlns:c16="http://schemas.microsoft.com/office/drawing/2014/chart" uri="{C3380CC4-5D6E-409C-BE32-E72D297353CC}">
                    <c16:uniqueId val="{00000007-A338-41B3-9848-9DB80B5A6E35}"/>
                  </c:ext>
                </c:extLst>
              </c15:ser>
            </c15:filteredLineSeries>
          </c:ext>
        </c:extLst>
      </c:lineChart>
      <c:catAx>
        <c:axId val="50251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08968"/>
        <c:crosses val="autoZero"/>
        <c:auto val="1"/>
        <c:lblAlgn val="ctr"/>
        <c:lblOffset val="100"/>
        <c:noMultiLvlLbl val="0"/>
      </c:catAx>
      <c:valAx>
        <c:axId val="50250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1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a:t>Ranking</a:t>
            </a:r>
            <a:r>
              <a:rPr lang="en-US" baseline="0"/>
              <a:t> Penilaian</a:t>
            </a:r>
            <a:endParaRPr lang="en-US"/>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8"/>
          <c:order val="18"/>
          <c:tx>
            <c:strRef>
              <c:f>Semantic!$X$300</c:f>
              <c:strCache>
                <c:ptCount val="1"/>
                <c:pt idx="0">
                  <c:v>Average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Semantic!$Y$281:$Z$281</c:f>
              <c:strCache>
                <c:ptCount val="2"/>
                <c:pt idx="0">
                  <c:v>Human</c:v>
                </c:pt>
                <c:pt idx="1">
                  <c:v>LTI</c:v>
                </c:pt>
              </c:strCache>
            </c:strRef>
          </c:cat>
          <c:val>
            <c:numRef>
              <c:f>Semantic!$Y$300:$Z$300</c:f>
              <c:numCache>
                <c:formatCode>0.0000</c:formatCode>
                <c:ptCount val="2"/>
                <c:pt idx="0">
                  <c:v>0.43032394179894179</c:v>
                </c:pt>
                <c:pt idx="1">
                  <c:v>0.43002037037037044</c:v>
                </c:pt>
              </c:numCache>
            </c:numRef>
          </c:val>
          <c:extLst>
            <c:ext xmlns:c16="http://schemas.microsoft.com/office/drawing/2014/chart" uri="{C3380CC4-5D6E-409C-BE32-E72D297353CC}">
              <c16:uniqueId val="{00000012-A1DE-4BC5-9AC8-3BFEFF596066}"/>
            </c:ext>
          </c:extLst>
        </c:ser>
        <c:dLbls>
          <c:showLegendKey val="0"/>
          <c:showVal val="0"/>
          <c:showCatName val="0"/>
          <c:showSerName val="0"/>
          <c:showPercent val="0"/>
          <c:showBubbleSize val="0"/>
        </c:dLbls>
        <c:gapWidth val="150"/>
        <c:overlap val="100"/>
        <c:axId val="1426996591"/>
        <c:axId val="1010308031"/>
        <c:extLst>
          <c:ext xmlns:c15="http://schemas.microsoft.com/office/drawing/2012/chart" uri="{02D57815-91ED-43cb-92C2-25804820EDAC}">
            <c15:filteredBarSeries>
              <c15:ser>
                <c:idx val="0"/>
                <c:order val="0"/>
                <c:tx>
                  <c:strRef>
                    <c:extLst>
                      <c:ext uri="{02D57815-91ED-43cb-92C2-25804820EDAC}">
                        <c15:formulaRef>
                          <c15:sqref>Semantic!$X$282</c15:sqref>
                        </c15:formulaRef>
                      </c:ext>
                    </c:extLst>
                    <c:strCache>
                      <c:ptCount val="1"/>
                      <c:pt idx="0">
                        <c:v>500</c:v>
                      </c:pt>
                    </c:strCache>
                  </c:strRef>
                </c:tx>
                <c:spPr>
                  <a:solidFill>
                    <a:schemeClr val="accent1"/>
                  </a:solidFill>
                  <a:ln>
                    <a:noFill/>
                  </a:ln>
                  <a:effectLst/>
                </c:spPr>
                <c:invertIfNegative val="0"/>
                <c:cat>
                  <c:strRef>
                    <c:extLst>
                      <c:ext uri="{02D57815-91ED-43cb-92C2-25804820EDAC}">
                        <c15:formulaRef>
                          <c15:sqref>Semantic!$Y$281:$Z$281</c15:sqref>
                        </c15:formulaRef>
                      </c:ext>
                    </c:extLst>
                    <c:strCache>
                      <c:ptCount val="2"/>
                      <c:pt idx="0">
                        <c:v>Human</c:v>
                      </c:pt>
                      <c:pt idx="1">
                        <c:v>LTI</c:v>
                      </c:pt>
                    </c:strCache>
                  </c:strRef>
                </c:cat>
                <c:val>
                  <c:numRef>
                    <c:extLst>
                      <c:ext uri="{02D57815-91ED-43cb-92C2-25804820EDAC}">
                        <c15:formulaRef>
                          <c15:sqref>Semantic!$Y$282:$Z$282</c15:sqref>
                        </c15:formulaRef>
                      </c:ext>
                    </c:extLst>
                    <c:numCache>
                      <c:formatCode>0.000</c:formatCode>
                      <c:ptCount val="2"/>
                      <c:pt idx="0">
                        <c:v>0.74460238095238096</c:v>
                      </c:pt>
                      <c:pt idx="1">
                        <c:v>0.73299999999999998</c:v>
                      </c:pt>
                    </c:numCache>
                  </c:numRef>
                </c:val>
                <c:extLst>
                  <c:ext xmlns:c16="http://schemas.microsoft.com/office/drawing/2014/chart" uri="{C3380CC4-5D6E-409C-BE32-E72D297353CC}">
                    <c16:uniqueId val="{00000000-A1DE-4BC5-9AC8-3BFEFF59606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Semantic!$X$283</c15:sqref>
                        </c15:formulaRef>
                      </c:ext>
                    </c:extLst>
                    <c:strCache>
                      <c:ptCount val="1"/>
                      <c:pt idx="0">
                        <c:v>1000</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Semantic!$Y$283:$Z$283</c15:sqref>
                        </c15:formulaRef>
                      </c:ext>
                    </c:extLst>
                    <c:numCache>
                      <c:formatCode>0.000</c:formatCode>
                      <c:ptCount val="2"/>
                      <c:pt idx="0">
                        <c:v>0.73450000000000004</c:v>
                      </c:pt>
                      <c:pt idx="1">
                        <c:v>0.70133333333333336</c:v>
                      </c:pt>
                    </c:numCache>
                  </c:numRef>
                </c:val>
                <c:extLst xmlns:c15="http://schemas.microsoft.com/office/drawing/2012/chart">
                  <c:ext xmlns:c16="http://schemas.microsoft.com/office/drawing/2014/chart" uri="{C3380CC4-5D6E-409C-BE32-E72D297353CC}">
                    <c16:uniqueId val="{00000001-A1DE-4BC5-9AC8-3BFEFF59606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Semantic!$X$284</c15:sqref>
                        </c15:formulaRef>
                      </c:ext>
                    </c:extLst>
                    <c:strCache>
                      <c:ptCount val="1"/>
                      <c:pt idx="0">
                        <c:v>1500</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Semantic!$Y$284:$Z$284</c15:sqref>
                        </c15:formulaRef>
                      </c:ext>
                    </c:extLst>
                    <c:numCache>
                      <c:formatCode>0.000</c:formatCode>
                      <c:ptCount val="2"/>
                      <c:pt idx="0">
                        <c:v>0.73299999999999998</c:v>
                      </c:pt>
                      <c:pt idx="1">
                        <c:v>0.7147</c:v>
                      </c:pt>
                    </c:numCache>
                  </c:numRef>
                </c:val>
                <c:extLst xmlns:c15="http://schemas.microsoft.com/office/drawing/2012/chart">
                  <c:ext xmlns:c16="http://schemas.microsoft.com/office/drawing/2014/chart" uri="{C3380CC4-5D6E-409C-BE32-E72D297353CC}">
                    <c16:uniqueId val="{00000002-A1DE-4BC5-9AC8-3BFEFF59606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Semantic!$X$285</c15:sqref>
                        </c15:formulaRef>
                      </c:ext>
                    </c:extLst>
                    <c:strCache>
                      <c:ptCount val="1"/>
                      <c:pt idx="0">
                        <c:v>500</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Semantic!$Y$285:$Z$285</c15:sqref>
                        </c15:formulaRef>
                      </c:ext>
                    </c:extLst>
                    <c:numCache>
                      <c:formatCode>0.000</c:formatCode>
                      <c:ptCount val="2"/>
                      <c:pt idx="0">
                        <c:v>0.48950000000000005</c:v>
                      </c:pt>
                      <c:pt idx="1">
                        <c:v>0.46449999999999997</c:v>
                      </c:pt>
                    </c:numCache>
                  </c:numRef>
                </c:val>
                <c:extLst xmlns:c15="http://schemas.microsoft.com/office/drawing/2012/chart">
                  <c:ext xmlns:c16="http://schemas.microsoft.com/office/drawing/2014/chart" uri="{C3380CC4-5D6E-409C-BE32-E72D297353CC}">
                    <c16:uniqueId val="{00000003-A1DE-4BC5-9AC8-3BFEFF59606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Semantic!$X$286</c15:sqref>
                        </c15:formulaRef>
                      </c:ext>
                    </c:extLst>
                    <c:strCache>
                      <c:ptCount val="1"/>
                      <c:pt idx="0">
                        <c:v>1000</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Semantic!$Y$286:$Z$286</c15:sqref>
                        </c15:formulaRef>
                      </c:ext>
                    </c:extLst>
                    <c:numCache>
                      <c:formatCode>0.000</c:formatCode>
                      <c:ptCount val="2"/>
                      <c:pt idx="0">
                        <c:v>0.47966666666666669</c:v>
                      </c:pt>
                      <c:pt idx="1">
                        <c:v>0.44650000000000006</c:v>
                      </c:pt>
                    </c:numCache>
                  </c:numRef>
                </c:val>
                <c:extLst xmlns:c15="http://schemas.microsoft.com/office/drawing/2012/chart">
                  <c:ext xmlns:c16="http://schemas.microsoft.com/office/drawing/2014/chart" uri="{C3380CC4-5D6E-409C-BE32-E72D297353CC}">
                    <c16:uniqueId val="{00000004-A1DE-4BC5-9AC8-3BFEFF59606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Semantic!$X$287</c15:sqref>
                        </c15:formulaRef>
                      </c:ext>
                    </c:extLst>
                    <c:strCache>
                      <c:ptCount val="1"/>
                      <c:pt idx="0">
                        <c:v>1500</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Semantic!$Y$287:$Z$287</c15:sqref>
                        </c15:formulaRef>
                      </c:ext>
                    </c:extLst>
                    <c:numCache>
                      <c:formatCode>0.000</c:formatCode>
                      <c:ptCount val="2"/>
                      <c:pt idx="0">
                        <c:v>0.47616666666666663</c:v>
                      </c:pt>
                      <c:pt idx="1">
                        <c:v>0.46795000000000003</c:v>
                      </c:pt>
                    </c:numCache>
                  </c:numRef>
                </c:val>
                <c:extLst xmlns:c15="http://schemas.microsoft.com/office/drawing/2012/chart">
                  <c:ext xmlns:c16="http://schemas.microsoft.com/office/drawing/2014/chart" uri="{C3380CC4-5D6E-409C-BE32-E72D297353CC}">
                    <c16:uniqueId val="{00000005-A1DE-4BC5-9AC8-3BFEFF59606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Semantic!$X$288</c15:sqref>
                        </c15:formulaRef>
                      </c:ext>
                    </c:extLst>
                    <c:strCache>
                      <c:ptCount val="1"/>
                      <c:pt idx="0">
                        <c:v>500</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Semantic!$Y$288:$Z$288</c15:sqref>
                        </c15:formulaRef>
                      </c:ext>
                    </c:extLst>
                    <c:numCache>
                      <c:formatCode>0.000</c:formatCode>
                      <c:ptCount val="2"/>
                      <c:pt idx="0">
                        <c:v>0.56800000000000006</c:v>
                      </c:pt>
                      <c:pt idx="1">
                        <c:v>0.53316666666666668</c:v>
                      </c:pt>
                    </c:numCache>
                  </c:numRef>
                </c:val>
                <c:extLst xmlns:c15="http://schemas.microsoft.com/office/drawing/2012/chart">
                  <c:ext xmlns:c16="http://schemas.microsoft.com/office/drawing/2014/chart" uri="{C3380CC4-5D6E-409C-BE32-E72D297353CC}">
                    <c16:uniqueId val="{00000006-A1DE-4BC5-9AC8-3BFEFF596066}"/>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Semantic!$X$289</c15:sqref>
                        </c15:formulaRef>
                      </c:ext>
                    </c:extLst>
                    <c:strCache>
                      <c:ptCount val="1"/>
                      <c:pt idx="0">
                        <c:v>1000</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Semantic!$Y$289:$Z$289</c15:sqref>
                        </c15:formulaRef>
                      </c:ext>
                    </c:extLst>
                    <c:numCache>
                      <c:formatCode>0.000</c:formatCode>
                      <c:ptCount val="2"/>
                      <c:pt idx="0">
                        <c:v>0.5651666666666666</c:v>
                      </c:pt>
                      <c:pt idx="1">
                        <c:v>0.52431666666666665</c:v>
                      </c:pt>
                    </c:numCache>
                  </c:numRef>
                </c:val>
                <c:extLst xmlns:c15="http://schemas.microsoft.com/office/drawing/2012/chart">
                  <c:ext xmlns:c16="http://schemas.microsoft.com/office/drawing/2014/chart" uri="{C3380CC4-5D6E-409C-BE32-E72D297353CC}">
                    <c16:uniqueId val="{00000007-A1DE-4BC5-9AC8-3BFEFF596066}"/>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Semantic!$X$290</c15:sqref>
                        </c15:formulaRef>
                      </c:ext>
                    </c:extLst>
                    <c:strCache>
                      <c:ptCount val="1"/>
                      <c:pt idx="0">
                        <c:v>1500</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Semantic!$Y$290:$Z$290</c15:sqref>
                        </c15:formulaRef>
                      </c:ext>
                    </c:extLst>
                    <c:numCache>
                      <c:formatCode>0.000</c:formatCode>
                      <c:ptCount val="2"/>
                      <c:pt idx="0">
                        <c:v>0.56366666666666665</c:v>
                      </c:pt>
                      <c:pt idx="1">
                        <c:v>0.54149999999999998</c:v>
                      </c:pt>
                    </c:numCache>
                  </c:numRef>
                </c:val>
                <c:extLst xmlns:c15="http://schemas.microsoft.com/office/drawing/2012/chart">
                  <c:ext xmlns:c16="http://schemas.microsoft.com/office/drawing/2014/chart" uri="{C3380CC4-5D6E-409C-BE32-E72D297353CC}">
                    <c16:uniqueId val="{00000008-A1DE-4BC5-9AC8-3BFEFF596066}"/>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Semantic!$X$291</c15:sqref>
                        </c15:formulaRef>
                      </c:ext>
                    </c:extLst>
                    <c:strCache>
                      <c:ptCount val="1"/>
                      <c:pt idx="0">
                        <c:v>500</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Semantic!$Y$291:$Z$291</c15:sqref>
                        </c15:formulaRef>
                      </c:ext>
                    </c:extLst>
                    <c:numCache>
                      <c:formatCode>0.000</c:formatCode>
                      <c:ptCount val="2"/>
                      <c:pt idx="0">
                        <c:v>0.39782857142857148</c:v>
                      </c:pt>
                      <c:pt idx="1">
                        <c:v>0.44483333333333325</c:v>
                      </c:pt>
                    </c:numCache>
                  </c:numRef>
                </c:val>
                <c:extLst xmlns:c15="http://schemas.microsoft.com/office/drawing/2012/chart">
                  <c:ext xmlns:c16="http://schemas.microsoft.com/office/drawing/2014/chart" uri="{C3380CC4-5D6E-409C-BE32-E72D297353CC}">
                    <c16:uniqueId val="{00000009-A1DE-4BC5-9AC8-3BFEFF596066}"/>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Semantic!$X$292</c15:sqref>
                        </c15:formulaRef>
                      </c:ext>
                    </c:extLst>
                    <c:strCache>
                      <c:ptCount val="1"/>
                      <c:pt idx="0">
                        <c:v>1000</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Semantic!$Y$292:$Z$292</c15:sqref>
                        </c15:formulaRef>
                      </c:ext>
                    </c:extLst>
                    <c:numCache>
                      <c:formatCode>0.000</c:formatCode>
                      <c:ptCount val="2"/>
                      <c:pt idx="0">
                        <c:v>0.39016666666666672</c:v>
                      </c:pt>
                      <c:pt idx="1">
                        <c:v>0.4316666666666667</c:v>
                      </c:pt>
                    </c:numCache>
                  </c:numRef>
                </c:val>
                <c:extLst xmlns:c15="http://schemas.microsoft.com/office/drawing/2012/chart">
                  <c:ext xmlns:c16="http://schemas.microsoft.com/office/drawing/2014/chart" uri="{C3380CC4-5D6E-409C-BE32-E72D297353CC}">
                    <c16:uniqueId val="{0000000A-A1DE-4BC5-9AC8-3BFEFF596066}"/>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Semantic!$X$293</c15:sqref>
                        </c15:formulaRef>
                      </c:ext>
                    </c:extLst>
                    <c:strCache>
                      <c:ptCount val="1"/>
                      <c:pt idx="0">
                        <c:v>1500</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Semantic!$Y$293:$Z$293</c15:sqref>
                        </c15:formulaRef>
                      </c:ext>
                    </c:extLst>
                    <c:numCache>
                      <c:formatCode>0.000</c:formatCode>
                      <c:ptCount val="2"/>
                      <c:pt idx="0">
                        <c:v>0.40266666666666667</c:v>
                      </c:pt>
                      <c:pt idx="1">
                        <c:v>0.45033333333333331</c:v>
                      </c:pt>
                    </c:numCache>
                  </c:numRef>
                </c:val>
                <c:extLst xmlns:c15="http://schemas.microsoft.com/office/drawing/2012/chart">
                  <c:ext xmlns:c16="http://schemas.microsoft.com/office/drawing/2014/chart" uri="{C3380CC4-5D6E-409C-BE32-E72D297353CC}">
                    <c16:uniqueId val="{0000000B-A1DE-4BC5-9AC8-3BFEFF59606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Semantic!$X$294</c15:sqref>
                        </c15:formulaRef>
                      </c:ext>
                    </c:extLst>
                    <c:strCache>
                      <c:ptCount val="1"/>
                      <c:pt idx="0">
                        <c:v>500</c:v>
                      </c:pt>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Semantic!$Y$294:$Z$294</c15:sqref>
                        </c15:formulaRef>
                      </c:ext>
                    </c:extLst>
                    <c:numCache>
                      <c:formatCode>0.000</c:formatCode>
                      <c:ptCount val="2"/>
                      <c:pt idx="0">
                        <c:v>0.22983333333333333</c:v>
                      </c:pt>
                      <c:pt idx="1">
                        <c:v>0.255</c:v>
                      </c:pt>
                    </c:numCache>
                  </c:numRef>
                </c:val>
                <c:extLst xmlns:c15="http://schemas.microsoft.com/office/drawing/2012/chart">
                  <c:ext xmlns:c16="http://schemas.microsoft.com/office/drawing/2014/chart" uri="{C3380CC4-5D6E-409C-BE32-E72D297353CC}">
                    <c16:uniqueId val="{0000000C-A1DE-4BC5-9AC8-3BFEFF596066}"/>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Semantic!$X$295</c15:sqref>
                        </c15:formulaRef>
                      </c:ext>
                    </c:extLst>
                    <c:strCache>
                      <c:ptCount val="1"/>
                      <c:pt idx="0">
                        <c:v>1000</c:v>
                      </c:pt>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Semantic!$Y$295:$Z$295</c15:sqref>
                        </c15:formulaRef>
                      </c:ext>
                    </c:extLst>
                    <c:numCache>
                      <c:formatCode>0.000</c:formatCode>
                      <c:ptCount val="2"/>
                      <c:pt idx="0">
                        <c:v>0.21166666666666667</c:v>
                      </c:pt>
                      <c:pt idx="1">
                        <c:v>0.24516666666666667</c:v>
                      </c:pt>
                    </c:numCache>
                  </c:numRef>
                </c:val>
                <c:extLst xmlns:c15="http://schemas.microsoft.com/office/drawing/2012/chart">
                  <c:ext xmlns:c16="http://schemas.microsoft.com/office/drawing/2014/chart" uri="{C3380CC4-5D6E-409C-BE32-E72D297353CC}">
                    <c16:uniqueId val="{0000000D-A1DE-4BC5-9AC8-3BFEFF596066}"/>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Semantic!$X$296</c15:sqref>
                        </c15:formulaRef>
                      </c:ext>
                    </c:extLst>
                    <c:strCache>
                      <c:ptCount val="1"/>
                      <c:pt idx="0">
                        <c:v>1500</c:v>
                      </c:pt>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Semantic!$Y$296:$Z$296</c15:sqref>
                        </c15:formulaRef>
                      </c:ext>
                    </c:extLst>
                    <c:numCache>
                      <c:formatCode>0.000</c:formatCode>
                      <c:ptCount val="2"/>
                      <c:pt idx="0">
                        <c:v>0.19199999999999998</c:v>
                      </c:pt>
                      <c:pt idx="1">
                        <c:v>0.19753333333333331</c:v>
                      </c:pt>
                    </c:numCache>
                  </c:numRef>
                </c:val>
                <c:extLst xmlns:c15="http://schemas.microsoft.com/office/drawing/2012/chart">
                  <c:ext xmlns:c16="http://schemas.microsoft.com/office/drawing/2014/chart" uri="{C3380CC4-5D6E-409C-BE32-E72D297353CC}">
                    <c16:uniqueId val="{0000000E-A1DE-4BC5-9AC8-3BFEFF596066}"/>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Semantic!$X$297</c15:sqref>
                        </c15:formulaRef>
                      </c:ext>
                    </c:extLst>
                    <c:strCache>
                      <c:ptCount val="1"/>
                      <c:pt idx="0">
                        <c:v>500</c:v>
                      </c:pt>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Semantic!$Y$297:$Z$297</c15:sqref>
                        </c15:formulaRef>
                      </c:ext>
                    </c:extLst>
                    <c:numCache>
                      <c:formatCode>0.000</c:formatCode>
                      <c:ptCount val="2"/>
                      <c:pt idx="0">
                        <c:v>0.19223333333333334</c:v>
                      </c:pt>
                      <c:pt idx="1">
                        <c:v>0.20383333333333331</c:v>
                      </c:pt>
                    </c:numCache>
                  </c:numRef>
                </c:val>
                <c:extLst xmlns:c15="http://schemas.microsoft.com/office/drawing/2012/chart">
                  <c:ext xmlns:c16="http://schemas.microsoft.com/office/drawing/2014/chart" uri="{C3380CC4-5D6E-409C-BE32-E72D297353CC}">
                    <c16:uniqueId val="{0000000F-A1DE-4BC5-9AC8-3BFEFF596066}"/>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Semantic!$X$298</c15:sqref>
                        </c15:formulaRef>
                      </c:ext>
                    </c:extLst>
                    <c:strCache>
                      <c:ptCount val="1"/>
                      <c:pt idx="0">
                        <c:v>1000</c:v>
                      </c:pt>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Semantic!$Y$298:$Z$298</c15:sqref>
                        </c15:formulaRef>
                      </c:ext>
                    </c:extLst>
                    <c:numCache>
                      <c:formatCode>0.000</c:formatCode>
                      <c:ptCount val="2"/>
                      <c:pt idx="0">
                        <c:v>0.18316666666666667</c:v>
                      </c:pt>
                      <c:pt idx="1">
                        <c:v>0.1875</c:v>
                      </c:pt>
                    </c:numCache>
                  </c:numRef>
                </c:val>
                <c:extLst xmlns:c15="http://schemas.microsoft.com/office/drawing/2012/chart">
                  <c:ext xmlns:c16="http://schemas.microsoft.com/office/drawing/2014/chart" uri="{C3380CC4-5D6E-409C-BE32-E72D297353CC}">
                    <c16:uniqueId val="{00000010-A1DE-4BC5-9AC8-3BFEFF596066}"/>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Semantic!$X$299</c15:sqref>
                        </c15:formulaRef>
                      </c:ext>
                    </c:extLst>
                    <c:strCache>
                      <c:ptCount val="1"/>
                      <c:pt idx="0">
                        <c:v>1500</c:v>
                      </c:pt>
                    </c:strCache>
                  </c:strRef>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Semantic!$Y$281:$Z$281</c15:sqref>
                        </c15:formulaRef>
                      </c:ext>
                    </c:extLst>
                    <c:strCache>
                      <c:ptCount val="2"/>
                      <c:pt idx="0">
                        <c:v>Human</c:v>
                      </c:pt>
                      <c:pt idx="1">
                        <c:v>LTI</c:v>
                      </c:pt>
                    </c:strCache>
                  </c:strRef>
                </c:cat>
                <c:val>
                  <c:numRef>
                    <c:extLst xmlns:c15="http://schemas.microsoft.com/office/drawing/2012/chart">
                      <c:ext xmlns:c15="http://schemas.microsoft.com/office/drawing/2012/chart" uri="{02D57815-91ED-43cb-92C2-25804820EDAC}">
                        <c15:formulaRef>
                          <c15:sqref>Semantic!$Y$299:$Z$299</c15:sqref>
                        </c15:formulaRef>
                      </c:ext>
                    </c:extLst>
                    <c:numCache>
                      <c:formatCode>0.000</c:formatCode>
                      <c:ptCount val="2"/>
                      <c:pt idx="0">
                        <c:v>0.19199999999999998</c:v>
                      </c:pt>
                      <c:pt idx="1">
                        <c:v>0.19753333333333331</c:v>
                      </c:pt>
                    </c:numCache>
                  </c:numRef>
                </c:val>
                <c:extLst xmlns:c15="http://schemas.microsoft.com/office/drawing/2012/chart">
                  <c:ext xmlns:c16="http://schemas.microsoft.com/office/drawing/2014/chart" uri="{C3380CC4-5D6E-409C-BE32-E72D297353CC}">
                    <c16:uniqueId val="{00000011-A1DE-4BC5-9AC8-3BFEFF596066}"/>
                  </c:ext>
                </c:extLst>
              </c15:ser>
            </c15:filteredBarSeries>
          </c:ext>
        </c:extLst>
      </c:barChart>
      <c:catAx>
        <c:axId val="142699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Cara</a:t>
                </a:r>
                <a:r>
                  <a:rPr lang="en-ID" baseline="0"/>
                  <a:t> Penilaian</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08031"/>
        <c:crosses val="autoZero"/>
        <c:auto val="1"/>
        <c:lblAlgn val="ctr"/>
        <c:lblOffset val="100"/>
        <c:noMultiLvlLbl val="0"/>
      </c:catAx>
      <c:valAx>
        <c:axId val="101030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 Test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9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GloVe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Semantic!$A$336</c:f>
              <c:strCache>
                <c:ptCount val="1"/>
                <c:pt idx="0">
                  <c:v>Human</c:v>
                </c:pt>
              </c:strCache>
            </c:strRef>
          </c:tx>
          <c:spPr>
            <a:pattFill prst="dkDnDiag">
              <a:fgClr>
                <a:schemeClr val="accent1"/>
              </a:fgClr>
              <a:bgClr>
                <a:schemeClr val="bg1"/>
              </a:bgClr>
            </a:patt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Semantic!$B$335:$E$335</c:f>
              <c:strCache>
                <c:ptCount val="4"/>
                <c:pt idx="0">
                  <c:v>LDA</c:v>
                </c:pt>
                <c:pt idx="1">
                  <c:v>LDA-TFIDF</c:v>
                </c:pt>
                <c:pt idx="2">
                  <c:v>LDA-GLOVE</c:v>
                </c:pt>
                <c:pt idx="3">
                  <c:v>BTM</c:v>
                </c:pt>
              </c:strCache>
            </c:strRef>
          </c:cat>
          <c:val>
            <c:numRef>
              <c:f>Semantic!$B$336:$E$336</c:f>
              <c:numCache>
                <c:formatCode>0.000</c:formatCode>
                <c:ptCount val="4"/>
                <c:pt idx="0">
                  <c:v>0.6111428571428571</c:v>
                </c:pt>
                <c:pt idx="1">
                  <c:v>0.58361428571428564</c:v>
                </c:pt>
                <c:pt idx="2">
                  <c:v>0.70126190476190475</c:v>
                </c:pt>
                <c:pt idx="3">
                  <c:v>0.61559999999999993</c:v>
                </c:pt>
              </c:numCache>
            </c:numRef>
          </c:val>
          <c:extLst>
            <c:ext xmlns:c16="http://schemas.microsoft.com/office/drawing/2014/chart" uri="{C3380CC4-5D6E-409C-BE32-E72D297353CC}">
              <c16:uniqueId val="{00000000-911D-4A7E-ACA8-06FD47925FD4}"/>
            </c:ext>
          </c:extLst>
        </c:ser>
        <c:ser>
          <c:idx val="1"/>
          <c:order val="1"/>
          <c:tx>
            <c:strRef>
              <c:f>Semantic!$A$337</c:f>
              <c:strCache>
                <c:ptCount val="1"/>
                <c:pt idx="0">
                  <c:v>Computer</c:v>
                </c:pt>
              </c:strCache>
            </c:strRef>
          </c:tx>
          <c:spPr>
            <a:pattFill prst="ltHorz">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Semantic!$B$335:$E$335</c:f>
              <c:strCache>
                <c:ptCount val="4"/>
                <c:pt idx="0">
                  <c:v>LDA</c:v>
                </c:pt>
                <c:pt idx="1">
                  <c:v>LDA-TFIDF</c:v>
                </c:pt>
                <c:pt idx="2">
                  <c:v>LDA-GLOVE</c:v>
                </c:pt>
                <c:pt idx="3">
                  <c:v>BTM</c:v>
                </c:pt>
              </c:strCache>
            </c:strRef>
          </c:cat>
          <c:val>
            <c:numRef>
              <c:f>Semantic!$B$337:$E$337</c:f>
              <c:numCache>
                <c:formatCode>0.000</c:formatCode>
                <c:ptCount val="4"/>
                <c:pt idx="0">
                  <c:v>0.56166666666666665</c:v>
                </c:pt>
                <c:pt idx="1">
                  <c:v>0.56950000000000001</c:v>
                </c:pt>
                <c:pt idx="2">
                  <c:v>0.66233333333333333</c:v>
                </c:pt>
                <c:pt idx="3">
                  <c:v>0.60016666666666663</c:v>
                </c:pt>
              </c:numCache>
            </c:numRef>
          </c:val>
          <c:extLst>
            <c:ext xmlns:c16="http://schemas.microsoft.com/office/drawing/2014/chart" uri="{C3380CC4-5D6E-409C-BE32-E72D297353CC}">
              <c16:uniqueId val="{00000001-911D-4A7E-ACA8-06FD47925FD4}"/>
            </c:ext>
          </c:extLst>
        </c:ser>
        <c:dLbls>
          <c:dLblPos val="outEnd"/>
          <c:showLegendKey val="0"/>
          <c:showVal val="1"/>
          <c:showCatName val="0"/>
          <c:showSerName val="0"/>
          <c:showPercent val="0"/>
          <c:showBubbleSize val="0"/>
        </c:dLbls>
        <c:gapWidth val="100"/>
        <c:overlap val="-24"/>
        <c:axId val="1693743439"/>
        <c:axId val="1757986911"/>
        <c:extLst>
          <c:ext xmlns:c15="http://schemas.microsoft.com/office/drawing/2012/chart" uri="{02D57815-91ED-43cb-92C2-25804820EDAC}">
            <c15:filteredBarSeries>
              <c15:ser>
                <c:idx val="2"/>
                <c:order val="2"/>
                <c:tx>
                  <c:strRef>
                    <c:extLst>
                      <c:ext uri="{02D57815-91ED-43cb-92C2-25804820EDAC}">
                        <c15:formulaRef>
                          <c15:sqref>Semantic!$A$338</c15:sqref>
                        </c15:formulaRef>
                      </c:ext>
                    </c:extLst>
                    <c:strCache>
                      <c:ptCount val="1"/>
                      <c:pt idx="0">
                        <c:v>Selisih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Semantic!$B$335:$E$335</c15:sqref>
                        </c15:formulaRef>
                      </c:ext>
                    </c:extLst>
                    <c:strCache>
                      <c:ptCount val="4"/>
                      <c:pt idx="0">
                        <c:v>LDA</c:v>
                      </c:pt>
                      <c:pt idx="1">
                        <c:v>LDA-TFIDF</c:v>
                      </c:pt>
                      <c:pt idx="2">
                        <c:v>LDA-GLOVE</c:v>
                      </c:pt>
                      <c:pt idx="3">
                        <c:v>BTM</c:v>
                      </c:pt>
                    </c:strCache>
                  </c:strRef>
                </c:cat>
                <c:val>
                  <c:numRef>
                    <c:extLst>
                      <c:ext uri="{02D57815-91ED-43cb-92C2-25804820EDAC}">
                        <c15:formulaRef>
                          <c15:sqref>Semantic!$B$338:$E$338</c15:sqref>
                        </c15:formulaRef>
                      </c:ext>
                    </c:extLst>
                    <c:numCache>
                      <c:formatCode>0.000</c:formatCode>
                      <c:ptCount val="4"/>
                      <c:pt idx="0">
                        <c:v>8.0956833411251328</c:v>
                      </c:pt>
                      <c:pt idx="1">
                        <c:v>2.41842704330158</c:v>
                      </c:pt>
                      <c:pt idx="2">
                        <c:v>5.5512171934947192</c:v>
                      </c:pt>
                      <c:pt idx="3">
                        <c:v>2.5070392029456308</c:v>
                      </c:pt>
                    </c:numCache>
                  </c:numRef>
                </c:val>
                <c:extLst>
                  <c:ext xmlns:c16="http://schemas.microsoft.com/office/drawing/2014/chart" uri="{C3380CC4-5D6E-409C-BE32-E72D297353CC}">
                    <c16:uniqueId val="{00000002-911D-4A7E-ACA8-06FD47925FD4}"/>
                  </c:ext>
                </c:extLst>
              </c15:ser>
            </c15:filteredBarSeries>
          </c:ext>
        </c:extLst>
      </c:barChart>
      <c:catAx>
        <c:axId val="16937434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7986911"/>
        <c:crosses val="autoZero"/>
        <c:auto val="1"/>
        <c:lblAlgn val="ctr"/>
        <c:lblOffset val="100"/>
        <c:noMultiLvlLbl val="0"/>
      </c:catAx>
      <c:valAx>
        <c:axId val="17579869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374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FastText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Semantic!$A$342</c:f>
              <c:strCache>
                <c:ptCount val="1"/>
                <c:pt idx="0">
                  <c:v>Human</c:v>
                </c:pt>
              </c:strCache>
            </c:strRef>
          </c:tx>
          <c:spPr>
            <a:pattFill prst="dkDnDiag">
              <a:fgClr>
                <a:schemeClr val="accent1"/>
              </a:fgClr>
              <a:bgClr>
                <a:schemeClr val="bg1"/>
              </a:bgClr>
            </a:patt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Semantic!$B$341:$E$341</c:f>
              <c:strCache>
                <c:ptCount val="4"/>
                <c:pt idx="0">
                  <c:v>LDA</c:v>
                </c:pt>
                <c:pt idx="1">
                  <c:v>LDA-TFIDF</c:v>
                </c:pt>
                <c:pt idx="2">
                  <c:v>LDA-GLOVE</c:v>
                </c:pt>
                <c:pt idx="3">
                  <c:v>BTM</c:v>
                </c:pt>
              </c:strCache>
            </c:strRef>
          </c:cat>
          <c:val>
            <c:numRef>
              <c:f>Semantic!$B$342:$E$342</c:f>
              <c:numCache>
                <c:formatCode>0.000</c:formatCode>
                <c:ptCount val="4"/>
                <c:pt idx="0">
                  <c:v>0.43566666666666665</c:v>
                </c:pt>
                <c:pt idx="1">
                  <c:v>0.43183333333333335</c:v>
                </c:pt>
                <c:pt idx="2">
                  <c:v>0.48333333333333334</c:v>
                </c:pt>
                <c:pt idx="3">
                  <c:v>0.46</c:v>
                </c:pt>
              </c:numCache>
            </c:numRef>
          </c:val>
          <c:extLst>
            <c:ext xmlns:c16="http://schemas.microsoft.com/office/drawing/2014/chart" uri="{C3380CC4-5D6E-409C-BE32-E72D297353CC}">
              <c16:uniqueId val="{00000000-1B2C-4416-BAC4-502F5F77CBC0}"/>
            </c:ext>
          </c:extLst>
        </c:ser>
        <c:ser>
          <c:idx val="1"/>
          <c:order val="1"/>
          <c:tx>
            <c:strRef>
              <c:f>Semantic!$A$343</c:f>
              <c:strCache>
                <c:ptCount val="1"/>
                <c:pt idx="0">
                  <c:v>Computer</c:v>
                </c:pt>
              </c:strCache>
            </c:strRef>
          </c:tx>
          <c:spPr>
            <a:pattFill prst="ltHorz">
              <a:fgClr>
                <a:schemeClr val="accent2"/>
              </a:fgClr>
              <a:bgClr>
                <a:schemeClr val="bg1"/>
              </a:bgClr>
            </a:pattFill>
            <a:ln>
              <a:solidFill>
                <a:schemeClr val="accent2">
                  <a:alpha val="93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Semantic!$B$341:$E$341</c:f>
              <c:strCache>
                <c:ptCount val="4"/>
                <c:pt idx="0">
                  <c:v>LDA</c:v>
                </c:pt>
                <c:pt idx="1">
                  <c:v>LDA-TFIDF</c:v>
                </c:pt>
                <c:pt idx="2">
                  <c:v>LDA-GLOVE</c:v>
                </c:pt>
                <c:pt idx="3">
                  <c:v>BTM</c:v>
                </c:pt>
              </c:strCache>
            </c:strRef>
          </c:cat>
          <c:val>
            <c:numRef>
              <c:f>Semantic!$B$343:$E$343</c:f>
              <c:numCache>
                <c:formatCode>0.000</c:formatCode>
                <c:ptCount val="4"/>
                <c:pt idx="0">
                  <c:v>0.41233333333333327</c:v>
                </c:pt>
                <c:pt idx="1">
                  <c:v>0.41016666666666662</c:v>
                </c:pt>
                <c:pt idx="2">
                  <c:v>0.44800000000000001</c:v>
                </c:pt>
                <c:pt idx="3">
                  <c:v>0.4286666666666667</c:v>
                </c:pt>
              </c:numCache>
            </c:numRef>
          </c:val>
          <c:extLst>
            <c:ext xmlns:c16="http://schemas.microsoft.com/office/drawing/2014/chart" uri="{C3380CC4-5D6E-409C-BE32-E72D297353CC}">
              <c16:uniqueId val="{00000001-1B2C-4416-BAC4-502F5F77CBC0}"/>
            </c:ext>
          </c:extLst>
        </c:ser>
        <c:dLbls>
          <c:dLblPos val="outEnd"/>
          <c:showLegendKey val="0"/>
          <c:showVal val="1"/>
          <c:showCatName val="0"/>
          <c:showSerName val="0"/>
          <c:showPercent val="0"/>
          <c:showBubbleSize val="0"/>
        </c:dLbls>
        <c:gapWidth val="100"/>
        <c:overlap val="-24"/>
        <c:axId val="1994389247"/>
        <c:axId val="1532496975"/>
        <c:extLst>
          <c:ext xmlns:c15="http://schemas.microsoft.com/office/drawing/2012/chart" uri="{02D57815-91ED-43cb-92C2-25804820EDAC}">
            <c15:filteredBarSeries>
              <c15:ser>
                <c:idx val="2"/>
                <c:order val="2"/>
                <c:tx>
                  <c:strRef>
                    <c:extLst>
                      <c:ext uri="{02D57815-91ED-43cb-92C2-25804820EDAC}">
                        <c15:formulaRef>
                          <c15:sqref>Semantic!$A$344</c15:sqref>
                        </c15:formulaRef>
                      </c:ext>
                    </c:extLst>
                    <c:strCache>
                      <c:ptCount val="1"/>
                      <c:pt idx="0">
                        <c:v>Selisih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Semantic!$B$341:$E$341</c15:sqref>
                        </c15:formulaRef>
                      </c:ext>
                    </c:extLst>
                    <c:strCache>
                      <c:ptCount val="4"/>
                      <c:pt idx="0">
                        <c:v>LDA</c:v>
                      </c:pt>
                      <c:pt idx="1">
                        <c:v>LDA-TFIDF</c:v>
                      </c:pt>
                      <c:pt idx="2">
                        <c:v>LDA-GLOVE</c:v>
                      </c:pt>
                      <c:pt idx="3">
                        <c:v>BTM</c:v>
                      </c:pt>
                    </c:strCache>
                  </c:strRef>
                </c:cat>
                <c:val>
                  <c:numRef>
                    <c:extLst>
                      <c:ext uri="{02D57815-91ED-43cb-92C2-25804820EDAC}">
                        <c15:formulaRef>
                          <c15:sqref>Semantic!$B$344:$E$344</c15:sqref>
                        </c15:formulaRef>
                      </c:ext>
                    </c:extLst>
                    <c:numCache>
                      <c:formatCode>0.000</c:formatCode>
                      <c:ptCount val="4"/>
                      <c:pt idx="0">
                        <c:v>5.3557765876052121</c:v>
                      </c:pt>
                      <c:pt idx="1">
                        <c:v>5.0173678116557445</c:v>
                      </c:pt>
                      <c:pt idx="2">
                        <c:v>7.3103448275862055</c:v>
                      </c:pt>
                      <c:pt idx="3">
                        <c:v>6.8115942028985481</c:v>
                      </c:pt>
                    </c:numCache>
                  </c:numRef>
                </c:val>
                <c:extLst>
                  <c:ext xmlns:c16="http://schemas.microsoft.com/office/drawing/2014/chart" uri="{C3380CC4-5D6E-409C-BE32-E72D297353CC}">
                    <c16:uniqueId val="{00000002-1B2C-4416-BAC4-502F5F77CBC0}"/>
                  </c:ext>
                </c:extLst>
              </c15:ser>
            </c15:filteredBarSeries>
          </c:ext>
        </c:extLst>
      </c:barChart>
      <c:catAx>
        <c:axId val="1994389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2496975"/>
        <c:crosses val="autoZero"/>
        <c:auto val="1"/>
        <c:lblAlgn val="ctr"/>
        <c:lblOffset val="100"/>
        <c:noMultiLvlLbl val="0"/>
      </c:catAx>
      <c:valAx>
        <c:axId val="15324969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438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Word2Vec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Semantic!$A$348</c:f>
              <c:strCache>
                <c:ptCount val="1"/>
                <c:pt idx="0">
                  <c:v>Human</c:v>
                </c:pt>
              </c:strCache>
            </c:strRef>
          </c:tx>
          <c:spPr>
            <a:pattFill prst="dkDnDiag">
              <a:fgClr>
                <a:schemeClr val="accent1"/>
              </a:fgClr>
              <a:bgClr>
                <a:schemeClr val="bg1"/>
              </a:bgClr>
            </a:patt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Semantic!$B$347:$E$347</c:f>
              <c:strCache>
                <c:ptCount val="4"/>
                <c:pt idx="0">
                  <c:v>LDA</c:v>
                </c:pt>
                <c:pt idx="1">
                  <c:v>LDA-TFIDF</c:v>
                </c:pt>
                <c:pt idx="2">
                  <c:v>LDA-GLOVE</c:v>
                </c:pt>
                <c:pt idx="3">
                  <c:v>BTM</c:v>
                </c:pt>
              </c:strCache>
            </c:strRef>
          </c:cat>
          <c:val>
            <c:numRef>
              <c:f>Semantic!$B$348:$E$348</c:f>
              <c:numCache>
                <c:formatCode>0.000</c:formatCode>
                <c:ptCount val="4"/>
                <c:pt idx="0">
                  <c:v>0.41083333333333338</c:v>
                </c:pt>
                <c:pt idx="1">
                  <c:v>0.41166666666666668</c:v>
                </c:pt>
                <c:pt idx="2">
                  <c:v>0.51566666666666661</c:v>
                </c:pt>
                <c:pt idx="3">
                  <c:v>0.46116666666666667</c:v>
                </c:pt>
              </c:numCache>
            </c:numRef>
          </c:val>
          <c:extLst>
            <c:ext xmlns:c16="http://schemas.microsoft.com/office/drawing/2014/chart" uri="{C3380CC4-5D6E-409C-BE32-E72D297353CC}">
              <c16:uniqueId val="{00000000-7550-41B4-8A46-8C2BEBAD95F3}"/>
            </c:ext>
          </c:extLst>
        </c:ser>
        <c:ser>
          <c:idx val="1"/>
          <c:order val="1"/>
          <c:tx>
            <c:strRef>
              <c:f>Semantic!$A$349</c:f>
              <c:strCache>
                <c:ptCount val="1"/>
                <c:pt idx="0">
                  <c:v>Computer</c:v>
                </c:pt>
              </c:strCache>
            </c:strRef>
          </c:tx>
          <c:spPr>
            <a:pattFill prst="ltHorz">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Semantic!$B$347:$E$347</c:f>
              <c:strCache>
                <c:ptCount val="4"/>
                <c:pt idx="0">
                  <c:v>LDA</c:v>
                </c:pt>
                <c:pt idx="1">
                  <c:v>LDA-TFIDF</c:v>
                </c:pt>
                <c:pt idx="2">
                  <c:v>LDA-GLOVE</c:v>
                </c:pt>
                <c:pt idx="3">
                  <c:v>BTM</c:v>
                </c:pt>
              </c:strCache>
            </c:strRef>
          </c:cat>
          <c:val>
            <c:numRef>
              <c:f>Semantic!$B$349:$E$349</c:f>
              <c:numCache>
                <c:formatCode>0.000</c:formatCode>
                <c:ptCount val="4"/>
                <c:pt idx="0">
                  <c:v>0.3746666666666667</c:v>
                </c:pt>
                <c:pt idx="1">
                  <c:v>0.38576666666666676</c:v>
                </c:pt>
                <c:pt idx="2">
                  <c:v>0.44999999999999996</c:v>
                </c:pt>
                <c:pt idx="3">
                  <c:v>0.42650000000000005</c:v>
                </c:pt>
              </c:numCache>
            </c:numRef>
          </c:val>
          <c:extLst>
            <c:ext xmlns:c16="http://schemas.microsoft.com/office/drawing/2014/chart" uri="{C3380CC4-5D6E-409C-BE32-E72D297353CC}">
              <c16:uniqueId val="{00000001-7550-41B4-8A46-8C2BEBAD95F3}"/>
            </c:ext>
          </c:extLst>
        </c:ser>
        <c:dLbls>
          <c:dLblPos val="outEnd"/>
          <c:showLegendKey val="0"/>
          <c:showVal val="1"/>
          <c:showCatName val="0"/>
          <c:showSerName val="0"/>
          <c:showPercent val="0"/>
          <c:showBubbleSize val="0"/>
        </c:dLbls>
        <c:gapWidth val="100"/>
        <c:overlap val="-24"/>
        <c:axId val="244603119"/>
        <c:axId val="205776447"/>
        <c:extLst>
          <c:ext xmlns:c15="http://schemas.microsoft.com/office/drawing/2012/chart" uri="{02D57815-91ED-43cb-92C2-25804820EDAC}">
            <c15:filteredBarSeries>
              <c15:ser>
                <c:idx val="2"/>
                <c:order val="2"/>
                <c:tx>
                  <c:strRef>
                    <c:extLst>
                      <c:ext uri="{02D57815-91ED-43cb-92C2-25804820EDAC}">
                        <c15:formulaRef>
                          <c15:sqref>Semantic!$A$350</c15:sqref>
                        </c15:formulaRef>
                      </c:ext>
                    </c:extLst>
                    <c:strCache>
                      <c:ptCount val="1"/>
                      <c:pt idx="0">
                        <c:v>Selisih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Semantic!$B$347:$E$347</c15:sqref>
                        </c15:formulaRef>
                      </c:ext>
                    </c:extLst>
                    <c:strCache>
                      <c:ptCount val="4"/>
                      <c:pt idx="0">
                        <c:v>LDA</c:v>
                      </c:pt>
                      <c:pt idx="1">
                        <c:v>LDA-TFIDF</c:v>
                      </c:pt>
                      <c:pt idx="2">
                        <c:v>LDA-GLOVE</c:v>
                      </c:pt>
                      <c:pt idx="3">
                        <c:v>BTM</c:v>
                      </c:pt>
                    </c:strCache>
                  </c:strRef>
                </c:cat>
                <c:val>
                  <c:numRef>
                    <c:extLst>
                      <c:ext uri="{02D57815-91ED-43cb-92C2-25804820EDAC}">
                        <c15:formulaRef>
                          <c15:sqref>Semantic!$B$350:$E$350</c15:sqref>
                        </c15:formulaRef>
                      </c:ext>
                    </c:extLst>
                    <c:numCache>
                      <c:formatCode>0.00</c:formatCode>
                      <c:ptCount val="4"/>
                      <c:pt idx="0">
                        <c:v>8.8032454361054793</c:v>
                      </c:pt>
                      <c:pt idx="1">
                        <c:v>6.2914979757084835</c:v>
                      </c:pt>
                      <c:pt idx="2">
                        <c:v>12.734324499030381</c:v>
                      </c:pt>
                      <c:pt idx="3">
                        <c:v>7.5171666064329496</c:v>
                      </c:pt>
                    </c:numCache>
                  </c:numRef>
                </c:val>
                <c:extLst>
                  <c:ext xmlns:c16="http://schemas.microsoft.com/office/drawing/2014/chart" uri="{C3380CC4-5D6E-409C-BE32-E72D297353CC}">
                    <c16:uniqueId val="{00000002-7550-41B4-8A46-8C2BEBAD95F3}"/>
                  </c:ext>
                </c:extLst>
              </c15:ser>
            </c15:filteredBarSeries>
          </c:ext>
        </c:extLst>
      </c:barChart>
      <c:catAx>
        <c:axId val="244603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776447"/>
        <c:crosses val="autoZero"/>
        <c:auto val="1"/>
        <c:lblAlgn val="ctr"/>
        <c:lblOffset val="100"/>
        <c:noMultiLvlLbl val="0"/>
      </c:catAx>
      <c:valAx>
        <c:axId val="2057764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4603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Test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Semantic!$A$354</c:f>
              <c:strCache>
                <c:ptCount val="1"/>
                <c:pt idx="0">
                  <c:v>Human</c:v>
                </c:pt>
              </c:strCache>
            </c:strRef>
          </c:tx>
          <c:spPr>
            <a:pattFill prst="dkDnDiag">
              <a:fgClr>
                <a:schemeClr val="accent1"/>
              </a:fgClr>
              <a:bgClr>
                <a:schemeClr val="bg1"/>
              </a:bgClr>
            </a:patt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Semantic!$B$353:$E$353</c:f>
              <c:strCache>
                <c:ptCount val="4"/>
                <c:pt idx="0">
                  <c:v>LDA</c:v>
                </c:pt>
                <c:pt idx="1">
                  <c:v>LDA-TFIDF</c:v>
                </c:pt>
                <c:pt idx="2">
                  <c:v>LDA-GLOVE</c:v>
                </c:pt>
                <c:pt idx="3">
                  <c:v>BTM</c:v>
                </c:pt>
              </c:strCache>
            </c:strRef>
          </c:cat>
          <c:val>
            <c:numRef>
              <c:f>Semantic!$B$354:$E$354</c:f>
              <c:numCache>
                <c:formatCode>0.000</c:formatCode>
                <c:ptCount val="4"/>
                <c:pt idx="0">
                  <c:v>0.36098000000000002</c:v>
                </c:pt>
                <c:pt idx="1">
                  <c:v>0.35245761904761902</c:v>
                </c:pt>
                <c:pt idx="2">
                  <c:v>0.41131587301587302</c:v>
                </c:pt>
                <c:pt idx="3">
                  <c:v>0.39276984126984121</c:v>
                </c:pt>
              </c:numCache>
            </c:numRef>
          </c:val>
          <c:extLst>
            <c:ext xmlns:c16="http://schemas.microsoft.com/office/drawing/2014/chart" uri="{C3380CC4-5D6E-409C-BE32-E72D297353CC}">
              <c16:uniqueId val="{00000000-E2EC-4C34-B758-07DAAC5B14CE}"/>
            </c:ext>
          </c:extLst>
        </c:ser>
        <c:ser>
          <c:idx val="1"/>
          <c:order val="1"/>
          <c:tx>
            <c:strRef>
              <c:f>Semantic!$A$355</c:f>
              <c:strCache>
                <c:ptCount val="1"/>
                <c:pt idx="0">
                  <c:v>Computer</c:v>
                </c:pt>
              </c:strCache>
            </c:strRef>
          </c:tx>
          <c:spPr>
            <a:pattFill prst="ltHorz">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Semantic!$B$353:$E$353</c:f>
              <c:strCache>
                <c:ptCount val="4"/>
                <c:pt idx="0">
                  <c:v>LDA</c:v>
                </c:pt>
                <c:pt idx="1">
                  <c:v>LDA-TFIDF</c:v>
                </c:pt>
                <c:pt idx="2">
                  <c:v>LDA-GLOVE</c:v>
                </c:pt>
                <c:pt idx="3">
                  <c:v>BTM</c:v>
                </c:pt>
              </c:strCache>
            </c:strRef>
          </c:cat>
          <c:val>
            <c:numRef>
              <c:f>Semantic!$B$355:$E$355</c:f>
              <c:numCache>
                <c:formatCode>0.000</c:formatCode>
                <c:ptCount val="4"/>
                <c:pt idx="0">
                  <c:v>0.34874999999999995</c:v>
                </c:pt>
                <c:pt idx="1">
                  <c:v>0.35323888888888888</c:v>
                </c:pt>
                <c:pt idx="2">
                  <c:v>0.39516666666666667</c:v>
                </c:pt>
                <c:pt idx="3">
                  <c:v>0.39527777777777778</c:v>
                </c:pt>
              </c:numCache>
            </c:numRef>
          </c:val>
          <c:extLst>
            <c:ext xmlns:c16="http://schemas.microsoft.com/office/drawing/2014/chart" uri="{C3380CC4-5D6E-409C-BE32-E72D297353CC}">
              <c16:uniqueId val="{00000001-E2EC-4C34-B758-07DAAC5B14CE}"/>
            </c:ext>
          </c:extLst>
        </c:ser>
        <c:dLbls>
          <c:dLblPos val="outEnd"/>
          <c:showLegendKey val="0"/>
          <c:showVal val="1"/>
          <c:showCatName val="0"/>
          <c:showSerName val="0"/>
          <c:showPercent val="0"/>
          <c:showBubbleSize val="0"/>
        </c:dLbls>
        <c:gapWidth val="100"/>
        <c:overlap val="-24"/>
        <c:axId val="1994394847"/>
        <c:axId val="205787679"/>
        <c:extLst>
          <c:ext xmlns:c15="http://schemas.microsoft.com/office/drawing/2012/chart" uri="{02D57815-91ED-43cb-92C2-25804820EDAC}">
            <c15:filteredBarSeries>
              <c15:ser>
                <c:idx val="2"/>
                <c:order val="2"/>
                <c:tx>
                  <c:strRef>
                    <c:extLst>
                      <c:ext uri="{02D57815-91ED-43cb-92C2-25804820EDAC}">
                        <c15:formulaRef>
                          <c15:sqref>Semantic!$A$356</c15:sqref>
                        </c15:formulaRef>
                      </c:ext>
                    </c:extLst>
                    <c:strCache>
                      <c:ptCount val="1"/>
                      <c:pt idx="0">
                        <c:v>Selisih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Semantic!$B$353:$E$353</c15:sqref>
                        </c15:formulaRef>
                      </c:ext>
                    </c:extLst>
                    <c:strCache>
                      <c:ptCount val="4"/>
                      <c:pt idx="0">
                        <c:v>LDA</c:v>
                      </c:pt>
                      <c:pt idx="1">
                        <c:v>LDA-TFIDF</c:v>
                      </c:pt>
                      <c:pt idx="2">
                        <c:v>LDA-GLOVE</c:v>
                      </c:pt>
                      <c:pt idx="3">
                        <c:v>BTM</c:v>
                      </c:pt>
                    </c:strCache>
                  </c:strRef>
                </c:cat>
                <c:val>
                  <c:numRef>
                    <c:extLst>
                      <c:ext uri="{02D57815-91ED-43cb-92C2-25804820EDAC}">
                        <c15:formulaRef>
                          <c15:sqref>Semantic!$B$356:$E$356</c15:sqref>
                        </c15:formulaRef>
                      </c:ext>
                    </c:extLst>
                    <c:numCache>
                      <c:formatCode>0.000</c:formatCode>
                      <c:ptCount val="4"/>
                      <c:pt idx="0">
                        <c:v>3.3879993351432414</c:v>
                      </c:pt>
                      <c:pt idx="1">
                        <c:v>0.22117322464900191</c:v>
                      </c:pt>
                      <c:pt idx="2">
                        <c:v>3.9262297928830834</c:v>
                      </c:pt>
                      <c:pt idx="3">
                        <c:v>0.63447445035640559</c:v>
                      </c:pt>
                    </c:numCache>
                  </c:numRef>
                </c:val>
                <c:extLst>
                  <c:ext xmlns:c16="http://schemas.microsoft.com/office/drawing/2014/chart" uri="{C3380CC4-5D6E-409C-BE32-E72D297353CC}">
                    <c16:uniqueId val="{00000002-E2EC-4C34-B758-07DAAC5B14CE}"/>
                  </c:ext>
                </c:extLst>
              </c15:ser>
            </c15:filteredBarSeries>
          </c:ext>
        </c:extLst>
      </c:barChart>
      <c:catAx>
        <c:axId val="1994394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787679"/>
        <c:crosses val="autoZero"/>
        <c:auto val="1"/>
        <c:lblAlgn val="ctr"/>
        <c:lblOffset val="100"/>
        <c:noMultiLvlLbl val="0"/>
      </c:catAx>
      <c:valAx>
        <c:axId val="2057876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4394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Wordnet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Semantic!$I$336</c:f>
              <c:strCache>
                <c:ptCount val="1"/>
                <c:pt idx="0">
                  <c:v>Human</c:v>
                </c:pt>
              </c:strCache>
            </c:strRef>
          </c:tx>
          <c:spPr>
            <a:pattFill prst="dkDnDiag">
              <a:fgClr>
                <a:schemeClr val="accent1"/>
              </a:fgClr>
              <a:bgClr>
                <a:schemeClr val="bg1"/>
              </a:bgClr>
            </a:patt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Semantic!$J$335:$M$335</c:f>
              <c:strCache>
                <c:ptCount val="4"/>
                <c:pt idx="0">
                  <c:v>LDA</c:v>
                </c:pt>
                <c:pt idx="1">
                  <c:v>LDA-TFIDF</c:v>
                </c:pt>
                <c:pt idx="2">
                  <c:v>LDA-GLOVE</c:v>
                </c:pt>
                <c:pt idx="3">
                  <c:v>BTM</c:v>
                </c:pt>
              </c:strCache>
            </c:strRef>
          </c:cat>
          <c:val>
            <c:numRef>
              <c:f>Semantic!$J$336:$M$336</c:f>
              <c:numCache>
                <c:formatCode>0.000</c:formatCode>
                <c:ptCount val="4"/>
                <c:pt idx="0">
                  <c:v>0.35112380952380945</c:v>
                </c:pt>
                <c:pt idx="1">
                  <c:v>0.34607142857142859</c:v>
                </c:pt>
                <c:pt idx="2">
                  <c:v>0.37419999999999992</c:v>
                </c:pt>
                <c:pt idx="3">
                  <c:v>0.39936190476190475</c:v>
                </c:pt>
              </c:numCache>
            </c:numRef>
          </c:val>
          <c:extLst>
            <c:ext xmlns:c16="http://schemas.microsoft.com/office/drawing/2014/chart" uri="{C3380CC4-5D6E-409C-BE32-E72D297353CC}">
              <c16:uniqueId val="{00000000-B583-4CF0-BF5C-8505F78F455C}"/>
            </c:ext>
          </c:extLst>
        </c:ser>
        <c:ser>
          <c:idx val="1"/>
          <c:order val="1"/>
          <c:tx>
            <c:strRef>
              <c:f>Semantic!$I$337</c:f>
              <c:strCache>
                <c:ptCount val="1"/>
                <c:pt idx="0">
                  <c:v>Computer</c:v>
                </c:pt>
              </c:strCache>
            </c:strRef>
          </c:tx>
          <c:spPr>
            <a:pattFill prst="ltHorz">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Semantic!$J$335:$M$335</c:f>
              <c:strCache>
                <c:ptCount val="4"/>
                <c:pt idx="0">
                  <c:v>LDA</c:v>
                </c:pt>
                <c:pt idx="1">
                  <c:v>LDA-TFIDF</c:v>
                </c:pt>
                <c:pt idx="2">
                  <c:v>LDA-GLOVE</c:v>
                </c:pt>
                <c:pt idx="3">
                  <c:v>BTM</c:v>
                </c:pt>
              </c:strCache>
            </c:strRef>
          </c:cat>
          <c:val>
            <c:numRef>
              <c:f>Semantic!$J$337:$M$337</c:f>
              <c:numCache>
                <c:formatCode>0.000</c:formatCode>
                <c:ptCount val="4"/>
                <c:pt idx="0">
                  <c:v>0.379</c:v>
                </c:pt>
                <c:pt idx="1">
                  <c:v>0.38033333333333336</c:v>
                </c:pt>
                <c:pt idx="2">
                  <c:v>0.39599999999999996</c:v>
                </c:pt>
                <c:pt idx="3">
                  <c:v>0.4443333333333333</c:v>
                </c:pt>
              </c:numCache>
            </c:numRef>
          </c:val>
          <c:extLst>
            <c:ext xmlns:c16="http://schemas.microsoft.com/office/drawing/2014/chart" uri="{C3380CC4-5D6E-409C-BE32-E72D297353CC}">
              <c16:uniqueId val="{00000001-B583-4CF0-BF5C-8505F78F455C}"/>
            </c:ext>
          </c:extLst>
        </c:ser>
        <c:dLbls>
          <c:dLblPos val="outEnd"/>
          <c:showLegendKey val="0"/>
          <c:showVal val="1"/>
          <c:showCatName val="0"/>
          <c:showSerName val="0"/>
          <c:showPercent val="0"/>
          <c:showBubbleSize val="0"/>
        </c:dLbls>
        <c:gapWidth val="100"/>
        <c:overlap val="-24"/>
        <c:axId val="311024895"/>
        <c:axId val="205768127"/>
        <c:extLst>
          <c:ext xmlns:c15="http://schemas.microsoft.com/office/drawing/2012/chart" uri="{02D57815-91ED-43cb-92C2-25804820EDAC}">
            <c15:filteredBarSeries>
              <c15:ser>
                <c:idx val="2"/>
                <c:order val="2"/>
                <c:tx>
                  <c:strRef>
                    <c:extLst>
                      <c:ext uri="{02D57815-91ED-43cb-92C2-25804820EDAC}">
                        <c15:formulaRef>
                          <c15:sqref>Semantic!$I$338</c15:sqref>
                        </c15:formulaRef>
                      </c:ext>
                    </c:extLst>
                    <c:strCache>
                      <c:ptCount val="1"/>
                      <c:pt idx="0">
                        <c:v>Selisih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Semantic!$J$335:$M$335</c15:sqref>
                        </c15:formulaRef>
                      </c:ext>
                    </c:extLst>
                    <c:strCache>
                      <c:ptCount val="4"/>
                      <c:pt idx="0">
                        <c:v>LDA</c:v>
                      </c:pt>
                      <c:pt idx="1">
                        <c:v>LDA-TFIDF</c:v>
                      </c:pt>
                      <c:pt idx="2">
                        <c:v>LDA-GLOVE</c:v>
                      </c:pt>
                      <c:pt idx="3">
                        <c:v>BTM</c:v>
                      </c:pt>
                    </c:strCache>
                  </c:strRef>
                </c:cat>
                <c:val>
                  <c:numRef>
                    <c:extLst>
                      <c:ext uri="{02D57815-91ED-43cb-92C2-25804820EDAC}">
                        <c15:formulaRef>
                          <c15:sqref>Semantic!$J$338:$M$338</c15:sqref>
                        </c15:formulaRef>
                      </c:ext>
                    </c:extLst>
                    <c:numCache>
                      <c:formatCode>0.000</c:formatCode>
                      <c:ptCount val="4"/>
                      <c:pt idx="0">
                        <c:v>7.355195376303576</c:v>
                      </c:pt>
                      <c:pt idx="1">
                        <c:v>9.0083886315262323</c:v>
                      </c:pt>
                      <c:pt idx="2">
                        <c:v>5.5050505050505159</c:v>
                      </c:pt>
                      <c:pt idx="3">
                        <c:v>10.121101703997425</c:v>
                      </c:pt>
                    </c:numCache>
                  </c:numRef>
                </c:val>
                <c:extLst>
                  <c:ext xmlns:c16="http://schemas.microsoft.com/office/drawing/2014/chart" uri="{C3380CC4-5D6E-409C-BE32-E72D297353CC}">
                    <c16:uniqueId val="{00000002-B583-4CF0-BF5C-8505F78F455C}"/>
                  </c:ext>
                </c:extLst>
              </c15:ser>
            </c15:filteredBarSeries>
          </c:ext>
        </c:extLst>
      </c:barChart>
      <c:catAx>
        <c:axId val="311024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768127"/>
        <c:crosses val="autoZero"/>
        <c:auto val="1"/>
        <c:lblAlgn val="ctr"/>
        <c:lblOffset val="100"/>
        <c:noMultiLvlLbl val="0"/>
      </c:catAx>
      <c:valAx>
        <c:axId val="2057681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102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Lin</a:t>
            </a:r>
            <a:r>
              <a:rPr lang="en-ID" baseline="0"/>
              <a:t> Rank</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Semantic!$I$342</c:f>
              <c:strCache>
                <c:ptCount val="1"/>
                <c:pt idx="0">
                  <c:v>Human</c:v>
                </c:pt>
              </c:strCache>
            </c:strRef>
          </c:tx>
          <c:spPr>
            <a:pattFill prst="dkDnDiag">
              <a:fgClr>
                <a:schemeClr val="accent1"/>
              </a:fgClr>
              <a:bgClr>
                <a:schemeClr val="bg1"/>
              </a:bgClr>
            </a:patt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Semantic!$J$341:$M$341</c:f>
              <c:strCache>
                <c:ptCount val="4"/>
                <c:pt idx="0">
                  <c:v>LDA</c:v>
                </c:pt>
                <c:pt idx="1">
                  <c:v>LDA-TFIDF</c:v>
                </c:pt>
                <c:pt idx="2">
                  <c:v>LDA-GLOVE</c:v>
                </c:pt>
                <c:pt idx="3">
                  <c:v>BTM</c:v>
                </c:pt>
              </c:strCache>
            </c:strRef>
          </c:cat>
          <c:val>
            <c:numRef>
              <c:f>Semantic!$J$342:$M$342</c:f>
              <c:numCache>
                <c:formatCode>0.000</c:formatCode>
                <c:ptCount val="4"/>
                <c:pt idx="0">
                  <c:v>0.18383333333333338</c:v>
                </c:pt>
                <c:pt idx="1">
                  <c:v>0.17200000000000001</c:v>
                </c:pt>
                <c:pt idx="2">
                  <c:v>0.20983333333333334</c:v>
                </c:pt>
                <c:pt idx="3">
                  <c:v>0.23616666666666664</c:v>
                </c:pt>
              </c:numCache>
            </c:numRef>
          </c:val>
          <c:extLst>
            <c:ext xmlns:c16="http://schemas.microsoft.com/office/drawing/2014/chart" uri="{C3380CC4-5D6E-409C-BE32-E72D297353CC}">
              <c16:uniqueId val="{00000000-7EEB-4DC6-8C7B-869F6D609EB7}"/>
            </c:ext>
          </c:extLst>
        </c:ser>
        <c:ser>
          <c:idx val="1"/>
          <c:order val="1"/>
          <c:tx>
            <c:strRef>
              <c:f>Semantic!$I$343</c:f>
              <c:strCache>
                <c:ptCount val="1"/>
                <c:pt idx="0">
                  <c:v>Computer</c:v>
                </c:pt>
              </c:strCache>
            </c:strRef>
          </c:tx>
          <c:spPr>
            <a:pattFill prst="ltHorz">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Semantic!$J$341:$M$341</c:f>
              <c:strCache>
                <c:ptCount val="4"/>
                <c:pt idx="0">
                  <c:v>LDA</c:v>
                </c:pt>
                <c:pt idx="1">
                  <c:v>LDA-TFIDF</c:v>
                </c:pt>
                <c:pt idx="2">
                  <c:v>LDA-GLOVE</c:v>
                </c:pt>
                <c:pt idx="3">
                  <c:v>BTM</c:v>
                </c:pt>
              </c:strCache>
            </c:strRef>
          </c:cat>
          <c:val>
            <c:numRef>
              <c:f>Semantic!$J$343:$M$343</c:f>
              <c:numCache>
                <c:formatCode>0.000</c:formatCode>
                <c:ptCount val="4"/>
                <c:pt idx="0">
                  <c:v>0.19033333333333333</c:v>
                </c:pt>
                <c:pt idx="1">
                  <c:v>0.20033333333333334</c:v>
                </c:pt>
                <c:pt idx="2">
                  <c:v>0.22816666666666671</c:v>
                </c:pt>
                <c:pt idx="3">
                  <c:v>0.26933333333333337</c:v>
                </c:pt>
              </c:numCache>
            </c:numRef>
          </c:val>
          <c:extLst>
            <c:ext xmlns:c16="http://schemas.microsoft.com/office/drawing/2014/chart" uri="{C3380CC4-5D6E-409C-BE32-E72D297353CC}">
              <c16:uniqueId val="{00000001-7EEB-4DC6-8C7B-869F6D609EB7}"/>
            </c:ext>
          </c:extLst>
        </c:ser>
        <c:dLbls>
          <c:dLblPos val="outEnd"/>
          <c:showLegendKey val="0"/>
          <c:showVal val="1"/>
          <c:showCatName val="0"/>
          <c:showSerName val="0"/>
          <c:showPercent val="0"/>
          <c:showBubbleSize val="0"/>
        </c:dLbls>
        <c:gapWidth val="100"/>
        <c:overlap val="-24"/>
        <c:axId val="337661839"/>
        <c:axId val="205784351"/>
        <c:extLst>
          <c:ext xmlns:c15="http://schemas.microsoft.com/office/drawing/2012/chart" uri="{02D57815-91ED-43cb-92C2-25804820EDAC}">
            <c15:filteredBarSeries>
              <c15:ser>
                <c:idx val="2"/>
                <c:order val="2"/>
                <c:tx>
                  <c:strRef>
                    <c:extLst>
                      <c:ext uri="{02D57815-91ED-43cb-92C2-25804820EDAC}">
                        <c15:formulaRef>
                          <c15:sqref>Semantic!$I$344</c15:sqref>
                        </c15:formulaRef>
                      </c:ext>
                    </c:extLst>
                    <c:strCache>
                      <c:ptCount val="1"/>
                      <c:pt idx="0">
                        <c:v>Selisih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Semantic!$J$341:$M$341</c15:sqref>
                        </c15:formulaRef>
                      </c:ext>
                    </c:extLst>
                    <c:strCache>
                      <c:ptCount val="4"/>
                      <c:pt idx="0">
                        <c:v>LDA</c:v>
                      </c:pt>
                      <c:pt idx="1">
                        <c:v>LDA-TFIDF</c:v>
                      </c:pt>
                      <c:pt idx="2">
                        <c:v>LDA-GLOVE</c:v>
                      </c:pt>
                      <c:pt idx="3">
                        <c:v>BTM</c:v>
                      </c:pt>
                    </c:strCache>
                  </c:strRef>
                </c:cat>
                <c:val>
                  <c:numRef>
                    <c:extLst>
                      <c:ext uri="{02D57815-91ED-43cb-92C2-25804820EDAC}">
                        <c15:formulaRef>
                          <c15:sqref>Semantic!$J$344:$M$344</c15:sqref>
                        </c15:formulaRef>
                      </c:ext>
                    </c:extLst>
                    <c:numCache>
                      <c:formatCode>0.000</c:formatCode>
                      <c:ptCount val="4"/>
                      <c:pt idx="0">
                        <c:v>3.4150612959719528</c:v>
                      </c:pt>
                      <c:pt idx="1">
                        <c:v>14.143094841930109</c:v>
                      </c:pt>
                      <c:pt idx="2">
                        <c:v>8.0350620891161579</c:v>
                      </c:pt>
                      <c:pt idx="3">
                        <c:v>12.314356435643587</c:v>
                      </c:pt>
                    </c:numCache>
                  </c:numRef>
                </c:val>
                <c:extLst>
                  <c:ext xmlns:c16="http://schemas.microsoft.com/office/drawing/2014/chart" uri="{C3380CC4-5D6E-409C-BE32-E72D297353CC}">
                    <c16:uniqueId val="{00000002-7EEB-4DC6-8C7B-869F6D609EB7}"/>
                  </c:ext>
                </c:extLst>
              </c15:ser>
            </c15:filteredBarSeries>
          </c:ext>
        </c:extLst>
      </c:barChart>
      <c:catAx>
        <c:axId val="337661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784351"/>
        <c:crosses val="autoZero"/>
        <c:auto val="1"/>
        <c:lblAlgn val="ctr"/>
        <c:lblOffset val="100"/>
        <c:noMultiLvlLbl val="0"/>
      </c:catAx>
      <c:valAx>
        <c:axId val="2057843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766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Path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Semantic!$I$348</c:f>
              <c:strCache>
                <c:ptCount val="1"/>
                <c:pt idx="0">
                  <c:v>Human</c:v>
                </c:pt>
              </c:strCache>
            </c:strRef>
          </c:tx>
          <c:spPr>
            <a:pattFill prst="dkDnDiag">
              <a:fgClr>
                <a:schemeClr val="accent1"/>
              </a:fgClr>
              <a:bgClr>
                <a:schemeClr val="bg1"/>
              </a:bgClr>
            </a:pattFill>
            <a:ln>
              <a:solidFill>
                <a:schemeClr val="accent1">
                  <a:alpha val="9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Semantic!$J$347:$M$347</c:f>
              <c:strCache>
                <c:ptCount val="4"/>
                <c:pt idx="0">
                  <c:v>LDA</c:v>
                </c:pt>
                <c:pt idx="1">
                  <c:v>LDA-TFIDF</c:v>
                </c:pt>
                <c:pt idx="2">
                  <c:v>LDA-GLOVE</c:v>
                </c:pt>
                <c:pt idx="3">
                  <c:v>BTM</c:v>
                </c:pt>
              </c:strCache>
            </c:strRef>
          </c:cat>
          <c:val>
            <c:numRef>
              <c:f>Semantic!$J$348:$M$348</c:f>
              <c:numCache>
                <c:formatCode>0.000</c:formatCode>
                <c:ptCount val="4"/>
                <c:pt idx="0">
                  <c:v>0.17328000000000002</c:v>
                </c:pt>
                <c:pt idx="1">
                  <c:v>0.16955999999999999</c:v>
                </c:pt>
                <c:pt idx="2">
                  <c:v>0.18359999999999999</c:v>
                </c:pt>
                <c:pt idx="3">
                  <c:v>0.18432380952380953</c:v>
                </c:pt>
              </c:numCache>
            </c:numRef>
          </c:val>
          <c:extLst>
            <c:ext xmlns:c16="http://schemas.microsoft.com/office/drawing/2014/chart" uri="{C3380CC4-5D6E-409C-BE32-E72D297353CC}">
              <c16:uniqueId val="{00000000-A806-4F55-AAC0-C9AE9043A57F}"/>
            </c:ext>
          </c:extLst>
        </c:ser>
        <c:ser>
          <c:idx val="1"/>
          <c:order val="1"/>
          <c:tx>
            <c:strRef>
              <c:f>Semantic!$I$349</c:f>
              <c:strCache>
                <c:ptCount val="1"/>
                <c:pt idx="0">
                  <c:v>Computer</c:v>
                </c:pt>
              </c:strCache>
            </c:strRef>
          </c:tx>
          <c:spPr>
            <a:pattFill prst="ltHorz">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Semantic!$J$347:$M$347</c:f>
              <c:strCache>
                <c:ptCount val="4"/>
                <c:pt idx="0">
                  <c:v>LDA</c:v>
                </c:pt>
                <c:pt idx="1">
                  <c:v>LDA-TFIDF</c:v>
                </c:pt>
                <c:pt idx="2">
                  <c:v>LDA-GLOVE</c:v>
                </c:pt>
                <c:pt idx="3">
                  <c:v>BTM</c:v>
                </c:pt>
              </c:strCache>
            </c:strRef>
          </c:cat>
          <c:val>
            <c:numRef>
              <c:f>Semantic!$J$349:$M$349</c:f>
              <c:numCache>
                <c:formatCode>0.000</c:formatCode>
                <c:ptCount val="4"/>
                <c:pt idx="0">
                  <c:v>0.17450000000000002</c:v>
                </c:pt>
                <c:pt idx="1">
                  <c:v>0.17333333333333331</c:v>
                </c:pt>
                <c:pt idx="2">
                  <c:v>0.1865</c:v>
                </c:pt>
                <c:pt idx="3">
                  <c:v>0.20266666666666666</c:v>
                </c:pt>
              </c:numCache>
            </c:numRef>
          </c:val>
          <c:extLst>
            <c:ext xmlns:c16="http://schemas.microsoft.com/office/drawing/2014/chart" uri="{C3380CC4-5D6E-409C-BE32-E72D297353CC}">
              <c16:uniqueId val="{00000001-A806-4F55-AAC0-C9AE9043A57F}"/>
            </c:ext>
          </c:extLst>
        </c:ser>
        <c:dLbls>
          <c:dLblPos val="outEnd"/>
          <c:showLegendKey val="0"/>
          <c:showVal val="1"/>
          <c:showCatName val="0"/>
          <c:showSerName val="0"/>
          <c:showPercent val="0"/>
          <c:showBubbleSize val="0"/>
        </c:dLbls>
        <c:gapWidth val="100"/>
        <c:overlap val="-24"/>
        <c:axId val="1994384047"/>
        <c:axId val="205765215"/>
        <c:extLst>
          <c:ext xmlns:c15="http://schemas.microsoft.com/office/drawing/2012/chart" uri="{02D57815-91ED-43cb-92C2-25804820EDAC}">
            <c15:filteredBarSeries>
              <c15:ser>
                <c:idx val="2"/>
                <c:order val="2"/>
                <c:tx>
                  <c:strRef>
                    <c:extLst>
                      <c:ext uri="{02D57815-91ED-43cb-92C2-25804820EDAC}">
                        <c15:formulaRef>
                          <c15:sqref>Semantic!$I$350</c15:sqref>
                        </c15:formulaRef>
                      </c:ext>
                    </c:extLst>
                    <c:strCache>
                      <c:ptCount val="1"/>
                      <c:pt idx="0">
                        <c:v>Selisih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Semantic!$J$347:$M$347</c15:sqref>
                        </c15:formulaRef>
                      </c:ext>
                    </c:extLst>
                    <c:strCache>
                      <c:ptCount val="4"/>
                      <c:pt idx="0">
                        <c:v>LDA</c:v>
                      </c:pt>
                      <c:pt idx="1">
                        <c:v>LDA-TFIDF</c:v>
                      </c:pt>
                      <c:pt idx="2">
                        <c:v>LDA-GLOVE</c:v>
                      </c:pt>
                      <c:pt idx="3">
                        <c:v>BTM</c:v>
                      </c:pt>
                    </c:strCache>
                  </c:strRef>
                </c:cat>
                <c:val>
                  <c:numRef>
                    <c:extLst>
                      <c:ext uri="{02D57815-91ED-43cb-92C2-25804820EDAC}">
                        <c15:formulaRef>
                          <c15:sqref>Semantic!$J$350:$M$350</c15:sqref>
                        </c15:formulaRef>
                      </c:ext>
                    </c:extLst>
                    <c:numCache>
                      <c:formatCode>0.000</c:formatCode>
                      <c:ptCount val="4"/>
                      <c:pt idx="0">
                        <c:v>0.69914040114613107</c:v>
                      </c:pt>
                      <c:pt idx="1">
                        <c:v>2.176923076923071</c:v>
                      </c:pt>
                      <c:pt idx="2">
                        <c:v>1.5549597855227957</c:v>
                      </c:pt>
                      <c:pt idx="3">
                        <c:v>9.0507518796992432</c:v>
                      </c:pt>
                    </c:numCache>
                  </c:numRef>
                </c:val>
                <c:extLst>
                  <c:ext xmlns:c16="http://schemas.microsoft.com/office/drawing/2014/chart" uri="{C3380CC4-5D6E-409C-BE32-E72D297353CC}">
                    <c16:uniqueId val="{00000002-A806-4F55-AAC0-C9AE9043A57F}"/>
                  </c:ext>
                </c:extLst>
              </c15:ser>
            </c15:filteredBarSeries>
          </c:ext>
        </c:extLst>
      </c:barChart>
      <c:catAx>
        <c:axId val="1994384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765215"/>
        <c:crosses val="autoZero"/>
        <c:auto val="1"/>
        <c:lblAlgn val="ctr"/>
        <c:lblOffset val="100"/>
        <c:noMultiLvlLbl val="0"/>
      </c:catAx>
      <c:valAx>
        <c:axId val="2057652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438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Glove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
          <c:order val="2"/>
          <c:tx>
            <c:strRef>
              <c:f>Semantic!$A$365</c:f>
              <c:strCache>
                <c:ptCount val="1"/>
                <c:pt idx="0">
                  <c:v>Selisih</c:v>
                </c:pt>
              </c:strCache>
              <c:extLst xmlns:c15="http://schemas.microsoft.com/office/drawing/2012/chart"/>
            </c:strRef>
          </c:tx>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Semantic!$B$362:$F$362</c:f>
              <c:strCache>
                <c:ptCount val="5"/>
                <c:pt idx="0">
                  <c:v>LDA</c:v>
                </c:pt>
                <c:pt idx="1">
                  <c:v>LDA-TFIDF</c:v>
                </c:pt>
                <c:pt idx="2">
                  <c:v>LDA-GLOVE</c:v>
                </c:pt>
                <c:pt idx="3">
                  <c:v>LDA-GLOVE 0,7</c:v>
                </c:pt>
                <c:pt idx="4">
                  <c:v>BTM</c:v>
                </c:pt>
              </c:strCache>
              <c:extLst xmlns:c15="http://schemas.microsoft.com/office/drawing/2012/chart"/>
            </c:strRef>
          </c:cat>
          <c:val>
            <c:numRef>
              <c:f>Semantic!$B$365:$F$365</c:f>
              <c:numCache>
                <c:formatCode>0.000</c:formatCode>
                <c:ptCount val="5"/>
                <c:pt idx="0">
                  <c:v>3.7300464740351793</c:v>
                </c:pt>
                <c:pt idx="1">
                  <c:v>0.27474754023956743</c:v>
                </c:pt>
                <c:pt idx="2">
                  <c:v>6.9206738042380671</c:v>
                </c:pt>
                <c:pt idx="3">
                  <c:v>3.8957719172443164</c:v>
                </c:pt>
                <c:pt idx="4">
                  <c:v>1.9248843941501392</c:v>
                </c:pt>
              </c:numCache>
              <c:extLst xmlns:c15="http://schemas.microsoft.com/office/drawing/2012/chart"/>
            </c:numRef>
          </c:val>
          <c:extLst xmlns:c15="http://schemas.microsoft.com/office/drawing/2012/chart">
            <c:ext xmlns:c16="http://schemas.microsoft.com/office/drawing/2014/chart" uri="{C3380CC4-5D6E-409C-BE32-E72D297353CC}">
              <c16:uniqueId val="{00000002-7219-4251-9EE1-2AD8115C0CFF}"/>
            </c:ext>
          </c:extLst>
        </c:ser>
        <c:dLbls>
          <c:dLblPos val="outEnd"/>
          <c:showLegendKey val="0"/>
          <c:showVal val="1"/>
          <c:showCatName val="0"/>
          <c:showSerName val="0"/>
          <c:showPercent val="0"/>
          <c:showBubbleSize val="0"/>
        </c:dLbls>
        <c:gapWidth val="100"/>
        <c:overlap val="-24"/>
        <c:axId val="1145170080"/>
        <c:axId val="1133626064"/>
        <c:extLst>
          <c:ext xmlns:c15="http://schemas.microsoft.com/office/drawing/2012/chart" uri="{02D57815-91ED-43cb-92C2-25804820EDAC}">
            <c15:filteredBarSeries>
              <c15:ser>
                <c:idx val="0"/>
                <c:order val="0"/>
                <c:tx>
                  <c:strRef>
                    <c:extLst>
                      <c:ext uri="{02D57815-91ED-43cb-92C2-25804820EDAC}">
                        <c15:formulaRef>
                          <c15:sqref>Semantic!$A$363</c15:sqref>
                        </c15:formulaRef>
                      </c:ext>
                    </c:extLst>
                    <c:strCache>
                      <c:ptCount val="1"/>
                      <c:pt idx="0">
                        <c:v>Human</c:v>
                      </c:pt>
                    </c:strCache>
                  </c:strRef>
                </c:tx>
                <c:spPr>
                  <a:pattFill prst="dkUp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Semantic!$B$362:$F$362</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Semantic!$B$363:$F$363</c15:sqref>
                        </c15:formulaRef>
                      </c:ext>
                    </c:extLst>
                    <c:numCache>
                      <c:formatCode>0.000</c:formatCode>
                      <c:ptCount val="5"/>
                      <c:pt idx="0">
                        <c:v>0.6111428571428571</c:v>
                      </c:pt>
                      <c:pt idx="1">
                        <c:v>0.58755238095238094</c:v>
                      </c:pt>
                      <c:pt idx="2">
                        <c:v>0.69835238095238095</c:v>
                      </c:pt>
                      <c:pt idx="3">
                        <c:v>0.74514047619047619</c:v>
                      </c:pt>
                      <c:pt idx="4">
                        <c:v>0.63330952380952388</c:v>
                      </c:pt>
                    </c:numCache>
                  </c:numRef>
                </c:val>
                <c:extLst>
                  <c:ext xmlns:c16="http://schemas.microsoft.com/office/drawing/2014/chart" uri="{C3380CC4-5D6E-409C-BE32-E72D297353CC}">
                    <c16:uniqueId val="{00000000-7219-4251-9EE1-2AD8115C0CFF}"/>
                  </c:ext>
                </c:extLst>
              </c15:ser>
            </c15:filteredBarSeries>
            <c15:filteredBarSeries>
              <c15:ser>
                <c:idx val="1"/>
                <c:order val="1"/>
                <c:tx>
                  <c:strRef>
                    <c:extLst>
                      <c:ext xmlns:c15="http://schemas.microsoft.com/office/drawing/2012/chart" uri="{02D57815-91ED-43cb-92C2-25804820EDAC}">
                        <c15:formulaRef>
                          <c15:sqref>Semantic!$A$364</c15:sqref>
                        </c15:formulaRef>
                      </c:ext>
                    </c:extLst>
                    <c:strCache>
                      <c:ptCount val="1"/>
                      <c:pt idx="0">
                        <c:v>Computer</c:v>
                      </c:pt>
                    </c:strCache>
                  </c:strRef>
                </c:tx>
                <c:spPr>
                  <a:pattFill prst="dkHorz">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c:ext xmlns:c15="http://schemas.microsoft.com/office/drawing/2012/chart" uri="{02D57815-91ED-43cb-92C2-25804820EDAC}">
                        <c15:formulaRef>
                          <c15:sqref>Semantic!$B$362:$F$362</c15:sqref>
                        </c15:formulaRef>
                      </c:ext>
                    </c:extLst>
                    <c:strCache>
                      <c:ptCount val="5"/>
                      <c:pt idx="0">
                        <c:v>LDA</c:v>
                      </c:pt>
                      <c:pt idx="1">
                        <c:v>LDA-TFIDF</c:v>
                      </c:pt>
                      <c:pt idx="2">
                        <c:v>LDA-GLOVE</c:v>
                      </c:pt>
                      <c:pt idx="3">
                        <c:v>LDA-GLOVE 0,7</c:v>
                      </c:pt>
                      <c:pt idx="4">
                        <c:v>BTM</c:v>
                      </c:pt>
                    </c:strCache>
                  </c:strRef>
                </c:cat>
                <c:val>
                  <c:numRef>
                    <c:extLst>
                      <c:ext xmlns:c15="http://schemas.microsoft.com/office/drawing/2012/chart" uri="{02D57815-91ED-43cb-92C2-25804820EDAC}">
                        <c15:formulaRef>
                          <c15:sqref>Semantic!$B$364:$F$364</c15:sqref>
                        </c15:formulaRef>
                      </c:ext>
                    </c:extLst>
                    <c:numCache>
                      <c:formatCode>0.000</c:formatCode>
                      <c:ptCount val="5"/>
                      <c:pt idx="0">
                        <c:v>0.58916666666666651</c:v>
                      </c:pt>
                      <c:pt idx="1">
                        <c:v>0.58916666666666662</c:v>
                      </c:pt>
                      <c:pt idx="2">
                        <c:v>0.65315000000000001</c:v>
                      </c:pt>
                      <c:pt idx="3">
                        <c:v>0.71719999999999995</c:v>
                      </c:pt>
                      <c:pt idx="4">
                        <c:v>0.64549999999999996</c:v>
                      </c:pt>
                    </c:numCache>
                  </c:numRef>
                </c:val>
                <c:extLst>
                  <c:ext xmlns:c16="http://schemas.microsoft.com/office/drawing/2014/chart" uri="{C3380CC4-5D6E-409C-BE32-E72D297353CC}">
                    <c16:uniqueId val="{00000001-7219-4251-9EE1-2AD8115C0CFF}"/>
                  </c:ext>
                </c:extLst>
              </c15:ser>
            </c15:filteredBarSeries>
          </c:ext>
        </c:extLst>
      </c:barChart>
      <c:catAx>
        <c:axId val="11451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3626064"/>
        <c:crosses val="autoZero"/>
        <c:auto val="1"/>
        <c:lblAlgn val="ctr"/>
        <c:lblOffset val="100"/>
        <c:noMultiLvlLbl val="0"/>
      </c:catAx>
      <c:valAx>
        <c:axId val="1133626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517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FastText</a:t>
            </a:r>
            <a:r>
              <a:rPr lang="en-ID" baseline="0"/>
              <a:t> Rank</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
          <c:order val="2"/>
          <c:tx>
            <c:strRef>
              <c:f>Semantic!$A$371</c:f>
              <c:strCache>
                <c:ptCount val="1"/>
                <c:pt idx="0">
                  <c:v>Selisih</c:v>
                </c:pt>
              </c:strCache>
              <c:extLst xmlns:c15="http://schemas.microsoft.com/office/drawing/2012/chart"/>
            </c:strRef>
          </c:tx>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Semantic!$B$368:$F$368</c:f>
              <c:strCache>
                <c:ptCount val="5"/>
                <c:pt idx="0">
                  <c:v>LDA</c:v>
                </c:pt>
                <c:pt idx="1">
                  <c:v>LDA-TFIDF</c:v>
                </c:pt>
                <c:pt idx="2">
                  <c:v>LDA-GLOVE</c:v>
                </c:pt>
                <c:pt idx="3">
                  <c:v>LDA-GLOVE 0,7</c:v>
                </c:pt>
                <c:pt idx="4">
                  <c:v>BTM</c:v>
                </c:pt>
              </c:strCache>
              <c:extLst xmlns:c15="http://schemas.microsoft.com/office/drawing/2012/chart"/>
            </c:strRef>
          </c:cat>
          <c:val>
            <c:numRef>
              <c:f>Semantic!$B$371:$F$371</c:f>
              <c:numCache>
                <c:formatCode>0.000</c:formatCode>
                <c:ptCount val="5"/>
                <c:pt idx="0">
                  <c:v>6.9227981152591624</c:v>
                </c:pt>
                <c:pt idx="1">
                  <c:v>3.5447761194029681</c:v>
                </c:pt>
                <c:pt idx="2">
                  <c:v>5.1584625758597262</c:v>
                </c:pt>
                <c:pt idx="3">
                  <c:v>4.368085819644663</c:v>
                </c:pt>
                <c:pt idx="4">
                  <c:v>4.1342756183745619</c:v>
                </c:pt>
              </c:numCache>
              <c:extLst xmlns:c15="http://schemas.microsoft.com/office/drawing/2012/chart"/>
            </c:numRef>
          </c:val>
          <c:extLst xmlns:c15="http://schemas.microsoft.com/office/drawing/2012/chart">
            <c:ext xmlns:c16="http://schemas.microsoft.com/office/drawing/2014/chart" uri="{C3380CC4-5D6E-409C-BE32-E72D297353CC}">
              <c16:uniqueId val="{00000002-683F-4C08-A191-6F3991A6602A}"/>
            </c:ext>
          </c:extLst>
        </c:ser>
        <c:dLbls>
          <c:dLblPos val="outEnd"/>
          <c:showLegendKey val="0"/>
          <c:showVal val="1"/>
          <c:showCatName val="0"/>
          <c:showSerName val="0"/>
          <c:showPercent val="0"/>
          <c:showBubbleSize val="0"/>
        </c:dLbls>
        <c:gapWidth val="100"/>
        <c:overlap val="-24"/>
        <c:axId val="1901981568"/>
        <c:axId val="1697432464"/>
        <c:extLst>
          <c:ext xmlns:c15="http://schemas.microsoft.com/office/drawing/2012/chart" uri="{02D57815-91ED-43cb-92C2-25804820EDAC}">
            <c15:filteredBarSeries>
              <c15:ser>
                <c:idx val="0"/>
                <c:order val="0"/>
                <c:tx>
                  <c:strRef>
                    <c:extLst>
                      <c:ext uri="{02D57815-91ED-43cb-92C2-25804820EDAC}">
                        <c15:formulaRef>
                          <c15:sqref>Semantic!$A$369</c15:sqref>
                        </c15:formulaRef>
                      </c:ext>
                    </c:extLst>
                    <c:strCache>
                      <c:ptCount val="1"/>
                      <c:pt idx="0">
                        <c:v>Human</c:v>
                      </c:pt>
                    </c:strCache>
                  </c:strRef>
                </c:tx>
                <c:spPr>
                  <a:pattFill prst="dkUp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Semantic!$B$368:$F$368</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Semantic!$B$369:$F$369</c15:sqref>
                        </c15:formulaRef>
                      </c:ext>
                    </c:extLst>
                    <c:numCache>
                      <c:formatCode>0.000</c:formatCode>
                      <c:ptCount val="5"/>
                      <c:pt idx="0">
                        <c:v>0.45983333333333332</c:v>
                      </c:pt>
                      <c:pt idx="1">
                        <c:v>0.4466666666666666</c:v>
                      </c:pt>
                      <c:pt idx="2">
                        <c:v>0.49433333333333329</c:v>
                      </c:pt>
                      <c:pt idx="3">
                        <c:v>0.4971666666666667</c:v>
                      </c:pt>
                      <c:pt idx="4">
                        <c:v>0.47166666666666668</c:v>
                      </c:pt>
                    </c:numCache>
                  </c:numRef>
                </c:val>
                <c:extLst>
                  <c:ext xmlns:c16="http://schemas.microsoft.com/office/drawing/2014/chart" uri="{C3380CC4-5D6E-409C-BE32-E72D297353CC}">
                    <c16:uniqueId val="{00000000-683F-4C08-A191-6F3991A6602A}"/>
                  </c:ext>
                </c:extLst>
              </c15:ser>
            </c15:filteredBarSeries>
            <c15:filteredBarSeries>
              <c15:ser>
                <c:idx val="1"/>
                <c:order val="1"/>
                <c:tx>
                  <c:strRef>
                    <c:extLst>
                      <c:ext xmlns:c15="http://schemas.microsoft.com/office/drawing/2012/chart" uri="{02D57815-91ED-43cb-92C2-25804820EDAC}">
                        <c15:formulaRef>
                          <c15:sqref>Semantic!$A$370</c15:sqref>
                        </c15:formulaRef>
                      </c:ext>
                    </c:extLst>
                    <c:strCache>
                      <c:ptCount val="1"/>
                      <c:pt idx="0">
                        <c:v>Computer</c:v>
                      </c:pt>
                    </c:strCache>
                  </c:strRef>
                </c:tx>
                <c:spPr>
                  <a:pattFill prst="dkHorz">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c:ext xmlns:c15="http://schemas.microsoft.com/office/drawing/2012/chart" uri="{02D57815-91ED-43cb-92C2-25804820EDAC}">
                        <c15:formulaRef>
                          <c15:sqref>Semantic!$B$368:$F$368</c15:sqref>
                        </c15:formulaRef>
                      </c:ext>
                    </c:extLst>
                    <c:strCache>
                      <c:ptCount val="5"/>
                      <c:pt idx="0">
                        <c:v>LDA</c:v>
                      </c:pt>
                      <c:pt idx="1">
                        <c:v>LDA-TFIDF</c:v>
                      </c:pt>
                      <c:pt idx="2">
                        <c:v>LDA-GLOVE</c:v>
                      </c:pt>
                      <c:pt idx="3">
                        <c:v>LDA-GLOVE 0,7</c:v>
                      </c:pt>
                      <c:pt idx="4">
                        <c:v>BTM</c:v>
                      </c:pt>
                    </c:strCache>
                  </c:strRef>
                </c:cat>
                <c:val>
                  <c:numRef>
                    <c:extLst>
                      <c:ext xmlns:c15="http://schemas.microsoft.com/office/drawing/2012/chart" uri="{02D57815-91ED-43cb-92C2-25804820EDAC}">
                        <c15:formulaRef>
                          <c15:sqref>Semantic!$B$370:$F$370</c15:sqref>
                        </c15:formulaRef>
                      </c:ext>
                    </c:extLst>
                    <c:numCache>
                      <c:formatCode>0.000</c:formatCode>
                      <c:ptCount val="5"/>
                      <c:pt idx="0">
                        <c:v>0.42799999999999994</c:v>
                      </c:pt>
                      <c:pt idx="1">
                        <c:v>0.43083333333333335</c:v>
                      </c:pt>
                      <c:pt idx="2">
                        <c:v>0.46883333333333338</c:v>
                      </c:pt>
                      <c:pt idx="3">
                        <c:v>0.47544999999999998</c:v>
                      </c:pt>
                      <c:pt idx="4">
                        <c:v>0.45216666666666666</c:v>
                      </c:pt>
                    </c:numCache>
                  </c:numRef>
                </c:val>
                <c:extLst>
                  <c:ext xmlns:c16="http://schemas.microsoft.com/office/drawing/2014/chart" uri="{C3380CC4-5D6E-409C-BE32-E72D297353CC}">
                    <c16:uniqueId val="{00000001-683F-4C08-A191-6F3991A6602A}"/>
                  </c:ext>
                </c:extLst>
              </c15:ser>
            </c15:filteredBarSeries>
          </c:ext>
        </c:extLst>
      </c:barChart>
      <c:catAx>
        <c:axId val="1901981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432464"/>
        <c:crosses val="autoZero"/>
        <c:auto val="1"/>
        <c:lblAlgn val="ctr"/>
        <c:lblOffset val="100"/>
        <c:noMultiLvlLbl val="0"/>
      </c:catAx>
      <c:valAx>
        <c:axId val="16974324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Nilai</a:t>
                </a:r>
                <a:r>
                  <a:rPr lang="en-ID" baseline="0"/>
                  <a:t> Test</a:t>
                </a:r>
                <a:endParaRPr lang="en-ID"/>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198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Evaluation!$AI$72</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Evaluation!$AJ$65:$AR$65</c:f>
              <c:strCache>
                <c:ptCount val="9"/>
                <c:pt idx="0">
                  <c:v>0.1</c:v>
                </c:pt>
                <c:pt idx="1">
                  <c:v>0.2</c:v>
                </c:pt>
                <c:pt idx="2">
                  <c:v>0.3</c:v>
                </c:pt>
                <c:pt idx="3">
                  <c:v>0.4</c:v>
                </c:pt>
                <c:pt idx="4">
                  <c:v>0.5</c:v>
                </c:pt>
                <c:pt idx="5">
                  <c:v>0.6</c:v>
                </c:pt>
                <c:pt idx="6">
                  <c:v>0.7</c:v>
                </c:pt>
                <c:pt idx="7">
                  <c:v>0.8</c:v>
                </c:pt>
                <c:pt idx="8">
                  <c:v>0.9</c:v>
                </c:pt>
              </c:strCache>
            </c:strRef>
          </c:cat>
          <c:val>
            <c:numRef>
              <c:f>Evaluation!$AJ$72:$AR$72</c:f>
              <c:numCache>
                <c:formatCode>General</c:formatCode>
                <c:ptCount val="9"/>
                <c:pt idx="0">
                  <c:v>6.6799999999999998E-2</c:v>
                </c:pt>
                <c:pt idx="1">
                  <c:v>6.6799999999999998E-2</c:v>
                </c:pt>
                <c:pt idx="2">
                  <c:v>6.6200000000000009E-2</c:v>
                </c:pt>
                <c:pt idx="3">
                  <c:v>6.9000000000000006E-2</c:v>
                </c:pt>
                <c:pt idx="4">
                  <c:v>6.4600000000000005E-2</c:v>
                </c:pt>
                <c:pt idx="5">
                  <c:v>4.6799999999999994E-2</c:v>
                </c:pt>
                <c:pt idx="6">
                  <c:v>2.7200000000000002E-2</c:v>
                </c:pt>
                <c:pt idx="7">
                  <c:v>3.3999999999999989E-3</c:v>
                </c:pt>
              </c:numCache>
            </c:numRef>
          </c:val>
          <c:smooth val="0"/>
          <c:extLst>
            <c:ext xmlns:c16="http://schemas.microsoft.com/office/drawing/2014/chart" uri="{C3380CC4-5D6E-409C-BE32-E72D297353CC}">
              <c16:uniqueId val="{00000006-2D59-4368-AB90-38ED3AAF7DB6}"/>
            </c:ext>
          </c:extLst>
        </c:ser>
        <c:dLbls>
          <c:dLblPos val="t"/>
          <c:showLegendKey val="0"/>
          <c:showVal val="1"/>
          <c:showCatName val="0"/>
          <c:showSerName val="0"/>
          <c:showPercent val="0"/>
          <c:showBubbleSize val="0"/>
        </c:dLbls>
        <c:marker val="1"/>
        <c:smooth val="0"/>
        <c:axId val="548516360"/>
        <c:axId val="548517672"/>
        <c:extLst>
          <c:ext xmlns:c15="http://schemas.microsoft.com/office/drawing/2012/chart" uri="{02D57815-91ED-43cb-92C2-25804820EDAC}">
            <c15:filteredLineSeries>
              <c15:ser>
                <c:idx val="0"/>
                <c:order val="0"/>
                <c:tx>
                  <c:strRef>
                    <c:extLst>
                      <c:ext uri="{02D57815-91ED-43cb-92C2-25804820EDAC}">
                        <c15:formulaRef>
                          <c15:sqref>Evaluation!$AI$66</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Evaluation!$AJ$65:$AR$65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Evaluation!$AJ$66:$AR$66</c15:sqref>
                        </c15:formulaRef>
                      </c:ext>
                    </c:extLst>
                    <c:numCache>
                      <c:formatCode>General</c:formatCode>
                      <c:ptCount val="9"/>
                      <c:pt idx="0">
                        <c:v>0.11600000000000001</c:v>
                      </c:pt>
                      <c:pt idx="1">
                        <c:v>0.11600000000000001</c:v>
                      </c:pt>
                      <c:pt idx="2">
                        <c:v>0.113</c:v>
                      </c:pt>
                      <c:pt idx="3">
                        <c:v>0.113</c:v>
                      </c:pt>
                      <c:pt idx="4">
                        <c:v>0.113</c:v>
                      </c:pt>
                      <c:pt idx="5">
                        <c:v>0.09</c:v>
                      </c:pt>
                      <c:pt idx="6">
                        <c:v>1.0999999999999999E-2</c:v>
                      </c:pt>
                      <c:pt idx="7">
                        <c:v>8.9999999999999993E-3</c:v>
                      </c:pt>
                    </c:numCache>
                  </c:numRef>
                </c:val>
                <c:smooth val="0"/>
                <c:extLst>
                  <c:ext xmlns:c16="http://schemas.microsoft.com/office/drawing/2014/chart" uri="{C3380CC4-5D6E-409C-BE32-E72D297353CC}">
                    <c16:uniqueId val="{00000000-2D59-4368-AB90-38ED3AAF7DB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Evaluation!$AI$67</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Evaluation!$AJ$65:$AR$65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Evaluation!$AJ$67:$AR$67</c15:sqref>
                        </c15:formulaRef>
                      </c:ext>
                    </c:extLst>
                    <c:numCache>
                      <c:formatCode>General</c:formatCode>
                      <c:ptCount val="9"/>
                      <c:pt idx="0">
                        <c:v>0.189</c:v>
                      </c:pt>
                      <c:pt idx="1">
                        <c:v>0.189</c:v>
                      </c:pt>
                      <c:pt idx="2">
                        <c:v>0.189</c:v>
                      </c:pt>
                      <c:pt idx="3">
                        <c:v>0.20100000000000001</c:v>
                      </c:pt>
                      <c:pt idx="4">
                        <c:v>0.19900000000000001</c:v>
                      </c:pt>
                      <c:pt idx="5">
                        <c:v>0.14099999999999999</c:v>
                      </c:pt>
                      <c:pt idx="6">
                        <c:v>0.13700000000000001</c:v>
                      </c:pt>
                      <c:pt idx="7">
                        <c:v>2.8000000000000001E-2</c:v>
                      </c:pt>
                    </c:numCache>
                  </c:numRef>
                </c:val>
                <c:smooth val="0"/>
                <c:extLst xmlns:c15="http://schemas.microsoft.com/office/drawing/2012/chart">
                  <c:ext xmlns:c16="http://schemas.microsoft.com/office/drawing/2014/chart" uri="{C3380CC4-5D6E-409C-BE32-E72D297353CC}">
                    <c16:uniqueId val="{00000001-2D59-4368-AB90-38ED3AAF7DB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Evaluation!$AI$68</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Evaluation!$AJ$65:$AR$65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Evaluation!$AJ$68:$AR$68</c15:sqref>
                        </c15:formulaRef>
                      </c:ext>
                    </c:extLst>
                    <c:numCache>
                      <c:formatCode>General</c:formatCode>
                      <c:ptCount val="9"/>
                      <c:pt idx="0">
                        <c:v>2.7E-2</c:v>
                      </c:pt>
                      <c:pt idx="1">
                        <c:v>2.7E-2</c:v>
                      </c:pt>
                      <c:pt idx="2">
                        <c:v>2.7E-2</c:v>
                      </c:pt>
                      <c:pt idx="3">
                        <c:v>2.7E-2</c:v>
                      </c:pt>
                      <c:pt idx="4">
                        <c:v>1.9E-2</c:v>
                      </c:pt>
                      <c:pt idx="5">
                        <c:v>1.4E-2</c:v>
                      </c:pt>
                      <c:pt idx="6">
                        <c:v>7.0000000000000001E-3</c:v>
                      </c:pt>
                      <c:pt idx="7">
                        <c:v>-1E-3</c:v>
                      </c:pt>
                    </c:numCache>
                  </c:numRef>
                </c:val>
                <c:smooth val="0"/>
                <c:extLst xmlns:c15="http://schemas.microsoft.com/office/drawing/2012/chart">
                  <c:ext xmlns:c16="http://schemas.microsoft.com/office/drawing/2014/chart" uri="{C3380CC4-5D6E-409C-BE32-E72D297353CC}">
                    <c16:uniqueId val="{00000002-2D59-4368-AB90-38ED3AAF7DB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Evaluation!$AI$69</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Evaluation!$AJ$65:$AR$65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Evaluation!$AJ$69:$AR$69</c15:sqref>
                        </c15:formulaRef>
                      </c:ext>
                    </c:extLst>
                    <c:numCache>
                      <c:formatCode>General</c:formatCode>
                      <c:ptCount val="9"/>
                      <c:pt idx="0">
                        <c:v>-3.0000000000000001E-3</c:v>
                      </c:pt>
                      <c:pt idx="1">
                        <c:v>-3.0000000000000001E-3</c:v>
                      </c:pt>
                      <c:pt idx="2">
                        <c:v>-3.0000000000000001E-3</c:v>
                      </c:pt>
                      <c:pt idx="3">
                        <c:v>-3.0000000000000001E-3</c:v>
                      </c:pt>
                      <c:pt idx="4">
                        <c:v>-5.0000000000000001E-3</c:v>
                      </c:pt>
                      <c:pt idx="5">
                        <c:v>-6.0000000000000001E-3</c:v>
                      </c:pt>
                      <c:pt idx="6">
                        <c:v>-0.01</c:v>
                      </c:pt>
                      <c:pt idx="7">
                        <c:v>-0.01</c:v>
                      </c:pt>
                    </c:numCache>
                  </c:numRef>
                </c:val>
                <c:smooth val="0"/>
                <c:extLst xmlns:c15="http://schemas.microsoft.com/office/drawing/2012/chart">
                  <c:ext xmlns:c16="http://schemas.microsoft.com/office/drawing/2014/chart" uri="{C3380CC4-5D6E-409C-BE32-E72D297353CC}">
                    <c16:uniqueId val="{00000003-2D59-4368-AB90-38ED3AAF7DB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Evaluation!$AI$70</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Evaluation!$AJ$65:$AR$65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Evaluation!$AJ$70:$AR$70</c15:sqref>
                        </c15:formulaRef>
                      </c:ext>
                    </c:extLst>
                    <c:numCache>
                      <c:formatCode>General</c:formatCode>
                      <c:ptCount val="9"/>
                      <c:pt idx="0">
                        <c:v>5.0000000000000001E-3</c:v>
                      </c:pt>
                      <c:pt idx="1">
                        <c:v>5.0000000000000001E-3</c:v>
                      </c:pt>
                      <c:pt idx="2">
                        <c:v>5.0000000000000001E-3</c:v>
                      </c:pt>
                      <c:pt idx="3">
                        <c:v>7.0000000000000001E-3</c:v>
                      </c:pt>
                      <c:pt idx="4">
                        <c:v>-3.0000000000000001E-3</c:v>
                      </c:pt>
                      <c:pt idx="5">
                        <c:v>-5.0000000000000001E-3</c:v>
                      </c:pt>
                      <c:pt idx="6">
                        <c:v>-8.9999999999999993E-3</c:v>
                      </c:pt>
                      <c:pt idx="7">
                        <c:v>-8.9999999999999993E-3</c:v>
                      </c:pt>
                    </c:numCache>
                  </c:numRef>
                </c:val>
                <c:smooth val="0"/>
                <c:extLst xmlns:c15="http://schemas.microsoft.com/office/drawing/2012/chart">
                  <c:ext xmlns:c16="http://schemas.microsoft.com/office/drawing/2014/chart" uri="{C3380CC4-5D6E-409C-BE32-E72D297353CC}">
                    <c16:uniqueId val="{00000004-2D59-4368-AB90-38ED3AAF7DB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Evaluation!$AI$71</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Evaluation!$AJ$65:$AR$65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Evaluation!$AJ$71:$AR$71</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2D59-4368-AB90-38ED3AAF7DB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Evaluation!$AI$73</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Evaluation!$AJ$65:$AR$65</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Evaluation!$AJ$73:$AR$73</c15:sqref>
                        </c15:formulaRef>
                      </c:ext>
                    </c:extLst>
                    <c:numCache>
                      <c:formatCode>General</c:formatCode>
                      <c:ptCount val="9"/>
                      <c:pt idx="0">
                        <c:v>622.79999999999995</c:v>
                      </c:pt>
                      <c:pt idx="1">
                        <c:v>639.6</c:v>
                      </c:pt>
                      <c:pt idx="2">
                        <c:v>621.6</c:v>
                      </c:pt>
                      <c:pt idx="3">
                        <c:v>625.4</c:v>
                      </c:pt>
                      <c:pt idx="4">
                        <c:v>589.70000000000005</c:v>
                      </c:pt>
                      <c:pt idx="5">
                        <c:v>587.4</c:v>
                      </c:pt>
                      <c:pt idx="6">
                        <c:v>483.1</c:v>
                      </c:pt>
                      <c:pt idx="7">
                        <c:v>468.2</c:v>
                      </c:pt>
                    </c:numCache>
                  </c:numRef>
                </c:val>
                <c:smooth val="0"/>
                <c:extLst xmlns:c15="http://schemas.microsoft.com/office/drawing/2012/chart">
                  <c:ext xmlns:c16="http://schemas.microsoft.com/office/drawing/2014/chart" uri="{C3380CC4-5D6E-409C-BE32-E72D297353CC}">
                    <c16:uniqueId val="{00000007-2D59-4368-AB90-38ED3AAF7DB6}"/>
                  </c:ext>
                </c:extLst>
              </c15:ser>
            </c15:filteredLineSeries>
          </c:ext>
        </c:extLst>
      </c:lineChart>
      <c:catAx>
        <c:axId val="548516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17672"/>
        <c:crosses val="autoZero"/>
        <c:auto val="1"/>
        <c:lblAlgn val="ctr"/>
        <c:lblOffset val="100"/>
        <c:noMultiLvlLbl val="0"/>
      </c:catAx>
      <c:valAx>
        <c:axId val="54851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16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Word2Vec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
          <c:order val="2"/>
          <c:tx>
            <c:strRef>
              <c:f>Semantic!$A$377</c:f>
              <c:strCache>
                <c:ptCount val="1"/>
                <c:pt idx="0">
                  <c:v>Selisih</c:v>
                </c:pt>
              </c:strCache>
              <c:extLst xmlns:c15="http://schemas.microsoft.com/office/drawing/2012/chart"/>
            </c:strRef>
          </c:tx>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Semantic!$B$374:$F$374</c:f>
              <c:strCache>
                <c:ptCount val="5"/>
                <c:pt idx="0">
                  <c:v>LDA</c:v>
                </c:pt>
                <c:pt idx="1">
                  <c:v>LDA-TFIDF</c:v>
                </c:pt>
                <c:pt idx="2">
                  <c:v>LDA-GLOVE</c:v>
                </c:pt>
                <c:pt idx="3">
                  <c:v>LDA-GLOVE 0,7</c:v>
                </c:pt>
                <c:pt idx="4">
                  <c:v>BTM</c:v>
                </c:pt>
              </c:strCache>
              <c:extLst xmlns:c15="http://schemas.microsoft.com/office/drawing/2012/chart"/>
            </c:strRef>
          </c:cat>
          <c:val>
            <c:numRef>
              <c:f>Semantic!$B$377:$F$377</c:f>
              <c:numCache>
                <c:formatCode>0.00</c:formatCode>
                <c:ptCount val="5"/>
                <c:pt idx="0">
                  <c:v>11.429608127721345</c:v>
                </c:pt>
                <c:pt idx="1">
                  <c:v>5.7823639774859164</c:v>
                </c:pt>
                <c:pt idx="2">
                  <c:v>4.3284532145130594</c:v>
                </c:pt>
                <c:pt idx="3">
                  <c:v>3.819643882825944</c:v>
                </c:pt>
                <c:pt idx="4">
                  <c:v>0.84373945325683131</c:v>
                </c:pt>
              </c:numCache>
              <c:extLst xmlns:c15="http://schemas.microsoft.com/office/drawing/2012/chart"/>
            </c:numRef>
          </c:val>
          <c:extLst xmlns:c15="http://schemas.microsoft.com/office/drawing/2012/chart">
            <c:ext xmlns:c16="http://schemas.microsoft.com/office/drawing/2014/chart" uri="{C3380CC4-5D6E-409C-BE32-E72D297353CC}">
              <c16:uniqueId val="{00000002-77A7-4BAB-914F-EA7DDD86FBFB}"/>
            </c:ext>
          </c:extLst>
        </c:ser>
        <c:dLbls>
          <c:dLblPos val="outEnd"/>
          <c:showLegendKey val="0"/>
          <c:showVal val="1"/>
          <c:showCatName val="0"/>
          <c:showSerName val="0"/>
          <c:showPercent val="0"/>
          <c:showBubbleSize val="0"/>
        </c:dLbls>
        <c:gapWidth val="100"/>
        <c:overlap val="-24"/>
        <c:axId val="1338371568"/>
        <c:axId val="1697439120"/>
        <c:extLst>
          <c:ext xmlns:c15="http://schemas.microsoft.com/office/drawing/2012/chart" uri="{02D57815-91ED-43cb-92C2-25804820EDAC}">
            <c15:filteredBarSeries>
              <c15:ser>
                <c:idx val="0"/>
                <c:order val="0"/>
                <c:tx>
                  <c:strRef>
                    <c:extLst>
                      <c:ext uri="{02D57815-91ED-43cb-92C2-25804820EDAC}">
                        <c15:formulaRef>
                          <c15:sqref>Semantic!$A$375</c15:sqref>
                        </c15:formulaRef>
                      </c:ext>
                    </c:extLst>
                    <c:strCache>
                      <c:ptCount val="1"/>
                      <c:pt idx="0">
                        <c:v>Human</c:v>
                      </c:pt>
                    </c:strCache>
                  </c:strRef>
                </c:tx>
                <c:spPr>
                  <a:pattFill prst="dkUp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Semantic!$B$374:$F$374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Semantic!$B$375:$F$375</c15:sqref>
                        </c15:formulaRef>
                      </c:ext>
                    </c:extLst>
                    <c:numCache>
                      <c:formatCode>0.000</c:formatCode>
                      <c:ptCount val="5"/>
                      <c:pt idx="0">
                        <c:v>0.45933333333333337</c:v>
                      </c:pt>
                      <c:pt idx="1">
                        <c:v>0.44416666666666665</c:v>
                      </c:pt>
                      <c:pt idx="2">
                        <c:v>0.52366666666666672</c:v>
                      </c:pt>
                      <c:pt idx="3">
                        <c:v>0.58033333333333326</c:v>
                      </c:pt>
                      <c:pt idx="4">
                        <c:v>0.48966666666666669</c:v>
                      </c:pt>
                    </c:numCache>
                  </c:numRef>
                </c:val>
                <c:extLst>
                  <c:ext xmlns:c16="http://schemas.microsoft.com/office/drawing/2014/chart" uri="{C3380CC4-5D6E-409C-BE32-E72D297353CC}">
                    <c16:uniqueId val="{00000000-77A7-4BAB-914F-EA7DDD86FBFB}"/>
                  </c:ext>
                </c:extLst>
              </c15:ser>
            </c15:filteredBarSeries>
            <c15:filteredBarSeries>
              <c15:ser>
                <c:idx val="1"/>
                <c:order val="1"/>
                <c:tx>
                  <c:strRef>
                    <c:extLst>
                      <c:ext xmlns:c15="http://schemas.microsoft.com/office/drawing/2012/chart" uri="{02D57815-91ED-43cb-92C2-25804820EDAC}">
                        <c15:formulaRef>
                          <c15:sqref>Semantic!$A$376</c15:sqref>
                        </c15:formulaRef>
                      </c:ext>
                    </c:extLst>
                    <c:strCache>
                      <c:ptCount val="1"/>
                      <c:pt idx="0">
                        <c:v>Computer</c:v>
                      </c:pt>
                    </c:strCache>
                  </c:strRef>
                </c:tx>
                <c:spPr>
                  <a:pattFill prst="dkHorz">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c:ext xmlns:c15="http://schemas.microsoft.com/office/drawing/2012/chart" uri="{02D57815-91ED-43cb-92C2-25804820EDAC}">
                        <c15:formulaRef>
                          <c15:sqref>Semantic!$B$374:$F$374</c15:sqref>
                        </c15:formulaRef>
                      </c:ext>
                    </c:extLst>
                    <c:strCache>
                      <c:ptCount val="5"/>
                      <c:pt idx="0">
                        <c:v>LDA</c:v>
                      </c:pt>
                      <c:pt idx="1">
                        <c:v>LDA-TFIDF</c:v>
                      </c:pt>
                      <c:pt idx="2">
                        <c:v>LDA-GLOVE</c:v>
                      </c:pt>
                      <c:pt idx="3">
                        <c:v>LDA-GLOVE 0,7</c:v>
                      </c:pt>
                      <c:pt idx="4">
                        <c:v>BTM</c:v>
                      </c:pt>
                    </c:strCache>
                  </c:strRef>
                </c:cat>
                <c:val>
                  <c:numRef>
                    <c:extLst>
                      <c:ext xmlns:c15="http://schemas.microsoft.com/office/drawing/2012/chart" uri="{02D57815-91ED-43cb-92C2-25804820EDAC}">
                        <c15:formulaRef>
                          <c15:sqref>Semantic!$B$376:$F$376</c15:sqref>
                        </c15:formulaRef>
                      </c:ext>
                    </c:extLst>
                    <c:numCache>
                      <c:formatCode>0.000</c:formatCode>
                      <c:ptCount val="5"/>
                      <c:pt idx="0">
                        <c:v>0.40683333333333332</c:v>
                      </c:pt>
                      <c:pt idx="1">
                        <c:v>0.41848333333333337</c:v>
                      </c:pt>
                      <c:pt idx="2">
                        <c:v>0.501</c:v>
                      </c:pt>
                      <c:pt idx="3">
                        <c:v>0.5581666666666667</c:v>
                      </c:pt>
                      <c:pt idx="4">
                        <c:v>0.49383333333333335</c:v>
                      </c:pt>
                    </c:numCache>
                  </c:numRef>
                </c:val>
                <c:extLst>
                  <c:ext xmlns:c16="http://schemas.microsoft.com/office/drawing/2014/chart" uri="{C3380CC4-5D6E-409C-BE32-E72D297353CC}">
                    <c16:uniqueId val="{00000001-77A7-4BAB-914F-EA7DDD86FBFB}"/>
                  </c:ext>
                </c:extLst>
              </c15:ser>
            </c15:filteredBarSeries>
          </c:ext>
        </c:extLst>
      </c:barChart>
      <c:catAx>
        <c:axId val="1338371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439120"/>
        <c:crosses val="autoZero"/>
        <c:auto val="1"/>
        <c:lblAlgn val="ctr"/>
        <c:lblOffset val="100"/>
        <c:noMultiLvlLbl val="0"/>
      </c:catAx>
      <c:valAx>
        <c:axId val="1697439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837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Wordnet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
          <c:order val="2"/>
          <c:tx>
            <c:strRef>
              <c:f>Semantic!$I$365</c:f>
              <c:strCache>
                <c:ptCount val="1"/>
                <c:pt idx="0">
                  <c:v>Selisih</c:v>
                </c:pt>
              </c:strCache>
              <c:extLst xmlns:c15="http://schemas.microsoft.com/office/drawing/2012/chart"/>
            </c:strRef>
          </c:tx>
          <c:spPr>
            <a:pattFill prst="dkUpDiag">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Semantic!$J$362:$N$362</c:f>
              <c:strCache>
                <c:ptCount val="5"/>
                <c:pt idx="0">
                  <c:v>LDA</c:v>
                </c:pt>
                <c:pt idx="1">
                  <c:v>LDA-TFIDF</c:v>
                </c:pt>
                <c:pt idx="2">
                  <c:v>LDA-GLOVE</c:v>
                </c:pt>
                <c:pt idx="3">
                  <c:v>LDA-GLOVE 0,7</c:v>
                </c:pt>
                <c:pt idx="4">
                  <c:v>BTM</c:v>
                </c:pt>
              </c:strCache>
              <c:extLst xmlns:c15="http://schemas.microsoft.com/office/drawing/2012/chart"/>
            </c:strRef>
          </c:cat>
          <c:val>
            <c:numRef>
              <c:f>Semantic!$J$365:$N$365</c:f>
              <c:numCache>
                <c:formatCode>0.000</c:formatCode>
                <c:ptCount val="5"/>
                <c:pt idx="0">
                  <c:v>8.7427936743005272</c:v>
                </c:pt>
                <c:pt idx="1">
                  <c:v>10.082853976463149</c:v>
                </c:pt>
                <c:pt idx="2">
                  <c:v>5.936132113012337</c:v>
                </c:pt>
                <c:pt idx="3">
                  <c:v>6.2151886702784802</c:v>
                </c:pt>
                <c:pt idx="4">
                  <c:v>11.011196737423189</c:v>
                </c:pt>
              </c:numCache>
              <c:extLst xmlns:c15="http://schemas.microsoft.com/office/drawing/2012/chart"/>
            </c:numRef>
          </c:val>
          <c:extLst xmlns:c15="http://schemas.microsoft.com/office/drawing/2012/chart">
            <c:ext xmlns:c16="http://schemas.microsoft.com/office/drawing/2014/chart" uri="{C3380CC4-5D6E-409C-BE32-E72D297353CC}">
              <c16:uniqueId val="{00000002-3867-4BA4-AE3F-57CFD260D703}"/>
            </c:ext>
          </c:extLst>
        </c:ser>
        <c:dLbls>
          <c:dLblPos val="outEnd"/>
          <c:showLegendKey val="0"/>
          <c:showVal val="1"/>
          <c:showCatName val="0"/>
          <c:showSerName val="0"/>
          <c:showPercent val="0"/>
          <c:showBubbleSize val="0"/>
        </c:dLbls>
        <c:gapWidth val="100"/>
        <c:overlap val="-24"/>
        <c:axId val="1901995968"/>
        <c:axId val="1697458672"/>
        <c:extLst>
          <c:ext xmlns:c15="http://schemas.microsoft.com/office/drawing/2012/chart" uri="{02D57815-91ED-43cb-92C2-25804820EDAC}">
            <c15:filteredBarSeries>
              <c15:ser>
                <c:idx val="0"/>
                <c:order val="0"/>
                <c:tx>
                  <c:strRef>
                    <c:extLst>
                      <c:ext uri="{02D57815-91ED-43cb-92C2-25804820EDAC}">
                        <c15:formulaRef>
                          <c15:sqref>Semantic!$I$363</c15:sqref>
                        </c15:formulaRef>
                      </c:ext>
                    </c:extLst>
                    <c:strCache>
                      <c:ptCount val="1"/>
                      <c:pt idx="0">
                        <c:v>Human</c:v>
                      </c:pt>
                    </c:strCache>
                  </c:strRef>
                </c:tx>
                <c:spPr>
                  <a:pattFill prst="dkUp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Semantic!$J$362:$N$362</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Semantic!$J$363:$N$363</c15:sqref>
                        </c15:formulaRef>
                      </c:ext>
                    </c:extLst>
                    <c:numCache>
                      <c:formatCode>0.000</c:formatCode>
                      <c:ptCount val="5"/>
                      <c:pt idx="0">
                        <c:v>0.41080952380952379</c:v>
                      </c:pt>
                      <c:pt idx="1">
                        <c:v>0.40567619047619047</c:v>
                      </c:pt>
                      <c:pt idx="2">
                        <c:v>0.45025238095238101</c:v>
                      </c:pt>
                      <c:pt idx="3">
                        <c:v>0.46986190476190481</c:v>
                      </c:pt>
                      <c:pt idx="4">
                        <c:v>0.46134761904761912</c:v>
                      </c:pt>
                    </c:numCache>
                  </c:numRef>
                </c:val>
                <c:extLst>
                  <c:ext xmlns:c16="http://schemas.microsoft.com/office/drawing/2014/chart" uri="{C3380CC4-5D6E-409C-BE32-E72D297353CC}">
                    <c16:uniqueId val="{00000000-3867-4BA4-AE3F-57CFD260D703}"/>
                  </c:ext>
                </c:extLst>
              </c15:ser>
            </c15:filteredBarSeries>
            <c15:filteredBarSeries>
              <c15:ser>
                <c:idx val="1"/>
                <c:order val="1"/>
                <c:tx>
                  <c:strRef>
                    <c:extLst>
                      <c:ext xmlns:c15="http://schemas.microsoft.com/office/drawing/2012/chart" uri="{02D57815-91ED-43cb-92C2-25804820EDAC}">
                        <c15:formulaRef>
                          <c15:sqref>Semantic!$I$364</c15:sqref>
                        </c15:formulaRef>
                      </c:ext>
                    </c:extLst>
                    <c:strCache>
                      <c:ptCount val="1"/>
                      <c:pt idx="0">
                        <c:v>Computer</c:v>
                      </c:pt>
                    </c:strCache>
                  </c:strRef>
                </c:tx>
                <c:spPr>
                  <a:pattFill prst="dkHorz">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c:ext xmlns:c15="http://schemas.microsoft.com/office/drawing/2012/chart" uri="{02D57815-91ED-43cb-92C2-25804820EDAC}">
                        <c15:formulaRef>
                          <c15:sqref>Semantic!$J$362:$N$362</c15:sqref>
                        </c15:formulaRef>
                      </c:ext>
                    </c:extLst>
                    <c:strCache>
                      <c:ptCount val="5"/>
                      <c:pt idx="0">
                        <c:v>LDA</c:v>
                      </c:pt>
                      <c:pt idx="1">
                        <c:v>LDA-TFIDF</c:v>
                      </c:pt>
                      <c:pt idx="2">
                        <c:v>LDA-GLOVE</c:v>
                      </c:pt>
                      <c:pt idx="3">
                        <c:v>LDA-GLOVE 0,7</c:v>
                      </c:pt>
                      <c:pt idx="4">
                        <c:v>BTM</c:v>
                      </c:pt>
                    </c:strCache>
                  </c:strRef>
                </c:cat>
                <c:val>
                  <c:numRef>
                    <c:extLst>
                      <c:ext xmlns:c15="http://schemas.microsoft.com/office/drawing/2012/chart" uri="{02D57815-91ED-43cb-92C2-25804820EDAC}">
                        <c15:formulaRef>
                          <c15:sqref>Semantic!$J$364:$N$364</c15:sqref>
                        </c15:formulaRef>
                      </c:ext>
                    </c:extLst>
                    <c:numCache>
                      <c:formatCode>0.000</c:formatCode>
                      <c:ptCount val="5"/>
                      <c:pt idx="0">
                        <c:v>0.45016666666666666</c:v>
                      </c:pt>
                      <c:pt idx="1">
                        <c:v>0.45116666666666672</c:v>
                      </c:pt>
                      <c:pt idx="2">
                        <c:v>0.47866666666666674</c:v>
                      </c:pt>
                      <c:pt idx="3">
                        <c:v>0.501</c:v>
                      </c:pt>
                      <c:pt idx="4">
                        <c:v>0.51843333333333341</c:v>
                      </c:pt>
                    </c:numCache>
                  </c:numRef>
                </c:val>
                <c:extLst>
                  <c:ext xmlns:c16="http://schemas.microsoft.com/office/drawing/2014/chart" uri="{C3380CC4-5D6E-409C-BE32-E72D297353CC}">
                    <c16:uniqueId val="{00000001-3867-4BA4-AE3F-57CFD260D703}"/>
                  </c:ext>
                </c:extLst>
              </c15:ser>
            </c15:filteredBarSeries>
          </c:ext>
        </c:extLst>
      </c:barChart>
      <c:catAx>
        <c:axId val="1901995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458672"/>
        <c:crosses val="autoZero"/>
        <c:auto val="1"/>
        <c:lblAlgn val="ctr"/>
        <c:lblOffset val="100"/>
        <c:noMultiLvlLbl val="0"/>
      </c:catAx>
      <c:valAx>
        <c:axId val="16974586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1995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Lin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
          <c:order val="2"/>
          <c:tx>
            <c:strRef>
              <c:f>Semantic!$I$371</c:f>
              <c:strCache>
                <c:ptCount val="1"/>
                <c:pt idx="0">
                  <c:v>Selisih</c:v>
                </c:pt>
              </c:strCache>
              <c:extLst xmlns:c15="http://schemas.microsoft.com/office/drawing/2012/chart"/>
            </c:strRef>
          </c:tx>
          <c:spPr>
            <a:pattFill prst="dkUpDiag">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Semantic!$J$368:$N$368</c:f>
              <c:strCache>
                <c:ptCount val="5"/>
                <c:pt idx="0">
                  <c:v>LDA</c:v>
                </c:pt>
                <c:pt idx="1">
                  <c:v>LDA-TFIDF</c:v>
                </c:pt>
                <c:pt idx="2">
                  <c:v>LDA-GLOVE</c:v>
                </c:pt>
                <c:pt idx="3">
                  <c:v>LDA-GLOVE 0,7</c:v>
                </c:pt>
                <c:pt idx="4">
                  <c:v>BTM</c:v>
                </c:pt>
              </c:strCache>
              <c:extLst xmlns:c15="http://schemas.microsoft.com/office/drawing/2012/chart"/>
            </c:strRef>
          </c:cat>
          <c:val>
            <c:numRef>
              <c:f>Semantic!$J$371:$N$371</c:f>
              <c:numCache>
                <c:formatCode>0.000</c:formatCode>
                <c:ptCount val="5"/>
                <c:pt idx="0">
                  <c:v>8.2975679542203071</c:v>
                </c:pt>
                <c:pt idx="1">
                  <c:v>12.938747419132838</c:v>
                </c:pt>
                <c:pt idx="2">
                  <c:v>8.4715639810426673</c:v>
                </c:pt>
                <c:pt idx="3">
                  <c:v>3.8720538720538751</c:v>
                </c:pt>
                <c:pt idx="4">
                  <c:v>18.408975012748606</c:v>
                </c:pt>
              </c:numCache>
              <c:extLst xmlns:c15="http://schemas.microsoft.com/office/drawing/2012/chart"/>
            </c:numRef>
          </c:val>
          <c:extLst xmlns:c15="http://schemas.microsoft.com/office/drawing/2012/chart">
            <c:ext xmlns:c16="http://schemas.microsoft.com/office/drawing/2014/chart" uri="{C3380CC4-5D6E-409C-BE32-E72D297353CC}">
              <c16:uniqueId val="{00000002-3528-44C5-96E1-365D5E524D85}"/>
            </c:ext>
          </c:extLst>
        </c:ser>
        <c:dLbls>
          <c:showLegendKey val="0"/>
          <c:showVal val="0"/>
          <c:showCatName val="0"/>
          <c:showSerName val="0"/>
          <c:showPercent val="0"/>
          <c:showBubbleSize val="0"/>
        </c:dLbls>
        <c:gapWidth val="100"/>
        <c:overlap val="-24"/>
        <c:axId val="1883356416"/>
        <c:axId val="1697442864"/>
        <c:extLst>
          <c:ext xmlns:c15="http://schemas.microsoft.com/office/drawing/2012/chart" uri="{02D57815-91ED-43cb-92C2-25804820EDAC}">
            <c15:filteredBarSeries>
              <c15:ser>
                <c:idx val="0"/>
                <c:order val="0"/>
                <c:tx>
                  <c:strRef>
                    <c:extLst>
                      <c:ext uri="{02D57815-91ED-43cb-92C2-25804820EDAC}">
                        <c15:formulaRef>
                          <c15:sqref>Semantic!$I$369</c15:sqref>
                        </c15:formulaRef>
                      </c:ext>
                    </c:extLst>
                    <c:strCache>
                      <c:ptCount val="1"/>
                      <c:pt idx="0">
                        <c:v>Human</c:v>
                      </c:pt>
                    </c:strCache>
                  </c:strRef>
                </c:tx>
                <c:spPr>
                  <a:pattFill prst="dkUp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Semantic!$J$368:$N$368</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Semantic!$J$369:$N$369</c15:sqref>
                        </c15:formulaRef>
                      </c:ext>
                    </c:extLst>
                    <c:numCache>
                      <c:formatCode>0.000</c:formatCode>
                      <c:ptCount val="5"/>
                      <c:pt idx="0">
                        <c:v>0.21366666666666667</c:v>
                      </c:pt>
                      <c:pt idx="1">
                        <c:v>0.21083333333333332</c:v>
                      </c:pt>
                      <c:pt idx="2">
                        <c:v>0.25750000000000001</c:v>
                      </c:pt>
                      <c:pt idx="3">
                        <c:v>0.28550000000000003</c:v>
                      </c:pt>
                      <c:pt idx="4">
                        <c:v>0.26666666666666666</c:v>
                      </c:pt>
                    </c:numCache>
                  </c:numRef>
                </c:val>
                <c:extLst>
                  <c:ext xmlns:c16="http://schemas.microsoft.com/office/drawing/2014/chart" uri="{C3380CC4-5D6E-409C-BE32-E72D297353CC}">
                    <c16:uniqueId val="{00000000-3528-44C5-96E1-365D5E524D85}"/>
                  </c:ext>
                </c:extLst>
              </c15:ser>
            </c15:filteredBarSeries>
            <c15:filteredBarSeries>
              <c15:ser>
                <c:idx val="1"/>
                <c:order val="1"/>
                <c:tx>
                  <c:strRef>
                    <c:extLst>
                      <c:ext xmlns:c15="http://schemas.microsoft.com/office/drawing/2012/chart" uri="{02D57815-91ED-43cb-92C2-25804820EDAC}">
                        <c15:formulaRef>
                          <c15:sqref>Semantic!$I$370</c15:sqref>
                        </c15:formulaRef>
                      </c:ext>
                    </c:extLst>
                    <c:strCache>
                      <c:ptCount val="1"/>
                      <c:pt idx="0">
                        <c:v>Computer</c:v>
                      </c:pt>
                    </c:strCache>
                  </c:strRef>
                </c:tx>
                <c:spPr>
                  <a:pattFill prst="dkHorz">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c:ext xmlns:c15="http://schemas.microsoft.com/office/drawing/2012/chart" uri="{02D57815-91ED-43cb-92C2-25804820EDAC}">
                        <c15:formulaRef>
                          <c15:sqref>Semantic!$J$368:$N$368</c15:sqref>
                        </c15:formulaRef>
                      </c:ext>
                    </c:extLst>
                    <c:strCache>
                      <c:ptCount val="5"/>
                      <c:pt idx="0">
                        <c:v>LDA</c:v>
                      </c:pt>
                      <c:pt idx="1">
                        <c:v>LDA-TFIDF</c:v>
                      </c:pt>
                      <c:pt idx="2">
                        <c:v>LDA-GLOVE</c:v>
                      </c:pt>
                      <c:pt idx="3">
                        <c:v>LDA-GLOVE 0,7</c:v>
                      </c:pt>
                      <c:pt idx="4">
                        <c:v>BTM</c:v>
                      </c:pt>
                    </c:strCache>
                  </c:strRef>
                </c:cat>
                <c:val>
                  <c:numRef>
                    <c:extLst>
                      <c:ext xmlns:c15="http://schemas.microsoft.com/office/drawing/2012/chart" uri="{02D57815-91ED-43cb-92C2-25804820EDAC}">
                        <c15:formulaRef>
                          <c15:sqref>Semantic!$J$370:$N$370</c15:sqref>
                        </c15:formulaRef>
                      </c:ext>
                    </c:extLst>
                    <c:numCache>
                      <c:formatCode>0.000</c:formatCode>
                      <c:ptCount val="5"/>
                      <c:pt idx="0">
                        <c:v>0.23299999999999998</c:v>
                      </c:pt>
                      <c:pt idx="1">
                        <c:v>0.24216666666666667</c:v>
                      </c:pt>
                      <c:pt idx="2">
                        <c:v>0.28133333333333338</c:v>
                      </c:pt>
                      <c:pt idx="3">
                        <c:v>0.29700000000000004</c:v>
                      </c:pt>
                      <c:pt idx="4">
                        <c:v>0.32683333333333336</c:v>
                      </c:pt>
                    </c:numCache>
                  </c:numRef>
                </c:val>
                <c:extLst>
                  <c:ext xmlns:c16="http://schemas.microsoft.com/office/drawing/2014/chart" uri="{C3380CC4-5D6E-409C-BE32-E72D297353CC}">
                    <c16:uniqueId val="{00000001-3528-44C5-96E1-365D5E524D85}"/>
                  </c:ext>
                </c:extLst>
              </c15:ser>
            </c15:filteredBarSeries>
          </c:ext>
        </c:extLst>
      </c:barChart>
      <c:catAx>
        <c:axId val="1883356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442864"/>
        <c:crosses val="autoZero"/>
        <c:auto val="1"/>
        <c:lblAlgn val="ctr"/>
        <c:lblOffset val="100"/>
        <c:noMultiLvlLbl val="0"/>
      </c:catAx>
      <c:valAx>
        <c:axId val="16974428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335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Path Rank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
          <c:order val="2"/>
          <c:tx>
            <c:strRef>
              <c:f>Semantic!$I$377</c:f>
              <c:strCache>
                <c:ptCount val="1"/>
                <c:pt idx="0">
                  <c:v>Selisih</c:v>
                </c:pt>
              </c:strCache>
              <c:extLst xmlns:c15="http://schemas.microsoft.com/office/drawing/2012/chart"/>
            </c:strRef>
          </c:tx>
          <c:spPr>
            <a:pattFill prst="dkUpDiag">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Semantic!$J$374:$N$374</c:f>
              <c:strCache>
                <c:ptCount val="5"/>
                <c:pt idx="0">
                  <c:v>LDA</c:v>
                </c:pt>
                <c:pt idx="1">
                  <c:v>LDA-TFIDF</c:v>
                </c:pt>
                <c:pt idx="2">
                  <c:v>LDA-GLOVE</c:v>
                </c:pt>
                <c:pt idx="3">
                  <c:v>LDA-GLOVE 0,7</c:v>
                </c:pt>
                <c:pt idx="4">
                  <c:v>BTM</c:v>
                </c:pt>
              </c:strCache>
              <c:extLst xmlns:c15="http://schemas.microsoft.com/office/drawing/2012/chart"/>
            </c:strRef>
          </c:cat>
          <c:val>
            <c:numRef>
              <c:f>Semantic!$J$377:$N$377</c:f>
              <c:numCache>
                <c:formatCode>0.000</c:formatCode>
                <c:ptCount val="5"/>
                <c:pt idx="0">
                  <c:v>8.741666047041905</c:v>
                </c:pt>
                <c:pt idx="1">
                  <c:v>0.14932411191448675</c:v>
                </c:pt>
                <c:pt idx="2">
                  <c:v>0.83791208791209482</c:v>
                </c:pt>
                <c:pt idx="3">
                  <c:v>0.182786117394379</c:v>
                </c:pt>
                <c:pt idx="4">
                  <c:v>2.8686709639324737</c:v>
                </c:pt>
              </c:numCache>
              <c:extLst xmlns:c15="http://schemas.microsoft.com/office/drawing/2012/chart"/>
            </c:numRef>
          </c:val>
          <c:extLst xmlns:c15="http://schemas.microsoft.com/office/drawing/2012/chart">
            <c:ext xmlns:c16="http://schemas.microsoft.com/office/drawing/2014/chart" uri="{C3380CC4-5D6E-409C-BE32-E72D297353CC}">
              <c16:uniqueId val="{00000002-9A45-4D24-A3D3-7F7651CE824E}"/>
            </c:ext>
          </c:extLst>
        </c:ser>
        <c:dLbls>
          <c:dLblPos val="outEnd"/>
          <c:showLegendKey val="0"/>
          <c:showVal val="1"/>
          <c:showCatName val="0"/>
          <c:showSerName val="0"/>
          <c:showPercent val="0"/>
          <c:showBubbleSize val="0"/>
        </c:dLbls>
        <c:gapWidth val="100"/>
        <c:overlap val="-24"/>
        <c:axId val="1619237824"/>
        <c:axId val="1697462832"/>
        <c:extLst>
          <c:ext xmlns:c15="http://schemas.microsoft.com/office/drawing/2012/chart" uri="{02D57815-91ED-43cb-92C2-25804820EDAC}">
            <c15:filteredBarSeries>
              <c15:ser>
                <c:idx val="0"/>
                <c:order val="0"/>
                <c:tx>
                  <c:strRef>
                    <c:extLst>
                      <c:ext uri="{02D57815-91ED-43cb-92C2-25804820EDAC}">
                        <c15:formulaRef>
                          <c15:sqref>Semantic!$I$375</c15:sqref>
                        </c15:formulaRef>
                      </c:ext>
                    </c:extLst>
                    <c:strCache>
                      <c:ptCount val="1"/>
                      <c:pt idx="0">
                        <c:v>Human</c:v>
                      </c:pt>
                    </c:strCache>
                  </c:strRef>
                </c:tx>
                <c:spPr>
                  <a:pattFill prst="dkUp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Semantic!$J$374:$N$374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Semantic!$J$375:$N$375</c15:sqref>
                        </c15:formulaRef>
                      </c:ext>
                    </c:extLst>
                    <c:numCache>
                      <c:formatCode>0.000</c:formatCode>
                      <c:ptCount val="5"/>
                      <c:pt idx="0">
                        <c:v>0.19212857142857143</c:v>
                      </c:pt>
                      <c:pt idx="1">
                        <c:v>0.18177142857142858</c:v>
                      </c:pt>
                      <c:pt idx="2">
                        <c:v>0.20625714285714283</c:v>
                      </c:pt>
                      <c:pt idx="3">
                        <c:v>0.20841428571428569</c:v>
                      </c:pt>
                      <c:pt idx="4">
                        <c:v>0.19355238095238095</c:v>
                      </c:pt>
                    </c:numCache>
                  </c:numRef>
                </c:val>
                <c:extLst>
                  <c:ext xmlns:c16="http://schemas.microsoft.com/office/drawing/2014/chart" uri="{C3380CC4-5D6E-409C-BE32-E72D297353CC}">
                    <c16:uniqueId val="{00000000-9A45-4D24-A3D3-7F7651CE824E}"/>
                  </c:ext>
                </c:extLst>
              </c15:ser>
            </c15:filteredBarSeries>
            <c15:filteredBarSeries>
              <c15:ser>
                <c:idx val="1"/>
                <c:order val="1"/>
                <c:tx>
                  <c:strRef>
                    <c:extLst>
                      <c:ext xmlns:c15="http://schemas.microsoft.com/office/drawing/2012/chart" uri="{02D57815-91ED-43cb-92C2-25804820EDAC}">
                        <c15:formulaRef>
                          <c15:sqref>Semantic!$I$376</c15:sqref>
                        </c15:formulaRef>
                      </c:ext>
                    </c:extLst>
                    <c:strCache>
                      <c:ptCount val="1"/>
                      <c:pt idx="0">
                        <c:v>Computer</c:v>
                      </c:pt>
                    </c:strCache>
                  </c:strRef>
                </c:tx>
                <c:spPr>
                  <a:pattFill prst="dkHorz">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c:ext xmlns:c15="http://schemas.microsoft.com/office/drawing/2012/chart" uri="{02D57815-91ED-43cb-92C2-25804820EDAC}">
                        <c15:formulaRef>
                          <c15:sqref>Semantic!$J$374:$N$374</c15:sqref>
                        </c15:formulaRef>
                      </c:ext>
                    </c:extLst>
                    <c:strCache>
                      <c:ptCount val="5"/>
                      <c:pt idx="0">
                        <c:v>LDA</c:v>
                      </c:pt>
                      <c:pt idx="1">
                        <c:v>LDA-TFIDF</c:v>
                      </c:pt>
                      <c:pt idx="2">
                        <c:v>LDA-GLOVE</c:v>
                      </c:pt>
                      <c:pt idx="3">
                        <c:v>LDA-GLOVE 0,7</c:v>
                      </c:pt>
                      <c:pt idx="4">
                        <c:v>BTM</c:v>
                      </c:pt>
                    </c:strCache>
                  </c:strRef>
                </c:cat>
                <c:val>
                  <c:numRef>
                    <c:extLst>
                      <c:ext xmlns:c15="http://schemas.microsoft.com/office/drawing/2012/chart" uri="{02D57815-91ED-43cb-92C2-25804820EDAC}">
                        <c15:formulaRef>
                          <c15:sqref>Semantic!$J$376:$N$376</c15:sqref>
                        </c15:formulaRef>
                      </c:ext>
                    </c:extLst>
                    <c:numCache>
                      <c:formatCode>0.000</c:formatCode>
                      <c:ptCount val="5"/>
                      <c:pt idx="0">
                        <c:v>0.17533333333333334</c:v>
                      </c:pt>
                      <c:pt idx="1">
                        <c:v>0.18150000000000002</c:v>
                      </c:pt>
                      <c:pt idx="2">
                        <c:v>0.20799999999999999</c:v>
                      </c:pt>
                      <c:pt idx="3">
                        <c:v>0.20803333333333332</c:v>
                      </c:pt>
                      <c:pt idx="4">
                        <c:v>0.18800000000000003</c:v>
                      </c:pt>
                    </c:numCache>
                  </c:numRef>
                </c:val>
                <c:extLst>
                  <c:ext xmlns:c16="http://schemas.microsoft.com/office/drawing/2014/chart" uri="{C3380CC4-5D6E-409C-BE32-E72D297353CC}">
                    <c16:uniqueId val="{00000001-9A45-4D24-A3D3-7F7651CE824E}"/>
                  </c:ext>
                </c:extLst>
              </c15:ser>
            </c15:filteredBarSeries>
          </c:ext>
        </c:extLst>
      </c:barChart>
      <c:catAx>
        <c:axId val="1619237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462832"/>
        <c:crosses val="autoZero"/>
        <c:auto val="1"/>
        <c:lblAlgn val="ctr"/>
        <c:lblOffset val="100"/>
        <c:noMultiLvlLbl val="0"/>
      </c:catAx>
      <c:valAx>
        <c:axId val="1697462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Nilai Test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923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D" sz="1000"/>
              <a:t>Pengujian F1-Score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'Category Detection'!$AR$25</c:f>
              <c:strCache>
                <c:ptCount val="1"/>
                <c:pt idx="0">
                  <c:v>Ed K-means</c:v>
                </c:pt>
              </c:strCache>
            </c:strRef>
          </c:tx>
          <c:spPr>
            <a:ln w="28575" cap="rnd">
              <a:solidFill>
                <a:schemeClr val="accent1"/>
              </a:solidFill>
              <a:prstDash val="lgDash"/>
              <a:round/>
            </a:ln>
            <a:effectLst/>
          </c:spPr>
          <c:marker>
            <c:symbol val="x"/>
            <c:size val="5"/>
            <c:spPr>
              <a:noFill/>
              <a:ln w="9525">
                <a:solidFill>
                  <a:schemeClr val="accent1"/>
                </a:solidFill>
              </a:ln>
              <a:effectLst/>
            </c:spPr>
          </c:marker>
          <c:cat>
            <c:numRef>
              <c:f>'Category Detection'!$AQ$26:$AQ$38</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'Category Detection'!$AR$26:$AR$38</c:f>
              <c:numCache>
                <c:formatCode>General</c:formatCode>
                <c:ptCount val="13"/>
                <c:pt idx="0">
                  <c:v>1</c:v>
                </c:pt>
                <c:pt idx="1">
                  <c:v>0.79200000000000004</c:v>
                </c:pt>
                <c:pt idx="2">
                  <c:v>0.73599999999999999</c:v>
                </c:pt>
                <c:pt idx="3">
                  <c:v>0.69399999999999995</c:v>
                </c:pt>
                <c:pt idx="4">
                  <c:v>0.65200000000000002</c:v>
                </c:pt>
                <c:pt idx="5">
                  <c:v>0.63300000000000001</c:v>
                </c:pt>
                <c:pt idx="6">
                  <c:v>0.622</c:v>
                </c:pt>
                <c:pt idx="7">
                  <c:v>0.61499999999999999</c:v>
                </c:pt>
                <c:pt idx="8">
                  <c:v>0.61</c:v>
                </c:pt>
                <c:pt idx="9">
                  <c:v>0.60099999999999998</c:v>
                </c:pt>
                <c:pt idx="10">
                  <c:v>0.59</c:v>
                </c:pt>
                <c:pt idx="11">
                  <c:v>0.58399999999999996</c:v>
                </c:pt>
                <c:pt idx="12">
                  <c:v>0.57899999999999996</c:v>
                </c:pt>
              </c:numCache>
            </c:numRef>
          </c:val>
          <c:smooth val="0"/>
          <c:extLst>
            <c:ext xmlns:c16="http://schemas.microsoft.com/office/drawing/2014/chart" uri="{C3380CC4-5D6E-409C-BE32-E72D297353CC}">
              <c16:uniqueId val="{00000000-DA67-4E1B-A527-B09A08979385}"/>
            </c:ext>
          </c:extLst>
        </c:ser>
        <c:ser>
          <c:idx val="1"/>
          <c:order val="1"/>
          <c:tx>
            <c:strRef>
              <c:f>'Category Detection'!$AS$25</c:f>
              <c:strCache>
                <c:ptCount val="1"/>
                <c:pt idx="0">
                  <c:v>Ed Human</c:v>
                </c:pt>
              </c:strCache>
            </c:strRef>
          </c:tx>
          <c:spPr>
            <a:ln w="28575" cap="rnd">
              <a:solidFill>
                <a:schemeClr val="accent2"/>
              </a:solidFill>
              <a:prstDash val="dash"/>
              <a:round/>
            </a:ln>
            <a:effectLst/>
          </c:spPr>
          <c:marker>
            <c:symbol val="triangle"/>
            <c:size val="5"/>
            <c:spPr>
              <a:solidFill>
                <a:schemeClr val="accent2"/>
              </a:solidFill>
              <a:ln w="9525">
                <a:solidFill>
                  <a:schemeClr val="accent2"/>
                </a:solidFill>
              </a:ln>
              <a:effectLst/>
            </c:spPr>
          </c:marker>
          <c:cat>
            <c:numRef>
              <c:f>'Category Detection'!$AQ$26:$AQ$38</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'Category Detection'!$AS$26:$AS$38</c:f>
              <c:numCache>
                <c:formatCode>General</c:formatCode>
                <c:ptCount val="13"/>
                <c:pt idx="0">
                  <c:v>0.82799999999999996</c:v>
                </c:pt>
                <c:pt idx="1">
                  <c:v>0.65500000000000003</c:v>
                </c:pt>
                <c:pt idx="2">
                  <c:v>0.61399999999999999</c:v>
                </c:pt>
                <c:pt idx="3">
                  <c:v>0.58799999999999997</c:v>
                </c:pt>
                <c:pt idx="4">
                  <c:v>0.56000000000000005</c:v>
                </c:pt>
                <c:pt idx="5">
                  <c:v>0.54200000000000004</c:v>
                </c:pt>
                <c:pt idx="6">
                  <c:v>0.53300000000000003</c:v>
                </c:pt>
                <c:pt idx="7">
                  <c:v>0.52800000000000002</c:v>
                </c:pt>
                <c:pt idx="8">
                  <c:v>0.52300000000000002</c:v>
                </c:pt>
                <c:pt idx="9">
                  <c:v>0.52</c:v>
                </c:pt>
                <c:pt idx="10">
                  <c:v>0.50900000000000001</c:v>
                </c:pt>
                <c:pt idx="11">
                  <c:v>0.504</c:v>
                </c:pt>
                <c:pt idx="12">
                  <c:v>0.499</c:v>
                </c:pt>
              </c:numCache>
            </c:numRef>
          </c:val>
          <c:smooth val="0"/>
          <c:extLst>
            <c:ext xmlns:c16="http://schemas.microsoft.com/office/drawing/2014/chart" uri="{C3380CC4-5D6E-409C-BE32-E72D297353CC}">
              <c16:uniqueId val="{00000001-DA67-4E1B-A527-B09A08979385}"/>
            </c:ext>
          </c:extLst>
        </c:ser>
        <c:dLbls>
          <c:showLegendKey val="0"/>
          <c:showVal val="0"/>
          <c:showCatName val="0"/>
          <c:showSerName val="0"/>
          <c:showPercent val="0"/>
          <c:showBubbleSize val="0"/>
        </c:dLbls>
        <c:marker val="1"/>
        <c:smooth val="0"/>
        <c:axId val="1427031391"/>
        <c:axId val="1002120143"/>
        <c:extLst>
          <c:ext xmlns:c15="http://schemas.microsoft.com/office/drawing/2012/chart" uri="{02D57815-91ED-43cb-92C2-25804820EDAC}">
            <c15:filteredLineSeries>
              <c15:ser>
                <c:idx val="2"/>
                <c:order val="2"/>
                <c:tx>
                  <c:strRef>
                    <c:extLst>
                      <c:ext uri="{02D57815-91ED-43cb-92C2-25804820EDAC}">
                        <c15:formulaRef>
                          <c15:sqref>'Category Detection'!$AT$25</c15:sqref>
                        </c15:formulaRef>
                      </c:ext>
                    </c:extLst>
                    <c:strCache>
                      <c:ptCount val="1"/>
                      <c:pt idx="0">
                        <c:v>Ec K-means</c:v>
                      </c:pt>
                    </c:strCache>
                  </c:strRef>
                </c:tx>
                <c:spPr>
                  <a:ln w="28575" cap="rnd">
                    <a:solidFill>
                      <a:schemeClr val="accent3"/>
                    </a:solidFill>
                    <a:prstDash val="dashDot"/>
                    <a:round/>
                  </a:ln>
                  <a:effectLst/>
                </c:spPr>
                <c:marker>
                  <c:symbol val="circle"/>
                  <c:size val="5"/>
                  <c:spPr>
                    <a:solidFill>
                      <a:schemeClr val="accent3"/>
                    </a:solidFill>
                    <a:ln w="9525">
                      <a:solidFill>
                        <a:schemeClr val="accent3"/>
                      </a:solidFill>
                    </a:ln>
                    <a:effectLst/>
                  </c:spPr>
                </c:marker>
                <c:cat>
                  <c:numRef>
                    <c:extLst>
                      <c:ext uri="{02D57815-91ED-43cb-92C2-25804820EDAC}">
                        <c15:formulaRef>
                          <c15:sqref>'Category Detection'!$AQ$26:$AQ$38</c15:sqref>
                        </c15:formulaRef>
                      </c:ext>
                    </c:extLst>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extLst>
                      <c:ext uri="{02D57815-91ED-43cb-92C2-25804820EDAC}">
                        <c15:formulaRef>
                          <c15:sqref>'Category Detection'!$AT$26:$AT$38</c15:sqref>
                        </c15:formulaRef>
                      </c:ext>
                    </c:extLst>
                    <c:numCache>
                      <c:formatCode>General</c:formatCode>
                      <c:ptCount val="13"/>
                      <c:pt idx="0">
                        <c:v>1</c:v>
                      </c:pt>
                      <c:pt idx="1">
                        <c:v>0.81299999999999994</c:v>
                      </c:pt>
                      <c:pt idx="2">
                        <c:v>0.75</c:v>
                      </c:pt>
                      <c:pt idx="3">
                        <c:v>0.70499999999999996</c:v>
                      </c:pt>
                      <c:pt idx="4">
                        <c:v>0.67100000000000004</c:v>
                      </c:pt>
                      <c:pt idx="5">
                        <c:v>0.626</c:v>
                      </c:pt>
                      <c:pt idx="6">
                        <c:v>0.60399999999999998</c:v>
                      </c:pt>
                      <c:pt idx="7">
                        <c:v>0.58799999999999997</c:v>
                      </c:pt>
                      <c:pt idx="8">
                        <c:v>0.57099999999999995</c:v>
                      </c:pt>
                      <c:pt idx="9">
                        <c:v>0.56499999999999995</c:v>
                      </c:pt>
                      <c:pt idx="10">
                        <c:v>0.55700000000000005</c:v>
                      </c:pt>
                      <c:pt idx="11">
                        <c:v>0.53900000000000003</c:v>
                      </c:pt>
                      <c:pt idx="12">
                        <c:v>0.52500000000000002</c:v>
                      </c:pt>
                    </c:numCache>
                  </c:numRef>
                </c:val>
                <c:smooth val="0"/>
                <c:extLst>
                  <c:ext xmlns:c16="http://schemas.microsoft.com/office/drawing/2014/chart" uri="{C3380CC4-5D6E-409C-BE32-E72D297353CC}">
                    <c16:uniqueId val="{00000003-DA67-4E1B-A527-B09A0897938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'Category Detection'!$AU$25</c15:sqref>
                        </c15:formulaRef>
                      </c:ext>
                    </c:extLst>
                    <c:strCache>
                      <c:ptCount val="1"/>
                      <c:pt idx="0">
                        <c:v>Ec Human</c:v>
                      </c:pt>
                    </c:strCache>
                  </c:strRef>
                </c:tx>
                <c:spPr>
                  <a:ln w="28575" cap="rnd">
                    <a:solidFill>
                      <a:schemeClr val="accent4"/>
                    </a:solidFill>
                    <a:prstDash val="sysDash"/>
                    <a:round/>
                  </a:ln>
                  <a:effectLst/>
                </c:spPr>
                <c:marker>
                  <c:symbol val="squar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'Category Detection'!$AQ$26:$AQ$38</c15:sqref>
                        </c15:formulaRef>
                      </c:ext>
                    </c:extLst>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extLst xmlns:c15="http://schemas.microsoft.com/office/drawing/2012/chart">
                      <c:ext xmlns:c15="http://schemas.microsoft.com/office/drawing/2012/chart" uri="{02D57815-91ED-43cb-92C2-25804820EDAC}">
                        <c15:formulaRef>
                          <c15:sqref>'Category Detection'!$AU$26:$AU$38</c15:sqref>
                        </c15:formulaRef>
                      </c:ext>
                    </c:extLst>
                    <c:numCache>
                      <c:formatCode>General</c:formatCode>
                      <c:ptCount val="13"/>
                      <c:pt idx="0">
                        <c:v>0.68700000000000006</c:v>
                      </c:pt>
                      <c:pt idx="1">
                        <c:v>0.58299999999999996</c:v>
                      </c:pt>
                      <c:pt idx="2">
                        <c:v>0.54400000000000004</c:v>
                      </c:pt>
                      <c:pt idx="3">
                        <c:v>0.52600000000000002</c:v>
                      </c:pt>
                      <c:pt idx="4">
                        <c:v>0.501</c:v>
                      </c:pt>
                      <c:pt idx="5">
                        <c:v>0.46700000000000003</c:v>
                      </c:pt>
                      <c:pt idx="6">
                        <c:v>0.45200000000000001</c:v>
                      </c:pt>
                      <c:pt idx="7">
                        <c:v>0.44800000000000001</c:v>
                      </c:pt>
                      <c:pt idx="8">
                        <c:v>0.44</c:v>
                      </c:pt>
                      <c:pt idx="9">
                        <c:v>0.436</c:v>
                      </c:pt>
                      <c:pt idx="10">
                        <c:v>0.42699999999999999</c:v>
                      </c:pt>
                      <c:pt idx="11">
                        <c:v>0.41399999999999998</c:v>
                      </c:pt>
                      <c:pt idx="12">
                        <c:v>0.40200000000000002</c:v>
                      </c:pt>
                    </c:numCache>
                  </c:numRef>
                </c:val>
                <c:smooth val="0"/>
                <c:extLst xmlns:c15="http://schemas.microsoft.com/office/drawing/2012/chart">
                  <c:ext xmlns:c16="http://schemas.microsoft.com/office/drawing/2014/chart" uri="{C3380CC4-5D6E-409C-BE32-E72D297353CC}">
                    <c16:uniqueId val="{00000004-DA67-4E1B-A527-B09A0897938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'Category Detection'!$AV$25</c15:sqref>
                        </c15:formulaRef>
                      </c:ext>
                    </c:extLst>
                    <c:strCache>
                      <c:ptCount val="1"/>
                      <c:pt idx="0">
                        <c:v>G K-means</c:v>
                      </c:pt>
                    </c:strCache>
                  </c:strRef>
                </c:tx>
                <c:spPr>
                  <a:ln w="28575" cap="rnd">
                    <a:solidFill>
                      <a:schemeClr val="accent5"/>
                    </a:solidFill>
                    <a:prstDash val="sysDot"/>
                    <a:round/>
                  </a:ln>
                  <a:effectLst/>
                </c:spPr>
                <c:marker>
                  <c:symbol val="diamond"/>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'Category Detection'!$AQ$26:$AQ$38</c15:sqref>
                        </c15:formulaRef>
                      </c:ext>
                    </c:extLst>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extLst xmlns:c15="http://schemas.microsoft.com/office/drawing/2012/chart">
                      <c:ext xmlns:c15="http://schemas.microsoft.com/office/drawing/2012/chart" uri="{02D57815-91ED-43cb-92C2-25804820EDAC}">
                        <c15:formulaRef>
                          <c15:sqref>'Category Detection'!$AV$26:$AV$38</c15:sqref>
                        </c15:formulaRef>
                      </c:ext>
                    </c:extLst>
                    <c:numCache>
                      <c:formatCode>General</c:formatCode>
                      <c:ptCount val="13"/>
                      <c:pt idx="0">
                        <c:v>1</c:v>
                      </c:pt>
                      <c:pt idx="1">
                        <c:v>0.71199999999999997</c:v>
                      </c:pt>
                      <c:pt idx="2">
                        <c:v>0.56899999999999995</c:v>
                      </c:pt>
                      <c:pt idx="3">
                        <c:v>0.51900000000000002</c:v>
                      </c:pt>
                      <c:pt idx="4">
                        <c:v>0.443</c:v>
                      </c:pt>
                      <c:pt idx="5">
                        <c:v>0.41899999999999998</c:v>
                      </c:pt>
                      <c:pt idx="6">
                        <c:v>0.41799999999999998</c:v>
                      </c:pt>
                      <c:pt idx="7">
                        <c:v>0.40799999999999997</c:v>
                      </c:pt>
                      <c:pt idx="8">
                        <c:v>0.40400000000000003</c:v>
                      </c:pt>
                      <c:pt idx="9">
                        <c:v>0.38300000000000001</c:v>
                      </c:pt>
                      <c:pt idx="10">
                        <c:v>0.379</c:v>
                      </c:pt>
                      <c:pt idx="11">
                        <c:v>0.38200000000000001</c:v>
                      </c:pt>
                      <c:pt idx="12">
                        <c:v>0.376</c:v>
                      </c:pt>
                    </c:numCache>
                  </c:numRef>
                </c:val>
                <c:smooth val="0"/>
                <c:extLst xmlns:c15="http://schemas.microsoft.com/office/drawing/2012/chart">
                  <c:ext xmlns:c16="http://schemas.microsoft.com/office/drawing/2014/chart" uri="{C3380CC4-5D6E-409C-BE32-E72D297353CC}">
                    <c16:uniqueId val="{00000005-DA67-4E1B-A527-B09A0897938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'Category Detection'!$AW$25</c15:sqref>
                        </c15:formulaRef>
                      </c:ext>
                    </c:extLst>
                    <c:strCache>
                      <c:ptCount val="1"/>
                      <c:pt idx="0">
                        <c:v>G Human</c:v>
                      </c:pt>
                    </c:strCache>
                  </c:strRef>
                </c:tx>
                <c:spPr>
                  <a:ln w="28575" cap="rnd">
                    <a:solidFill>
                      <a:schemeClr val="accent6"/>
                    </a:solidFill>
                    <a:prstDash val="lgDashDotDot"/>
                    <a:round/>
                  </a:ln>
                  <a:effectLst/>
                </c:spPr>
                <c:marker>
                  <c:symbol val="plus"/>
                  <c:size val="5"/>
                  <c:spPr>
                    <a:no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'Category Detection'!$AQ$26:$AQ$38</c15:sqref>
                        </c15:formulaRef>
                      </c:ext>
                    </c:extLst>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extLst xmlns:c15="http://schemas.microsoft.com/office/drawing/2012/chart">
                      <c:ext xmlns:c15="http://schemas.microsoft.com/office/drawing/2012/chart" uri="{02D57815-91ED-43cb-92C2-25804820EDAC}">
                        <c15:formulaRef>
                          <c15:sqref>'Category Detection'!$AW$26:$AW$38</c15:sqref>
                        </c15:formulaRef>
                      </c:ext>
                    </c:extLst>
                    <c:numCache>
                      <c:formatCode>General</c:formatCode>
                      <c:ptCount val="13"/>
                      <c:pt idx="0">
                        <c:v>0.31</c:v>
                      </c:pt>
                      <c:pt idx="1">
                        <c:v>0.311</c:v>
                      </c:pt>
                      <c:pt idx="2">
                        <c:v>0.27600000000000002</c:v>
                      </c:pt>
                      <c:pt idx="3">
                        <c:v>0.24199999999999999</c:v>
                      </c:pt>
                      <c:pt idx="4">
                        <c:v>0.20200000000000001</c:v>
                      </c:pt>
                      <c:pt idx="5">
                        <c:v>0.192</c:v>
                      </c:pt>
                      <c:pt idx="6">
                        <c:v>0.19800000000000001</c:v>
                      </c:pt>
                      <c:pt idx="7">
                        <c:v>0.19600000000000001</c:v>
                      </c:pt>
                      <c:pt idx="8">
                        <c:v>0.183</c:v>
                      </c:pt>
                      <c:pt idx="9">
                        <c:v>0.17799999999999999</c:v>
                      </c:pt>
                      <c:pt idx="10">
                        <c:v>0.17899999999999999</c:v>
                      </c:pt>
                      <c:pt idx="11">
                        <c:v>0.184</c:v>
                      </c:pt>
                      <c:pt idx="12">
                        <c:v>0.186</c:v>
                      </c:pt>
                    </c:numCache>
                  </c:numRef>
                </c:val>
                <c:smooth val="0"/>
                <c:extLst xmlns:c15="http://schemas.microsoft.com/office/drawing/2012/chart">
                  <c:ext xmlns:c16="http://schemas.microsoft.com/office/drawing/2014/chart" uri="{C3380CC4-5D6E-409C-BE32-E72D297353CC}">
                    <c16:uniqueId val="{00000006-DA67-4E1B-A527-B09A08979385}"/>
                  </c:ext>
                </c:extLst>
              </c15:ser>
            </c15:filteredLineSeries>
          </c:ext>
        </c:extLst>
      </c:lineChart>
      <c:catAx>
        <c:axId val="142703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Iterasi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20143"/>
        <c:crosses val="autoZero"/>
        <c:auto val="1"/>
        <c:lblAlgn val="ctr"/>
        <c:lblOffset val="100"/>
        <c:noMultiLvlLbl val="0"/>
      </c:catAx>
      <c:valAx>
        <c:axId val="100212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 F1-Score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31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a:t>Perbandingan Jumlah Label</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2"/>
          <c:order val="12"/>
          <c:tx>
            <c:strRef>
              <c:f>'Sentiment Polarity'!$AL$48</c:f>
              <c:strCache>
                <c:ptCount val="1"/>
                <c:pt idx="0">
                  <c:v>Average</c:v>
                </c:pt>
              </c:strCache>
            </c:strRef>
          </c:tx>
          <c:spPr>
            <a:pattFill prst="ltDn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Polarity'!$AM$35:$AN$35</c:f>
              <c:strCache>
                <c:ptCount val="2"/>
                <c:pt idx="0">
                  <c:v>Negatif</c:v>
                </c:pt>
                <c:pt idx="1">
                  <c:v>Positif</c:v>
                </c:pt>
              </c:strCache>
            </c:strRef>
          </c:cat>
          <c:val>
            <c:numRef>
              <c:f>'Sentiment Polarity'!$AM$48:$AN$48</c:f>
              <c:numCache>
                <c:formatCode>0</c:formatCode>
                <c:ptCount val="2"/>
                <c:pt idx="0">
                  <c:v>304.58333333333331</c:v>
                </c:pt>
                <c:pt idx="1">
                  <c:v>1070.4166666666667</c:v>
                </c:pt>
              </c:numCache>
            </c:numRef>
          </c:val>
          <c:extLst>
            <c:ext xmlns:c16="http://schemas.microsoft.com/office/drawing/2014/chart" uri="{C3380CC4-5D6E-409C-BE32-E72D297353CC}">
              <c16:uniqueId val="{0000002A-7002-4CA7-B33D-23B640FDC90E}"/>
            </c:ext>
          </c:extLst>
        </c:ser>
        <c:dLbls>
          <c:dLblPos val="ctr"/>
          <c:showLegendKey val="0"/>
          <c:showVal val="1"/>
          <c:showCatName val="0"/>
          <c:showSerName val="0"/>
          <c:showPercent val="0"/>
          <c:showBubbleSize val="0"/>
        </c:dLbls>
        <c:gapWidth val="219"/>
        <c:overlap val="100"/>
        <c:axId val="1429803231"/>
        <c:axId val="742244063"/>
        <c:extLst>
          <c:ext xmlns:c15="http://schemas.microsoft.com/office/drawing/2012/chart" uri="{02D57815-91ED-43cb-92C2-25804820EDAC}">
            <c15:filteredBarSeries>
              <c15:ser>
                <c:idx val="0"/>
                <c:order val="0"/>
                <c:tx>
                  <c:strRef>
                    <c:extLst>
                      <c:ext uri="{02D57815-91ED-43cb-92C2-25804820EDAC}">
                        <c15:formulaRef>
                          <c15:sqref>'Sentiment Polarity'!$AL$36</c15:sqref>
                        </c15:formulaRef>
                      </c:ext>
                    </c:extLst>
                    <c:strCache>
                      <c:ptCount val="1"/>
                      <c:pt idx="0">
                        <c:v>500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'Sentiment Polarity'!$AM$35:$AN$35</c15:sqref>
                        </c15:formulaRef>
                      </c:ext>
                    </c:extLst>
                    <c:strCache>
                      <c:ptCount val="2"/>
                      <c:pt idx="0">
                        <c:v>Negatif</c:v>
                      </c:pt>
                      <c:pt idx="1">
                        <c:v>Positif</c:v>
                      </c:pt>
                    </c:strCache>
                  </c:strRef>
                </c:cat>
                <c:val>
                  <c:numRef>
                    <c:extLst>
                      <c:ext uri="{02D57815-91ED-43cb-92C2-25804820EDAC}">
                        <c15:formulaRef>
                          <c15:sqref>'Sentiment Polarity'!$AM$36:$AN$36</c15:sqref>
                        </c15:formulaRef>
                      </c:ext>
                    </c:extLst>
                    <c:numCache>
                      <c:formatCode>General</c:formatCode>
                      <c:ptCount val="2"/>
                      <c:pt idx="0">
                        <c:v>55</c:v>
                      </c:pt>
                      <c:pt idx="1">
                        <c:v>445</c:v>
                      </c:pt>
                    </c:numCache>
                  </c:numRef>
                </c:val>
                <c:extLst>
                  <c:ext xmlns:c16="http://schemas.microsoft.com/office/drawing/2014/chart" uri="{C3380CC4-5D6E-409C-BE32-E72D297353CC}">
                    <c16:uniqueId val="{00000000-7002-4CA7-B33D-23B640FDC9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'Sentiment Polarity'!$AL$37</c15:sqref>
                        </c15:formulaRef>
                      </c:ext>
                    </c:extLst>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Polarity'!$AM$37:$AN$37</c15:sqref>
                        </c15:formulaRef>
                      </c:ext>
                    </c:extLst>
                    <c:numCache>
                      <c:formatCode>General</c:formatCode>
                      <c:ptCount val="2"/>
                      <c:pt idx="0">
                        <c:v>108</c:v>
                      </c:pt>
                      <c:pt idx="1">
                        <c:v>892</c:v>
                      </c:pt>
                    </c:numCache>
                  </c:numRef>
                </c:val>
                <c:extLst xmlns:c15="http://schemas.microsoft.com/office/drawing/2012/chart">
                  <c:ext xmlns:c16="http://schemas.microsoft.com/office/drawing/2014/chart" uri="{C3380CC4-5D6E-409C-BE32-E72D297353CC}">
                    <c16:uniqueId val="{00000001-7002-4CA7-B33D-23B640FDC9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'Sentiment Polarity'!$AL$38</c15:sqref>
                        </c15:formulaRef>
                      </c:ext>
                    </c:extLst>
                    <c:strCache>
                      <c:ptCount val="1"/>
                      <c:pt idx="0">
                        <c:v>1500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Polarity'!$AM$38:$AN$38</c15:sqref>
                        </c15:formulaRef>
                      </c:ext>
                    </c:extLst>
                    <c:numCache>
                      <c:formatCode>General</c:formatCode>
                      <c:ptCount val="2"/>
                      <c:pt idx="0">
                        <c:v>130</c:v>
                      </c:pt>
                      <c:pt idx="1">
                        <c:v>1370</c:v>
                      </c:pt>
                    </c:numCache>
                  </c:numRef>
                </c:val>
                <c:extLst xmlns:c15="http://schemas.microsoft.com/office/drawing/2012/chart">
                  <c:ext xmlns:c16="http://schemas.microsoft.com/office/drawing/2014/chart" uri="{C3380CC4-5D6E-409C-BE32-E72D297353CC}">
                    <c16:uniqueId val="{00000020-7002-4CA7-B33D-23B640FDC9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'Sentiment Polarity'!$AL$39</c15:sqref>
                        </c15:formulaRef>
                      </c:ext>
                    </c:extLst>
                    <c:strCache>
                      <c:ptCount val="1"/>
                      <c:pt idx="0">
                        <c:v>2500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Polarity'!$AM$39:$AN$39</c15:sqref>
                        </c15:formulaRef>
                      </c:ext>
                    </c:extLst>
                    <c:numCache>
                      <c:formatCode>General</c:formatCode>
                      <c:ptCount val="2"/>
                      <c:pt idx="0">
                        <c:v>239</c:v>
                      </c:pt>
                      <c:pt idx="1">
                        <c:v>2261</c:v>
                      </c:pt>
                    </c:numCache>
                  </c:numRef>
                </c:val>
                <c:extLst xmlns:c15="http://schemas.microsoft.com/office/drawing/2012/chart">
                  <c:ext xmlns:c16="http://schemas.microsoft.com/office/drawing/2014/chart" uri="{C3380CC4-5D6E-409C-BE32-E72D297353CC}">
                    <c16:uniqueId val="{00000021-7002-4CA7-B33D-23B640FDC9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'Sentiment Polarity'!$AL$40</c15:sqref>
                        </c15:formulaRef>
                      </c:ext>
                    </c:extLst>
                    <c:strCache>
                      <c:ptCount val="1"/>
                      <c:pt idx="0">
                        <c:v>500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Polarity'!$AM$40:$AN$40</c15:sqref>
                        </c15:formulaRef>
                      </c:ext>
                    </c:extLst>
                    <c:numCache>
                      <c:formatCode>General</c:formatCode>
                      <c:ptCount val="2"/>
                      <c:pt idx="0">
                        <c:v>111</c:v>
                      </c:pt>
                      <c:pt idx="1">
                        <c:v>389</c:v>
                      </c:pt>
                    </c:numCache>
                  </c:numRef>
                </c:val>
                <c:extLst xmlns:c15="http://schemas.microsoft.com/office/drawing/2012/chart">
                  <c:ext xmlns:c16="http://schemas.microsoft.com/office/drawing/2014/chart" uri="{C3380CC4-5D6E-409C-BE32-E72D297353CC}">
                    <c16:uniqueId val="{00000022-7002-4CA7-B33D-23B640FDC9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'Sentiment Polarity'!$AL$41</c15:sqref>
                        </c15:formulaRef>
                      </c:ext>
                    </c:extLst>
                    <c:strCache>
                      <c:ptCount val="1"/>
                      <c:pt idx="0">
                        <c:v>1000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Polarity'!$AM$41:$AN$41</c15:sqref>
                        </c15:formulaRef>
                      </c:ext>
                    </c:extLst>
                    <c:numCache>
                      <c:formatCode>General</c:formatCode>
                      <c:ptCount val="2"/>
                      <c:pt idx="0">
                        <c:v>227</c:v>
                      </c:pt>
                      <c:pt idx="1">
                        <c:v>773</c:v>
                      </c:pt>
                    </c:numCache>
                  </c:numRef>
                </c:val>
                <c:extLst xmlns:c15="http://schemas.microsoft.com/office/drawing/2012/chart">
                  <c:ext xmlns:c16="http://schemas.microsoft.com/office/drawing/2014/chart" uri="{C3380CC4-5D6E-409C-BE32-E72D297353CC}">
                    <c16:uniqueId val="{00000023-7002-4CA7-B33D-23B640FDC9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'Sentiment Polarity'!$AL$42</c15:sqref>
                        </c15:formulaRef>
                      </c:ext>
                    </c:extLst>
                    <c:strCache>
                      <c:ptCount val="1"/>
                      <c:pt idx="0">
                        <c:v>1500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Polarity'!$AM$42:$AN$42</c15:sqref>
                        </c15:formulaRef>
                      </c:ext>
                    </c:extLst>
                    <c:numCache>
                      <c:formatCode>General</c:formatCode>
                      <c:ptCount val="2"/>
                      <c:pt idx="0">
                        <c:v>371</c:v>
                      </c:pt>
                      <c:pt idx="1">
                        <c:v>1129</c:v>
                      </c:pt>
                    </c:numCache>
                  </c:numRef>
                </c:val>
                <c:extLst xmlns:c15="http://schemas.microsoft.com/office/drawing/2012/chart">
                  <c:ext xmlns:c16="http://schemas.microsoft.com/office/drawing/2014/chart" uri="{C3380CC4-5D6E-409C-BE32-E72D297353CC}">
                    <c16:uniqueId val="{00000024-7002-4CA7-B33D-23B640FDC90E}"/>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'Sentiment Polarity'!$AL$43</c15:sqref>
                        </c15:formulaRef>
                      </c:ext>
                    </c:extLst>
                    <c:strCache>
                      <c:ptCount val="1"/>
                      <c:pt idx="0">
                        <c:v>2500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Polarity'!$AM$43:$AN$43</c15:sqref>
                        </c15:formulaRef>
                      </c:ext>
                    </c:extLst>
                    <c:numCache>
                      <c:formatCode>General</c:formatCode>
                      <c:ptCount val="2"/>
                      <c:pt idx="0">
                        <c:v>598</c:v>
                      </c:pt>
                      <c:pt idx="1">
                        <c:v>1902</c:v>
                      </c:pt>
                    </c:numCache>
                  </c:numRef>
                </c:val>
                <c:extLst xmlns:c15="http://schemas.microsoft.com/office/drawing/2012/chart">
                  <c:ext xmlns:c16="http://schemas.microsoft.com/office/drawing/2014/chart" uri="{C3380CC4-5D6E-409C-BE32-E72D297353CC}">
                    <c16:uniqueId val="{00000025-7002-4CA7-B33D-23B640FDC90E}"/>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'Sentiment Polarity'!$AL$44</c15:sqref>
                        </c15:formulaRef>
                      </c:ext>
                    </c:extLst>
                    <c:strCache>
                      <c:ptCount val="1"/>
                      <c:pt idx="0">
                        <c:v>500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Polarity'!$AM$44:$AN$44</c15:sqref>
                        </c15:formulaRef>
                      </c:ext>
                    </c:extLst>
                    <c:numCache>
                      <c:formatCode>General</c:formatCode>
                      <c:ptCount val="2"/>
                      <c:pt idx="0">
                        <c:v>120</c:v>
                      </c:pt>
                      <c:pt idx="1">
                        <c:v>380</c:v>
                      </c:pt>
                    </c:numCache>
                  </c:numRef>
                </c:val>
                <c:extLst xmlns:c15="http://schemas.microsoft.com/office/drawing/2012/chart">
                  <c:ext xmlns:c16="http://schemas.microsoft.com/office/drawing/2014/chart" uri="{C3380CC4-5D6E-409C-BE32-E72D297353CC}">
                    <c16:uniqueId val="{00000026-7002-4CA7-B33D-23B640FDC90E}"/>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'Sentiment Polarity'!$AL$45</c15:sqref>
                        </c15:formulaRef>
                      </c:ext>
                    </c:extLst>
                    <c:strCache>
                      <c:ptCount val="1"/>
                      <c:pt idx="0">
                        <c:v>1000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Polarity'!$AM$45:$AN$45</c15:sqref>
                        </c15:formulaRef>
                      </c:ext>
                    </c:extLst>
                    <c:numCache>
                      <c:formatCode>General</c:formatCode>
                      <c:ptCount val="2"/>
                      <c:pt idx="0">
                        <c:v>320</c:v>
                      </c:pt>
                      <c:pt idx="1">
                        <c:v>680</c:v>
                      </c:pt>
                    </c:numCache>
                  </c:numRef>
                </c:val>
                <c:extLst xmlns:c15="http://schemas.microsoft.com/office/drawing/2012/chart">
                  <c:ext xmlns:c16="http://schemas.microsoft.com/office/drawing/2014/chart" uri="{C3380CC4-5D6E-409C-BE32-E72D297353CC}">
                    <c16:uniqueId val="{00000027-7002-4CA7-B33D-23B640FDC90E}"/>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'Sentiment Polarity'!$AL$46</c15:sqref>
                        </c15:formulaRef>
                      </c:ext>
                    </c:extLst>
                    <c:strCache>
                      <c:ptCount val="1"/>
                      <c:pt idx="0">
                        <c:v>1500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Polarity'!$AM$46:$AN$46</c15:sqref>
                        </c15:formulaRef>
                      </c:ext>
                    </c:extLst>
                    <c:numCache>
                      <c:formatCode>General</c:formatCode>
                      <c:ptCount val="2"/>
                      <c:pt idx="0">
                        <c:v>493</c:v>
                      </c:pt>
                      <c:pt idx="1">
                        <c:v>1007</c:v>
                      </c:pt>
                    </c:numCache>
                  </c:numRef>
                </c:val>
                <c:extLst xmlns:c15="http://schemas.microsoft.com/office/drawing/2012/chart">
                  <c:ext xmlns:c16="http://schemas.microsoft.com/office/drawing/2014/chart" uri="{C3380CC4-5D6E-409C-BE32-E72D297353CC}">
                    <c16:uniqueId val="{00000028-7002-4CA7-B33D-23B640FDC90E}"/>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'Sentiment Polarity'!$AL$47</c15:sqref>
                        </c15:formulaRef>
                      </c:ext>
                    </c:extLst>
                    <c:strCache>
                      <c:ptCount val="1"/>
                      <c:pt idx="0">
                        <c:v>2500</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'Sentiment Polarity'!$AM$35:$AN$35</c15:sqref>
                        </c15:formulaRef>
                      </c:ext>
                    </c:extLst>
                    <c:strCache>
                      <c:ptCount val="2"/>
                      <c:pt idx="0">
                        <c:v>Negatif</c:v>
                      </c:pt>
                      <c:pt idx="1">
                        <c:v>Positif</c:v>
                      </c:pt>
                    </c:strCache>
                  </c:strRef>
                </c:cat>
                <c:val>
                  <c:numRef>
                    <c:extLst xmlns:c15="http://schemas.microsoft.com/office/drawing/2012/chart">
                      <c:ext xmlns:c15="http://schemas.microsoft.com/office/drawing/2012/chart" uri="{02D57815-91ED-43cb-92C2-25804820EDAC}">
                        <c15:formulaRef>
                          <c15:sqref>'Sentiment Polarity'!$AM$47:$AN$47</c15:sqref>
                        </c15:formulaRef>
                      </c:ext>
                    </c:extLst>
                    <c:numCache>
                      <c:formatCode>General</c:formatCode>
                      <c:ptCount val="2"/>
                      <c:pt idx="0">
                        <c:v>883</c:v>
                      </c:pt>
                      <c:pt idx="1">
                        <c:v>1617</c:v>
                      </c:pt>
                    </c:numCache>
                  </c:numRef>
                </c:val>
                <c:extLst xmlns:c15="http://schemas.microsoft.com/office/drawing/2012/chart">
                  <c:ext xmlns:c16="http://schemas.microsoft.com/office/drawing/2014/chart" uri="{C3380CC4-5D6E-409C-BE32-E72D297353CC}">
                    <c16:uniqueId val="{00000029-7002-4CA7-B33D-23B640FDC90E}"/>
                  </c:ext>
                </c:extLst>
              </c15:ser>
            </c15:filteredBarSeries>
          </c:ext>
        </c:extLst>
      </c:barChart>
      <c:catAx>
        <c:axId val="142980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Label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44063"/>
        <c:crosses val="autoZero"/>
        <c:auto val="1"/>
        <c:lblAlgn val="ctr"/>
        <c:lblOffset val="100"/>
        <c:noMultiLvlLbl val="0"/>
      </c:catAx>
      <c:valAx>
        <c:axId val="74224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Label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03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Akurasi SVM</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'Sentiment Polarity'!$AL$58</c:f>
              <c:strCache>
                <c:ptCount val="1"/>
                <c:pt idx="0">
                  <c:v>Average</c:v>
                </c:pt>
              </c:strCache>
            </c:strRef>
          </c:tx>
          <c:spPr>
            <a:ln w="28575" cap="rnd">
              <a:solidFill>
                <a:schemeClr val="accent1"/>
              </a:solidFill>
              <a:prstDash val="dashDot"/>
              <a:round/>
            </a:ln>
            <a:effectLst/>
          </c:spPr>
          <c:marker>
            <c:symbol val="circle"/>
            <c:size val="5"/>
            <c:spPr>
              <a:solidFill>
                <a:schemeClr val="accent1"/>
              </a:solidFill>
              <a:ln w="9525">
                <a:solidFill>
                  <a:schemeClr val="accent1"/>
                </a:solidFill>
              </a:ln>
              <a:effectLst/>
            </c:spPr>
          </c:marker>
          <c:cat>
            <c:numRef>
              <c:f>'Sentiment Polarity'!$AM$51:$AP$51</c:f>
              <c:numCache>
                <c:formatCode>General</c:formatCode>
                <c:ptCount val="4"/>
                <c:pt idx="0">
                  <c:v>500</c:v>
                </c:pt>
                <c:pt idx="1">
                  <c:v>1000</c:v>
                </c:pt>
                <c:pt idx="2">
                  <c:v>1500</c:v>
                </c:pt>
                <c:pt idx="3">
                  <c:v>2500</c:v>
                </c:pt>
              </c:numCache>
            </c:numRef>
          </c:cat>
          <c:val>
            <c:numRef>
              <c:f>'Sentiment Polarity'!$AM$58:$AP$58</c:f>
              <c:numCache>
                <c:formatCode>0.00</c:formatCode>
                <c:ptCount val="4"/>
                <c:pt idx="0">
                  <c:v>0.80333333333333334</c:v>
                </c:pt>
                <c:pt idx="1">
                  <c:v>0.80333333333333334</c:v>
                </c:pt>
                <c:pt idx="2">
                  <c:v>0.80833333333333346</c:v>
                </c:pt>
                <c:pt idx="3">
                  <c:v>0.80333333333333323</c:v>
                </c:pt>
              </c:numCache>
            </c:numRef>
          </c:val>
          <c:smooth val="0"/>
          <c:extLst>
            <c:ext xmlns:c16="http://schemas.microsoft.com/office/drawing/2014/chart" uri="{C3380CC4-5D6E-409C-BE32-E72D297353CC}">
              <c16:uniqueId val="{00000000-8B3C-4924-B7B8-5AD5EB79E014}"/>
            </c:ext>
          </c:extLst>
        </c:ser>
        <c:ser>
          <c:idx val="1"/>
          <c:order val="1"/>
          <c:tx>
            <c:strRef>
              <c:f>'Sentiment Polarity'!$AL$59</c:f>
              <c:strCache>
                <c:ptCount val="1"/>
                <c:pt idx="0">
                  <c:v>Avg Edukasi</c:v>
                </c:pt>
              </c:strCache>
            </c:strRef>
          </c:tx>
          <c:spPr>
            <a:ln w="28575" cap="rnd">
              <a:solidFill>
                <a:schemeClr val="accent2"/>
              </a:solidFill>
              <a:prstDash val="sysDot"/>
              <a:round/>
            </a:ln>
            <a:effectLst/>
          </c:spPr>
          <c:marker>
            <c:symbol val="square"/>
            <c:size val="5"/>
            <c:spPr>
              <a:solidFill>
                <a:schemeClr val="accent2"/>
              </a:solidFill>
              <a:ln w="9525">
                <a:solidFill>
                  <a:schemeClr val="accent2"/>
                </a:solidFill>
              </a:ln>
              <a:effectLst/>
            </c:spPr>
          </c:marker>
          <c:cat>
            <c:numRef>
              <c:f>'Sentiment Polarity'!$AM$51:$AP$51</c:f>
              <c:numCache>
                <c:formatCode>General</c:formatCode>
                <c:ptCount val="4"/>
                <c:pt idx="0">
                  <c:v>500</c:v>
                </c:pt>
                <c:pt idx="1">
                  <c:v>1000</c:v>
                </c:pt>
                <c:pt idx="2">
                  <c:v>1500</c:v>
                </c:pt>
                <c:pt idx="3">
                  <c:v>2500</c:v>
                </c:pt>
              </c:numCache>
            </c:numRef>
          </c:cat>
          <c:val>
            <c:numRef>
              <c:f>'Sentiment Polarity'!$AM$59:$AP$59</c:f>
              <c:numCache>
                <c:formatCode>General</c:formatCode>
                <c:ptCount val="4"/>
                <c:pt idx="0">
                  <c:v>0.88</c:v>
                </c:pt>
                <c:pt idx="1">
                  <c:v>0.87</c:v>
                </c:pt>
                <c:pt idx="2">
                  <c:v>0.92</c:v>
                </c:pt>
                <c:pt idx="3">
                  <c:v>0.91</c:v>
                </c:pt>
              </c:numCache>
            </c:numRef>
          </c:val>
          <c:smooth val="0"/>
          <c:extLst>
            <c:ext xmlns:c16="http://schemas.microsoft.com/office/drawing/2014/chart" uri="{C3380CC4-5D6E-409C-BE32-E72D297353CC}">
              <c16:uniqueId val="{00000001-8B3C-4924-B7B8-5AD5EB79E014}"/>
            </c:ext>
          </c:extLst>
        </c:ser>
        <c:ser>
          <c:idx val="2"/>
          <c:order val="2"/>
          <c:tx>
            <c:strRef>
              <c:f>'Sentiment Polarity'!$AL$60</c:f>
              <c:strCache>
                <c:ptCount val="1"/>
                <c:pt idx="0">
                  <c:v>Avg E-commerce</c:v>
                </c:pt>
              </c:strCache>
            </c:strRef>
          </c:tx>
          <c:spPr>
            <a:ln w="28575" cap="rnd">
              <a:solidFill>
                <a:schemeClr val="accent3"/>
              </a:solidFill>
              <a:prstDash val="sysDash"/>
              <a:round/>
            </a:ln>
            <a:effectLst/>
          </c:spPr>
          <c:marker>
            <c:symbol val="triangle"/>
            <c:size val="5"/>
            <c:spPr>
              <a:solidFill>
                <a:schemeClr val="accent3"/>
              </a:solidFill>
              <a:ln w="9525">
                <a:solidFill>
                  <a:schemeClr val="accent3"/>
                </a:solidFill>
              </a:ln>
              <a:effectLst/>
            </c:spPr>
          </c:marker>
          <c:cat>
            <c:numRef>
              <c:f>'Sentiment Polarity'!$AM$51:$AP$51</c:f>
              <c:numCache>
                <c:formatCode>General</c:formatCode>
                <c:ptCount val="4"/>
                <c:pt idx="0">
                  <c:v>500</c:v>
                </c:pt>
                <c:pt idx="1">
                  <c:v>1000</c:v>
                </c:pt>
                <c:pt idx="2">
                  <c:v>1500</c:v>
                </c:pt>
                <c:pt idx="3">
                  <c:v>2500</c:v>
                </c:pt>
              </c:numCache>
            </c:numRef>
          </c:cat>
          <c:val>
            <c:numRef>
              <c:f>'Sentiment Polarity'!$AM$60:$AP$60</c:f>
              <c:numCache>
                <c:formatCode>General</c:formatCode>
                <c:ptCount val="4"/>
                <c:pt idx="0">
                  <c:v>0.77</c:v>
                </c:pt>
                <c:pt idx="1">
                  <c:v>0.81499999999999995</c:v>
                </c:pt>
                <c:pt idx="2">
                  <c:v>0.78</c:v>
                </c:pt>
                <c:pt idx="3">
                  <c:v>0.78500000000000003</c:v>
                </c:pt>
              </c:numCache>
            </c:numRef>
          </c:val>
          <c:smooth val="0"/>
          <c:extLst>
            <c:ext xmlns:c16="http://schemas.microsoft.com/office/drawing/2014/chart" uri="{C3380CC4-5D6E-409C-BE32-E72D297353CC}">
              <c16:uniqueId val="{00000002-8B3C-4924-B7B8-5AD5EB79E014}"/>
            </c:ext>
          </c:extLst>
        </c:ser>
        <c:ser>
          <c:idx val="3"/>
          <c:order val="3"/>
          <c:tx>
            <c:strRef>
              <c:f>'Sentiment Polarity'!$AL$61</c:f>
              <c:strCache>
                <c:ptCount val="1"/>
                <c:pt idx="0">
                  <c:v>Avg Game</c:v>
                </c:pt>
              </c:strCache>
            </c:strRef>
          </c:tx>
          <c:spPr>
            <a:ln w="28575" cap="rnd">
              <a:solidFill>
                <a:schemeClr val="accent4"/>
              </a:solidFill>
              <a:prstDash val="dash"/>
              <a:round/>
            </a:ln>
            <a:effectLst/>
          </c:spPr>
          <c:marker>
            <c:symbol val="diamond"/>
            <c:size val="5"/>
            <c:spPr>
              <a:solidFill>
                <a:schemeClr val="accent4"/>
              </a:solidFill>
              <a:ln w="9525">
                <a:solidFill>
                  <a:schemeClr val="accent4"/>
                </a:solidFill>
              </a:ln>
              <a:effectLst/>
            </c:spPr>
          </c:marker>
          <c:cat>
            <c:numRef>
              <c:f>'Sentiment Polarity'!$AM$51:$AP$51</c:f>
              <c:numCache>
                <c:formatCode>General</c:formatCode>
                <c:ptCount val="4"/>
                <c:pt idx="0">
                  <c:v>500</c:v>
                </c:pt>
                <c:pt idx="1">
                  <c:v>1000</c:v>
                </c:pt>
                <c:pt idx="2">
                  <c:v>1500</c:v>
                </c:pt>
                <c:pt idx="3">
                  <c:v>2500</c:v>
                </c:pt>
              </c:numCache>
            </c:numRef>
          </c:cat>
          <c:val>
            <c:numRef>
              <c:f>'Sentiment Polarity'!$AM$61:$AP$61</c:f>
              <c:numCache>
                <c:formatCode>General</c:formatCode>
                <c:ptCount val="4"/>
                <c:pt idx="0">
                  <c:v>0.76</c:v>
                </c:pt>
                <c:pt idx="1">
                  <c:v>0.72500000000000009</c:v>
                </c:pt>
                <c:pt idx="2">
                  <c:v>0.72499999999999998</c:v>
                </c:pt>
                <c:pt idx="3">
                  <c:v>0.71500000000000008</c:v>
                </c:pt>
              </c:numCache>
            </c:numRef>
          </c:val>
          <c:smooth val="0"/>
          <c:extLst>
            <c:ext xmlns:c16="http://schemas.microsoft.com/office/drawing/2014/chart" uri="{C3380CC4-5D6E-409C-BE32-E72D297353CC}">
              <c16:uniqueId val="{00000003-8B3C-4924-B7B8-5AD5EB79E014}"/>
            </c:ext>
          </c:extLst>
        </c:ser>
        <c:dLbls>
          <c:showLegendKey val="0"/>
          <c:showVal val="0"/>
          <c:showCatName val="0"/>
          <c:showSerName val="0"/>
          <c:showPercent val="0"/>
          <c:showBubbleSize val="0"/>
        </c:dLbls>
        <c:marker val="1"/>
        <c:smooth val="0"/>
        <c:axId val="750980431"/>
        <c:axId val="958179391"/>
      </c:lineChart>
      <c:catAx>
        <c:axId val="7509804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Jumlah</a:t>
                </a:r>
                <a:r>
                  <a:rPr lang="en-ID" sz="900" baseline="0"/>
                  <a:t> Dokumen</a:t>
                </a:r>
                <a:endParaRPr lang="en-ID" sz="900"/>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79391"/>
        <c:crosses val="autoZero"/>
        <c:auto val="1"/>
        <c:lblAlgn val="ctr"/>
        <c:lblOffset val="100"/>
        <c:noMultiLvlLbl val="0"/>
      </c:catAx>
      <c:valAx>
        <c:axId val="958179391"/>
        <c:scaling>
          <c:orientation val="minMax"/>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Nilai</a:t>
                </a:r>
                <a:r>
                  <a:rPr lang="en-ID" sz="900" baseline="0"/>
                  <a:t> Akurasi</a:t>
                </a:r>
                <a:endParaRPr lang="en-ID"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solidFill>
              <a:schemeClr val="accent1">
                <a:alpha val="97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8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F1-Score SVM</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'Sentiment Polarity'!$AL$73</c:f>
              <c:strCache>
                <c:ptCount val="1"/>
                <c:pt idx="0">
                  <c:v>Average</c:v>
                </c:pt>
              </c:strCache>
            </c:strRef>
          </c:tx>
          <c:spPr>
            <a:ln w="28575" cap="rnd">
              <a:solidFill>
                <a:schemeClr val="accent1"/>
              </a:solidFill>
              <a:prstDash val="dashDot"/>
              <a:round/>
            </a:ln>
            <a:effectLst/>
          </c:spPr>
          <c:marker>
            <c:symbol val="circle"/>
            <c:size val="5"/>
            <c:spPr>
              <a:solidFill>
                <a:schemeClr val="accent1"/>
              </a:solidFill>
              <a:ln w="9525">
                <a:solidFill>
                  <a:schemeClr val="accent1"/>
                </a:solidFill>
              </a:ln>
              <a:effectLst/>
            </c:spPr>
          </c:marker>
          <c:cat>
            <c:numRef>
              <c:f>'Sentiment Polarity'!$AM$66:$AP$66</c:f>
              <c:numCache>
                <c:formatCode>General</c:formatCode>
                <c:ptCount val="4"/>
                <c:pt idx="0">
                  <c:v>500</c:v>
                </c:pt>
                <c:pt idx="1">
                  <c:v>1000</c:v>
                </c:pt>
                <c:pt idx="2">
                  <c:v>1500</c:v>
                </c:pt>
                <c:pt idx="3">
                  <c:v>2500</c:v>
                </c:pt>
              </c:numCache>
            </c:numRef>
          </c:cat>
          <c:val>
            <c:numRef>
              <c:f>'Sentiment Polarity'!$AM$73:$AP$73</c:f>
              <c:numCache>
                <c:formatCode>0.00</c:formatCode>
                <c:ptCount val="4"/>
                <c:pt idx="0">
                  <c:v>0.51333333333333331</c:v>
                </c:pt>
                <c:pt idx="1">
                  <c:v>0.55500000000000005</c:v>
                </c:pt>
                <c:pt idx="2">
                  <c:v>0.56999999999999995</c:v>
                </c:pt>
                <c:pt idx="3">
                  <c:v>0.57166666666666666</c:v>
                </c:pt>
              </c:numCache>
            </c:numRef>
          </c:val>
          <c:smooth val="0"/>
          <c:extLst>
            <c:ext xmlns:c16="http://schemas.microsoft.com/office/drawing/2014/chart" uri="{C3380CC4-5D6E-409C-BE32-E72D297353CC}">
              <c16:uniqueId val="{00000000-2BCC-4422-8A65-AB6C16035D45}"/>
            </c:ext>
          </c:extLst>
        </c:ser>
        <c:ser>
          <c:idx val="1"/>
          <c:order val="1"/>
          <c:tx>
            <c:strRef>
              <c:f>'Sentiment Polarity'!$AL$74</c:f>
              <c:strCache>
                <c:ptCount val="1"/>
                <c:pt idx="0">
                  <c:v>Avg Edukasi</c:v>
                </c:pt>
              </c:strCache>
            </c:strRef>
          </c:tx>
          <c:spPr>
            <a:ln w="28575" cap="rnd">
              <a:solidFill>
                <a:schemeClr val="accent2"/>
              </a:solidFill>
              <a:prstDash val="sysDot"/>
              <a:round/>
            </a:ln>
            <a:effectLst/>
          </c:spPr>
          <c:marker>
            <c:symbol val="square"/>
            <c:size val="5"/>
            <c:spPr>
              <a:solidFill>
                <a:schemeClr val="accent2"/>
              </a:solidFill>
              <a:ln w="9525">
                <a:solidFill>
                  <a:schemeClr val="accent2"/>
                </a:solidFill>
              </a:ln>
              <a:effectLst/>
            </c:spPr>
          </c:marker>
          <c:cat>
            <c:numRef>
              <c:f>'Sentiment Polarity'!$AM$66:$AP$66</c:f>
              <c:numCache>
                <c:formatCode>General</c:formatCode>
                <c:ptCount val="4"/>
                <c:pt idx="0">
                  <c:v>500</c:v>
                </c:pt>
                <c:pt idx="1">
                  <c:v>1000</c:v>
                </c:pt>
                <c:pt idx="2">
                  <c:v>1500</c:v>
                </c:pt>
                <c:pt idx="3">
                  <c:v>2500</c:v>
                </c:pt>
              </c:numCache>
            </c:numRef>
          </c:cat>
          <c:val>
            <c:numRef>
              <c:f>'Sentiment Polarity'!$AM$74:$AP$74</c:f>
              <c:numCache>
                <c:formatCode>General</c:formatCode>
                <c:ptCount val="4"/>
                <c:pt idx="0">
                  <c:v>0.47</c:v>
                </c:pt>
                <c:pt idx="1">
                  <c:v>0.48</c:v>
                </c:pt>
                <c:pt idx="2">
                  <c:v>0.48</c:v>
                </c:pt>
                <c:pt idx="3">
                  <c:v>0.505</c:v>
                </c:pt>
              </c:numCache>
            </c:numRef>
          </c:val>
          <c:smooth val="0"/>
          <c:extLst>
            <c:ext xmlns:c16="http://schemas.microsoft.com/office/drawing/2014/chart" uri="{C3380CC4-5D6E-409C-BE32-E72D297353CC}">
              <c16:uniqueId val="{00000001-2BCC-4422-8A65-AB6C16035D45}"/>
            </c:ext>
          </c:extLst>
        </c:ser>
        <c:ser>
          <c:idx val="2"/>
          <c:order val="2"/>
          <c:tx>
            <c:strRef>
              <c:f>'Sentiment Polarity'!$AL$75</c:f>
              <c:strCache>
                <c:ptCount val="1"/>
                <c:pt idx="0">
                  <c:v>Avg E-commerce</c:v>
                </c:pt>
              </c:strCache>
            </c:strRef>
          </c:tx>
          <c:spPr>
            <a:ln w="28575" cap="rnd">
              <a:solidFill>
                <a:schemeClr val="accent3"/>
              </a:solidFill>
              <a:prstDash val="sysDash"/>
              <a:round/>
            </a:ln>
            <a:effectLst/>
          </c:spPr>
          <c:marker>
            <c:symbol val="triangle"/>
            <c:size val="5"/>
            <c:spPr>
              <a:solidFill>
                <a:schemeClr val="accent3"/>
              </a:solidFill>
              <a:ln w="9525">
                <a:solidFill>
                  <a:schemeClr val="accent3"/>
                </a:solidFill>
              </a:ln>
              <a:effectLst/>
            </c:spPr>
          </c:marker>
          <c:cat>
            <c:numRef>
              <c:f>'Sentiment Polarity'!$AM$66:$AP$66</c:f>
              <c:numCache>
                <c:formatCode>General</c:formatCode>
                <c:ptCount val="4"/>
                <c:pt idx="0">
                  <c:v>500</c:v>
                </c:pt>
                <c:pt idx="1">
                  <c:v>1000</c:v>
                </c:pt>
                <c:pt idx="2">
                  <c:v>1500</c:v>
                </c:pt>
                <c:pt idx="3">
                  <c:v>2500</c:v>
                </c:pt>
              </c:numCache>
            </c:numRef>
          </c:cat>
          <c:val>
            <c:numRef>
              <c:f>'Sentiment Polarity'!$AM$75:$AP$75</c:f>
              <c:numCache>
                <c:formatCode>General</c:formatCode>
                <c:ptCount val="4"/>
                <c:pt idx="0">
                  <c:v>0.56000000000000005</c:v>
                </c:pt>
                <c:pt idx="1">
                  <c:v>0.54</c:v>
                </c:pt>
                <c:pt idx="2">
                  <c:v>0.57499999999999996</c:v>
                </c:pt>
                <c:pt idx="3">
                  <c:v>0.55500000000000005</c:v>
                </c:pt>
              </c:numCache>
            </c:numRef>
          </c:val>
          <c:smooth val="0"/>
          <c:extLst>
            <c:ext xmlns:c16="http://schemas.microsoft.com/office/drawing/2014/chart" uri="{C3380CC4-5D6E-409C-BE32-E72D297353CC}">
              <c16:uniqueId val="{00000002-2BCC-4422-8A65-AB6C16035D45}"/>
            </c:ext>
          </c:extLst>
        </c:ser>
        <c:ser>
          <c:idx val="3"/>
          <c:order val="3"/>
          <c:tx>
            <c:strRef>
              <c:f>'Sentiment Polarity'!$AL$76</c:f>
              <c:strCache>
                <c:ptCount val="1"/>
                <c:pt idx="0">
                  <c:v>Avg Game</c:v>
                </c:pt>
              </c:strCache>
            </c:strRef>
          </c:tx>
          <c:spPr>
            <a:ln w="28575" cap="rnd">
              <a:solidFill>
                <a:schemeClr val="accent4"/>
              </a:solidFill>
              <a:prstDash val="dash"/>
              <a:round/>
            </a:ln>
            <a:effectLst/>
          </c:spPr>
          <c:marker>
            <c:symbol val="diamond"/>
            <c:size val="5"/>
            <c:spPr>
              <a:solidFill>
                <a:schemeClr val="accent4"/>
              </a:solidFill>
              <a:ln w="9525">
                <a:solidFill>
                  <a:schemeClr val="accent4"/>
                </a:solidFill>
              </a:ln>
              <a:effectLst/>
            </c:spPr>
          </c:marker>
          <c:cat>
            <c:numRef>
              <c:f>'Sentiment Polarity'!$AM$66:$AP$66</c:f>
              <c:numCache>
                <c:formatCode>General</c:formatCode>
                <c:ptCount val="4"/>
                <c:pt idx="0">
                  <c:v>500</c:v>
                </c:pt>
                <c:pt idx="1">
                  <c:v>1000</c:v>
                </c:pt>
                <c:pt idx="2">
                  <c:v>1500</c:v>
                </c:pt>
                <c:pt idx="3">
                  <c:v>2500</c:v>
                </c:pt>
              </c:numCache>
            </c:numRef>
          </c:cat>
          <c:val>
            <c:numRef>
              <c:f>'Sentiment Polarity'!$AM$76:$AP$76</c:f>
              <c:numCache>
                <c:formatCode>General</c:formatCode>
                <c:ptCount val="4"/>
                <c:pt idx="0">
                  <c:v>0.51</c:v>
                </c:pt>
                <c:pt idx="1">
                  <c:v>0.64500000000000002</c:v>
                </c:pt>
                <c:pt idx="2">
                  <c:v>0.65500000000000003</c:v>
                </c:pt>
                <c:pt idx="3">
                  <c:v>0.65500000000000003</c:v>
                </c:pt>
              </c:numCache>
            </c:numRef>
          </c:val>
          <c:smooth val="0"/>
          <c:extLst>
            <c:ext xmlns:c16="http://schemas.microsoft.com/office/drawing/2014/chart" uri="{C3380CC4-5D6E-409C-BE32-E72D297353CC}">
              <c16:uniqueId val="{00000003-2BCC-4422-8A65-AB6C16035D45}"/>
            </c:ext>
          </c:extLst>
        </c:ser>
        <c:dLbls>
          <c:showLegendKey val="0"/>
          <c:showVal val="0"/>
          <c:showCatName val="0"/>
          <c:showSerName val="0"/>
          <c:showPercent val="0"/>
          <c:showBubbleSize val="0"/>
        </c:dLbls>
        <c:marker val="1"/>
        <c:smooth val="0"/>
        <c:axId val="1421261727"/>
        <c:axId val="1010309279"/>
      </c:lineChart>
      <c:catAx>
        <c:axId val="14212617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Jumlah Dokumen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09279"/>
        <c:crosses val="autoZero"/>
        <c:auto val="1"/>
        <c:lblAlgn val="ctr"/>
        <c:lblOffset val="100"/>
        <c:noMultiLvlLbl val="0"/>
      </c:catAx>
      <c:valAx>
        <c:axId val="1010309279"/>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a:t>
                </a:r>
                <a:r>
                  <a:rPr lang="en-ID" baseline="0"/>
                  <a:t> F1-Score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6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2"/>
          <c:order val="12"/>
          <c:tx>
            <c:strRef>
              <c:f>'Sentiment Polarity'!$BH$17</c:f>
              <c:strCache>
                <c:ptCount val="1"/>
                <c:pt idx="0">
                  <c:v>Average</c:v>
                </c:pt>
              </c:strCache>
            </c:strRef>
          </c:tx>
          <c:spPr>
            <a:solidFill>
              <a:schemeClr val="accent1">
                <a:lumMod val="80000"/>
                <a:lumOff val="20000"/>
              </a:schemeClr>
            </a:solidFill>
            <a:ln>
              <a:noFill/>
            </a:ln>
            <a:effectLst/>
          </c:spPr>
          <c:invertIfNegative val="0"/>
          <c:cat>
            <c:strRef>
              <c:f>'Sentiment Polarity'!$BI$4:$BL$4</c:f>
              <c:strCache>
                <c:ptCount val="4"/>
                <c:pt idx="0">
                  <c:v>TF-IDF</c:v>
                </c:pt>
                <c:pt idx="1">
                  <c:v>GloVe</c:v>
                </c:pt>
                <c:pt idx="2">
                  <c:v>TF-IDF</c:v>
                </c:pt>
                <c:pt idx="3">
                  <c:v>GloVe</c:v>
                </c:pt>
              </c:strCache>
            </c:strRef>
          </c:cat>
          <c:val>
            <c:numRef>
              <c:f>'Sentiment Polarity'!$BI$17:$BL$17</c:f>
              <c:numCache>
                <c:formatCode>0.000</c:formatCode>
                <c:ptCount val="4"/>
                <c:pt idx="0">
                  <c:v>0.61166666666666669</c:v>
                </c:pt>
                <c:pt idx="1">
                  <c:v>0.5708333333333333</c:v>
                </c:pt>
                <c:pt idx="2">
                  <c:v>0.82416666666666671</c:v>
                </c:pt>
                <c:pt idx="3">
                  <c:v>0.78500000000000003</c:v>
                </c:pt>
              </c:numCache>
            </c:numRef>
          </c:val>
          <c:extLst>
            <c:ext xmlns:c16="http://schemas.microsoft.com/office/drawing/2014/chart" uri="{C3380CC4-5D6E-409C-BE32-E72D297353CC}">
              <c16:uniqueId val="{0000000C-E47F-419D-8C4B-43EF722980F8}"/>
            </c:ext>
          </c:extLst>
        </c:ser>
        <c:dLbls>
          <c:showLegendKey val="0"/>
          <c:showVal val="0"/>
          <c:showCatName val="0"/>
          <c:showSerName val="0"/>
          <c:showPercent val="0"/>
          <c:showBubbleSize val="0"/>
        </c:dLbls>
        <c:gapWidth val="150"/>
        <c:overlap val="100"/>
        <c:axId val="531636480"/>
        <c:axId val="378329184"/>
        <c:extLst>
          <c:ext xmlns:c15="http://schemas.microsoft.com/office/drawing/2012/chart" uri="{02D57815-91ED-43cb-92C2-25804820EDAC}">
            <c15:filteredBarSeries>
              <c15:ser>
                <c:idx val="0"/>
                <c:order val="0"/>
                <c:tx>
                  <c:strRef>
                    <c:extLst>
                      <c:ext uri="{02D57815-91ED-43cb-92C2-25804820EDAC}">
                        <c15:formulaRef>
                          <c15:sqref>'Sentiment Polarity'!$BH$5</c15:sqref>
                        </c15:formulaRef>
                      </c:ext>
                    </c:extLst>
                    <c:strCache>
                      <c:ptCount val="1"/>
                      <c:pt idx="0">
                        <c:v>500</c:v>
                      </c:pt>
                    </c:strCache>
                  </c:strRef>
                </c:tx>
                <c:spPr>
                  <a:solidFill>
                    <a:schemeClr val="accent1"/>
                  </a:solidFill>
                  <a:ln>
                    <a:noFill/>
                  </a:ln>
                  <a:effectLst/>
                </c:spPr>
                <c:invertIfNegative val="0"/>
                <c:cat>
                  <c:strRef>
                    <c:extLst>
                      <c:ex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c:ext uri="{02D57815-91ED-43cb-92C2-25804820EDAC}">
                        <c15:formulaRef>
                          <c15:sqref>'Sentiment Polarity'!$BI$5:$BL$5</c15:sqref>
                        </c15:formulaRef>
                      </c:ext>
                    </c:extLst>
                    <c:numCache>
                      <c:formatCode>General</c:formatCode>
                      <c:ptCount val="4"/>
                      <c:pt idx="0">
                        <c:v>0.6</c:v>
                      </c:pt>
                      <c:pt idx="1">
                        <c:v>0.47</c:v>
                      </c:pt>
                      <c:pt idx="2">
                        <c:v>0.89</c:v>
                      </c:pt>
                      <c:pt idx="3">
                        <c:v>0.87</c:v>
                      </c:pt>
                    </c:numCache>
                  </c:numRef>
                </c:val>
                <c:extLst>
                  <c:ext xmlns:c16="http://schemas.microsoft.com/office/drawing/2014/chart" uri="{C3380CC4-5D6E-409C-BE32-E72D297353CC}">
                    <c16:uniqueId val="{00000000-E47F-419D-8C4B-43EF722980F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'Sentiment Polarity'!$BH$6</c15:sqref>
                        </c15:formulaRef>
                      </c:ext>
                    </c:extLst>
                    <c:strCache>
                      <c:ptCount val="1"/>
                      <c:pt idx="0">
                        <c:v>1000</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Polarity'!$BI$6:$BL$6</c15:sqref>
                        </c15:formulaRef>
                      </c:ext>
                    </c:extLst>
                    <c:numCache>
                      <c:formatCode>General</c:formatCode>
                      <c:ptCount val="4"/>
                      <c:pt idx="0">
                        <c:v>0.53</c:v>
                      </c:pt>
                      <c:pt idx="1">
                        <c:v>0.6</c:v>
                      </c:pt>
                      <c:pt idx="2">
                        <c:v>0.87</c:v>
                      </c:pt>
                      <c:pt idx="3">
                        <c:v>0.87</c:v>
                      </c:pt>
                    </c:numCache>
                  </c:numRef>
                </c:val>
                <c:extLst xmlns:c15="http://schemas.microsoft.com/office/drawing/2012/chart">
                  <c:ext xmlns:c16="http://schemas.microsoft.com/office/drawing/2014/chart" uri="{C3380CC4-5D6E-409C-BE32-E72D297353CC}">
                    <c16:uniqueId val="{00000001-E47F-419D-8C4B-43EF722980F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'Sentiment Polarity'!$BH$7</c15:sqref>
                        </c15:formulaRef>
                      </c:ext>
                    </c:extLst>
                    <c:strCache>
                      <c:ptCount val="1"/>
                      <c:pt idx="0">
                        <c:v>1500</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Polarity'!$BI$7:$BL$7</c15:sqref>
                        </c15:formulaRef>
                      </c:ext>
                    </c:extLst>
                    <c:numCache>
                      <c:formatCode>General</c:formatCode>
                      <c:ptCount val="4"/>
                      <c:pt idx="0">
                        <c:v>0.56999999999999995</c:v>
                      </c:pt>
                      <c:pt idx="1">
                        <c:v>0.56000000000000005</c:v>
                      </c:pt>
                      <c:pt idx="2">
                        <c:v>0.92</c:v>
                      </c:pt>
                      <c:pt idx="3">
                        <c:v>0.92</c:v>
                      </c:pt>
                    </c:numCache>
                  </c:numRef>
                </c:val>
                <c:extLst xmlns:c15="http://schemas.microsoft.com/office/drawing/2012/chart">
                  <c:ext xmlns:c16="http://schemas.microsoft.com/office/drawing/2014/chart" uri="{C3380CC4-5D6E-409C-BE32-E72D297353CC}">
                    <c16:uniqueId val="{00000002-E47F-419D-8C4B-43EF722980F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'Sentiment Polarity'!$BH$8</c15:sqref>
                        </c15:formulaRef>
                      </c:ext>
                    </c:extLst>
                    <c:strCache>
                      <c:ptCount val="1"/>
                      <c:pt idx="0">
                        <c:v>2500</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Polarity'!$BI$8:$BL$8</c15:sqref>
                        </c15:formulaRef>
                      </c:ext>
                    </c:extLst>
                    <c:numCache>
                      <c:formatCode>General</c:formatCode>
                      <c:ptCount val="4"/>
                      <c:pt idx="0">
                        <c:v>0.61</c:v>
                      </c:pt>
                      <c:pt idx="1">
                        <c:v>0.56999999999999995</c:v>
                      </c:pt>
                      <c:pt idx="2">
                        <c:v>0.91</c:v>
                      </c:pt>
                      <c:pt idx="3">
                        <c:v>0.91</c:v>
                      </c:pt>
                    </c:numCache>
                  </c:numRef>
                </c:val>
                <c:extLst xmlns:c15="http://schemas.microsoft.com/office/drawing/2012/chart">
                  <c:ext xmlns:c16="http://schemas.microsoft.com/office/drawing/2014/chart" uri="{C3380CC4-5D6E-409C-BE32-E72D297353CC}">
                    <c16:uniqueId val="{00000003-E47F-419D-8C4B-43EF722980F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'Sentiment Polarity'!$BH$9</c15:sqref>
                        </c15:formulaRef>
                      </c:ext>
                    </c:extLst>
                    <c:strCache>
                      <c:ptCount val="1"/>
                      <c:pt idx="0">
                        <c:v>500</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Polarity'!$BI$9:$BL$9</c15:sqref>
                        </c15:formulaRef>
                      </c:ext>
                    </c:extLst>
                    <c:numCache>
                      <c:formatCode>General</c:formatCode>
                      <c:ptCount val="4"/>
                      <c:pt idx="0">
                        <c:v>0.65</c:v>
                      </c:pt>
                      <c:pt idx="1">
                        <c:v>0.5</c:v>
                      </c:pt>
                      <c:pt idx="2">
                        <c:v>0.79</c:v>
                      </c:pt>
                      <c:pt idx="3">
                        <c:v>0.75</c:v>
                      </c:pt>
                    </c:numCache>
                  </c:numRef>
                </c:val>
                <c:extLst xmlns:c15="http://schemas.microsoft.com/office/drawing/2012/chart">
                  <c:ext xmlns:c16="http://schemas.microsoft.com/office/drawing/2014/chart" uri="{C3380CC4-5D6E-409C-BE32-E72D297353CC}">
                    <c16:uniqueId val="{00000004-E47F-419D-8C4B-43EF722980F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'Sentiment Polarity'!$BH$10</c15:sqref>
                        </c15:formulaRef>
                      </c:ext>
                    </c:extLst>
                    <c:strCache>
                      <c:ptCount val="1"/>
                      <c:pt idx="0">
                        <c:v>1000</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Polarity'!$BI$10:$BL$10</c15:sqref>
                        </c15:formulaRef>
                      </c:ext>
                    </c:extLst>
                    <c:numCache>
                      <c:formatCode>General</c:formatCode>
                      <c:ptCount val="4"/>
                      <c:pt idx="0">
                        <c:v>0.64</c:v>
                      </c:pt>
                      <c:pt idx="1">
                        <c:v>0.56000000000000005</c:v>
                      </c:pt>
                      <c:pt idx="2">
                        <c:v>0.83</c:v>
                      </c:pt>
                      <c:pt idx="3">
                        <c:v>0.8</c:v>
                      </c:pt>
                    </c:numCache>
                  </c:numRef>
                </c:val>
                <c:extLst xmlns:c15="http://schemas.microsoft.com/office/drawing/2012/chart">
                  <c:ext xmlns:c16="http://schemas.microsoft.com/office/drawing/2014/chart" uri="{C3380CC4-5D6E-409C-BE32-E72D297353CC}">
                    <c16:uniqueId val="{00000005-E47F-419D-8C4B-43EF722980F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'Sentiment Polarity'!$BH$11</c15:sqref>
                        </c15:formulaRef>
                      </c:ext>
                    </c:extLst>
                    <c:strCache>
                      <c:ptCount val="1"/>
                      <c:pt idx="0">
                        <c:v>1500</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Polarity'!$BI$11:$BL$11</c15:sqref>
                        </c15:formulaRef>
                      </c:ext>
                    </c:extLst>
                    <c:numCache>
                      <c:formatCode>General</c:formatCode>
                      <c:ptCount val="4"/>
                      <c:pt idx="0">
                        <c:v>0.66</c:v>
                      </c:pt>
                      <c:pt idx="1">
                        <c:v>0.61</c:v>
                      </c:pt>
                      <c:pt idx="2">
                        <c:v>0.82</c:v>
                      </c:pt>
                      <c:pt idx="3">
                        <c:v>0.74</c:v>
                      </c:pt>
                    </c:numCache>
                  </c:numRef>
                </c:val>
                <c:extLst xmlns:c15="http://schemas.microsoft.com/office/drawing/2012/chart">
                  <c:ext xmlns:c16="http://schemas.microsoft.com/office/drawing/2014/chart" uri="{C3380CC4-5D6E-409C-BE32-E72D297353CC}">
                    <c16:uniqueId val="{00000006-E47F-419D-8C4B-43EF722980F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'Sentiment Polarity'!$BH$12</c15:sqref>
                        </c15:formulaRef>
                      </c:ext>
                    </c:extLst>
                    <c:strCache>
                      <c:ptCount val="1"/>
                      <c:pt idx="0">
                        <c:v>2500</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Polarity'!$BI$12:$BL$12</c15:sqref>
                        </c15:formulaRef>
                      </c:ext>
                    </c:extLst>
                    <c:numCache>
                      <c:formatCode>General</c:formatCode>
                      <c:ptCount val="4"/>
                      <c:pt idx="0">
                        <c:v>0.62</c:v>
                      </c:pt>
                      <c:pt idx="1">
                        <c:v>0.59</c:v>
                      </c:pt>
                      <c:pt idx="2">
                        <c:v>0.81</c:v>
                      </c:pt>
                      <c:pt idx="3">
                        <c:v>0.76</c:v>
                      </c:pt>
                    </c:numCache>
                  </c:numRef>
                </c:val>
                <c:extLst xmlns:c15="http://schemas.microsoft.com/office/drawing/2012/chart">
                  <c:ext xmlns:c16="http://schemas.microsoft.com/office/drawing/2014/chart" uri="{C3380CC4-5D6E-409C-BE32-E72D297353CC}">
                    <c16:uniqueId val="{00000007-E47F-419D-8C4B-43EF722980F8}"/>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'Sentiment Polarity'!$BH$13</c15:sqref>
                        </c15:formulaRef>
                      </c:ext>
                    </c:extLst>
                    <c:strCache>
                      <c:ptCount val="1"/>
                      <c:pt idx="0">
                        <c:v>500</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Polarity'!$BI$13:$BL$13</c15:sqref>
                        </c15:formulaRef>
                      </c:ext>
                    </c:extLst>
                    <c:numCache>
                      <c:formatCode>General</c:formatCode>
                      <c:ptCount val="4"/>
                      <c:pt idx="0">
                        <c:v>0.52</c:v>
                      </c:pt>
                      <c:pt idx="1">
                        <c:v>0.54</c:v>
                      </c:pt>
                      <c:pt idx="2">
                        <c:v>0.77</c:v>
                      </c:pt>
                      <c:pt idx="3">
                        <c:v>0.75</c:v>
                      </c:pt>
                    </c:numCache>
                  </c:numRef>
                </c:val>
                <c:extLst xmlns:c15="http://schemas.microsoft.com/office/drawing/2012/chart">
                  <c:ext xmlns:c16="http://schemas.microsoft.com/office/drawing/2014/chart" uri="{C3380CC4-5D6E-409C-BE32-E72D297353CC}">
                    <c16:uniqueId val="{00000008-E47F-419D-8C4B-43EF722980F8}"/>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'Sentiment Polarity'!$BH$14</c15:sqref>
                        </c15:formulaRef>
                      </c:ext>
                    </c:extLst>
                    <c:strCache>
                      <c:ptCount val="1"/>
                      <c:pt idx="0">
                        <c:v>1000</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Polarity'!$BI$14:$BL$14</c15:sqref>
                        </c15:formulaRef>
                      </c:ext>
                    </c:extLst>
                    <c:numCache>
                      <c:formatCode>General</c:formatCode>
                      <c:ptCount val="4"/>
                      <c:pt idx="0">
                        <c:v>0.65</c:v>
                      </c:pt>
                      <c:pt idx="1">
                        <c:v>0.6</c:v>
                      </c:pt>
                      <c:pt idx="2">
                        <c:v>0.78</c:v>
                      </c:pt>
                      <c:pt idx="3">
                        <c:v>0.67</c:v>
                      </c:pt>
                    </c:numCache>
                  </c:numRef>
                </c:val>
                <c:extLst xmlns:c15="http://schemas.microsoft.com/office/drawing/2012/chart">
                  <c:ext xmlns:c16="http://schemas.microsoft.com/office/drawing/2014/chart" uri="{C3380CC4-5D6E-409C-BE32-E72D297353CC}">
                    <c16:uniqueId val="{00000009-E47F-419D-8C4B-43EF722980F8}"/>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'Sentiment Polarity'!$BH$15</c15:sqref>
                        </c15:formulaRef>
                      </c:ext>
                    </c:extLst>
                    <c:strCache>
                      <c:ptCount val="1"/>
                      <c:pt idx="0">
                        <c:v>1500</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Polarity'!$BI$15:$BL$15</c15:sqref>
                        </c15:formulaRef>
                      </c:ext>
                    </c:extLst>
                    <c:numCache>
                      <c:formatCode>General</c:formatCode>
                      <c:ptCount val="4"/>
                      <c:pt idx="0">
                        <c:v>0.64</c:v>
                      </c:pt>
                      <c:pt idx="1">
                        <c:v>0.64</c:v>
                      </c:pt>
                      <c:pt idx="2">
                        <c:v>0.75</c:v>
                      </c:pt>
                      <c:pt idx="3">
                        <c:v>0.7</c:v>
                      </c:pt>
                    </c:numCache>
                  </c:numRef>
                </c:val>
                <c:extLst xmlns:c15="http://schemas.microsoft.com/office/drawing/2012/chart">
                  <c:ext xmlns:c16="http://schemas.microsoft.com/office/drawing/2014/chart" uri="{C3380CC4-5D6E-409C-BE32-E72D297353CC}">
                    <c16:uniqueId val="{0000000A-E47F-419D-8C4B-43EF722980F8}"/>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'Sentiment Polarity'!$BH$16</c15:sqref>
                        </c15:formulaRef>
                      </c:ext>
                    </c:extLst>
                    <c:strCache>
                      <c:ptCount val="1"/>
                      <c:pt idx="0">
                        <c:v>2500</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'Sentiment Polarity'!$BI$4:$BL$4</c15:sqref>
                        </c15:formulaRef>
                      </c:ext>
                    </c:extLst>
                    <c:strCache>
                      <c:ptCount val="4"/>
                      <c:pt idx="0">
                        <c:v>TF-IDF</c:v>
                      </c:pt>
                      <c:pt idx="1">
                        <c:v>GloVe</c:v>
                      </c:pt>
                      <c:pt idx="2">
                        <c:v>TF-IDF</c:v>
                      </c:pt>
                      <c:pt idx="3">
                        <c:v>GloVe</c:v>
                      </c:pt>
                    </c:strCache>
                  </c:strRef>
                </c:cat>
                <c:val>
                  <c:numRef>
                    <c:extLst xmlns:c15="http://schemas.microsoft.com/office/drawing/2012/chart">
                      <c:ext xmlns:c15="http://schemas.microsoft.com/office/drawing/2012/chart" uri="{02D57815-91ED-43cb-92C2-25804820EDAC}">
                        <c15:formulaRef>
                          <c15:sqref>'Sentiment Polarity'!$BI$16:$BL$16</c15:sqref>
                        </c15:formulaRef>
                      </c:ext>
                    </c:extLst>
                    <c:numCache>
                      <c:formatCode>General</c:formatCode>
                      <c:ptCount val="4"/>
                      <c:pt idx="0">
                        <c:v>0.65</c:v>
                      </c:pt>
                      <c:pt idx="1">
                        <c:v>0.61</c:v>
                      </c:pt>
                      <c:pt idx="2">
                        <c:v>0.75</c:v>
                      </c:pt>
                      <c:pt idx="3">
                        <c:v>0.68</c:v>
                      </c:pt>
                    </c:numCache>
                  </c:numRef>
                </c:val>
                <c:extLst xmlns:c15="http://schemas.microsoft.com/office/drawing/2012/chart">
                  <c:ext xmlns:c16="http://schemas.microsoft.com/office/drawing/2014/chart" uri="{C3380CC4-5D6E-409C-BE32-E72D297353CC}">
                    <c16:uniqueId val="{0000000B-E47F-419D-8C4B-43EF722980F8}"/>
                  </c:ext>
                </c:extLst>
              </c15:ser>
            </c15:filteredBarSeries>
          </c:ext>
        </c:extLst>
      </c:barChart>
      <c:dateAx>
        <c:axId val="531636480"/>
        <c:scaling>
          <c:orientation val="minMax"/>
        </c:scaling>
        <c:delete val="0"/>
        <c:axPos val="b"/>
        <c:title>
          <c:tx>
            <c:rich>
              <a:bodyPr rot="0" spcFirstLastPara="1" vertOverflow="ellipsis" vert="horz" wrap="square" anchor="ctr" anchorCtr="0"/>
              <a:lstStyle/>
              <a:p>
                <a:pPr algn="ctr">
                  <a:defRPr sz="1000" b="0" i="0" u="none" strike="noStrike" kern="1200" baseline="0">
                    <a:solidFill>
                      <a:schemeClr val="tx1">
                        <a:lumMod val="65000"/>
                        <a:lumOff val="35000"/>
                      </a:schemeClr>
                    </a:solidFill>
                    <a:latin typeface="+mn-lt"/>
                    <a:ea typeface="+mn-ea"/>
                    <a:cs typeface="+mn-cs"/>
                  </a:defRPr>
                </a:pPr>
                <a:r>
                  <a:rPr lang="en-ID"/>
                  <a:t>F1-Score		Akurasi</a:t>
                </a:r>
              </a:p>
            </c:rich>
          </c:tx>
          <c:layout>
            <c:manualLayout>
              <c:xMode val="edge"/>
              <c:yMode val="edge"/>
              <c:x val="0.30853126121035129"/>
              <c:y val="0.79223384853822398"/>
            </c:manualLayout>
          </c:layout>
          <c:overlay val="0"/>
          <c:spPr>
            <a:noFill/>
            <a:ln>
              <a:noFill/>
            </a:ln>
            <a:effectLst/>
          </c:spPr>
          <c:txPr>
            <a:bodyPr rot="0" spcFirstLastPara="1" vertOverflow="ellipsis" vert="horz" wrap="square" anchor="ctr" anchorCtr="0"/>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329184"/>
        <c:crosses val="autoZero"/>
        <c:auto val="0"/>
        <c:lblOffset val="100"/>
        <c:baseTimeUnit val="days"/>
      </c:dateAx>
      <c:valAx>
        <c:axId val="37832918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r>
              <a:rPr lang="en-US" sz="1050" b="0" i="0" baseline="0">
                <a:effectLst/>
              </a:rPr>
              <a:t>Pengujian Performance</a:t>
            </a:r>
            <a:endParaRPr lang="en-ID" sz="105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'Sentiment Polarity'!$AY$23</c:f>
              <c:strCache>
                <c:ptCount val="1"/>
                <c:pt idx="0">
                  <c:v>Avg LDA-GloVe 0,7</c:v>
                </c:pt>
              </c:strCache>
            </c:strRef>
          </c:tx>
          <c:spPr>
            <a:pattFill prst="dkDn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Polarity'!$AZ$22:$BB$22</c:f>
              <c:strCache>
                <c:ptCount val="3"/>
                <c:pt idx="0">
                  <c:v>Prec.</c:v>
                </c:pt>
                <c:pt idx="1">
                  <c:v>F1-Score</c:v>
                </c:pt>
                <c:pt idx="2">
                  <c:v>Acc.</c:v>
                </c:pt>
              </c:strCache>
            </c:strRef>
          </c:cat>
          <c:val>
            <c:numRef>
              <c:f>'Sentiment Polarity'!$AZ$23:$BB$23</c:f>
              <c:numCache>
                <c:formatCode>General</c:formatCode>
                <c:ptCount val="3"/>
                <c:pt idx="0" formatCode="0.000">
                  <c:v>0.5116666666666666</c:v>
                </c:pt>
                <c:pt idx="1">
                  <c:v>0.49</c:v>
                </c:pt>
                <c:pt idx="2" formatCode="0.000">
                  <c:v>0.70916666666666661</c:v>
                </c:pt>
              </c:numCache>
            </c:numRef>
          </c:val>
          <c:extLst>
            <c:ext xmlns:c16="http://schemas.microsoft.com/office/drawing/2014/chart" uri="{C3380CC4-5D6E-409C-BE32-E72D297353CC}">
              <c16:uniqueId val="{00000000-7E6C-45BA-A55C-01D78EF2EEC1}"/>
            </c:ext>
          </c:extLst>
        </c:ser>
        <c:ser>
          <c:idx val="1"/>
          <c:order val="1"/>
          <c:tx>
            <c:strRef>
              <c:f>'Sentiment Polarity'!$AY$24</c:f>
              <c:strCache>
                <c:ptCount val="1"/>
                <c:pt idx="0">
                  <c:v>Avg SVM</c:v>
                </c:pt>
              </c:strCache>
            </c:strRef>
          </c:tx>
          <c:spPr>
            <a:pattFill prst="dkHorz">
              <a:fgClr>
                <a:schemeClr val="accent2"/>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Polarity'!$AZ$22:$BB$22</c:f>
              <c:strCache>
                <c:ptCount val="3"/>
                <c:pt idx="0">
                  <c:v>Prec.</c:v>
                </c:pt>
                <c:pt idx="1">
                  <c:v>F1-Score</c:v>
                </c:pt>
                <c:pt idx="2">
                  <c:v>Acc.</c:v>
                </c:pt>
              </c:strCache>
            </c:strRef>
          </c:cat>
          <c:val>
            <c:numRef>
              <c:f>'Sentiment Polarity'!$AZ$24:$BB$24</c:f>
              <c:numCache>
                <c:formatCode>0.000</c:formatCode>
                <c:ptCount val="3"/>
                <c:pt idx="0">
                  <c:v>0.67666666666666675</c:v>
                </c:pt>
                <c:pt idx="1">
                  <c:v>0.59916666666666651</c:v>
                </c:pt>
                <c:pt idx="2">
                  <c:v>0.82416666666666671</c:v>
                </c:pt>
              </c:numCache>
            </c:numRef>
          </c:val>
          <c:extLst>
            <c:ext xmlns:c16="http://schemas.microsoft.com/office/drawing/2014/chart" uri="{C3380CC4-5D6E-409C-BE32-E72D297353CC}">
              <c16:uniqueId val="{00000001-7E6C-45BA-A55C-01D78EF2EEC1}"/>
            </c:ext>
          </c:extLst>
        </c:ser>
        <c:dLbls>
          <c:dLblPos val="outEnd"/>
          <c:showLegendKey val="0"/>
          <c:showVal val="1"/>
          <c:showCatName val="0"/>
          <c:showSerName val="0"/>
          <c:showPercent val="0"/>
          <c:showBubbleSize val="0"/>
        </c:dLbls>
        <c:gapWidth val="219"/>
        <c:overlap val="-27"/>
        <c:axId val="570457024"/>
        <c:axId val="537083536"/>
      </c:barChart>
      <c:catAx>
        <c:axId val="5704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83536"/>
        <c:crosses val="autoZero"/>
        <c:auto val="1"/>
        <c:lblAlgn val="ctr"/>
        <c:lblOffset val="100"/>
        <c:noMultiLvlLbl val="0"/>
      </c:catAx>
      <c:valAx>
        <c:axId val="53708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Nilai Performance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5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Evaluation!$A$93</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Evaluation!$B$92:$J$92</c:f>
              <c:strCache>
                <c:ptCount val="9"/>
                <c:pt idx="0">
                  <c:v>0.1</c:v>
                </c:pt>
                <c:pt idx="1">
                  <c:v>0.2</c:v>
                </c:pt>
                <c:pt idx="2">
                  <c:v>0.3</c:v>
                </c:pt>
                <c:pt idx="3">
                  <c:v>0.4</c:v>
                </c:pt>
                <c:pt idx="4">
                  <c:v>0.5</c:v>
                </c:pt>
                <c:pt idx="5">
                  <c:v>0.6</c:v>
                </c:pt>
                <c:pt idx="6">
                  <c:v>0.7</c:v>
                </c:pt>
                <c:pt idx="7">
                  <c:v>0.8</c:v>
                </c:pt>
                <c:pt idx="8">
                  <c:v>0.9</c:v>
                </c:pt>
              </c:strCache>
            </c:strRef>
          </c:cat>
          <c:val>
            <c:numRef>
              <c:f>Evaluation!$B$93:$J$93</c:f>
              <c:numCache>
                <c:formatCode>General</c:formatCode>
                <c:ptCount val="9"/>
                <c:pt idx="0">
                  <c:v>6.157</c:v>
                </c:pt>
                <c:pt idx="1">
                  <c:v>6.1908000000000003</c:v>
                </c:pt>
                <c:pt idx="2">
                  <c:v>6.1908000000000003</c:v>
                </c:pt>
                <c:pt idx="3">
                  <c:v>6.1908000000000003</c:v>
                </c:pt>
                <c:pt idx="4">
                  <c:v>6.1979999999999995</c:v>
                </c:pt>
                <c:pt idx="5">
                  <c:v>6.3906000000000009</c:v>
                </c:pt>
                <c:pt idx="6">
                  <c:v>7.2694000000000001</c:v>
                </c:pt>
                <c:pt idx="7">
                  <c:v>8.5188000000000006</c:v>
                </c:pt>
              </c:numCache>
            </c:numRef>
          </c:val>
          <c:smooth val="0"/>
          <c:extLst>
            <c:ext xmlns:c16="http://schemas.microsoft.com/office/drawing/2014/chart" uri="{C3380CC4-5D6E-409C-BE32-E72D297353CC}">
              <c16:uniqueId val="{00000000-D088-46F3-8C4A-E9B4A2F8E599}"/>
            </c:ext>
          </c:extLst>
        </c:ser>
        <c:ser>
          <c:idx val="1"/>
          <c:order val="1"/>
          <c:tx>
            <c:strRef>
              <c:f>Evaluation!$A$94</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Evaluation!$B$92:$J$92</c:f>
              <c:strCache>
                <c:ptCount val="9"/>
                <c:pt idx="0">
                  <c:v>0.1</c:v>
                </c:pt>
                <c:pt idx="1">
                  <c:v>0.2</c:v>
                </c:pt>
                <c:pt idx="2">
                  <c:v>0.3</c:v>
                </c:pt>
                <c:pt idx="3">
                  <c:v>0.4</c:v>
                </c:pt>
                <c:pt idx="4">
                  <c:v>0.5</c:v>
                </c:pt>
                <c:pt idx="5">
                  <c:v>0.6</c:v>
                </c:pt>
                <c:pt idx="6">
                  <c:v>0.7</c:v>
                </c:pt>
                <c:pt idx="7">
                  <c:v>0.8</c:v>
                </c:pt>
                <c:pt idx="8">
                  <c:v>0.9</c:v>
                </c:pt>
              </c:strCache>
            </c:strRef>
          </c:cat>
          <c:val>
            <c:numRef>
              <c:f>Evaluation!$B$94:$J$94</c:f>
              <c:numCache>
                <c:formatCode>General</c:formatCode>
                <c:ptCount val="9"/>
                <c:pt idx="0">
                  <c:v>5.4458000000000002</c:v>
                </c:pt>
                <c:pt idx="1">
                  <c:v>5.4458000000000002</c:v>
                </c:pt>
                <c:pt idx="2">
                  <c:v>5.5457999999999998</c:v>
                </c:pt>
                <c:pt idx="3">
                  <c:v>5.5457999999999998</c:v>
                </c:pt>
                <c:pt idx="4">
                  <c:v>5.6920000000000002</c:v>
                </c:pt>
                <c:pt idx="5">
                  <c:v>6.08</c:v>
                </c:pt>
                <c:pt idx="6">
                  <c:v>7.0725999999999996</c:v>
                </c:pt>
                <c:pt idx="7">
                  <c:v>8.7907999999999991</c:v>
                </c:pt>
              </c:numCache>
            </c:numRef>
          </c:val>
          <c:smooth val="0"/>
          <c:extLst>
            <c:ext xmlns:c16="http://schemas.microsoft.com/office/drawing/2014/chart" uri="{C3380CC4-5D6E-409C-BE32-E72D297353CC}">
              <c16:uniqueId val="{00000001-D088-46F3-8C4A-E9B4A2F8E599}"/>
            </c:ext>
          </c:extLst>
        </c:ser>
        <c:ser>
          <c:idx val="2"/>
          <c:order val="2"/>
          <c:tx>
            <c:strRef>
              <c:f>Evaluation!$A$95</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Evaluation!$B$92:$J$92</c:f>
              <c:strCache>
                <c:ptCount val="9"/>
                <c:pt idx="0">
                  <c:v>0.1</c:v>
                </c:pt>
                <c:pt idx="1">
                  <c:v>0.2</c:v>
                </c:pt>
                <c:pt idx="2">
                  <c:v>0.3</c:v>
                </c:pt>
                <c:pt idx="3">
                  <c:v>0.4</c:v>
                </c:pt>
                <c:pt idx="4">
                  <c:v>0.5</c:v>
                </c:pt>
                <c:pt idx="5">
                  <c:v>0.6</c:v>
                </c:pt>
                <c:pt idx="6">
                  <c:v>0.7</c:v>
                </c:pt>
                <c:pt idx="7">
                  <c:v>0.8</c:v>
                </c:pt>
                <c:pt idx="8">
                  <c:v>0.9</c:v>
                </c:pt>
              </c:strCache>
            </c:strRef>
          </c:cat>
          <c:val>
            <c:numRef>
              <c:f>Evaluation!$B$95:$J$95</c:f>
              <c:numCache>
                <c:formatCode>General</c:formatCode>
                <c:ptCount val="9"/>
                <c:pt idx="0">
                  <c:v>5.4597999999999995</c:v>
                </c:pt>
                <c:pt idx="1">
                  <c:v>5.4597999999999995</c:v>
                </c:pt>
                <c:pt idx="2">
                  <c:v>5.476</c:v>
                </c:pt>
                <c:pt idx="3">
                  <c:v>5.4752000000000001</c:v>
                </c:pt>
                <c:pt idx="4">
                  <c:v>5.8452000000000002</c:v>
                </c:pt>
                <c:pt idx="5">
                  <c:v>6.1938000000000004</c:v>
                </c:pt>
                <c:pt idx="6">
                  <c:v>7.069799999999999</c:v>
                </c:pt>
                <c:pt idx="7">
                  <c:v>7.9390000000000001</c:v>
                </c:pt>
              </c:numCache>
            </c:numRef>
          </c:val>
          <c:smooth val="0"/>
          <c:extLst>
            <c:ext xmlns:c16="http://schemas.microsoft.com/office/drawing/2014/chart" uri="{C3380CC4-5D6E-409C-BE32-E72D297353CC}">
              <c16:uniqueId val="{00000002-D088-46F3-8C4A-E9B4A2F8E599}"/>
            </c:ext>
          </c:extLst>
        </c:ser>
        <c:dLbls>
          <c:showLegendKey val="0"/>
          <c:showVal val="0"/>
          <c:showCatName val="0"/>
          <c:showSerName val="0"/>
          <c:showPercent val="0"/>
          <c:showBubbleSize val="0"/>
        </c:dLbls>
        <c:marker val="1"/>
        <c:smooth val="0"/>
        <c:axId val="548532760"/>
        <c:axId val="548532432"/>
      </c:lineChart>
      <c:catAx>
        <c:axId val="548532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32432"/>
        <c:crosses val="autoZero"/>
        <c:auto val="1"/>
        <c:lblAlgn val="ctr"/>
        <c:lblOffset val="100"/>
        <c:noMultiLvlLbl val="0"/>
      </c:catAx>
      <c:valAx>
        <c:axId val="548532432"/>
        <c:scaling>
          <c:orientation val="minMax"/>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32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Perbandingan Seleksi</a:t>
            </a:r>
            <a:r>
              <a:rPr lang="en-ID" sz="1050" baseline="0"/>
              <a:t> Fitur</a:t>
            </a:r>
            <a:endParaRPr lang="en-ID"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'Sentiment Polarity'!$BI$22</c:f>
              <c:strCache>
                <c:ptCount val="1"/>
                <c:pt idx="0">
                  <c:v>TF-IDF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Polarity'!$BH$23:$BH$24</c:f>
              <c:strCache>
                <c:ptCount val="2"/>
                <c:pt idx="0">
                  <c:v>Avg F1-Score</c:v>
                </c:pt>
                <c:pt idx="1">
                  <c:v>Avg Akurasi</c:v>
                </c:pt>
              </c:strCache>
            </c:strRef>
          </c:cat>
          <c:val>
            <c:numRef>
              <c:f>'Sentiment Polarity'!$BI$23:$BI$24</c:f>
              <c:numCache>
                <c:formatCode>0.000</c:formatCode>
                <c:ptCount val="2"/>
                <c:pt idx="0">
                  <c:v>0.61166666666666669</c:v>
                </c:pt>
                <c:pt idx="1">
                  <c:v>0.82416666666666671</c:v>
                </c:pt>
              </c:numCache>
            </c:numRef>
          </c:val>
          <c:extLst>
            <c:ext xmlns:c16="http://schemas.microsoft.com/office/drawing/2014/chart" uri="{C3380CC4-5D6E-409C-BE32-E72D297353CC}">
              <c16:uniqueId val="{00000000-5067-41C2-AC9C-AEA61CA582A1}"/>
            </c:ext>
          </c:extLst>
        </c:ser>
        <c:ser>
          <c:idx val="1"/>
          <c:order val="1"/>
          <c:tx>
            <c:strRef>
              <c:f>'Sentiment Polarity'!$BJ$22</c:f>
              <c:strCache>
                <c:ptCount val="1"/>
                <c:pt idx="0">
                  <c:v>GloVe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Polarity'!$BH$23:$BH$24</c:f>
              <c:strCache>
                <c:ptCount val="2"/>
                <c:pt idx="0">
                  <c:v>Avg F1-Score</c:v>
                </c:pt>
                <c:pt idx="1">
                  <c:v>Avg Akurasi</c:v>
                </c:pt>
              </c:strCache>
            </c:strRef>
          </c:cat>
          <c:val>
            <c:numRef>
              <c:f>'Sentiment Polarity'!$BJ$23:$BJ$24</c:f>
              <c:numCache>
                <c:formatCode>0.000</c:formatCode>
                <c:ptCount val="2"/>
                <c:pt idx="0">
                  <c:v>0.5708333333333333</c:v>
                </c:pt>
                <c:pt idx="1">
                  <c:v>0.78500000000000003</c:v>
                </c:pt>
              </c:numCache>
            </c:numRef>
          </c:val>
          <c:extLst>
            <c:ext xmlns:c16="http://schemas.microsoft.com/office/drawing/2014/chart" uri="{C3380CC4-5D6E-409C-BE32-E72D297353CC}">
              <c16:uniqueId val="{00000001-5067-41C2-AC9C-AEA61CA582A1}"/>
            </c:ext>
          </c:extLst>
        </c:ser>
        <c:dLbls>
          <c:dLblPos val="outEnd"/>
          <c:showLegendKey val="0"/>
          <c:showVal val="1"/>
          <c:showCatName val="0"/>
          <c:showSerName val="0"/>
          <c:showPercent val="0"/>
          <c:showBubbleSize val="0"/>
        </c:dLbls>
        <c:gapWidth val="219"/>
        <c:overlap val="-27"/>
        <c:axId val="573140080"/>
        <c:axId val="415373792"/>
      </c:barChart>
      <c:catAx>
        <c:axId val="5731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73792"/>
        <c:crosses val="autoZero"/>
        <c:auto val="1"/>
        <c:lblAlgn val="ctr"/>
        <c:lblOffset val="100"/>
        <c:noMultiLvlLbl val="0"/>
      </c:catAx>
      <c:valAx>
        <c:axId val="41537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Nilai</a:t>
                </a:r>
                <a:r>
                  <a:rPr lang="en-ID" sz="900" baseline="0"/>
                  <a:t> Performance</a:t>
                </a:r>
                <a:endParaRPr lang="en-ID"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4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Evaluation!$L$93</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Evaluation!$M$92:$U$92</c:f>
              <c:strCache>
                <c:ptCount val="9"/>
                <c:pt idx="0">
                  <c:v>0.1</c:v>
                </c:pt>
                <c:pt idx="1">
                  <c:v>0.2</c:v>
                </c:pt>
                <c:pt idx="2">
                  <c:v>0.3</c:v>
                </c:pt>
                <c:pt idx="3">
                  <c:v>0.4</c:v>
                </c:pt>
                <c:pt idx="4">
                  <c:v>0.5</c:v>
                </c:pt>
                <c:pt idx="5">
                  <c:v>0.6</c:v>
                </c:pt>
                <c:pt idx="6">
                  <c:v>0.7</c:v>
                </c:pt>
                <c:pt idx="7">
                  <c:v>0.8</c:v>
                </c:pt>
                <c:pt idx="8">
                  <c:v>0.9</c:v>
                </c:pt>
              </c:strCache>
            </c:strRef>
          </c:cat>
          <c:val>
            <c:numRef>
              <c:f>Evaluation!$M$93:$U$93</c:f>
              <c:numCache>
                <c:formatCode>General</c:formatCode>
                <c:ptCount val="9"/>
                <c:pt idx="0">
                  <c:v>0.4662</c:v>
                </c:pt>
                <c:pt idx="1">
                  <c:v>0.4662</c:v>
                </c:pt>
                <c:pt idx="2">
                  <c:v>0.46600000000000003</c:v>
                </c:pt>
                <c:pt idx="3">
                  <c:v>0.46600000000000003</c:v>
                </c:pt>
                <c:pt idx="4">
                  <c:v>0.46880000000000005</c:v>
                </c:pt>
                <c:pt idx="5">
                  <c:v>0.44040000000000001</c:v>
                </c:pt>
                <c:pt idx="6">
                  <c:v>0.32619999999999999</c:v>
                </c:pt>
                <c:pt idx="7">
                  <c:v>0.22480000000000003</c:v>
                </c:pt>
              </c:numCache>
            </c:numRef>
          </c:val>
          <c:smooth val="0"/>
          <c:extLst>
            <c:ext xmlns:c16="http://schemas.microsoft.com/office/drawing/2014/chart" uri="{C3380CC4-5D6E-409C-BE32-E72D297353CC}">
              <c16:uniqueId val="{00000000-701E-4171-9DD4-DAD19AF64011}"/>
            </c:ext>
          </c:extLst>
        </c:ser>
        <c:ser>
          <c:idx val="1"/>
          <c:order val="1"/>
          <c:tx>
            <c:strRef>
              <c:f>Evaluation!$L$94</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Evaluation!$M$92:$U$92</c:f>
              <c:strCache>
                <c:ptCount val="9"/>
                <c:pt idx="0">
                  <c:v>0.1</c:v>
                </c:pt>
                <c:pt idx="1">
                  <c:v>0.2</c:v>
                </c:pt>
                <c:pt idx="2">
                  <c:v>0.3</c:v>
                </c:pt>
                <c:pt idx="3">
                  <c:v>0.4</c:v>
                </c:pt>
                <c:pt idx="4">
                  <c:v>0.5</c:v>
                </c:pt>
                <c:pt idx="5">
                  <c:v>0.6</c:v>
                </c:pt>
                <c:pt idx="6">
                  <c:v>0.7</c:v>
                </c:pt>
                <c:pt idx="7">
                  <c:v>0.8</c:v>
                </c:pt>
                <c:pt idx="8">
                  <c:v>0.9</c:v>
                </c:pt>
              </c:strCache>
            </c:strRef>
          </c:cat>
          <c:val>
            <c:numRef>
              <c:f>Evaluation!$M$94:$U$94</c:f>
              <c:numCache>
                <c:formatCode>General</c:formatCode>
                <c:ptCount val="9"/>
                <c:pt idx="0">
                  <c:v>0.4854</c:v>
                </c:pt>
                <c:pt idx="1">
                  <c:v>0.4854</c:v>
                </c:pt>
                <c:pt idx="2">
                  <c:v>0.48480000000000001</c:v>
                </c:pt>
                <c:pt idx="3">
                  <c:v>0.48480000000000001</c:v>
                </c:pt>
                <c:pt idx="4">
                  <c:v>0.46279999999999999</c:v>
                </c:pt>
                <c:pt idx="5">
                  <c:v>0.39339999999999997</c:v>
                </c:pt>
                <c:pt idx="6">
                  <c:v>0.29420000000000002</c:v>
                </c:pt>
                <c:pt idx="7">
                  <c:v>0.152</c:v>
                </c:pt>
              </c:numCache>
            </c:numRef>
          </c:val>
          <c:smooth val="0"/>
          <c:extLst>
            <c:ext xmlns:c16="http://schemas.microsoft.com/office/drawing/2014/chart" uri="{C3380CC4-5D6E-409C-BE32-E72D297353CC}">
              <c16:uniqueId val="{00000001-701E-4171-9DD4-DAD19AF64011}"/>
            </c:ext>
          </c:extLst>
        </c:ser>
        <c:ser>
          <c:idx val="2"/>
          <c:order val="2"/>
          <c:tx>
            <c:strRef>
              <c:f>Evaluation!$L$95</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Evaluation!$M$92:$U$92</c:f>
              <c:strCache>
                <c:ptCount val="9"/>
                <c:pt idx="0">
                  <c:v>0.1</c:v>
                </c:pt>
                <c:pt idx="1">
                  <c:v>0.2</c:v>
                </c:pt>
                <c:pt idx="2">
                  <c:v>0.3</c:v>
                </c:pt>
                <c:pt idx="3">
                  <c:v>0.4</c:v>
                </c:pt>
                <c:pt idx="4">
                  <c:v>0.5</c:v>
                </c:pt>
                <c:pt idx="5">
                  <c:v>0.6</c:v>
                </c:pt>
                <c:pt idx="6">
                  <c:v>0.7</c:v>
                </c:pt>
                <c:pt idx="7">
                  <c:v>0.8</c:v>
                </c:pt>
                <c:pt idx="8">
                  <c:v>0.9</c:v>
                </c:pt>
              </c:strCache>
            </c:strRef>
          </c:cat>
          <c:val>
            <c:numRef>
              <c:f>Evaluation!$M$95:$U$95</c:f>
              <c:numCache>
                <c:formatCode>General</c:formatCode>
                <c:ptCount val="9"/>
                <c:pt idx="0">
                  <c:v>0.4622</c:v>
                </c:pt>
                <c:pt idx="1">
                  <c:v>0.46499999999999997</c:v>
                </c:pt>
                <c:pt idx="2">
                  <c:v>0.46379999999999999</c:v>
                </c:pt>
                <c:pt idx="3">
                  <c:v>0.51139999999999997</c:v>
                </c:pt>
                <c:pt idx="4">
                  <c:v>0.44480000000000003</c:v>
                </c:pt>
                <c:pt idx="5">
                  <c:v>0.50619999999999998</c:v>
                </c:pt>
                <c:pt idx="6">
                  <c:v>0.30219999999999991</c:v>
                </c:pt>
                <c:pt idx="7">
                  <c:v>0.4622</c:v>
                </c:pt>
              </c:numCache>
            </c:numRef>
          </c:val>
          <c:smooth val="0"/>
          <c:extLst>
            <c:ext xmlns:c16="http://schemas.microsoft.com/office/drawing/2014/chart" uri="{C3380CC4-5D6E-409C-BE32-E72D297353CC}">
              <c16:uniqueId val="{00000002-701E-4171-9DD4-DAD19AF64011}"/>
            </c:ext>
          </c:extLst>
        </c:ser>
        <c:dLbls>
          <c:showLegendKey val="0"/>
          <c:showVal val="0"/>
          <c:showCatName val="0"/>
          <c:showSerName val="0"/>
          <c:showPercent val="0"/>
          <c:showBubbleSize val="0"/>
        </c:dLbls>
        <c:marker val="1"/>
        <c:smooth val="0"/>
        <c:axId val="605196928"/>
        <c:axId val="605188728"/>
      </c:lineChart>
      <c:catAx>
        <c:axId val="60519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8728"/>
        <c:crosses val="autoZero"/>
        <c:auto val="1"/>
        <c:lblAlgn val="ctr"/>
        <c:lblOffset val="100"/>
        <c:noMultiLvlLbl val="0"/>
      </c:catAx>
      <c:valAx>
        <c:axId val="605188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96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Evaluation!$W$93</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Evaluation!$X$92:$AF$92</c:f>
              <c:strCache>
                <c:ptCount val="9"/>
                <c:pt idx="0">
                  <c:v>0.1</c:v>
                </c:pt>
                <c:pt idx="1">
                  <c:v>0.2</c:v>
                </c:pt>
                <c:pt idx="2">
                  <c:v>0.3</c:v>
                </c:pt>
                <c:pt idx="3">
                  <c:v>0.4</c:v>
                </c:pt>
                <c:pt idx="4">
                  <c:v>0.5</c:v>
                </c:pt>
                <c:pt idx="5">
                  <c:v>0.6</c:v>
                </c:pt>
                <c:pt idx="6">
                  <c:v>0.7</c:v>
                </c:pt>
                <c:pt idx="7">
                  <c:v>0.8</c:v>
                </c:pt>
                <c:pt idx="8">
                  <c:v>0.9</c:v>
                </c:pt>
              </c:strCache>
            </c:strRef>
          </c:cat>
          <c:val>
            <c:numRef>
              <c:f>Evaluation!$X$93:$AF$93</c:f>
              <c:numCache>
                <c:formatCode>General</c:formatCode>
                <c:ptCount val="9"/>
                <c:pt idx="0">
                  <c:v>5.1000000000000004E-2</c:v>
                </c:pt>
                <c:pt idx="1">
                  <c:v>5.2199999999999989E-2</c:v>
                </c:pt>
                <c:pt idx="2">
                  <c:v>5.2199999999999989E-2</c:v>
                </c:pt>
                <c:pt idx="3">
                  <c:v>5.2199999999999989E-2</c:v>
                </c:pt>
                <c:pt idx="4">
                  <c:v>5.2399999999999988E-2</c:v>
                </c:pt>
                <c:pt idx="5">
                  <c:v>6.0399999999999995E-2</c:v>
                </c:pt>
                <c:pt idx="6">
                  <c:v>0.1002</c:v>
                </c:pt>
                <c:pt idx="7">
                  <c:v>0.28400000000000003</c:v>
                </c:pt>
              </c:numCache>
            </c:numRef>
          </c:val>
          <c:smooth val="0"/>
          <c:extLst>
            <c:ext xmlns:c16="http://schemas.microsoft.com/office/drawing/2014/chart" uri="{C3380CC4-5D6E-409C-BE32-E72D297353CC}">
              <c16:uniqueId val="{00000000-7C95-46F9-B729-EA192A977A4E}"/>
            </c:ext>
          </c:extLst>
        </c:ser>
        <c:ser>
          <c:idx val="1"/>
          <c:order val="1"/>
          <c:tx>
            <c:strRef>
              <c:f>Evaluation!$W$94</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Evaluation!$X$92:$AF$92</c:f>
              <c:strCache>
                <c:ptCount val="9"/>
                <c:pt idx="0">
                  <c:v>0.1</c:v>
                </c:pt>
                <c:pt idx="1">
                  <c:v>0.2</c:v>
                </c:pt>
                <c:pt idx="2">
                  <c:v>0.3</c:v>
                </c:pt>
                <c:pt idx="3">
                  <c:v>0.4</c:v>
                </c:pt>
                <c:pt idx="4">
                  <c:v>0.5</c:v>
                </c:pt>
                <c:pt idx="5">
                  <c:v>0.6</c:v>
                </c:pt>
                <c:pt idx="6">
                  <c:v>0.7</c:v>
                </c:pt>
                <c:pt idx="7">
                  <c:v>0.8</c:v>
                </c:pt>
                <c:pt idx="8">
                  <c:v>0.9</c:v>
                </c:pt>
              </c:strCache>
            </c:strRef>
          </c:cat>
          <c:val>
            <c:numRef>
              <c:f>Evaluation!$X$94:$AF$94</c:f>
              <c:numCache>
                <c:formatCode>General</c:formatCode>
                <c:ptCount val="9"/>
                <c:pt idx="0">
                  <c:v>3.4600000000000006E-2</c:v>
                </c:pt>
                <c:pt idx="1">
                  <c:v>3.4600000000000006E-2</c:v>
                </c:pt>
                <c:pt idx="2">
                  <c:v>3.7600000000000008E-2</c:v>
                </c:pt>
                <c:pt idx="3">
                  <c:v>3.7600000000000008E-2</c:v>
                </c:pt>
                <c:pt idx="4">
                  <c:v>4.0800000000000003E-2</c:v>
                </c:pt>
                <c:pt idx="5">
                  <c:v>5.1200000000000002E-2</c:v>
                </c:pt>
                <c:pt idx="6">
                  <c:v>9.74E-2</c:v>
                </c:pt>
                <c:pt idx="7">
                  <c:v>0.28660000000000008</c:v>
                </c:pt>
              </c:numCache>
            </c:numRef>
          </c:val>
          <c:smooth val="0"/>
          <c:extLst>
            <c:ext xmlns:c16="http://schemas.microsoft.com/office/drawing/2014/chart" uri="{C3380CC4-5D6E-409C-BE32-E72D297353CC}">
              <c16:uniqueId val="{00000001-7C95-46F9-B729-EA192A977A4E}"/>
            </c:ext>
          </c:extLst>
        </c:ser>
        <c:ser>
          <c:idx val="2"/>
          <c:order val="2"/>
          <c:tx>
            <c:strRef>
              <c:f>Evaluation!$W$95</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Evaluation!$X$92:$AF$92</c:f>
              <c:strCache>
                <c:ptCount val="9"/>
                <c:pt idx="0">
                  <c:v>0.1</c:v>
                </c:pt>
                <c:pt idx="1">
                  <c:v>0.2</c:v>
                </c:pt>
                <c:pt idx="2">
                  <c:v>0.3</c:v>
                </c:pt>
                <c:pt idx="3">
                  <c:v>0.4</c:v>
                </c:pt>
                <c:pt idx="4">
                  <c:v>0.5</c:v>
                </c:pt>
                <c:pt idx="5">
                  <c:v>0.6</c:v>
                </c:pt>
                <c:pt idx="6">
                  <c:v>0.7</c:v>
                </c:pt>
                <c:pt idx="7">
                  <c:v>0.8</c:v>
                </c:pt>
                <c:pt idx="8">
                  <c:v>0.9</c:v>
                </c:pt>
              </c:strCache>
            </c:strRef>
          </c:cat>
          <c:val>
            <c:numRef>
              <c:f>Evaluation!$X$95:$AF$95</c:f>
              <c:numCache>
                <c:formatCode>General</c:formatCode>
                <c:ptCount val="9"/>
                <c:pt idx="0">
                  <c:v>4.7199999999999999E-2</c:v>
                </c:pt>
                <c:pt idx="1">
                  <c:v>4.7199999999999999E-2</c:v>
                </c:pt>
                <c:pt idx="2">
                  <c:v>4.7399999999999998E-2</c:v>
                </c:pt>
                <c:pt idx="3">
                  <c:v>4.6399999999999997E-2</c:v>
                </c:pt>
                <c:pt idx="4">
                  <c:v>6.359999999999999E-2</c:v>
                </c:pt>
                <c:pt idx="5">
                  <c:v>7.6200000000000004E-2</c:v>
                </c:pt>
                <c:pt idx="6">
                  <c:v>0.1202</c:v>
                </c:pt>
                <c:pt idx="7">
                  <c:v>0.20659999999999998</c:v>
                </c:pt>
              </c:numCache>
            </c:numRef>
          </c:val>
          <c:smooth val="0"/>
          <c:extLst>
            <c:ext xmlns:c16="http://schemas.microsoft.com/office/drawing/2014/chart" uri="{C3380CC4-5D6E-409C-BE32-E72D297353CC}">
              <c16:uniqueId val="{00000002-7C95-46F9-B729-EA192A977A4E}"/>
            </c:ext>
          </c:extLst>
        </c:ser>
        <c:dLbls>
          <c:showLegendKey val="0"/>
          <c:showVal val="0"/>
          <c:showCatName val="0"/>
          <c:showSerName val="0"/>
          <c:showPercent val="0"/>
          <c:showBubbleSize val="0"/>
        </c:dLbls>
        <c:marker val="1"/>
        <c:smooth val="0"/>
        <c:axId val="600860640"/>
        <c:axId val="600862280"/>
      </c:lineChart>
      <c:catAx>
        <c:axId val="6008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62280"/>
        <c:crosses val="autoZero"/>
        <c:auto val="1"/>
        <c:lblAlgn val="ctr"/>
        <c:lblOffset val="100"/>
        <c:noMultiLvlLbl val="0"/>
      </c:catAx>
      <c:valAx>
        <c:axId val="60086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6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Evaluation!$AI$93</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Evaluation!$AJ$92:$AR$92</c:f>
              <c:strCache>
                <c:ptCount val="9"/>
                <c:pt idx="0">
                  <c:v>0.1</c:v>
                </c:pt>
                <c:pt idx="1">
                  <c:v>0.2</c:v>
                </c:pt>
                <c:pt idx="2">
                  <c:v>0.3</c:v>
                </c:pt>
                <c:pt idx="3">
                  <c:v>0.4</c:v>
                </c:pt>
                <c:pt idx="4">
                  <c:v>0.5</c:v>
                </c:pt>
                <c:pt idx="5">
                  <c:v>0.6</c:v>
                </c:pt>
                <c:pt idx="6">
                  <c:v>0.7</c:v>
                </c:pt>
                <c:pt idx="7">
                  <c:v>0.8</c:v>
                </c:pt>
                <c:pt idx="8">
                  <c:v>0.9</c:v>
                </c:pt>
              </c:strCache>
            </c:strRef>
          </c:cat>
          <c:val>
            <c:numRef>
              <c:f>Evaluation!$AJ$93:$AR$93</c:f>
              <c:numCache>
                <c:formatCode>General</c:formatCode>
                <c:ptCount val="9"/>
                <c:pt idx="0">
                  <c:v>-2.4000000000000002E-3</c:v>
                </c:pt>
                <c:pt idx="1">
                  <c:v>-2.4000000000000002E-3</c:v>
                </c:pt>
                <c:pt idx="2">
                  <c:v>-2.4000000000000002E-3</c:v>
                </c:pt>
                <c:pt idx="3">
                  <c:v>-2.4000000000000002E-3</c:v>
                </c:pt>
                <c:pt idx="4">
                  <c:v>-2.4000000000000002E-3</c:v>
                </c:pt>
                <c:pt idx="5">
                  <c:v>-3.8000000000000004E-3</c:v>
                </c:pt>
                <c:pt idx="6">
                  <c:v>-7.000000000000001E-3</c:v>
                </c:pt>
                <c:pt idx="7">
                  <c:v>-7.6000000000000009E-3</c:v>
                </c:pt>
              </c:numCache>
            </c:numRef>
          </c:val>
          <c:smooth val="0"/>
          <c:extLst>
            <c:ext xmlns:c16="http://schemas.microsoft.com/office/drawing/2014/chart" uri="{C3380CC4-5D6E-409C-BE32-E72D297353CC}">
              <c16:uniqueId val="{00000000-6F6E-460B-B9BA-84A646DD5BEE}"/>
            </c:ext>
          </c:extLst>
        </c:ser>
        <c:ser>
          <c:idx val="1"/>
          <c:order val="1"/>
          <c:tx>
            <c:strRef>
              <c:f>Evaluation!$AI$94</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Evaluation!$AJ$92:$AR$92</c:f>
              <c:strCache>
                <c:ptCount val="9"/>
                <c:pt idx="0">
                  <c:v>0.1</c:v>
                </c:pt>
                <c:pt idx="1">
                  <c:v>0.2</c:v>
                </c:pt>
                <c:pt idx="2">
                  <c:v>0.3</c:v>
                </c:pt>
                <c:pt idx="3">
                  <c:v>0.4</c:v>
                </c:pt>
                <c:pt idx="4">
                  <c:v>0.5</c:v>
                </c:pt>
                <c:pt idx="5">
                  <c:v>0.6</c:v>
                </c:pt>
                <c:pt idx="6">
                  <c:v>0.7</c:v>
                </c:pt>
                <c:pt idx="7">
                  <c:v>0.8</c:v>
                </c:pt>
                <c:pt idx="8">
                  <c:v>0.9</c:v>
                </c:pt>
              </c:strCache>
            </c:strRef>
          </c:cat>
          <c:val>
            <c:numRef>
              <c:f>Evaluation!$AJ$94:$AR$94</c:f>
              <c:numCache>
                <c:formatCode>General</c:formatCode>
                <c:ptCount val="9"/>
                <c:pt idx="0">
                  <c:v>-5.7999999999999996E-3</c:v>
                </c:pt>
                <c:pt idx="1">
                  <c:v>-5.7999999999999996E-3</c:v>
                </c:pt>
                <c:pt idx="2">
                  <c:v>-5.7999999999999996E-3</c:v>
                </c:pt>
                <c:pt idx="3">
                  <c:v>-5.7999999999999996E-3</c:v>
                </c:pt>
                <c:pt idx="4">
                  <c:v>-6.0000000000000001E-3</c:v>
                </c:pt>
                <c:pt idx="5">
                  <c:v>-8.0000000000000002E-3</c:v>
                </c:pt>
                <c:pt idx="6">
                  <c:v>-9.1999999999999998E-3</c:v>
                </c:pt>
                <c:pt idx="7">
                  <c:v>-0.01</c:v>
                </c:pt>
              </c:numCache>
            </c:numRef>
          </c:val>
          <c:smooth val="0"/>
          <c:extLst>
            <c:ext xmlns:c16="http://schemas.microsoft.com/office/drawing/2014/chart" uri="{C3380CC4-5D6E-409C-BE32-E72D297353CC}">
              <c16:uniqueId val="{00000001-6F6E-460B-B9BA-84A646DD5BEE}"/>
            </c:ext>
          </c:extLst>
        </c:ser>
        <c:ser>
          <c:idx val="2"/>
          <c:order val="2"/>
          <c:tx>
            <c:strRef>
              <c:f>Evaluation!$AI$95</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Evaluation!$AJ$92:$AR$92</c:f>
              <c:strCache>
                <c:ptCount val="9"/>
                <c:pt idx="0">
                  <c:v>0.1</c:v>
                </c:pt>
                <c:pt idx="1">
                  <c:v>0.2</c:v>
                </c:pt>
                <c:pt idx="2">
                  <c:v>0.3</c:v>
                </c:pt>
                <c:pt idx="3">
                  <c:v>0.4</c:v>
                </c:pt>
                <c:pt idx="4">
                  <c:v>0.5</c:v>
                </c:pt>
                <c:pt idx="5">
                  <c:v>0.6</c:v>
                </c:pt>
                <c:pt idx="6">
                  <c:v>0.7</c:v>
                </c:pt>
                <c:pt idx="7">
                  <c:v>0.8</c:v>
                </c:pt>
                <c:pt idx="8">
                  <c:v>0.9</c:v>
                </c:pt>
              </c:strCache>
            </c:strRef>
          </c:cat>
          <c:val>
            <c:numRef>
              <c:f>Evaluation!$AJ$95:$AR$95</c:f>
              <c:numCache>
                <c:formatCode>General</c:formatCode>
                <c:ptCount val="9"/>
                <c:pt idx="0">
                  <c:v>6.6799999999999998E-2</c:v>
                </c:pt>
                <c:pt idx="1">
                  <c:v>6.6799999999999998E-2</c:v>
                </c:pt>
                <c:pt idx="2">
                  <c:v>6.6200000000000009E-2</c:v>
                </c:pt>
                <c:pt idx="3">
                  <c:v>6.9000000000000006E-2</c:v>
                </c:pt>
                <c:pt idx="4">
                  <c:v>6.4600000000000005E-2</c:v>
                </c:pt>
                <c:pt idx="5">
                  <c:v>4.6799999999999994E-2</c:v>
                </c:pt>
                <c:pt idx="6">
                  <c:v>2.7200000000000002E-2</c:v>
                </c:pt>
                <c:pt idx="7">
                  <c:v>3.3999999999999989E-3</c:v>
                </c:pt>
              </c:numCache>
            </c:numRef>
          </c:val>
          <c:smooth val="0"/>
          <c:extLst>
            <c:ext xmlns:c16="http://schemas.microsoft.com/office/drawing/2014/chart" uri="{C3380CC4-5D6E-409C-BE32-E72D297353CC}">
              <c16:uniqueId val="{00000002-6F6E-460B-B9BA-84A646DD5BEE}"/>
            </c:ext>
          </c:extLst>
        </c:ser>
        <c:dLbls>
          <c:showLegendKey val="0"/>
          <c:showVal val="0"/>
          <c:showCatName val="0"/>
          <c:showSerName val="0"/>
          <c:showPercent val="0"/>
          <c:showBubbleSize val="0"/>
        </c:dLbls>
        <c:marker val="1"/>
        <c:smooth val="0"/>
        <c:axId val="548522592"/>
        <c:axId val="548523576"/>
      </c:lineChart>
      <c:catAx>
        <c:axId val="54852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23576"/>
        <c:crosses val="autoZero"/>
        <c:auto val="1"/>
        <c:lblAlgn val="ctr"/>
        <c:lblOffset val="100"/>
        <c:noMultiLvlLbl val="0"/>
      </c:catAx>
      <c:valAx>
        <c:axId val="54852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2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Evaluation!$L$18</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Evaluation!$M$11:$U$11</c:f>
              <c:strCache>
                <c:ptCount val="9"/>
                <c:pt idx="0">
                  <c:v>0.1</c:v>
                </c:pt>
                <c:pt idx="1">
                  <c:v>0.2</c:v>
                </c:pt>
                <c:pt idx="2">
                  <c:v>0.3</c:v>
                </c:pt>
                <c:pt idx="3">
                  <c:v>0.4</c:v>
                </c:pt>
                <c:pt idx="4">
                  <c:v>0.5</c:v>
                </c:pt>
                <c:pt idx="5">
                  <c:v>0.6</c:v>
                </c:pt>
                <c:pt idx="6">
                  <c:v>0.7</c:v>
                </c:pt>
                <c:pt idx="7">
                  <c:v>0.8</c:v>
                </c:pt>
                <c:pt idx="8">
                  <c:v>0.9</c:v>
                </c:pt>
              </c:strCache>
            </c:strRef>
          </c:cat>
          <c:val>
            <c:numRef>
              <c:f>Evaluation!$M$18:$U$18</c:f>
              <c:numCache>
                <c:formatCode>General</c:formatCode>
                <c:ptCount val="9"/>
                <c:pt idx="0">
                  <c:v>0.4662</c:v>
                </c:pt>
                <c:pt idx="1">
                  <c:v>0.4662</c:v>
                </c:pt>
                <c:pt idx="2">
                  <c:v>0.46600000000000003</c:v>
                </c:pt>
                <c:pt idx="3">
                  <c:v>0.46600000000000003</c:v>
                </c:pt>
                <c:pt idx="4">
                  <c:v>0.46880000000000005</c:v>
                </c:pt>
                <c:pt idx="5">
                  <c:v>0.44040000000000001</c:v>
                </c:pt>
                <c:pt idx="6">
                  <c:v>0.32619999999999999</c:v>
                </c:pt>
                <c:pt idx="7">
                  <c:v>0.22480000000000003</c:v>
                </c:pt>
              </c:numCache>
            </c:numRef>
          </c:val>
          <c:smooth val="0"/>
          <c:extLst>
            <c:ext xmlns:c16="http://schemas.microsoft.com/office/drawing/2014/chart" uri="{C3380CC4-5D6E-409C-BE32-E72D297353CC}">
              <c16:uniqueId val="{00000006-D009-46D5-ABC5-707045B3E6D8}"/>
            </c:ext>
          </c:extLst>
        </c:ser>
        <c:dLbls>
          <c:dLblPos val="t"/>
          <c:showLegendKey val="0"/>
          <c:showVal val="1"/>
          <c:showCatName val="0"/>
          <c:showSerName val="0"/>
          <c:showPercent val="0"/>
          <c:showBubbleSize val="0"/>
        </c:dLbls>
        <c:marker val="1"/>
        <c:smooth val="0"/>
        <c:axId val="570882880"/>
        <c:axId val="570883536"/>
        <c:extLst>
          <c:ext xmlns:c15="http://schemas.microsoft.com/office/drawing/2012/chart" uri="{02D57815-91ED-43cb-92C2-25804820EDAC}">
            <c15:filteredLineSeries>
              <c15:ser>
                <c:idx val="0"/>
                <c:order val="0"/>
                <c:tx>
                  <c:strRef>
                    <c:extLst>
                      <c:ext uri="{02D57815-91ED-43cb-92C2-25804820EDAC}">
                        <c15:formulaRef>
                          <c15:sqref>Evaluation!$L$12</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Evaluation!$M$11:$U$11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Evaluation!$M$12:$U$12</c15:sqref>
                        </c15:formulaRef>
                      </c:ext>
                    </c:extLst>
                    <c:numCache>
                      <c:formatCode>General</c:formatCode>
                      <c:ptCount val="9"/>
                      <c:pt idx="0">
                        <c:v>0.47599999999999998</c:v>
                      </c:pt>
                      <c:pt idx="1">
                        <c:v>0.47599999999999998</c:v>
                      </c:pt>
                      <c:pt idx="2">
                        <c:v>0.47599999999999998</c:v>
                      </c:pt>
                      <c:pt idx="3">
                        <c:v>0.47599999999999998</c:v>
                      </c:pt>
                      <c:pt idx="4">
                        <c:v>0.47599999999999998</c:v>
                      </c:pt>
                      <c:pt idx="5">
                        <c:v>0.5</c:v>
                      </c:pt>
                      <c:pt idx="6">
                        <c:v>0.39200000000000002</c:v>
                      </c:pt>
                      <c:pt idx="7">
                        <c:v>0.1</c:v>
                      </c:pt>
                    </c:numCache>
                  </c:numRef>
                </c:val>
                <c:smooth val="0"/>
                <c:extLst>
                  <c:ext xmlns:c16="http://schemas.microsoft.com/office/drawing/2014/chart" uri="{C3380CC4-5D6E-409C-BE32-E72D297353CC}">
                    <c16:uniqueId val="{00000000-D009-46D5-ABC5-707045B3E6D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Evaluation!$L$13</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Evaluation!$M$11:$U$11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Evaluation!$M$13:$U$13</c15:sqref>
                        </c15:formulaRef>
                      </c:ext>
                    </c:extLst>
                    <c:numCache>
                      <c:formatCode>General</c:formatCode>
                      <c:ptCount val="9"/>
                      <c:pt idx="0">
                        <c:v>0.38700000000000001</c:v>
                      </c:pt>
                      <c:pt idx="1">
                        <c:v>0.38700000000000001</c:v>
                      </c:pt>
                      <c:pt idx="2">
                        <c:v>0.38600000000000001</c:v>
                      </c:pt>
                      <c:pt idx="3">
                        <c:v>0.38600000000000001</c:v>
                      </c:pt>
                      <c:pt idx="4">
                        <c:v>0.38600000000000001</c:v>
                      </c:pt>
                      <c:pt idx="5">
                        <c:v>0.38600000000000001</c:v>
                      </c:pt>
                      <c:pt idx="6">
                        <c:v>0.23899999999999999</c:v>
                      </c:pt>
                      <c:pt idx="7">
                        <c:v>3.9E-2</c:v>
                      </c:pt>
                    </c:numCache>
                  </c:numRef>
                </c:val>
                <c:smooth val="0"/>
                <c:extLst xmlns:c15="http://schemas.microsoft.com/office/drawing/2012/chart">
                  <c:ext xmlns:c16="http://schemas.microsoft.com/office/drawing/2014/chart" uri="{C3380CC4-5D6E-409C-BE32-E72D297353CC}">
                    <c16:uniqueId val="{00000001-D009-46D5-ABC5-707045B3E6D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Evaluation!$L$14</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Evaluation!$M$11:$U$11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Evaluation!$M$14:$U$14</c15:sqref>
                        </c15:formulaRef>
                      </c:ext>
                    </c:extLst>
                    <c:numCache>
                      <c:formatCode>General</c:formatCode>
                      <c:ptCount val="9"/>
                      <c:pt idx="0">
                        <c:v>0.436</c:v>
                      </c:pt>
                      <c:pt idx="1">
                        <c:v>0.436</c:v>
                      </c:pt>
                      <c:pt idx="2">
                        <c:v>0.436</c:v>
                      </c:pt>
                      <c:pt idx="3">
                        <c:v>0.436</c:v>
                      </c:pt>
                      <c:pt idx="4">
                        <c:v>0.436</c:v>
                      </c:pt>
                      <c:pt idx="5">
                        <c:v>0.44700000000000001</c:v>
                      </c:pt>
                      <c:pt idx="6">
                        <c:v>0.34899999999999998</c:v>
                      </c:pt>
                      <c:pt idx="7">
                        <c:v>0.42699999999999999</c:v>
                      </c:pt>
                    </c:numCache>
                  </c:numRef>
                </c:val>
                <c:smooth val="0"/>
                <c:extLst xmlns:c15="http://schemas.microsoft.com/office/drawing/2012/chart">
                  <c:ext xmlns:c16="http://schemas.microsoft.com/office/drawing/2014/chart" uri="{C3380CC4-5D6E-409C-BE32-E72D297353CC}">
                    <c16:uniqueId val="{00000002-D009-46D5-ABC5-707045B3E6D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Evaluation!$L$15</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Evaluation!$M$11:$U$11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Evaluation!$M$15:$U$15</c15:sqref>
                        </c15:formulaRef>
                      </c:ext>
                    </c:extLst>
                    <c:numCache>
                      <c:formatCode>General</c:formatCode>
                      <c:ptCount val="9"/>
                      <c:pt idx="0">
                        <c:v>0.496</c:v>
                      </c:pt>
                      <c:pt idx="1">
                        <c:v>0.496</c:v>
                      </c:pt>
                      <c:pt idx="2">
                        <c:v>0.496</c:v>
                      </c:pt>
                      <c:pt idx="3">
                        <c:v>0.496</c:v>
                      </c:pt>
                      <c:pt idx="4">
                        <c:v>0.51</c:v>
                      </c:pt>
                      <c:pt idx="5">
                        <c:v>0.434</c:v>
                      </c:pt>
                      <c:pt idx="6">
                        <c:v>0.32400000000000001</c:v>
                      </c:pt>
                      <c:pt idx="7">
                        <c:v>0.28499999999999998</c:v>
                      </c:pt>
                    </c:numCache>
                  </c:numRef>
                </c:val>
                <c:smooth val="0"/>
                <c:extLst xmlns:c15="http://schemas.microsoft.com/office/drawing/2012/chart">
                  <c:ext xmlns:c16="http://schemas.microsoft.com/office/drawing/2014/chart" uri="{C3380CC4-5D6E-409C-BE32-E72D297353CC}">
                    <c16:uniqueId val="{00000003-D009-46D5-ABC5-707045B3E6D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Evaluation!$L$16</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Evaluation!$M$11:$U$11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Evaluation!$M$16:$U$16</c15:sqref>
                        </c15:formulaRef>
                      </c:ext>
                    </c:extLst>
                    <c:numCache>
                      <c:formatCode>General</c:formatCode>
                      <c:ptCount val="9"/>
                      <c:pt idx="0">
                        <c:v>0.53600000000000003</c:v>
                      </c:pt>
                      <c:pt idx="1">
                        <c:v>0.53600000000000003</c:v>
                      </c:pt>
                      <c:pt idx="2">
                        <c:v>0.53600000000000003</c:v>
                      </c:pt>
                      <c:pt idx="3">
                        <c:v>0.53600000000000003</c:v>
                      </c:pt>
                      <c:pt idx="4">
                        <c:v>0.53600000000000003</c:v>
                      </c:pt>
                      <c:pt idx="5">
                        <c:v>0.435</c:v>
                      </c:pt>
                      <c:pt idx="6">
                        <c:v>0.32700000000000001</c:v>
                      </c:pt>
                      <c:pt idx="7">
                        <c:v>0.27300000000000002</c:v>
                      </c:pt>
                    </c:numCache>
                  </c:numRef>
                </c:val>
                <c:smooth val="0"/>
                <c:extLst xmlns:c15="http://schemas.microsoft.com/office/drawing/2012/chart">
                  <c:ext xmlns:c16="http://schemas.microsoft.com/office/drawing/2014/chart" uri="{C3380CC4-5D6E-409C-BE32-E72D297353CC}">
                    <c16:uniqueId val="{00000004-D009-46D5-ABC5-707045B3E6D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Evaluation!$L$17</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Evaluation!$M$11:$U$11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Evaluation!$M$17:$U$17</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D009-46D5-ABC5-707045B3E6D8}"/>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Evaluation!$L$19</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Evaluation!$M$11:$U$11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Evaluation!$M$19:$U$19</c15:sqref>
                        </c15:formulaRef>
                      </c:ext>
                    </c:extLst>
                    <c:numCache>
                      <c:formatCode>General</c:formatCode>
                      <c:ptCount val="9"/>
                      <c:pt idx="0">
                        <c:v>115.8</c:v>
                      </c:pt>
                      <c:pt idx="1">
                        <c:v>110.8</c:v>
                      </c:pt>
                      <c:pt idx="2">
                        <c:v>110.41</c:v>
                      </c:pt>
                      <c:pt idx="3">
                        <c:v>111.3</c:v>
                      </c:pt>
                      <c:pt idx="4">
                        <c:v>107.5</c:v>
                      </c:pt>
                      <c:pt idx="5">
                        <c:v>102.04</c:v>
                      </c:pt>
                      <c:pt idx="6">
                        <c:v>94.16</c:v>
                      </c:pt>
                      <c:pt idx="7">
                        <c:v>68.92</c:v>
                      </c:pt>
                    </c:numCache>
                  </c:numRef>
                </c:val>
                <c:smooth val="0"/>
                <c:extLst xmlns:c15="http://schemas.microsoft.com/office/drawing/2012/chart">
                  <c:ext xmlns:c16="http://schemas.microsoft.com/office/drawing/2014/chart" uri="{C3380CC4-5D6E-409C-BE32-E72D297353CC}">
                    <c16:uniqueId val="{00000007-D009-46D5-ABC5-707045B3E6D8}"/>
                  </c:ext>
                </c:extLst>
              </c15:ser>
            </c15:filteredLineSeries>
          </c:ext>
        </c:extLst>
      </c:lineChart>
      <c:catAx>
        <c:axId val="5708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83536"/>
        <c:crosses val="autoZero"/>
        <c:auto val="1"/>
        <c:lblAlgn val="ctr"/>
        <c:lblOffset val="100"/>
        <c:noMultiLvlLbl val="0"/>
      </c:catAx>
      <c:valAx>
        <c:axId val="57088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8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Evaluation!$A$115</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Evaluation!$B$114:$J$114</c:f>
              <c:strCache>
                <c:ptCount val="9"/>
                <c:pt idx="0">
                  <c:v>0.1</c:v>
                </c:pt>
                <c:pt idx="1">
                  <c:v>0.2</c:v>
                </c:pt>
                <c:pt idx="2">
                  <c:v>0.3</c:v>
                </c:pt>
                <c:pt idx="3">
                  <c:v>0.4</c:v>
                </c:pt>
                <c:pt idx="4">
                  <c:v>0.5</c:v>
                </c:pt>
                <c:pt idx="5">
                  <c:v>0.6</c:v>
                </c:pt>
                <c:pt idx="6">
                  <c:v>0.7</c:v>
                </c:pt>
                <c:pt idx="7">
                  <c:v>0.8</c:v>
                </c:pt>
                <c:pt idx="8">
                  <c:v>0.9</c:v>
                </c:pt>
              </c:strCache>
            </c:strRef>
          </c:cat>
          <c:val>
            <c:numRef>
              <c:f>Evaluation!$B$115:$J$115</c:f>
              <c:numCache>
                <c:formatCode>General</c:formatCode>
                <c:ptCount val="9"/>
                <c:pt idx="0">
                  <c:v>115.8</c:v>
                </c:pt>
                <c:pt idx="1">
                  <c:v>110.8</c:v>
                </c:pt>
                <c:pt idx="2">
                  <c:v>110.41</c:v>
                </c:pt>
                <c:pt idx="3">
                  <c:v>111.3</c:v>
                </c:pt>
                <c:pt idx="4">
                  <c:v>107.5</c:v>
                </c:pt>
                <c:pt idx="5">
                  <c:v>102.04</c:v>
                </c:pt>
                <c:pt idx="6">
                  <c:v>94.16</c:v>
                </c:pt>
                <c:pt idx="7">
                  <c:v>68.92</c:v>
                </c:pt>
              </c:numCache>
            </c:numRef>
          </c:val>
          <c:smooth val="0"/>
          <c:extLst>
            <c:ext xmlns:c16="http://schemas.microsoft.com/office/drawing/2014/chart" uri="{C3380CC4-5D6E-409C-BE32-E72D297353CC}">
              <c16:uniqueId val="{00000000-85F9-4393-B1E4-08E11C9220EA}"/>
            </c:ext>
          </c:extLst>
        </c:ser>
        <c:ser>
          <c:idx val="1"/>
          <c:order val="1"/>
          <c:tx>
            <c:strRef>
              <c:f>Evaluation!$A$116</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Evaluation!$B$114:$J$114</c:f>
              <c:strCache>
                <c:ptCount val="9"/>
                <c:pt idx="0">
                  <c:v>0.1</c:v>
                </c:pt>
                <c:pt idx="1">
                  <c:v>0.2</c:v>
                </c:pt>
                <c:pt idx="2">
                  <c:v>0.3</c:v>
                </c:pt>
                <c:pt idx="3">
                  <c:v>0.4</c:v>
                </c:pt>
                <c:pt idx="4">
                  <c:v>0.5</c:v>
                </c:pt>
                <c:pt idx="5">
                  <c:v>0.6</c:v>
                </c:pt>
                <c:pt idx="6">
                  <c:v>0.7</c:v>
                </c:pt>
                <c:pt idx="7">
                  <c:v>0.8</c:v>
                </c:pt>
                <c:pt idx="8">
                  <c:v>0.9</c:v>
                </c:pt>
              </c:strCache>
            </c:strRef>
          </c:cat>
          <c:val>
            <c:numRef>
              <c:f>Evaluation!$B$116:$J$116</c:f>
              <c:numCache>
                <c:formatCode>General</c:formatCode>
                <c:ptCount val="9"/>
                <c:pt idx="0">
                  <c:v>154.9</c:v>
                </c:pt>
                <c:pt idx="1">
                  <c:v>180.9</c:v>
                </c:pt>
                <c:pt idx="2">
                  <c:v>165.4</c:v>
                </c:pt>
                <c:pt idx="3">
                  <c:v>148.6</c:v>
                </c:pt>
                <c:pt idx="4">
                  <c:v>142.47</c:v>
                </c:pt>
                <c:pt idx="5">
                  <c:v>125.24</c:v>
                </c:pt>
                <c:pt idx="6">
                  <c:v>114.7</c:v>
                </c:pt>
                <c:pt idx="7">
                  <c:v>96.26</c:v>
                </c:pt>
              </c:numCache>
            </c:numRef>
          </c:val>
          <c:smooth val="0"/>
          <c:extLst>
            <c:ext xmlns:c16="http://schemas.microsoft.com/office/drawing/2014/chart" uri="{C3380CC4-5D6E-409C-BE32-E72D297353CC}">
              <c16:uniqueId val="{00000001-85F9-4393-B1E4-08E11C9220EA}"/>
            </c:ext>
          </c:extLst>
        </c:ser>
        <c:ser>
          <c:idx val="2"/>
          <c:order val="2"/>
          <c:tx>
            <c:strRef>
              <c:f>Evaluation!$A$117</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Evaluation!$B$114:$J$114</c:f>
              <c:strCache>
                <c:ptCount val="9"/>
                <c:pt idx="0">
                  <c:v>0.1</c:v>
                </c:pt>
                <c:pt idx="1">
                  <c:v>0.2</c:v>
                </c:pt>
                <c:pt idx="2">
                  <c:v>0.3</c:v>
                </c:pt>
                <c:pt idx="3">
                  <c:v>0.4</c:v>
                </c:pt>
                <c:pt idx="4">
                  <c:v>0.5</c:v>
                </c:pt>
                <c:pt idx="5">
                  <c:v>0.6</c:v>
                </c:pt>
                <c:pt idx="6">
                  <c:v>0.7</c:v>
                </c:pt>
                <c:pt idx="7">
                  <c:v>0.8</c:v>
                </c:pt>
                <c:pt idx="8">
                  <c:v>0.9</c:v>
                </c:pt>
              </c:strCache>
            </c:strRef>
          </c:cat>
          <c:val>
            <c:numRef>
              <c:f>Evaluation!$B$117:$J$117</c:f>
              <c:numCache>
                <c:formatCode>General</c:formatCode>
                <c:ptCount val="9"/>
                <c:pt idx="0">
                  <c:v>622.79999999999995</c:v>
                </c:pt>
                <c:pt idx="1">
                  <c:v>639.6</c:v>
                </c:pt>
                <c:pt idx="2">
                  <c:v>621.6</c:v>
                </c:pt>
                <c:pt idx="3">
                  <c:v>625.4</c:v>
                </c:pt>
                <c:pt idx="4">
                  <c:v>589.70000000000005</c:v>
                </c:pt>
                <c:pt idx="5">
                  <c:v>587.4</c:v>
                </c:pt>
                <c:pt idx="6">
                  <c:v>483.1</c:v>
                </c:pt>
                <c:pt idx="7">
                  <c:v>468.2</c:v>
                </c:pt>
              </c:numCache>
            </c:numRef>
          </c:val>
          <c:smooth val="0"/>
          <c:extLst>
            <c:ext xmlns:c16="http://schemas.microsoft.com/office/drawing/2014/chart" uri="{C3380CC4-5D6E-409C-BE32-E72D297353CC}">
              <c16:uniqueId val="{00000002-85F9-4393-B1E4-08E11C9220EA}"/>
            </c:ext>
          </c:extLst>
        </c:ser>
        <c:dLbls>
          <c:showLegendKey val="0"/>
          <c:showVal val="0"/>
          <c:showCatName val="0"/>
          <c:showSerName val="0"/>
          <c:showPercent val="0"/>
          <c:showBubbleSize val="0"/>
        </c:dLbls>
        <c:marker val="1"/>
        <c:smooth val="0"/>
        <c:axId val="517718592"/>
        <c:axId val="517718264"/>
      </c:lineChart>
      <c:catAx>
        <c:axId val="51771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18264"/>
        <c:crosses val="autoZero"/>
        <c:auto val="1"/>
        <c:lblAlgn val="ctr"/>
        <c:lblOffset val="100"/>
        <c:noMultiLvlLbl val="0"/>
      </c:catAx>
      <c:valAx>
        <c:axId val="51771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18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Evaluation!$A$137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Evaluation!$B$136:$F$136</c:f>
              <c:numCache>
                <c:formatCode>General</c:formatCode>
                <c:ptCount val="5"/>
                <c:pt idx="0">
                  <c:v>3</c:v>
                </c:pt>
                <c:pt idx="1">
                  <c:v>5</c:v>
                </c:pt>
                <c:pt idx="2">
                  <c:v>7</c:v>
                </c:pt>
                <c:pt idx="3">
                  <c:v>9</c:v>
                </c:pt>
                <c:pt idx="4">
                  <c:v>11</c:v>
                </c:pt>
              </c:numCache>
            </c:numRef>
          </c:cat>
          <c:val>
            <c:numRef>
              <c:f>Evaluation!$B$137:$F$137</c:f>
              <c:numCache>
                <c:formatCode>General</c:formatCode>
                <c:ptCount val="5"/>
                <c:pt idx="0">
                  <c:v>5.74</c:v>
                </c:pt>
                <c:pt idx="1">
                  <c:v>6.2560000000000002</c:v>
                </c:pt>
                <c:pt idx="2">
                  <c:v>6.8170000000000002</c:v>
                </c:pt>
                <c:pt idx="3" formatCode="#,##0.000">
                  <c:v>7.2549999999999999</c:v>
                </c:pt>
                <c:pt idx="4" formatCode="#,##0.000">
                  <c:v>7.7779999999999996</c:v>
                </c:pt>
              </c:numCache>
            </c:numRef>
          </c:val>
          <c:smooth val="0"/>
          <c:extLst>
            <c:ext xmlns:c16="http://schemas.microsoft.com/office/drawing/2014/chart" uri="{C3380CC4-5D6E-409C-BE32-E72D297353CC}">
              <c16:uniqueId val="{00000000-B4C1-4205-861E-81BE9BF30F08}"/>
            </c:ext>
          </c:extLst>
        </c:ser>
        <c:ser>
          <c:idx val="1"/>
          <c:order val="1"/>
          <c:tx>
            <c:strRef>
              <c:f>Evaluation!$A$138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Evaluation!$B$136:$F$136</c:f>
              <c:numCache>
                <c:formatCode>General</c:formatCode>
                <c:ptCount val="5"/>
                <c:pt idx="0">
                  <c:v>3</c:v>
                </c:pt>
                <c:pt idx="1">
                  <c:v>5</c:v>
                </c:pt>
                <c:pt idx="2">
                  <c:v>7</c:v>
                </c:pt>
                <c:pt idx="3">
                  <c:v>9</c:v>
                </c:pt>
                <c:pt idx="4">
                  <c:v>11</c:v>
                </c:pt>
              </c:numCache>
            </c:numRef>
          </c:cat>
          <c:val>
            <c:numRef>
              <c:f>Evaluation!$B$138:$F$138</c:f>
              <c:numCache>
                <c:formatCode>#,##0.00</c:formatCode>
                <c:ptCount val="5"/>
                <c:pt idx="0">
                  <c:v>5.0720000000000001</c:v>
                </c:pt>
                <c:pt idx="1">
                  <c:v>5.72</c:v>
                </c:pt>
                <c:pt idx="2">
                  <c:v>6.2270000000000003</c:v>
                </c:pt>
                <c:pt idx="3">
                  <c:v>6.8140000000000001</c:v>
                </c:pt>
                <c:pt idx="4">
                  <c:v>6.952</c:v>
                </c:pt>
              </c:numCache>
            </c:numRef>
          </c:val>
          <c:smooth val="0"/>
          <c:extLst>
            <c:ext xmlns:c16="http://schemas.microsoft.com/office/drawing/2014/chart" uri="{C3380CC4-5D6E-409C-BE32-E72D297353CC}">
              <c16:uniqueId val="{00000001-B4C1-4205-861E-81BE9BF30F08}"/>
            </c:ext>
          </c:extLst>
        </c:ser>
        <c:ser>
          <c:idx val="2"/>
          <c:order val="2"/>
          <c:tx>
            <c:strRef>
              <c:f>Evaluation!$A$139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Evaluation!$B$136:$F$136</c:f>
              <c:numCache>
                <c:formatCode>General</c:formatCode>
                <c:ptCount val="5"/>
                <c:pt idx="0">
                  <c:v>3</c:v>
                </c:pt>
                <c:pt idx="1">
                  <c:v>5</c:v>
                </c:pt>
                <c:pt idx="2">
                  <c:v>7</c:v>
                </c:pt>
                <c:pt idx="3">
                  <c:v>9</c:v>
                </c:pt>
                <c:pt idx="4">
                  <c:v>11</c:v>
                </c:pt>
              </c:numCache>
            </c:numRef>
          </c:cat>
          <c:val>
            <c:numRef>
              <c:f>Evaluation!$B$139:$F$139</c:f>
              <c:numCache>
                <c:formatCode>#,##0.00</c:formatCode>
                <c:ptCount val="5"/>
                <c:pt idx="0">
                  <c:v>4.6500000000000004</c:v>
                </c:pt>
                <c:pt idx="1">
                  <c:v>5.78</c:v>
                </c:pt>
                <c:pt idx="2">
                  <c:v>6.3650000000000002</c:v>
                </c:pt>
                <c:pt idx="3">
                  <c:v>6.8259999999999996</c:v>
                </c:pt>
                <c:pt idx="4">
                  <c:v>7.1079999999999997</c:v>
                </c:pt>
              </c:numCache>
            </c:numRef>
          </c:val>
          <c:smooth val="0"/>
          <c:extLst>
            <c:ext xmlns:c16="http://schemas.microsoft.com/office/drawing/2014/chart" uri="{C3380CC4-5D6E-409C-BE32-E72D297353CC}">
              <c16:uniqueId val="{00000002-B4C1-4205-861E-81BE9BF30F08}"/>
            </c:ext>
          </c:extLst>
        </c:ser>
        <c:dLbls>
          <c:showLegendKey val="0"/>
          <c:showVal val="0"/>
          <c:showCatName val="0"/>
          <c:showSerName val="0"/>
          <c:showPercent val="0"/>
          <c:showBubbleSize val="0"/>
        </c:dLbls>
        <c:marker val="1"/>
        <c:smooth val="0"/>
        <c:axId val="555396120"/>
        <c:axId val="555402352"/>
      </c:lineChart>
      <c:catAx>
        <c:axId val="555396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02352"/>
        <c:crosses val="autoZero"/>
        <c:auto val="1"/>
        <c:lblAlgn val="ctr"/>
        <c:lblOffset val="100"/>
        <c:noMultiLvlLbl val="0"/>
      </c:catAx>
      <c:valAx>
        <c:axId val="555402352"/>
        <c:scaling>
          <c:orientation val="minMax"/>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96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Evaluation!$L$137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Evaluation!$M$136:$Q$136</c:f>
              <c:numCache>
                <c:formatCode>General</c:formatCode>
                <c:ptCount val="5"/>
                <c:pt idx="0">
                  <c:v>3</c:v>
                </c:pt>
                <c:pt idx="1">
                  <c:v>5</c:v>
                </c:pt>
                <c:pt idx="2">
                  <c:v>7</c:v>
                </c:pt>
                <c:pt idx="3">
                  <c:v>9</c:v>
                </c:pt>
                <c:pt idx="4">
                  <c:v>11</c:v>
                </c:pt>
              </c:numCache>
            </c:numRef>
          </c:cat>
          <c:val>
            <c:numRef>
              <c:f>Evaluation!$M$137:$Q$137</c:f>
              <c:numCache>
                <c:formatCode>General</c:formatCode>
                <c:ptCount val="5"/>
                <c:pt idx="0">
                  <c:v>0.49</c:v>
                </c:pt>
                <c:pt idx="1">
                  <c:v>0.44500000000000001</c:v>
                </c:pt>
                <c:pt idx="2">
                  <c:v>0.36599999999999999</c:v>
                </c:pt>
                <c:pt idx="3">
                  <c:v>0.32</c:v>
                </c:pt>
                <c:pt idx="4">
                  <c:v>0.27700000000000002</c:v>
                </c:pt>
              </c:numCache>
            </c:numRef>
          </c:val>
          <c:smooth val="0"/>
          <c:extLst>
            <c:ext xmlns:c16="http://schemas.microsoft.com/office/drawing/2014/chart" uri="{C3380CC4-5D6E-409C-BE32-E72D297353CC}">
              <c16:uniqueId val="{00000000-C4CF-4734-B452-1753C5FE61A9}"/>
            </c:ext>
          </c:extLst>
        </c:ser>
        <c:ser>
          <c:idx val="1"/>
          <c:order val="1"/>
          <c:tx>
            <c:strRef>
              <c:f>Evaluation!$L$138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Evaluation!$M$136:$Q$136</c:f>
              <c:numCache>
                <c:formatCode>General</c:formatCode>
                <c:ptCount val="5"/>
                <c:pt idx="0">
                  <c:v>3</c:v>
                </c:pt>
                <c:pt idx="1">
                  <c:v>5</c:v>
                </c:pt>
                <c:pt idx="2">
                  <c:v>7</c:v>
                </c:pt>
                <c:pt idx="3">
                  <c:v>9</c:v>
                </c:pt>
                <c:pt idx="4">
                  <c:v>11</c:v>
                </c:pt>
              </c:numCache>
            </c:numRef>
          </c:cat>
          <c:val>
            <c:numRef>
              <c:f>Evaluation!$M$138:$Q$138</c:f>
              <c:numCache>
                <c:formatCode>General</c:formatCode>
                <c:ptCount val="5"/>
                <c:pt idx="0">
                  <c:v>0.50900000000000001</c:v>
                </c:pt>
                <c:pt idx="1">
                  <c:v>0.45600000000000002</c:v>
                </c:pt>
                <c:pt idx="2">
                  <c:v>0.36</c:v>
                </c:pt>
                <c:pt idx="3">
                  <c:v>0.28599999999999998</c:v>
                </c:pt>
                <c:pt idx="4">
                  <c:v>0.28000000000000003</c:v>
                </c:pt>
              </c:numCache>
            </c:numRef>
          </c:val>
          <c:smooth val="0"/>
          <c:extLst>
            <c:ext xmlns:c16="http://schemas.microsoft.com/office/drawing/2014/chart" uri="{C3380CC4-5D6E-409C-BE32-E72D297353CC}">
              <c16:uniqueId val="{00000001-C4CF-4734-B452-1753C5FE61A9}"/>
            </c:ext>
          </c:extLst>
        </c:ser>
        <c:ser>
          <c:idx val="2"/>
          <c:order val="2"/>
          <c:tx>
            <c:strRef>
              <c:f>Evaluation!$L$139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Evaluation!$M$136:$Q$136</c:f>
              <c:numCache>
                <c:formatCode>General</c:formatCode>
                <c:ptCount val="5"/>
                <c:pt idx="0">
                  <c:v>3</c:v>
                </c:pt>
                <c:pt idx="1">
                  <c:v>5</c:v>
                </c:pt>
                <c:pt idx="2">
                  <c:v>7</c:v>
                </c:pt>
                <c:pt idx="3">
                  <c:v>9</c:v>
                </c:pt>
                <c:pt idx="4">
                  <c:v>11</c:v>
                </c:pt>
              </c:numCache>
            </c:numRef>
          </c:cat>
          <c:val>
            <c:numRef>
              <c:f>Evaluation!$M$139:$Q$139</c:f>
              <c:numCache>
                <c:formatCode>General</c:formatCode>
                <c:ptCount val="5"/>
                <c:pt idx="0">
                  <c:v>-0.62</c:v>
                </c:pt>
                <c:pt idx="1">
                  <c:v>0.46</c:v>
                </c:pt>
                <c:pt idx="2">
                  <c:v>0.44</c:v>
                </c:pt>
                <c:pt idx="3">
                  <c:v>0.34200000000000003</c:v>
                </c:pt>
                <c:pt idx="4">
                  <c:v>0.37</c:v>
                </c:pt>
              </c:numCache>
            </c:numRef>
          </c:val>
          <c:smooth val="0"/>
          <c:extLst>
            <c:ext xmlns:c16="http://schemas.microsoft.com/office/drawing/2014/chart" uri="{C3380CC4-5D6E-409C-BE32-E72D297353CC}">
              <c16:uniqueId val="{00000002-C4CF-4734-B452-1753C5FE61A9}"/>
            </c:ext>
          </c:extLst>
        </c:ser>
        <c:ser>
          <c:idx val="3"/>
          <c:order val="3"/>
          <c:tx>
            <c:strRef>
              <c:f>Evaluation!$L$140</c:f>
              <c:strCache>
                <c:ptCount val="1"/>
                <c:pt idx="0">
                  <c:v>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Evaluation!$M$136:$Q$136</c:f>
              <c:numCache>
                <c:formatCode>General</c:formatCode>
                <c:ptCount val="5"/>
                <c:pt idx="0">
                  <c:v>3</c:v>
                </c:pt>
                <c:pt idx="1">
                  <c:v>5</c:v>
                </c:pt>
                <c:pt idx="2">
                  <c:v>7</c:v>
                </c:pt>
                <c:pt idx="3">
                  <c:v>9</c:v>
                </c:pt>
                <c:pt idx="4">
                  <c:v>11</c:v>
                </c:pt>
              </c:numCache>
            </c:numRef>
          </c:cat>
          <c:val>
            <c:numRef>
              <c:f>Evaluation!$M$140:$Q$140</c:f>
              <c:numCache>
                <c:formatCode>General</c:formatCode>
                <c:ptCount val="5"/>
                <c:pt idx="0">
                  <c:v>0.12633333333333333</c:v>
                </c:pt>
                <c:pt idx="1">
                  <c:v>0.45366666666666666</c:v>
                </c:pt>
                <c:pt idx="2">
                  <c:v>0.38866666666666666</c:v>
                </c:pt>
                <c:pt idx="3">
                  <c:v>0.316</c:v>
                </c:pt>
                <c:pt idx="4">
                  <c:v>0.309</c:v>
                </c:pt>
              </c:numCache>
            </c:numRef>
          </c:val>
          <c:smooth val="0"/>
          <c:extLst>
            <c:ext xmlns:c16="http://schemas.microsoft.com/office/drawing/2014/chart" uri="{C3380CC4-5D6E-409C-BE32-E72D297353CC}">
              <c16:uniqueId val="{00000001-1B67-4A4D-87E0-A885FFBAE375}"/>
            </c:ext>
          </c:extLst>
        </c:ser>
        <c:dLbls>
          <c:showLegendKey val="0"/>
          <c:showVal val="0"/>
          <c:showCatName val="0"/>
          <c:showSerName val="0"/>
          <c:showPercent val="0"/>
          <c:showBubbleSize val="0"/>
        </c:dLbls>
        <c:marker val="1"/>
        <c:smooth val="0"/>
        <c:axId val="549483904"/>
        <c:axId val="549488824"/>
      </c:lineChart>
      <c:catAx>
        <c:axId val="54948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88824"/>
        <c:crosses val="autoZero"/>
        <c:auto val="1"/>
        <c:lblAlgn val="ctr"/>
        <c:lblOffset val="100"/>
        <c:noMultiLvlLbl val="0"/>
      </c:catAx>
      <c:valAx>
        <c:axId val="54948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8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umass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Evaluation!$W$137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Evaluation!$X$136:$AB$136</c:f>
              <c:numCache>
                <c:formatCode>General</c:formatCode>
                <c:ptCount val="5"/>
                <c:pt idx="0">
                  <c:v>3</c:v>
                </c:pt>
                <c:pt idx="1">
                  <c:v>5</c:v>
                </c:pt>
                <c:pt idx="2">
                  <c:v>7</c:v>
                </c:pt>
                <c:pt idx="3">
                  <c:v>9</c:v>
                </c:pt>
                <c:pt idx="4">
                  <c:v>11</c:v>
                </c:pt>
              </c:numCache>
            </c:numRef>
          </c:cat>
          <c:val>
            <c:numRef>
              <c:f>Evaluation!$X$137:$AB$137</c:f>
              <c:numCache>
                <c:formatCode>General</c:formatCode>
                <c:ptCount val="5"/>
                <c:pt idx="0">
                  <c:v>0.04</c:v>
                </c:pt>
                <c:pt idx="1">
                  <c:v>0.05</c:v>
                </c:pt>
                <c:pt idx="2">
                  <c:v>7.8E-2</c:v>
                </c:pt>
                <c:pt idx="3">
                  <c:v>9.9000000000000005E-2</c:v>
                </c:pt>
                <c:pt idx="4">
                  <c:v>0.157</c:v>
                </c:pt>
              </c:numCache>
            </c:numRef>
          </c:val>
          <c:smooth val="0"/>
          <c:extLst>
            <c:ext xmlns:c16="http://schemas.microsoft.com/office/drawing/2014/chart" uri="{C3380CC4-5D6E-409C-BE32-E72D297353CC}">
              <c16:uniqueId val="{00000000-7121-4AE1-B2E6-89B31985A9DE}"/>
            </c:ext>
          </c:extLst>
        </c:ser>
        <c:ser>
          <c:idx val="1"/>
          <c:order val="1"/>
          <c:tx>
            <c:strRef>
              <c:f>Evaluation!$W$138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Evaluation!$X$136:$AB$136</c:f>
              <c:numCache>
                <c:formatCode>General</c:formatCode>
                <c:ptCount val="5"/>
                <c:pt idx="0">
                  <c:v>3</c:v>
                </c:pt>
                <c:pt idx="1">
                  <c:v>5</c:v>
                </c:pt>
                <c:pt idx="2">
                  <c:v>7</c:v>
                </c:pt>
                <c:pt idx="3">
                  <c:v>9</c:v>
                </c:pt>
                <c:pt idx="4">
                  <c:v>11</c:v>
                </c:pt>
              </c:numCache>
            </c:numRef>
          </c:cat>
          <c:val>
            <c:numRef>
              <c:f>Evaluation!$X$138:$AB$138</c:f>
              <c:numCache>
                <c:formatCode>General</c:formatCode>
                <c:ptCount val="5"/>
                <c:pt idx="0">
                  <c:v>2.8000000000000001E-2</c:v>
                </c:pt>
                <c:pt idx="1">
                  <c:v>0.04</c:v>
                </c:pt>
                <c:pt idx="2">
                  <c:v>5.8999999999999997E-2</c:v>
                </c:pt>
                <c:pt idx="3">
                  <c:v>8.7999999999999995E-2</c:v>
                </c:pt>
                <c:pt idx="4">
                  <c:v>0.09</c:v>
                </c:pt>
              </c:numCache>
            </c:numRef>
          </c:val>
          <c:smooth val="0"/>
          <c:extLst>
            <c:ext xmlns:c16="http://schemas.microsoft.com/office/drawing/2014/chart" uri="{C3380CC4-5D6E-409C-BE32-E72D297353CC}">
              <c16:uniqueId val="{00000001-7121-4AE1-B2E6-89B31985A9DE}"/>
            </c:ext>
          </c:extLst>
        </c:ser>
        <c:ser>
          <c:idx val="2"/>
          <c:order val="2"/>
          <c:tx>
            <c:strRef>
              <c:f>Evaluation!$W$139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Evaluation!$X$136:$AB$136</c:f>
              <c:numCache>
                <c:formatCode>General</c:formatCode>
                <c:ptCount val="5"/>
                <c:pt idx="0">
                  <c:v>3</c:v>
                </c:pt>
                <c:pt idx="1">
                  <c:v>5</c:v>
                </c:pt>
                <c:pt idx="2">
                  <c:v>7</c:v>
                </c:pt>
                <c:pt idx="3">
                  <c:v>9</c:v>
                </c:pt>
                <c:pt idx="4">
                  <c:v>11</c:v>
                </c:pt>
              </c:numCache>
            </c:numRef>
          </c:cat>
          <c:val>
            <c:numRef>
              <c:f>Evaluation!$X$139:$AB$139</c:f>
              <c:numCache>
                <c:formatCode>General</c:formatCode>
                <c:ptCount val="5"/>
                <c:pt idx="0">
                  <c:v>2.3E-2</c:v>
                </c:pt>
                <c:pt idx="1">
                  <c:v>5.5E-2</c:v>
                </c:pt>
                <c:pt idx="2">
                  <c:v>7.2999999999999995E-2</c:v>
                </c:pt>
                <c:pt idx="3">
                  <c:v>0.10299999999999999</c:v>
                </c:pt>
                <c:pt idx="4">
                  <c:v>0.11</c:v>
                </c:pt>
              </c:numCache>
            </c:numRef>
          </c:val>
          <c:smooth val="0"/>
          <c:extLst>
            <c:ext xmlns:c16="http://schemas.microsoft.com/office/drawing/2014/chart" uri="{C3380CC4-5D6E-409C-BE32-E72D297353CC}">
              <c16:uniqueId val="{00000002-7121-4AE1-B2E6-89B31985A9DE}"/>
            </c:ext>
          </c:extLst>
        </c:ser>
        <c:dLbls>
          <c:showLegendKey val="0"/>
          <c:showVal val="0"/>
          <c:showCatName val="0"/>
          <c:showSerName val="0"/>
          <c:showPercent val="0"/>
          <c:showBubbleSize val="0"/>
        </c:dLbls>
        <c:marker val="1"/>
        <c:smooth val="0"/>
        <c:axId val="544690184"/>
        <c:axId val="544698384"/>
      </c:lineChart>
      <c:catAx>
        <c:axId val="54469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98384"/>
        <c:crosses val="autoZero"/>
        <c:auto val="1"/>
        <c:lblAlgn val="ctr"/>
        <c:lblOffset val="100"/>
        <c:noMultiLvlLbl val="0"/>
      </c:catAx>
      <c:valAx>
        <c:axId val="54469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90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Evaluation!$AI$137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Evaluation!$AJ$136:$AN$136</c:f>
              <c:numCache>
                <c:formatCode>General</c:formatCode>
                <c:ptCount val="5"/>
                <c:pt idx="0">
                  <c:v>3</c:v>
                </c:pt>
                <c:pt idx="1">
                  <c:v>5</c:v>
                </c:pt>
                <c:pt idx="2">
                  <c:v>7</c:v>
                </c:pt>
                <c:pt idx="3">
                  <c:v>9</c:v>
                </c:pt>
                <c:pt idx="4">
                  <c:v>11</c:v>
                </c:pt>
              </c:numCache>
            </c:numRef>
          </c:cat>
          <c:val>
            <c:numRef>
              <c:f>Evaluation!$AJ$137:$AN$137</c:f>
              <c:numCache>
                <c:formatCode>General</c:formatCode>
                <c:ptCount val="5"/>
                <c:pt idx="0">
                  <c:v>3.0000000000000001E-3</c:v>
                </c:pt>
                <c:pt idx="1">
                  <c:v>-3.3999999999999998E-3</c:v>
                </c:pt>
                <c:pt idx="2">
                  <c:v>-5.4000000000000003E-3</c:v>
                </c:pt>
                <c:pt idx="3">
                  <c:v>-6.0000000000000001E-3</c:v>
                </c:pt>
                <c:pt idx="4">
                  <c:v>-7.0000000000000001E-3</c:v>
                </c:pt>
              </c:numCache>
            </c:numRef>
          </c:val>
          <c:smooth val="0"/>
          <c:extLst>
            <c:ext xmlns:c16="http://schemas.microsoft.com/office/drawing/2014/chart" uri="{C3380CC4-5D6E-409C-BE32-E72D297353CC}">
              <c16:uniqueId val="{00000000-CCB9-414D-8B0E-BADC414F62B6}"/>
            </c:ext>
          </c:extLst>
        </c:ser>
        <c:ser>
          <c:idx val="1"/>
          <c:order val="1"/>
          <c:tx>
            <c:strRef>
              <c:f>Evaluation!$AI$138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Evaluation!$AJ$136:$AN$136</c:f>
              <c:numCache>
                <c:formatCode>General</c:formatCode>
                <c:ptCount val="5"/>
                <c:pt idx="0">
                  <c:v>3</c:v>
                </c:pt>
                <c:pt idx="1">
                  <c:v>5</c:v>
                </c:pt>
                <c:pt idx="2">
                  <c:v>7</c:v>
                </c:pt>
                <c:pt idx="3">
                  <c:v>9</c:v>
                </c:pt>
                <c:pt idx="4">
                  <c:v>11</c:v>
                </c:pt>
              </c:numCache>
            </c:numRef>
          </c:cat>
          <c:val>
            <c:numRef>
              <c:f>Evaluation!$AJ$138:$AN$138</c:f>
              <c:numCache>
                <c:formatCode>General</c:formatCode>
                <c:ptCount val="5"/>
                <c:pt idx="0">
                  <c:v>-3.0000000000000001E-3</c:v>
                </c:pt>
                <c:pt idx="1">
                  <c:v>-6.0000000000000001E-3</c:v>
                </c:pt>
                <c:pt idx="2">
                  <c:v>-7.0000000000000001E-3</c:v>
                </c:pt>
                <c:pt idx="3">
                  <c:v>-7.4999999999999997E-3</c:v>
                </c:pt>
                <c:pt idx="4">
                  <c:v>-8.0000000000000002E-3</c:v>
                </c:pt>
              </c:numCache>
            </c:numRef>
          </c:val>
          <c:smooth val="0"/>
          <c:extLst>
            <c:ext xmlns:c16="http://schemas.microsoft.com/office/drawing/2014/chart" uri="{C3380CC4-5D6E-409C-BE32-E72D297353CC}">
              <c16:uniqueId val="{00000001-CCB9-414D-8B0E-BADC414F62B6}"/>
            </c:ext>
          </c:extLst>
        </c:ser>
        <c:ser>
          <c:idx val="2"/>
          <c:order val="2"/>
          <c:tx>
            <c:strRef>
              <c:f>Evaluation!$AI$139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Evaluation!$AJ$136:$AN$136</c:f>
              <c:numCache>
                <c:formatCode>General</c:formatCode>
                <c:ptCount val="5"/>
                <c:pt idx="0">
                  <c:v>3</c:v>
                </c:pt>
                <c:pt idx="1">
                  <c:v>5</c:v>
                </c:pt>
                <c:pt idx="2">
                  <c:v>7</c:v>
                </c:pt>
                <c:pt idx="3">
                  <c:v>9</c:v>
                </c:pt>
                <c:pt idx="4">
                  <c:v>11</c:v>
                </c:pt>
              </c:numCache>
            </c:numRef>
          </c:cat>
          <c:val>
            <c:numRef>
              <c:f>Evaluation!$AJ$139:$AN$139</c:f>
              <c:numCache>
                <c:formatCode>General</c:formatCode>
                <c:ptCount val="5"/>
                <c:pt idx="0">
                  <c:v>0.12</c:v>
                </c:pt>
                <c:pt idx="1">
                  <c:v>6.4000000000000001E-2</c:v>
                </c:pt>
                <c:pt idx="2">
                  <c:v>0.03</c:v>
                </c:pt>
                <c:pt idx="3">
                  <c:v>2.7E-2</c:v>
                </c:pt>
                <c:pt idx="4">
                  <c:v>1.9E-2</c:v>
                </c:pt>
              </c:numCache>
            </c:numRef>
          </c:val>
          <c:smooth val="0"/>
          <c:extLst>
            <c:ext xmlns:c16="http://schemas.microsoft.com/office/drawing/2014/chart" uri="{C3380CC4-5D6E-409C-BE32-E72D297353CC}">
              <c16:uniqueId val="{00000002-CCB9-414D-8B0E-BADC414F62B6}"/>
            </c:ext>
          </c:extLst>
        </c:ser>
        <c:dLbls>
          <c:showLegendKey val="0"/>
          <c:showVal val="0"/>
          <c:showCatName val="0"/>
          <c:showSerName val="0"/>
          <c:showPercent val="0"/>
          <c:showBubbleSize val="0"/>
        </c:dLbls>
        <c:marker val="1"/>
        <c:smooth val="0"/>
        <c:axId val="544673128"/>
        <c:axId val="544672800"/>
      </c:lineChart>
      <c:catAx>
        <c:axId val="54467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72800"/>
        <c:crosses val="autoZero"/>
        <c:auto val="1"/>
        <c:lblAlgn val="ctr"/>
        <c:lblOffset val="100"/>
        <c:noMultiLvlLbl val="0"/>
      </c:catAx>
      <c:valAx>
        <c:axId val="54467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73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Evaluation!$AS$137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Evaluation!$AT$136:$AX$136</c:f>
              <c:numCache>
                <c:formatCode>General</c:formatCode>
                <c:ptCount val="5"/>
                <c:pt idx="0">
                  <c:v>3</c:v>
                </c:pt>
                <c:pt idx="1">
                  <c:v>5</c:v>
                </c:pt>
                <c:pt idx="2">
                  <c:v>7</c:v>
                </c:pt>
                <c:pt idx="3">
                  <c:v>9</c:v>
                </c:pt>
                <c:pt idx="4">
                  <c:v>11</c:v>
                </c:pt>
              </c:numCache>
            </c:numRef>
          </c:cat>
          <c:val>
            <c:numRef>
              <c:f>Evaluation!$AT$137:$AX$137</c:f>
              <c:numCache>
                <c:formatCode>General</c:formatCode>
                <c:ptCount val="5"/>
                <c:pt idx="0">
                  <c:v>78.5</c:v>
                </c:pt>
                <c:pt idx="1">
                  <c:v>106.4</c:v>
                </c:pt>
                <c:pt idx="2">
                  <c:v>138.19999999999999</c:v>
                </c:pt>
                <c:pt idx="3">
                  <c:v>163.30000000000001</c:v>
                </c:pt>
                <c:pt idx="4">
                  <c:v>189.4</c:v>
                </c:pt>
              </c:numCache>
            </c:numRef>
          </c:val>
          <c:smooth val="0"/>
          <c:extLst>
            <c:ext xmlns:c16="http://schemas.microsoft.com/office/drawing/2014/chart" uri="{C3380CC4-5D6E-409C-BE32-E72D297353CC}">
              <c16:uniqueId val="{00000000-7CA8-4313-9F30-9433D43FA5C2}"/>
            </c:ext>
          </c:extLst>
        </c:ser>
        <c:ser>
          <c:idx val="1"/>
          <c:order val="1"/>
          <c:tx>
            <c:strRef>
              <c:f>Evaluation!$AS$138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Evaluation!$AT$136:$AX$136</c:f>
              <c:numCache>
                <c:formatCode>General</c:formatCode>
                <c:ptCount val="5"/>
                <c:pt idx="0">
                  <c:v>3</c:v>
                </c:pt>
                <c:pt idx="1">
                  <c:v>5</c:v>
                </c:pt>
                <c:pt idx="2">
                  <c:v>7</c:v>
                </c:pt>
                <c:pt idx="3">
                  <c:v>9</c:v>
                </c:pt>
                <c:pt idx="4">
                  <c:v>11</c:v>
                </c:pt>
              </c:numCache>
            </c:numRef>
          </c:cat>
          <c:val>
            <c:numRef>
              <c:f>Evaluation!$AT$138:$AX$138</c:f>
              <c:numCache>
                <c:formatCode>General</c:formatCode>
                <c:ptCount val="5"/>
                <c:pt idx="0">
                  <c:v>110.4</c:v>
                </c:pt>
                <c:pt idx="1">
                  <c:v>137.19999999999999</c:v>
                </c:pt>
                <c:pt idx="2">
                  <c:v>173.2</c:v>
                </c:pt>
                <c:pt idx="3">
                  <c:v>214</c:v>
                </c:pt>
                <c:pt idx="4">
                  <c:v>257.5</c:v>
                </c:pt>
              </c:numCache>
            </c:numRef>
          </c:val>
          <c:smooth val="0"/>
          <c:extLst>
            <c:ext xmlns:c16="http://schemas.microsoft.com/office/drawing/2014/chart" uri="{C3380CC4-5D6E-409C-BE32-E72D297353CC}">
              <c16:uniqueId val="{00000001-7CA8-4313-9F30-9433D43FA5C2}"/>
            </c:ext>
          </c:extLst>
        </c:ser>
        <c:ser>
          <c:idx val="2"/>
          <c:order val="2"/>
          <c:tx>
            <c:strRef>
              <c:f>Evaluation!$AS$139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Evaluation!$AT$136:$AX$136</c:f>
              <c:numCache>
                <c:formatCode>General</c:formatCode>
                <c:ptCount val="5"/>
                <c:pt idx="0">
                  <c:v>3</c:v>
                </c:pt>
                <c:pt idx="1">
                  <c:v>5</c:v>
                </c:pt>
                <c:pt idx="2">
                  <c:v>7</c:v>
                </c:pt>
                <c:pt idx="3">
                  <c:v>9</c:v>
                </c:pt>
                <c:pt idx="4">
                  <c:v>11</c:v>
                </c:pt>
              </c:numCache>
            </c:numRef>
          </c:cat>
          <c:val>
            <c:numRef>
              <c:f>Evaluation!$AT$139:$AX$139</c:f>
              <c:numCache>
                <c:formatCode>General</c:formatCode>
                <c:ptCount val="5"/>
                <c:pt idx="0">
                  <c:v>354.6</c:v>
                </c:pt>
                <c:pt idx="1">
                  <c:v>538.29999999999995</c:v>
                </c:pt>
                <c:pt idx="2">
                  <c:v>695.4</c:v>
                </c:pt>
                <c:pt idx="3">
                  <c:v>972.4</c:v>
                </c:pt>
                <c:pt idx="4">
                  <c:v>1174.8</c:v>
                </c:pt>
              </c:numCache>
            </c:numRef>
          </c:val>
          <c:smooth val="0"/>
          <c:extLst>
            <c:ext xmlns:c16="http://schemas.microsoft.com/office/drawing/2014/chart" uri="{C3380CC4-5D6E-409C-BE32-E72D297353CC}">
              <c16:uniqueId val="{00000002-7CA8-4313-9F30-9433D43FA5C2}"/>
            </c:ext>
          </c:extLst>
        </c:ser>
        <c:dLbls>
          <c:showLegendKey val="0"/>
          <c:showVal val="0"/>
          <c:showCatName val="0"/>
          <c:showSerName val="0"/>
          <c:showPercent val="0"/>
          <c:showBubbleSize val="0"/>
        </c:dLbls>
        <c:marker val="1"/>
        <c:smooth val="0"/>
        <c:axId val="585402392"/>
        <c:axId val="585405016"/>
      </c:lineChart>
      <c:catAx>
        <c:axId val="58540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405016"/>
        <c:crosses val="autoZero"/>
        <c:auto val="1"/>
        <c:lblAlgn val="ctr"/>
        <c:lblOffset val="100"/>
        <c:noMultiLvlLbl val="0"/>
      </c:catAx>
      <c:valAx>
        <c:axId val="585405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402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pmi</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Evaluation!$A$161</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Evaluation!$B$160:$F$160</c:f>
              <c:numCache>
                <c:formatCode>General</c:formatCode>
                <c:ptCount val="5"/>
                <c:pt idx="0">
                  <c:v>3</c:v>
                </c:pt>
                <c:pt idx="1">
                  <c:v>5</c:v>
                </c:pt>
                <c:pt idx="2">
                  <c:v>7</c:v>
                </c:pt>
                <c:pt idx="3">
                  <c:v>9</c:v>
                </c:pt>
                <c:pt idx="4">
                  <c:v>11</c:v>
                </c:pt>
              </c:numCache>
            </c:numRef>
          </c:cat>
          <c:val>
            <c:numRef>
              <c:f>Evaluation!$B$161:$F$161</c:f>
              <c:numCache>
                <c:formatCode>General</c:formatCode>
                <c:ptCount val="5"/>
                <c:pt idx="0">
                  <c:v>5.57</c:v>
                </c:pt>
                <c:pt idx="1">
                  <c:v>6.17</c:v>
                </c:pt>
                <c:pt idx="2">
                  <c:v>6.75</c:v>
                </c:pt>
                <c:pt idx="3" formatCode="#,##0.000">
                  <c:v>7.18</c:v>
                </c:pt>
                <c:pt idx="4" formatCode="#,##0.000">
                  <c:v>7.44</c:v>
                </c:pt>
              </c:numCache>
            </c:numRef>
          </c:val>
          <c:smooth val="0"/>
          <c:extLst>
            <c:ext xmlns:c16="http://schemas.microsoft.com/office/drawing/2014/chart" uri="{C3380CC4-5D6E-409C-BE32-E72D297353CC}">
              <c16:uniqueId val="{00000000-24CE-4928-8F25-D511F0BBD4F6}"/>
            </c:ext>
          </c:extLst>
        </c:ser>
        <c:ser>
          <c:idx val="1"/>
          <c:order val="1"/>
          <c:tx>
            <c:strRef>
              <c:f>Evaluation!$A$162</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Evaluation!$B$160:$F$160</c:f>
              <c:numCache>
                <c:formatCode>General</c:formatCode>
                <c:ptCount val="5"/>
                <c:pt idx="0">
                  <c:v>3</c:v>
                </c:pt>
                <c:pt idx="1">
                  <c:v>5</c:v>
                </c:pt>
                <c:pt idx="2">
                  <c:v>7</c:v>
                </c:pt>
                <c:pt idx="3">
                  <c:v>9</c:v>
                </c:pt>
                <c:pt idx="4">
                  <c:v>11</c:v>
                </c:pt>
              </c:numCache>
            </c:numRef>
          </c:cat>
          <c:val>
            <c:numRef>
              <c:f>Evaluation!$B$162:$F$162</c:f>
              <c:numCache>
                <c:formatCode>#,##0.000</c:formatCode>
                <c:ptCount val="5"/>
                <c:pt idx="0">
                  <c:v>4.8070000000000004</c:v>
                </c:pt>
                <c:pt idx="1">
                  <c:v>5.3449999999999998</c:v>
                </c:pt>
                <c:pt idx="2" formatCode="#,##0.00">
                  <c:v>5.75</c:v>
                </c:pt>
                <c:pt idx="3" formatCode="#,##0.00">
                  <c:v>6.2050000000000001</c:v>
                </c:pt>
                <c:pt idx="4" formatCode="#,##0.00">
                  <c:v>6.5049999999999999</c:v>
                </c:pt>
              </c:numCache>
            </c:numRef>
          </c:val>
          <c:smooth val="0"/>
          <c:extLst>
            <c:ext xmlns:c16="http://schemas.microsoft.com/office/drawing/2014/chart" uri="{C3380CC4-5D6E-409C-BE32-E72D297353CC}">
              <c16:uniqueId val="{00000001-24CE-4928-8F25-D511F0BBD4F6}"/>
            </c:ext>
          </c:extLst>
        </c:ser>
        <c:ser>
          <c:idx val="2"/>
          <c:order val="2"/>
          <c:tx>
            <c:strRef>
              <c:f>Evaluation!$A$163</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Evaluation!$B$160:$F$160</c:f>
              <c:numCache>
                <c:formatCode>General</c:formatCode>
                <c:ptCount val="5"/>
                <c:pt idx="0">
                  <c:v>3</c:v>
                </c:pt>
                <c:pt idx="1">
                  <c:v>5</c:v>
                </c:pt>
                <c:pt idx="2">
                  <c:v>7</c:v>
                </c:pt>
                <c:pt idx="3">
                  <c:v>9</c:v>
                </c:pt>
                <c:pt idx="4">
                  <c:v>11</c:v>
                </c:pt>
              </c:numCache>
            </c:numRef>
          </c:cat>
          <c:val>
            <c:numRef>
              <c:f>Evaluation!$B$163:$F$163</c:f>
              <c:numCache>
                <c:formatCode>#,##0.00</c:formatCode>
                <c:ptCount val="5"/>
                <c:pt idx="0" formatCode="General">
                  <c:v>4.4130000000000003</c:v>
                </c:pt>
                <c:pt idx="1">
                  <c:v>5.0970000000000004</c:v>
                </c:pt>
                <c:pt idx="2">
                  <c:v>5.6130000000000004</c:v>
                </c:pt>
                <c:pt idx="3">
                  <c:v>5.8319999999999999</c:v>
                </c:pt>
                <c:pt idx="4">
                  <c:v>6.1639999999999997</c:v>
                </c:pt>
              </c:numCache>
            </c:numRef>
          </c:val>
          <c:smooth val="0"/>
          <c:extLst>
            <c:ext xmlns:c16="http://schemas.microsoft.com/office/drawing/2014/chart" uri="{C3380CC4-5D6E-409C-BE32-E72D297353CC}">
              <c16:uniqueId val="{00000002-24CE-4928-8F25-D511F0BBD4F6}"/>
            </c:ext>
          </c:extLst>
        </c:ser>
        <c:dLbls>
          <c:showLegendKey val="0"/>
          <c:showVal val="0"/>
          <c:showCatName val="0"/>
          <c:showSerName val="0"/>
          <c:showPercent val="0"/>
          <c:showBubbleSize val="0"/>
        </c:dLbls>
        <c:marker val="1"/>
        <c:smooth val="0"/>
        <c:axId val="520174480"/>
        <c:axId val="520168904"/>
      </c:lineChart>
      <c:catAx>
        <c:axId val="52017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68904"/>
        <c:crosses val="autoZero"/>
        <c:auto val="1"/>
        <c:lblAlgn val="ctr"/>
        <c:lblOffset val="100"/>
        <c:noMultiLvlLbl val="0"/>
      </c:catAx>
      <c:valAx>
        <c:axId val="520168904"/>
        <c:scaling>
          <c:orientation val="minMax"/>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7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Evaluation!$L$161</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Evaluation!$M$160:$Q$160</c:f>
              <c:numCache>
                <c:formatCode>General</c:formatCode>
                <c:ptCount val="5"/>
                <c:pt idx="0">
                  <c:v>3</c:v>
                </c:pt>
                <c:pt idx="1">
                  <c:v>5</c:v>
                </c:pt>
                <c:pt idx="2">
                  <c:v>7</c:v>
                </c:pt>
                <c:pt idx="3">
                  <c:v>9</c:v>
                </c:pt>
                <c:pt idx="4">
                  <c:v>11</c:v>
                </c:pt>
              </c:numCache>
            </c:numRef>
          </c:cat>
          <c:val>
            <c:numRef>
              <c:f>Evaluation!$M$161:$Q$161</c:f>
              <c:numCache>
                <c:formatCode>General</c:formatCode>
                <c:ptCount val="5"/>
                <c:pt idx="0">
                  <c:v>0.55600000000000005</c:v>
                </c:pt>
                <c:pt idx="1">
                  <c:v>0.47</c:v>
                </c:pt>
                <c:pt idx="2">
                  <c:v>0.38</c:v>
                </c:pt>
                <c:pt idx="3">
                  <c:v>0.318</c:v>
                </c:pt>
                <c:pt idx="4">
                  <c:v>0.30299999999999999</c:v>
                </c:pt>
              </c:numCache>
            </c:numRef>
          </c:val>
          <c:smooth val="0"/>
          <c:extLst>
            <c:ext xmlns:c16="http://schemas.microsoft.com/office/drawing/2014/chart" uri="{C3380CC4-5D6E-409C-BE32-E72D297353CC}">
              <c16:uniqueId val="{00000000-3181-401A-BDDB-20C7DBB3BA90}"/>
            </c:ext>
          </c:extLst>
        </c:ser>
        <c:ser>
          <c:idx val="1"/>
          <c:order val="1"/>
          <c:tx>
            <c:strRef>
              <c:f>Evaluation!$L$162</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Evaluation!$M$160:$Q$160</c:f>
              <c:numCache>
                <c:formatCode>General</c:formatCode>
                <c:ptCount val="5"/>
                <c:pt idx="0">
                  <c:v>3</c:v>
                </c:pt>
                <c:pt idx="1">
                  <c:v>5</c:v>
                </c:pt>
                <c:pt idx="2">
                  <c:v>7</c:v>
                </c:pt>
                <c:pt idx="3">
                  <c:v>9</c:v>
                </c:pt>
                <c:pt idx="4">
                  <c:v>11</c:v>
                </c:pt>
              </c:numCache>
            </c:numRef>
          </c:cat>
          <c:val>
            <c:numRef>
              <c:f>Evaluation!$M$162:$Q$162</c:f>
              <c:numCache>
                <c:formatCode>General</c:formatCode>
                <c:ptCount val="5"/>
                <c:pt idx="0">
                  <c:v>0.53</c:v>
                </c:pt>
                <c:pt idx="1">
                  <c:v>0.44700000000000001</c:v>
                </c:pt>
                <c:pt idx="2">
                  <c:v>0.41399999999999998</c:v>
                </c:pt>
                <c:pt idx="3">
                  <c:v>0.34799999999999998</c:v>
                </c:pt>
                <c:pt idx="4">
                  <c:v>0.32</c:v>
                </c:pt>
              </c:numCache>
            </c:numRef>
          </c:val>
          <c:smooth val="0"/>
          <c:extLst>
            <c:ext xmlns:c16="http://schemas.microsoft.com/office/drawing/2014/chart" uri="{C3380CC4-5D6E-409C-BE32-E72D297353CC}">
              <c16:uniqueId val="{00000001-3181-401A-BDDB-20C7DBB3BA90}"/>
            </c:ext>
          </c:extLst>
        </c:ser>
        <c:ser>
          <c:idx val="2"/>
          <c:order val="2"/>
          <c:tx>
            <c:strRef>
              <c:f>Evaluation!$L$163</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Evaluation!$M$160:$Q$160</c:f>
              <c:numCache>
                <c:formatCode>General</c:formatCode>
                <c:ptCount val="5"/>
                <c:pt idx="0">
                  <c:v>3</c:v>
                </c:pt>
                <c:pt idx="1">
                  <c:v>5</c:v>
                </c:pt>
                <c:pt idx="2">
                  <c:v>7</c:v>
                </c:pt>
                <c:pt idx="3">
                  <c:v>9</c:v>
                </c:pt>
                <c:pt idx="4">
                  <c:v>11</c:v>
                </c:pt>
              </c:numCache>
            </c:numRef>
          </c:cat>
          <c:val>
            <c:numRef>
              <c:f>Evaluation!$M$163:$Q$163</c:f>
              <c:numCache>
                <c:formatCode>General</c:formatCode>
                <c:ptCount val="5"/>
                <c:pt idx="0">
                  <c:v>0.69499999999999995</c:v>
                </c:pt>
                <c:pt idx="1">
                  <c:v>1.0900000000000001</c:v>
                </c:pt>
                <c:pt idx="2">
                  <c:v>0.47699999999999998</c:v>
                </c:pt>
                <c:pt idx="3">
                  <c:v>0.496</c:v>
                </c:pt>
                <c:pt idx="4">
                  <c:v>0.66400000000000003</c:v>
                </c:pt>
              </c:numCache>
            </c:numRef>
          </c:val>
          <c:smooth val="0"/>
          <c:extLst>
            <c:ext xmlns:c16="http://schemas.microsoft.com/office/drawing/2014/chart" uri="{C3380CC4-5D6E-409C-BE32-E72D297353CC}">
              <c16:uniqueId val="{00000002-3181-401A-BDDB-20C7DBB3BA90}"/>
            </c:ext>
          </c:extLst>
        </c:ser>
        <c:ser>
          <c:idx val="3"/>
          <c:order val="3"/>
          <c:tx>
            <c:strRef>
              <c:f>Evaluation!$L$164</c:f>
              <c:strCache>
                <c:ptCount val="1"/>
                <c:pt idx="0">
                  <c:v>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Evaluation!$M$160:$Q$160</c:f>
              <c:numCache>
                <c:formatCode>General</c:formatCode>
                <c:ptCount val="5"/>
                <c:pt idx="0">
                  <c:v>3</c:v>
                </c:pt>
                <c:pt idx="1">
                  <c:v>5</c:v>
                </c:pt>
                <c:pt idx="2">
                  <c:v>7</c:v>
                </c:pt>
                <c:pt idx="3">
                  <c:v>9</c:v>
                </c:pt>
                <c:pt idx="4">
                  <c:v>11</c:v>
                </c:pt>
              </c:numCache>
            </c:numRef>
          </c:cat>
          <c:val>
            <c:numRef>
              <c:f>Evaluation!$M$164:$Q$164</c:f>
              <c:numCache>
                <c:formatCode>General</c:formatCode>
                <c:ptCount val="5"/>
                <c:pt idx="0">
                  <c:v>0.59366666666666668</c:v>
                </c:pt>
                <c:pt idx="1">
                  <c:v>0.66900000000000004</c:v>
                </c:pt>
                <c:pt idx="2">
                  <c:v>0.42366666666666664</c:v>
                </c:pt>
                <c:pt idx="3">
                  <c:v>0.38733333333333331</c:v>
                </c:pt>
                <c:pt idx="4">
                  <c:v>0.42899999999999999</c:v>
                </c:pt>
              </c:numCache>
            </c:numRef>
          </c:val>
          <c:smooth val="0"/>
          <c:extLst>
            <c:ext xmlns:c16="http://schemas.microsoft.com/office/drawing/2014/chart" uri="{C3380CC4-5D6E-409C-BE32-E72D297353CC}">
              <c16:uniqueId val="{00000000-CF53-4F3D-8029-1A1791E06318}"/>
            </c:ext>
          </c:extLst>
        </c:ser>
        <c:dLbls>
          <c:showLegendKey val="0"/>
          <c:showVal val="0"/>
          <c:showCatName val="0"/>
          <c:showSerName val="0"/>
          <c:showPercent val="0"/>
          <c:showBubbleSize val="0"/>
        </c:dLbls>
        <c:marker val="1"/>
        <c:smooth val="0"/>
        <c:axId val="398055392"/>
        <c:axId val="398048504"/>
      </c:lineChart>
      <c:catAx>
        <c:axId val="39805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48504"/>
        <c:crosses val="autoZero"/>
        <c:auto val="1"/>
        <c:lblAlgn val="ctr"/>
        <c:lblOffset val="100"/>
        <c:noMultiLvlLbl val="0"/>
      </c:catAx>
      <c:valAx>
        <c:axId val="39804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5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umass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Evaluation!$W$161</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Evaluation!$X$160:$AB$160</c:f>
              <c:numCache>
                <c:formatCode>General</c:formatCode>
                <c:ptCount val="5"/>
                <c:pt idx="0">
                  <c:v>3</c:v>
                </c:pt>
                <c:pt idx="1">
                  <c:v>5</c:v>
                </c:pt>
                <c:pt idx="2">
                  <c:v>7</c:v>
                </c:pt>
                <c:pt idx="3">
                  <c:v>9</c:v>
                </c:pt>
                <c:pt idx="4">
                  <c:v>11</c:v>
                </c:pt>
              </c:numCache>
            </c:numRef>
          </c:cat>
          <c:val>
            <c:numRef>
              <c:f>Evaluation!$X$161:$AB$161</c:f>
              <c:numCache>
                <c:formatCode>General</c:formatCode>
                <c:ptCount val="5"/>
                <c:pt idx="0">
                  <c:v>3.6999999999999998E-2</c:v>
                </c:pt>
                <c:pt idx="1">
                  <c:v>5.0999999999999997E-2</c:v>
                </c:pt>
                <c:pt idx="2">
                  <c:v>7.0999999999999994E-2</c:v>
                </c:pt>
                <c:pt idx="3">
                  <c:v>9.7000000000000003E-2</c:v>
                </c:pt>
                <c:pt idx="4">
                  <c:v>0.109</c:v>
                </c:pt>
              </c:numCache>
            </c:numRef>
          </c:val>
          <c:smooth val="0"/>
          <c:extLst>
            <c:ext xmlns:c16="http://schemas.microsoft.com/office/drawing/2014/chart" uri="{C3380CC4-5D6E-409C-BE32-E72D297353CC}">
              <c16:uniqueId val="{00000000-1C70-4811-9483-7C6BFC3EAFCB}"/>
            </c:ext>
          </c:extLst>
        </c:ser>
        <c:ser>
          <c:idx val="1"/>
          <c:order val="1"/>
          <c:tx>
            <c:strRef>
              <c:f>Evaluation!$W$162</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Evaluation!$X$160:$AB$160</c:f>
              <c:numCache>
                <c:formatCode>General</c:formatCode>
                <c:ptCount val="5"/>
                <c:pt idx="0">
                  <c:v>3</c:v>
                </c:pt>
                <c:pt idx="1">
                  <c:v>5</c:v>
                </c:pt>
                <c:pt idx="2">
                  <c:v>7</c:v>
                </c:pt>
                <c:pt idx="3">
                  <c:v>9</c:v>
                </c:pt>
                <c:pt idx="4">
                  <c:v>11</c:v>
                </c:pt>
              </c:numCache>
            </c:numRef>
          </c:cat>
          <c:val>
            <c:numRef>
              <c:f>Evaluation!$X$162:$AB$162</c:f>
              <c:numCache>
                <c:formatCode>General</c:formatCode>
                <c:ptCount val="5"/>
                <c:pt idx="0">
                  <c:v>0.02</c:v>
                </c:pt>
                <c:pt idx="1">
                  <c:v>3.2000000000000001E-2</c:v>
                </c:pt>
                <c:pt idx="2">
                  <c:v>0.04</c:v>
                </c:pt>
                <c:pt idx="3">
                  <c:v>5.3999999999999999E-2</c:v>
                </c:pt>
                <c:pt idx="4">
                  <c:v>6.4000000000000001E-2</c:v>
                </c:pt>
              </c:numCache>
            </c:numRef>
          </c:val>
          <c:smooth val="0"/>
          <c:extLst>
            <c:ext xmlns:c16="http://schemas.microsoft.com/office/drawing/2014/chart" uri="{C3380CC4-5D6E-409C-BE32-E72D297353CC}">
              <c16:uniqueId val="{00000001-1C70-4811-9483-7C6BFC3EAFCB}"/>
            </c:ext>
          </c:extLst>
        </c:ser>
        <c:ser>
          <c:idx val="2"/>
          <c:order val="2"/>
          <c:tx>
            <c:strRef>
              <c:f>Evaluation!$W$163</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Evaluation!$X$160:$AB$160</c:f>
              <c:numCache>
                <c:formatCode>General</c:formatCode>
                <c:ptCount val="5"/>
                <c:pt idx="0">
                  <c:v>3</c:v>
                </c:pt>
                <c:pt idx="1">
                  <c:v>5</c:v>
                </c:pt>
                <c:pt idx="2">
                  <c:v>7</c:v>
                </c:pt>
                <c:pt idx="3">
                  <c:v>9</c:v>
                </c:pt>
                <c:pt idx="4">
                  <c:v>11</c:v>
                </c:pt>
              </c:numCache>
            </c:numRef>
          </c:cat>
          <c:val>
            <c:numRef>
              <c:f>Evaluation!$X$163:$AB$163</c:f>
              <c:numCache>
                <c:formatCode>General</c:formatCode>
                <c:ptCount val="5"/>
                <c:pt idx="0">
                  <c:v>2.06E-2</c:v>
                </c:pt>
                <c:pt idx="1">
                  <c:v>3.1199999999999999E-2</c:v>
                </c:pt>
                <c:pt idx="2">
                  <c:v>4.2999999999999997E-2</c:v>
                </c:pt>
                <c:pt idx="3">
                  <c:v>4.5999999999999999E-2</c:v>
                </c:pt>
                <c:pt idx="4">
                  <c:v>5.6000000000000001E-2</c:v>
                </c:pt>
              </c:numCache>
            </c:numRef>
          </c:val>
          <c:smooth val="0"/>
          <c:extLst>
            <c:ext xmlns:c16="http://schemas.microsoft.com/office/drawing/2014/chart" uri="{C3380CC4-5D6E-409C-BE32-E72D297353CC}">
              <c16:uniqueId val="{00000002-1C70-4811-9483-7C6BFC3EAFCB}"/>
            </c:ext>
          </c:extLst>
        </c:ser>
        <c:dLbls>
          <c:showLegendKey val="0"/>
          <c:showVal val="0"/>
          <c:showCatName val="0"/>
          <c:showSerName val="0"/>
          <c:showPercent val="0"/>
          <c:showBubbleSize val="0"/>
        </c:dLbls>
        <c:marker val="1"/>
        <c:smooth val="0"/>
        <c:axId val="491887920"/>
        <c:axId val="491883000"/>
      </c:lineChart>
      <c:catAx>
        <c:axId val="49188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83000"/>
        <c:crosses val="autoZero"/>
        <c:auto val="1"/>
        <c:lblAlgn val="ctr"/>
        <c:lblOffset val="100"/>
        <c:noMultiLvlLbl val="0"/>
      </c:catAx>
      <c:valAx>
        <c:axId val="49188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8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Evaluation!$AI$161</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Evaluation!$AJ$160:$AN$160</c:f>
              <c:numCache>
                <c:formatCode>General</c:formatCode>
                <c:ptCount val="5"/>
                <c:pt idx="0">
                  <c:v>3</c:v>
                </c:pt>
                <c:pt idx="1">
                  <c:v>5</c:v>
                </c:pt>
                <c:pt idx="2">
                  <c:v>7</c:v>
                </c:pt>
                <c:pt idx="3">
                  <c:v>9</c:v>
                </c:pt>
                <c:pt idx="4">
                  <c:v>11</c:v>
                </c:pt>
              </c:numCache>
            </c:numRef>
          </c:cat>
          <c:val>
            <c:numRef>
              <c:f>Evaluation!$AJ$161:$AN$161</c:f>
              <c:numCache>
                <c:formatCode>General</c:formatCode>
                <c:ptCount val="5"/>
                <c:pt idx="0">
                  <c:v>2.3E-3</c:v>
                </c:pt>
                <c:pt idx="1">
                  <c:v>-2.8E-3</c:v>
                </c:pt>
                <c:pt idx="2">
                  <c:v>-5.0000000000000001E-3</c:v>
                </c:pt>
                <c:pt idx="3">
                  <c:v>-6.1000000000000004E-3</c:v>
                </c:pt>
                <c:pt idx="4">
                  <c:v>-7.1000000000000004E-3</c:v>
                </c:pt>
              </c:numCache>
            </c:numRef>
          </c:val>
          <c:smooth val="0"/>
          <c:extLst>
            <c:ext xmlns:c16="http://schemas.microsoft.com/office/drawing/2014/chart" uri="{C3380CC4-5D6E-409C-BE32-E72D297353CC}">
              <c16:uniqueId val="{00000000-F3D8-4CA2-A74C-EEBCA75471E9}"/>
            </c:ext>
          </c:extLst>
        </c:ser>
        <c:ser>
          <c:idx val="1"/>
          <c:order val="1"/>
          <c:tx>
            <c:strRef>
              <c:f>Evaluation!$AI$162</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Evaluation!$AJ$160:$AN$160</c:f>
              <c:numCache>
                <c:formatCode>General</c:formatCode>
                <c:ptCount val="5"/>
                <c:pt idx="0">
                  <c:v>3</c:v>
                </c:pt>
                <c:pt idx="1">
                  <c:v>5</c:v>
                </c:pt>
                <c:pt idx="2">
                  <c:v>7</c:v>
                </c:pt>
                <c:pt idx="3">
                  <c:v>9</c:v>
                </c:pt>
                <c:pt idx="4">
                  <c:v>11</c:v>
                </c:pt>
              </c:numCache>
            </c:numRef>
          </c:cat>
          <c:val>
            <c:numRef>
              <c:f>Evaluation!$AJ$162:$AN$162</c:f>
              <c:numCache>
                <c:formatCode>General</c:formatCode>
                <c:ptCount val="5"/>
                <c:pt idx="0">
                  <c:v>-3.5999999999999999E-3</c:v>
                </c:pt>
                <c:pt idx="1">
                  <c:v>-6.0000000000000001E-3</c:v>
                </c:pt>
                <c:pt idx="2">
                  <c:v>-8.0000000000000002E-3</c:v>
                </c:pt>
                <c:pt idx="3">
                  <c:v>-8.5000000000000006E-3</c:v>
                </c:pt>
                <c:pt idx="4">
                  <c:v>-8.8999999999999999E-3</c:v>
                </c:pt>
              </c:numCache>
            </c:numRef>
          </c:val>
          <c:smooth val="0"/>
          <c:extLst>
            <c:ext xmlns:c16="http://schemas.microsoft.com/office/drawing/2014/chart" uri="{C3380CC4-5D6E-409C-BE32-E72D297353CC}">
              <c16:uniqueId val="{00000001-F3D8-4CA2-A74C-EEBCA75471E9}"/>
            </c:ext>
          </c:extLst>
        </c:ser>
        <c:ser>
          <c:idx val="2"/>
          <c:order val="2"/>
          <c:tx>
            <c:strRef>
              <c:f>Evaluation!$AI$163</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Evaluation!$AJ$160:$AN$160</c:f>
              <c:numCache>
                <c:formatCode>General</c:formatCode>
                <c:ptCount val="5"/>
                <c:pt idx="0">
                  <c:v>3</c:v>
                </c:pt>
                <c:pt idx="1">
                  <c:v>5</c:v>
                </c:pt>
                <c:pt idx="2">
                  <c:v>7</c:v>
                </c:pt>
                <c:pt idx="3">
                  <c:v>9</c:v>
                </c:pt>
                <c:pt idx="4">
                  <c:v>11</c:v>
                </c:pt>
              </c:numCache>
            </c:numRef>
          </c:cat>
          <c:val>
            <c:numRef>
              <c:f>Evaluation!$AJ$163:$AN$163</c:f>
              <c:numCache>
                <c:formatCode>General</c:formatCode>
                <c:ptCount val="5"/>
                <c:pt idx="0">
                  <c:v>0.12</c:v>
                </c:pt>
                <c:pt idx="1">
                  <c:v>7.0000000000000007E-2</c:v>
                </c:pt>
                <c:pt idx="2">
                  <c:v>4.1000000000000002E-2</c:v>
                </c:pt>
                <c:pt idx="3">
                  <c:v>2.7E-2</c:v>
                </c:pt>
                <c:pt idx="4">
                  <c:v>1.4E-2</c:v>
                </c:pt>
              </c:numCache>
            </c:numRef>
          </c:val>
          <c:smooth val="0"/>
          <c:extLst>
            <c:ext xmlns:c16="http://schemas.microsoft.com/office/drawing/2014/chart" uri="{C3380CC4-5D6E-409C-BE32-E72D297353CC}">
              <c16:uniqueId val="{00000002-F3D8-4CA2-A74C-EEBCA75471E9}"/>
            </c:ext>
          </c:extLst>
        </c:ser>
        <c:dLbls>
          <c:showLegendKey val="0"/>
          <c:showVal val="0"/>
          <c:showCatName val="0"/>
          <c:showSerName val="0"/>
          <c:showPercent val="0"/>
          <c:showBubbleSize val="0"/>
        </c:dLbls>
        <c:marker val="1"/>
        <c:smooth val="0"/>
        <c:axId val="404224096"/>
        <c:axId val="404226392"/>
      </c:lineChart>
      <c:catAx>
        <c:axId val="4042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26392"/>
        <c:crosses val="autoZero"/>
        <c:auto val="1"/>
        <c:lblAlgn val="ctr"/>
        <c:lblOffset val="100"/>
        <c:noMultiLvlLbl val="0"/>
      </c:catAx>
      <c:valAx>
        <c:axId val="40422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2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Evaluation!$W$18</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Evaluation!$X$11:$AF$11</c:f>
              <c:strCache>
                <c:ptCount val="9"/>
                <c:pt idx="0">
                  <c:v>0.1</c:v>
                </c:pt>
                <c:pt idx="1">
                  <c:v>0.2</c:v>
                </c:pt>
                <c:pt idx="2">
                  <c:v>0.3</c:v>
                </c:pt>
                <c:pt idx="3">
                  <c:v>0.4</c:v>
                </c:pt>
                <c:pt idx="4">
                  <c:v>0.5</c:v>
                </c:pt>
                <c:pt idx="5">
                  <c:v>0.6</c:v>
                </c:pt>
                <c:pt idx="6">
                  <c:v>0.7</c:v>
                </c:pt>
                <c:pt idx="7">
                  <c:v>0.8</c:v>
                </c:pt>
                <c:pt idx="8">
                  <c:v>0.9</c:v>
                </c:pt>
              </c:strCache>
            </c:strRef>
          </c:cat>
          <c:val>
            <c:numRef>
              <c:f>Evaluation!$X$18:$AF$18</c:f>
              <c:numCache>
                <c:formatCode>General</c:formatCode>
                <c:ptCount val="9"/>
                <c:pt idx="0">
                  <c:v>5.1000000000000004E-2</c:v>
                </c:pt>
                <c:pt idx="1">
                  <c:v>5.2199999999999989E-2</c:v>
                </c:pt>
                <c:pt idx="2">
                  <c:v>5.2199999999999989E-2</c:v>
                </c:pt>
                <c:pt idx="3">
                  <c:v>5.2199999999999989E-2</c:v>
                </c:pt>
                <c:pt idx="4">
                  <c:v>5.2399999999999988E-2</c:v>
                </c:pt>
                <c:pt idx="5">
                  <c:v>6.0399999999999995E-2</c:v>
                </c:pt>
                <c:pt idx="6">
                  <c:v>0.1002</c:v>
                </c:pt>
                <c:pt idx="7">
                  <c:v>0.28400000000000003</c:v>
                </c:pt>
              </c:numCache>
            </c:numRef>
          </c:val>
          <c:smooth val="0"/>
          <c:extLst>
            <c:ext xmlns:c16="http://schemas.microsoft.com/office/drawing/2014/chart" uri="{C3380CC4-5D6E-409C-BE32-E72D297353CC}">
              <c16:uniqueId val="{00000006-17D9-4FC2-BB74-6B3CD5E8E6D4}"/>
            </c:ext>
          </c:extLst>
        </c:ser>
        <c:dLbls>
          <c:dLblPos val="t"/>
          <c:showLegendKey val="0"/>
          <c:showVal val="1"/>
          <c:showCatName val="0"/>
          <c:showSerName val="0"/>
          <c:showPercent val="0"/>
          <c:showBubbleSize val="0"/>
        </c:dLbls>
        <c:marker val="1"/>
        <c:smooth val="0"/>
        <c:axId val="530067544"/>
        <c:axId val="530065904"/>
        <c:extLst>
          <c:ext xmlns:c15="http://schemas.microsoft.com/office/drawing/2012/chart" uri="{02D57815-91ED-43cb-92C2-25804820EDAC}">
            <c15:filteredLineSeries>
              <c15:ser>
                <c:idx val="0"/>
                <c:order val="0"/>
                <c:tx>
                  <c:strRef>
                    <c:extLst>
                      <c:ext uri="{02D57815-91ED-43cb-92C2-25804820EDAC}">
                        <c15:formulaRef>
                          <c15:sqref>Evaluation!$W$12</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Evaluation!$X$11:$AF$11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Evaluation!$X$12:$AF$12</c15:sqref>
                        </c15:formulaRef>
                      </c:ext>
                    </c:extLst>
                    <c:numCache>
                      <c:formatCode>General</c:formatCode>
                      <c:ptCount val="9"/>
                      <c:pt idx="0">
                        <c:v>4.4999999999999998E-2</c:v>
                      </c:pt>
                      <c:pt idx="1">
                        <c:v>4.4999999999999998E-2</c:v>
                      </c:pt>
                      <c:pt idx="2">
                        <c:v>4.4999999999999998E-2</c:v>
                      </c:pt>
                      <c:pt idx="3">
                        <c:v>4.4999999999999998E-2</c:v>
                      </c:pt>
                      <c:pt idx="4">
                        <c:v>4.4999999999999998E-2</c:v>
                      </c:pt>
                      <c:pt idx="5">
                        <c:v>4.9000000000000002E-2</c:v>
                      </c:pt>
                      <c:pt idx="6">
                        <c:v>0.12</c:v>
                      </c:pt>
                      <c:pt idx="7">
                        <c:v>0.35499999999999998</c:v>
                      </c:pt>
                    </c:numCache>
                  </c:numRef>
                </c:val>
                <c:smooth val="0"/>
                <c:extLst>
                  <c:ext xmlns:c16="http://schemas.microsoft.com/office/drawing/2014/chart" uri="{C3380CC4-5D6E-409C-BE32-E72D297353CC}">
                    <c16:uniqueId val="{00000000-17D9-4FC2-BB74-6B3CD5E8E6D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Evaluation!$W$13</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Evaluation!$X$11:$AF$11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Evaluation!$X$13:$AF$13</c15:sqref>
                        </c15:formulaRef>
                      </c:ext>
                    </c:extLst>
                    <c:numCache>
                      <c:formatCode>General</c:formatCode>
                      <c:ptCount val="9"/>
                      <c:pt idx="0">
                        <c:v>5.5E-2</c:v>
                      </c:pt>
                      <c:pt idx="1">
                        <c:v>6.0999999999999999E-2</c:v>
                      </c:pt>
                      <c:pt idx="2">
                        <c:v>6.0999999999999999E-2</c:v>
                      </c:pt>
                      <c:pt idx="3">
                        <c:v>6.0999999999999999E-2</c:v>
                      </c:pt>
                      <c:pt idx="4">
                        <c:v>6.0999999999999999E-2</c:v>
                      </c:pt>
                      <c:pt idx="5">
                        <c:v>6.0999999999999999E-2</c:v>
                      </c:pt>
                      <c:pt idx="6">
                        <c:v>0.122</c:v>
                      </c:pt>
                      <c:pt idx="7">
                        <c:v>0.61099999999999999</c:v>
                      </c:pt>
                    </c:numCache>
                  </c:numRef>
                </c:val>
                <c:smooth val="0"/>
                <c:extLst xmlns:c15="http://schemas.microsoft.com/office/drawing/2012/chart">
                  <c:ext xmlns:c16="http://schemas.microsoft.com/office/drawing/2014/chart" uri="{C3380CC4-5D6E-409C-BE32-E72D297353CC}">
                    <c16:uniqueId val="{00000001-17D9-4FC2-BB74-6B3CD5E8E6D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Evaluation!$W$14</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Evaluation!$X$11:$AF$11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Evaluation!$X$14:$AF$14</c15:sqref>
                        </c15:formulaRef>
                      </c:ext>
                    </c:extLst>
                    <c:numCache>
                      <c:formatCode>General</c:formatCode>
                      <c:ptCount val="9"/>
                      <c:pt idx="0">
                        <c:v>6.2E-2</c:v>
                      </c:pt>
                      <c:pt idx="1">
                        <c:v>6.2E-2</c:v>
                      </c:pt>
                      <c:pt idx="2">
                        <c:v>6.2E-2</c:v>
                      </c:pt>
                      <c:pt idx="3">
                        <c:v>6.2E-2</c:v>
                      </c:pt>
                      <c:pt idx="4">
                        <c:v>6.2E-2</c:v>
                      </c:pt>
                      <c:pt idx="5">
                        <c:v>6.4000000000000001E-2</c:v>
                      </c:pt>
                      <c:pt idx="6">
                        <c:v>7.3999999999999996E-2</c:v>
                      </c:pt>
                      <c:pt idx="7">
                        <c:v>0.10199999999999999</c:v>
                      </c:pt>
                    </c:numCache>
                  </c:numRef>
                </c:val>
                <c:smooth val="0"/>
                <c:extLst xmlns:c15="http://schemas.microsoft.com/office/drawing/2012/chart">
                  <c:ext xmlns:c16="http://schemas.microsoft.com/office/drawing/2014/chart" uri="{C3380CC4-5D6E-409C-BE32-E72D297353CC}">
                    <c16:uniqueId val="{00000002-17D9-4FC2-BB74-6B3CD5E8E6D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Evaluation!$W$15</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Evaluation!$X$11:$AF$11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Evaluation!$X$15:$AF$15</c15:sqref>
                        </c15:formulaRef>
                      </c:ext>
                    </c:extLst>
                    <c:numCache>
                      <c:formatCode>General</c:formatCode>
                      <c:ptCount val="9"/>
                      <c:pt idx="0">
                        <c:v>4.3999999999999997E-2</c:v>
                      </c:pt>
                      <c:pt idx="1">
                        <c:v>4.3999999999999997E-2</c:v>
                      </c:pt>
                      <c:pt idx="2">
                        <c:v>4.3999999999999997E-2</c:v>
                      </c:pt>
                      <c:pt idx="3">
                        <c:v>4.3999999999999997E-2</c:v>
                      </c:pt>
                      <c:pt idx="4">
                        <c:v>4.4999999999999998E-2</c:v>
                      </c:pt>
                      <c:pt idx="5">
                        <c:v>5.7000000000000002E-2</c:v>
                      </c:pt>
                      <c:pt idx="6">
                        <c:v>9.4E-2</c:v>
                      </c:pt>
                      <c:pt idx="7">
                        <c:v>0.106</c:v>
                      </c:pt>
                    </c:numCache>
                  </c:numRef>
                </c:val>
                <c:smooth val="0"/>
                <c:extLst xmlns:c15="http://schemas.microsoft.com/office/drawing/2012/chart">
                  <c:ext xmlns:c16="http://schemas.microsoft.com/office/drawing/2014/chart" uri="{C3380CC4-5D6E-409C-BE32-E72D297353CC}">
                    <c16:uniqueId val="{00000003-17D9-4FC2-BB74-6B3CD5E8E6D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Evaluation!$W$16</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Evaluation!$X$11:$AF$11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Evaluation!$X$16:$AF$16</c15:sqref>
                        </c15:formulaRef>
                      </c:ext>
                    </c:extLst>
                    <c:numCache>
                      <c:formatCode>General</c:formatCode>
                      <c:ptCount val="9"/>
                      <c:pt idx="0">
                        <c:v>4.9000000000000002E-2</c:v>
                      </c:pt>
                      <c:pt idx="1">
                        <c:v>4.9000000000000002E-2</c:v>
                      </c:pt>
                      <c:pt idx="2">
                        <c:v>4.9000000000000002E-2</c:v>
                      </c:pt>
                      <c:pt idx="3">
                        <c:v>4.9000000000000002E-2</c:v>
                      </c:pt>
                      <c:pt idx="4">
                        <c:v>4.9000000000000002E-2</c:v>
                      </c:pt>
                      <c:pt idx="5">
                        <c:v>7.0999999999999994E-2</c:v>
                      </c:pt>
                      <c:pt idx="6">
                        <c:v>9.0999999999999998E-2</c:v>
                      </c:pt>
                      <c:pt idx="7">
                        <c:v>0.246</c:v>
                      </c:pt>
                    </c:numCache>
                  </c:numRef>
                </c:val>
                <c:smooth val="0"/>
                <c:extLst xmlns:c15="http://schemas.microsoft.com/office/drawing/2012/chart">
                  <c:ext xmlns:c16="http://schemas.microsoft.com/office/drawing/2014/chart" uri="{C3380CC4-5D6E-409C-BE32-E72D297353CC}">
                    <c16:uniqueId val="{00000004-17D9-4FC2-BB74-6B3CD5E8E6D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Evaluation!$W$17</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Evaluation!$X$11:$AF$11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Evaluation!$X$17:$AF$17</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17D9-4FC2-BB74-6B3CD5E8E6D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Evaluation!$W$19</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Evaluation!$X$11:$AF$11</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Evaluation!$X$19:$AF$19</c15:sqref>
                        </c15:formulaRef>
                      </c:ext>
                    </c:extLst>
                    <c:numCache>
                      <c:formatCode>General</c:formatCode>
                      <c:ptCount val="9"/>
                      <c:pt idx="0">
                        <c:v>115.8</c:v>
                      </c:pt>
                      <c:pt idx="1">
                        <c:v>110.8</c:v>
                      </c:pt>
                      <c:pt idx="2">
                        <c:v>110.41</c:v>
                      </c:pt>
                      <c:pt idx="3">
                        <c:v>111.3</c:v>
                      </c:pt>
                      <c:pt idx="4">
                        <c:v>107.5</c:v>
                      </c:pt>
                      <c:pt idx="5">
                        <c:v>102.04</c:v>
                      </c:pt>
                      <c:pt idx="6">
                        <c:v>94.16</c:v>
                      </c:pt>
                      <c:pt idx="7">
                        <c:v>68.92</c:v>
                      </c:pt>
                    </c:numCache>
                  </c:numRef>
                </c:val>
                <c:smooth val="0"/>
                <c:extLst xmlns:c15="http://schemas.microsoft.com/office/drawing/2012/chart">
                  <c:ext xmlns:c16="http://schemas.microsoft.com/office/drawing/2014/chart" uri="{C3380CC4-5D6E-409C-BE32-E72D297353CC}">
                    <c16:uniqueId val="{00000007-17D9-4FC2-BB74-6B3CD5E8E6D4}"/>
                  </c:ext>
                </c:extLst>
              </c15:ser>
            </c15:filteredLineSeries>
          </c:ext>
        </c:extLst>
      </c:lineChart>
      <c:catAx>
        <c:axId val="53006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65904"/>
        <c:crosses val="autoZero"/>
        <c:auto val="1"/>
        <c:lblAlgn val="ctr"/>
        <c:lblOffset val="100"/>
        <c:noMultiLvlLbl val="0"/>
      </c:catAx>
      <c:valAx>
        <c:axId val="53006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67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Evaluation!$AS$161</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Evaluation!$AT$160:$AX$160</c:f>
              <c:numCache>
                <c:formatCode>General</c:formatCode>
                <c:ptCount val="5"/>
                <c:pt idx="0">
                  <c:v>3</c:v>
                </c:pt>
                <c:pt idx="1">
                  <c:v>5</c:v>
                </c:pt>
                <c:pt idx="2">
                  <c:v>7</c:v>
                </c:pt>
                <c:pt idx="3">
                  <c:v>9</c:v>
                </c:pt>
                <c:pt idx="4">
                  <c:v>11</c:v>
                </c:pt>
              </c:numCache>
            </c:numRef>
          </c:cat>
          <c:val>
            <c:numRef>
              <c:f>Evaluation!$AT$161:$AX$161</c:f>
              <c:numCache>
                <c:formatCode>General</c:formatCode>
                <c:ptCount val="5"/>
                <c:pt idx="0">
                  <c:v>47.5</c:v>
                </c:pt>
                <c:pt idx="1">
                  <c:v>76.8</c:v>
                </c:pt>
                <c:pt idx="2">
                  <c:v>106.7</c:v>
                </c:pt>
                <c:pt idx="3">
                  <c:v>136</c:v>
                </c:pt>
                <c:pt idx="4">
                  <c:v>167.8</c:v>
                </c:pt>
              </c:numCache>
            </c:numRef>
          </c:val>
          <c:smooth val="0"/>
          <c:extLst>
            <c:ext xmlns:c16="http://schemas.microsoft.com/office/drawing/2014/chart" uri="{C3380CC4-5D6E-409C-BE32-E72D297353CC}">
              <c16:uniqueId val="{00000000-B365-4E39-B6A2-1150B665B6D0}"/>
            </c:ext>
          </c:extLst>
        </c:ser>
        <c:ser>
          <c:idx val="1"/>
          <c:order val="1"/>
          <c:tx>
            <c:strRef>
              <c:f>Evaluation!$AS$162</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Evaluation!$AT$160:$AX$160</c:f>
              <c:numCache>
                <c:formatCode>General</c:formatCode>
                <c:ptCount val="5"/>
                <c:pt idx="0">
                  <c:v>3</c:v>
                </c:pt>
                <c:pt idx="1">
                  <c:v>5</c:v>
                </c:pt>
                <c:pt idx="2">
                  <c:v>7</c:v>
                </c:pt>
                <c:pt idx="3">
                  <c:v>9</c:v>
                </c:pt>
                <c:pt idx="4">
                  <c:v>11</c:v>
                </c:pt>
              </c:numCache>
            </c:numRef>
          </c:cat>
          <c:val>
            <c:numRef>
              <c:f>Evaluation!$AT$162:$AX$162</c:f>
              <c:numCache>
                <c:formatCode>General</c:formatCode>
                <c:ptCount val="5"/>
                <c:pt idx="0">
                  <c:v>69.7</c:v>
                </c:pt>
                <c:pt idx="1">
                  <c:v>135.9</c:v>
                </c:pt>
                <c:pt idx="2">
                  <c:v>219</c:v>
                </c:pt>
                <c:pt idx="3">
                  <c:v>286.60000000000002</c:v>
                </c:pt>
                <c:pt idx="4">
                  <c:v>253.1</c:v>
                </c:pt>
              </c:numCache>
            </c:numRef>
          </c:val>
          <c:smooth val="0"/>
          <c:extLst>
            <c:ext xmlns:c16="http://schemas.microsoft.com/office/drawing/2014/chart" uri="{C3380CC4-5D6E-409C-BE32-E72D297353CC}">
              <c16:uniqueId val="{00000001-B365-4E39-B6A2-1150B665B6D0}"/>
            </c:ext>
          </c:extLst>
        </c:ser>
        <c:ser>
          <c:idx val="2"/>
          <c:order val="2"/>
          <c:tx>
            <c:strRef>
              <c:f>Evaluation!$AS$163</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Evaluation!$AT$160:$AX$160</c:f>
              <c:numCache>
                <c:formatCode>General</c:formatCode>
                <c:ptCount val="5"/>
                <c:pt idx="0">
                  <c:v>3</c:v>
                </c:pt>
                <c:pt idx="1">
                  <c:v>5</c:v>
                </c:pt>
                <c:pt idx="2">
                  <c:v>7</c:v>
                </c:pt>
                <c:pt idx="3">
                  <c:v>9</c:v>
                </c:pt>
                <c:pt idx="4">
                  <c:v>11</c:v>
                </c:pt>
              </c:numCache>
            </c:numRef>
          </c:cat>
          <c:val>
            <c:numRef>
              <c:f>Evaluation!$AT$163:$AX$163</c:f>
              <c:numCache>
                <c:formatCode>General</c:formatCode>
                <c:ptCount val="5"/>
                <c:pt idx="0">
                  <c:v>280.2</c:v>
                </c:pt>
                <c:pt idx="1">
                  <c:v>468.5</c:v>
                </c:pt>
                <c:pt idx="2">
                  <c:v>658.1</c:v>
                </c:pt>
                <c:pt idx="3">
                  <c:v>847.4</c:v>
                </c:pt>
                <c:pt idx="4">
                  <c:v>1045.2</c:v>
                </c:pt>
              </c:numCache>
            </c:numRef>
          </c:val>
          <c:smooth val="0"/>
          <c:extLst>
            <c:ext xmlns:c16="http://schemas.microsoft.com/office/drawing/2014/chart" uri="{C3380CC4-5D6E-409C-BE32-E72D297353CC}">
              <c16:uniqueId val="{00000002-B365-4E39-B6A2-1150B665B6D0}"/>
            </c:ext>
          </c:extLst>
        </c:ser>
        <c:dLbls>
          <c:showLegendKey val="0"/>
          <c:showVal val="0"/>
          <c:showCatName val="0"/>
          <c:showSerName val="0"/>
          <c:showPercent val="0"/>
          <c:showBubbleSize val="0"/>
        </c:dLbls>
        <c:marker val="1"/>
        <c:smooth val="0"/>
        <c:axId val="498649104"/>
        <c:axId val="498643856"/>
      </c:lineChart>
      <c:catAx>
        <c:axId val="4986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43856"/>
        <c:crosses val="autoZero"/>
        <c:auto val="1"/>
        <c:lblAlgn val="ctr"/>
        <c:lblOffset val="100"/>
        <c:noMultiLvlLbl val="0"/>
      </c:catAx>
      <c:valAx>
        <c:axId val="49864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4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pmi</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Evaluation!$A$184</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Evaluation!$B$183:$F$183</c:f>
              <c:numCache>
                <c:formatCode>General</c:formatCode>
                <c:ptCount val="5"/>
                <c:pt idx="0">
                  <c:v>3</c:v>
                </c:pt>
                <c:pt idx="1">
                  <c:v>5</c:v>
                </c:pt>
                <c:pt idx="2">
                  <c:v>7</c:v>
                </c:pt>
                <c:pt idx="3">
                  <c:v>9</c:v>
                </c:pt>
                <c:pt idx="4">
                  <c:v>11</c:v>
                </c:pt>
              </c:numCache>
            </c:numRef>
          </c:cat>
          <c:val>
            <c:numRef>
              <c:f>Evaluation!$B$184:$F$184</c:f>
              <c:numCache>
                <c:formatCode>General</c:formatCode>
                <c:ptCount val="5"/>
                <c:pt idx="0">
                  <c:v>5.8239999999999998</c:v>
                </c:pt>
                <c:pt idx="1">
                  <c:v>6.4</c:v>
                </c:pt>
                <c:pt idx="2">
                  <c:v>6.8230000000000004</c:v>
                </c:pt>
                <c:pt idx="3" formatCode="#,##0.000">
                  <c:v>7.202</c:v>
                </c:pt>
                <c:pt idx="4" formatCode="#,##0.000">
                  <c:v>7.56</c:v>
                </c:pt>
              </c:numCache>
            </c:numRef>
          </c:val>
          <c:smooth val="0"/>
          <c:extLst>
            <c:ext xmlns:c16="http://schemas.microsoft.com/office/drawing/2014/chart" uri="{C3380CC4-5D6E-409C-BE32-E72D297353CC}">
              <c16:uniqueId val="{00000000-BB7F-4B56-9DC1-CB42B771F4D0}"/>
            </c:ext>
          </c:extLst>
        </c:ser>
        <c:ser>
          <c:idx val="1"/>
          <c:order val="1"/>
          <c:tx>
            <c:strRef>
              <c:f>Evaluation!$A$185</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Evaluation!$B$183:$F$183</c:f>
              <c:numCache>
                <c:formatCode>General</c:formatCode>
                <c:ptCount val="5"/>
                <c:pt idx="0">
                  <c:v>3</c:v>
                </c:pt>
                <c:pt idx="1">
                  <c:v>5</c:v>
                </c:pt>
                <c:pt idx="2">
                  <c:v>7</c:v>
                </c:pt>
                <c:pt idx="3">
                  <c:v>9</c:v>
                </c:pt>
                <c:pt idx="4">
                  <c:v>11</c:v>
                </c:pt>
              </c:numCache>
            </c:numRef>
          </c:cat>
          <c:val>
            <c:numRef>
              <c:f>Evaluation!$B$185:$F$185</c:f>
              <c:numCache>
                <c:formatCode>#,##0.000</c:formatCode>
                <c:ptCount val="5"/>
                <c:pt idx="0">
                  <c:v>4.7889999999999997</c:v>
                </c:pt>
                <c:pt idx="1">
                  <c:v>5.42</c:v>
                </c:pt>
                <c:pt idx="2" formatCode="#,##0.00">
                  <c:v>5.8079999999999998</c:v>
                </c:pt>
                <c:pt idx="3" formatCode="#,##0.00">
                  <c:v>6.1639999999999997</c:v>
                </c:pt>
                <c:pt idx="4" formatCode="#,##0.00">
                  <c:v>6.53</c:v>
                </c:pt>
              </c:numCache>
            </c:numRef>
          </c:val>
          <c:smooth val="0"/>
          <c:extLst>
            <c:ext xmlns:c16="http://schemas.microsoft.com/office/drawing/2014/chart" uri="{C3380CC4-5D6E-409C-BE32-E72D297353CC}">
              <c16:uniqueId val="{00000001-BB7F-4B56-9DC1-CB42B771F4D0}"/>
            </c:ext>
          </c:extLst>
        </c:ser>
        <c:ser>
          <c:idx val="2"/>
          <c:order val="2"/>
          <c:tx>
            <c:strRef>
              <c:f>Evaluation!$A$186</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Evaluation!$B$183:$F$183</c:f>
              <c:numCache>
                <c:formatCode>General</c:formatCode>
                <c:ptCount val="5"/>
                <c:pt idx="0">
                  <c:v>3</c:v>
                </c:pt>
                <c:pt idx="1">
                  <c:v>5</c:v>
                </c:pt>
                <c:pt idx="2">
                  <c:v>7</c:v>
                </c:pt>
                <c:pt idx="3">
                  <c:v>9</c:v>
                </c:pt>
                <c:pt idx="4">
                  <c:v>11</c:v>
                </c:pt>
              </c:numCache>
            </c:numRef>
          </c:cat>
          <c:val>
            <c:numRef>
              <c:f>Evaluation!$B$186:$F$186</c:f>
              <c:numCache>
                <c:formatCode>#,##0.00</c:formatCode>
                <c:ptCount val="5"/>
                <c:pt idx="0" formatCode="General">
                  <c:v>4.5439999999999996</c:v>
                </c:pt>
                <c:pt idx="1">
                  <c:v>5.1529999999999996</c:v>
                </c:pt>
                <c:pt idx="2">
                  <c:v>5.5609999999999999</c:v>
                </c:pt>
                <c:pt idx="3">
                  <c:v>5.95</c:v>
                </c:pt>
                <c:pt idx="4">
                  <c:v>6.2460000000000004</c:v>
                </c:pt>
              </c:numCache>
            </c:numRef>
          </c:val>
          <c:smooth val="0"/>
          <c:extLst>
            <c:ext xmlns:c16="http://schemas.microsoft.com/office/drawing/2014/chart" uri="{C3380CC4-5D6E-409C-BE32-E72D297353CC}">
              <c16:uniqueId val="{00000002-BB7F-4B56-9DC1-CB42B771F4D0}"/>
            </c:ext>
          </c:extLst>
        </c:ser>
        <c:dLbls>
          <c:showLegendKey val="0"/>
          <c:showVal val="0"/>
          <c:showCatName val="0"/>
          <c:showSerName val="0"/>
          <c:showPercent val="0"/>
          <c:showBubbleSize val="0"/>
        </c:dLbls>
        <c:marker val="1"/>
        <c:smooth val="0"/>
        <c:axId val="404105384"/>
        <c:axId val="404105056"/>
      </c:lineChart>
      <c:catAx>
        <c:axId val="40410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05056"/>
        <c:crosses val="autoZero"/>
        <c:auto val="1"/>
        <c:lblAlgn val="ctr"/>
        <c:lblOffset val="100"/>
        <c:noMultiLvlLbl val="0"/>
      </c:catAx>
      <c:valAx>
        <c:axId val="404105056"/>
        <c:scaling>
          <c:orientation val="minMax"/>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0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Evaluation!$L$184</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Evaluation!$M$183:$Q$183</c:f>
              <c:numCache>
                <c:formatCode>General</c:formatCode>
                <c:ptCount val="5"/>
                <c:pt idx="0">
                  <c:v>3</c:v>
                </c:pt>
                <c:pt idx="1">
                  <c:v>5</c:v>
                </c:pt>
                <c:pt idx="2">
                  <c:v>7</c:v>
                </c:pt>
                <c:pt idx="3">
                  <c:v>9</c:v>
                </c:pt>
                <c:pt idx="4">
                  <c:v>11</c:v>
                </c:pt>
              </c:numCache>
            </c:numRef>
          </c:cat>
          <c:val>
            <c:numRef>
              <c:f>Evaluation!$M$184:$Q$184</c:f>
              <c:numCache>
                <c:formatCode>General</c:formatCode>
                <c:ptCount val="5"/>
                <c:pt idx="0">
                  <c:v>0.55700000000000005</c:v>
                </c:pt>
                <c:pt idx="1">
                  <c:v>0.47</c:v>
                </c:pt>
                <c:pt idx="2">
                  <c:v>0.38900000000000001</c:v>
                </c:pt>
                <c:pt idx="3">
                  <c:v>0.30299999999999999</c:v>
                </c:pt>
                <c:pt idx="4">
                  <c:v>0.28999999999999998</c:v>
                </c:pt>
              </c:numCache>
            </c:numRef>
          </c:val>
          <c:smooth val="0"/>
          <c:extLst>
            <c:ext xmlns:c16="http://schemas.microsoft.com/office/drawing/2014/chart" uri="{C3380CC4-5D6E-409C-BE32-E72D297353CC}">
              <c16:uniqueId val="{00000000-CC47-4147-A486-F07E5DB5A3BB}"/>
            </c:ext>
          </c:extLst>
        </c:ser>
        <c:ser>
          <c:idx val="1"/>
          <c:order val="1"/>
          <c:tx>
            <c:strRef>
              <c:f>Evaluation!$L$185</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Evaluation!$M$183:$Q$183</c:f>
              <c:numCache>
                <c:formatCode>General</c:formatCode>
                <c:ptCount val="5"/>
                <c:pt idx="0">
                  <c:v>3</c:v>
                </c:pt>
                <c:pt idx="1">
                  <c:v>5</c:v>
                </c:pt>
                <c:pt idx="2">
                  <c:v>7</c:v>
                </c:pt>
                <c:pt idx="3">
                  <c:v>9</c:v>
                </c:pt>
                <c:pt idx="4">
                  <c:v>11</c:v>
                </c:pt>
              </c:numCache>
            </c:numRef>
          </c:cat>
          <c:val>
            <c:numRef>
              <c:f>Evaluation!$M$185:$Q$185</c:f>
              <c:numCache>
                <c:formatCode>General</c:formatCode>
                <c:ptCount val="5"/>
                <c:pt idx="0">
                  <c:v>0.50800000000000001</c:v>
                </c:pt>
                <c:pt idx="1">
                  <c:v>0.46</c:v>
                </c:pt>
                <c:pt idx="2">
                  <c:v>0.41499999999999998</c:v>
                </c:pt>
                <c:pt idx="3">
                  <c:v>0.35399999999999998</c:v>
                </c:pt>
                <c:pt idx="4">
                  <c:v>0.30499999999999999</c:v>
                </c:pt>
              </c:numCache>
            </c:numRef>
          </c:val>
          <c:smooth val="0"/>
          <c:extLst>
            <c:ext xmlns:c16="http://schemas.microsoft.com/office/drawing/2014/chart" uri="{C3380CC4-5D6E-409C-BE32-E72D297353CC}">
              <c16:uniqueId val="{00000001-CC47-4147-A486-F07E5DB5A3BB}"/>
            </c:ext>
          </c:extLst>
        </c:ser>
        <c:ser>
          <c:idx val="2"/>
          <c:order val="2"/>
          <c:tx>
            <c:strRef>
              <c:f>Evaluation!$L$186</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Evaluation!$M$183:$Q$183</c:f>
              <c:numCache>
                <c:formatCode>General</c:formatCode>
                <c:ptCount val="5"/>
                <c:pt idx="0">
                  <c:v>3</c:v>
                </c:pt>
                <c:pt idx="1">
                  <c:v>5</c:v>
                </c:pt>
                <c:pt idx="2">
                  <c:v>7</c:v>
                </c:pt>
                <c:pt idx="3">
                  <c:v>9</c:v>
                </c:pt>
                <c:pt idx="4">
                  <c:v>11</c:v>
                </c:pt>
              </c:numCache>
            </c:numRef>
          </c:cat>
          <c:val>
            <c:numRef>
              <c:f>Evaluation!$M$186:$Q$186</c:f>
              <c:numCache>
                <c:formatCode>General</c:formatCode>
                <c:ptCount val="5"/>
                <c:pt idx="0" formatCode="#,##0.000">
                  <c:v>1.0109999999999999</c:v>
                </c:pt>
                <c:pt idx="1">
                  <c:v>0.91300000000000003</c:v>
                </c:pt>
                <c:pt idx="2">
                  <c:v>0.61</c:v>
                </c:pt>
                <c:pt idx="3">
                  <c:v>0.78400000000000003</c:v>
                </c:pt>
                <c:pt idx="4">
                  <c:v>0.61099999999999999</c:v>
                </c:pt>
              </c:numCache>
            </c:numRef>
          </c:val>
          <c:smooth val="0"/>
          <c:extLst>
            <c:ext xmlns:c16="http://schemas.microsoft.com/office/drawing/2014/chart" uri="{C3380CC4-5D6E-409C-BE32-E72D297353CC}">
              <c16:uniqueId val="{00000002-CC47-4147-A486-F07E5DB5A3BB}"/>
            </c:ext>
          </c:extLst>
        </c:ser>
        <c:ser>
          <c:idx val="3"/>
          <c:order val="3"/>
          <c:tx>
            <c:strRef>
              <c:f>Evaluation!$L$187</c:f>
              <c:strCache>
                <c:ptCount val="1"/>
                <c:pt idx="0">
                  <c:v>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Evaluation!$M$183:$Q$183</c:f>
              <c:numCache>
                <c:formatCode>General</c:formatCode>
                <c:ptCount val="5"/>
                <c:pt idx="0">
                  <c:v>3</c:v>
                </c:pt>
                <c:pt idx="1">
                  <c:v>5</c:v>
                </c:pt>
                <c:pt idx="2">
                  <c:v>7</c:v>
                </c:pt>
                <c:pt idx="3">
                  <c:v>9</c:v>
                </c:pt>
                <c:pt idx="4">
                  <c:v>11</c:v>
                </c:pt>
              </c:numCache>
            </c:numRef>
          </c:cat>
          <c:val>
            <c:numRef>
              <c:f>Evaluation!$M$187:$Q$187</c:f>
              <c:numCache>
                <c:formatCode>General</c:formatCode>
                <c:ptCount val="5"/>
                <c:pt idx="0">
                  <c:v>0.69199999999999984</c:v>
                </c:pt>
                <c:pt idx="1">
                  <c:v>0.61433333333333329</c:v>
                </c:pt>
                <c:pt idx="2">
                  <c:v>0.47133333333333338</c:v>
                </c:pt>
                <c:pt idx="3">
                  <c:v>0.48033333333333333</c:v>
                </c:pt>
                <c:pt idx="4">
                  <c:v>0.40199999999999997</c:v>
                </c:pt>
              </c:numCache>
            </c:numRef>
          </c:val>
          <c:smooth val="0"/>
          <c:extLst>
            <c:ext xmlns:c16="http://schemas.microsoft.com/office/drawing/2014/chart" uri="{C3380CC4-5D6E-409C-BE32-E72D297353CC}">
              <c16:uniqueId val="{00000000-9E86-497E-94A9-BBF41BA68668}"/>
            </c:ext>
          </c:extLst>
        </c:ser>
        <c:dLbls>
          <c:showLegendKey val="0"/>
          <c:showVal val="0"/>
          <c:showCatName val="0"/>
          <c:showSerName val="0"/>
          <c:showPercent val="0"/>
          <c:showBubbleSize val="0"/>
        </c:dLbls>
        <c:marker val="1"/>
        <c:smooth val="0"/>
        <c:axId val="208920768"/>
        <c:axId val="208929296"/>
      </c:lineChart>
      <c:catAx>
        <c:axId val="2089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9296"/>
        <c:crosses val="autoZero"/>
        <c:auto val="1"/>
        <c:lblAlgn val="ctr"/>
        <c:lblOffset val="100"/>
        <c:noMultiLvlLbl val="0"/>
      </c:catAx>
      <c:valAx>
        <c:axId val="2089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0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umass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Evaluation!$W$184</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Evaluation!$X$183:$AB$183</c:f>
              <c:numCache>
                <c:formatCode>General</c:formatCode>
                <c:ptCount val="5"/>
                <c:pt idx="0">
                  <c:v>3</c:v>
                </c:pt>
                <c:pt idx="1">
                  <c:v>5</c:v>
                </c:pt>
                <c:pt idx="2">
                  <c:v>7</c:v>
                </c:pt>
                <c:pt idx="3">
                  <c:v>9</c:v>
                </c:pt>
                <c:pt idx="4">
                  <c:v>11</c:v>
                </c:pt>
              </c:numCache>
            </c:numRef>
          </c:cat>
          <c:val>
            <c:numRef>
              <c:f>Evaluation!$X$184:$AB$184</c:f>
              <c:numCache>
                <c:formatCode>General</c:formatCode>
                <c:ptCount val="5"/>
                <c:pt idx="0">
                  <c:v>4.1000000000000002E-2</c:v>
                </c:pt>
                <c:pt idx="1">
                  <c:v>5.8999999999999997E-2</c:v>
                </c:pt>
                <c:pt idx="2">
                  <c:v>7.0000000000000007E-2</c:v>
                </c:pt>
                <c:pt idx="3">
                  <c:v>9.2999999999999999E-2</c:v>
                </c:pt>
                <c:pt idx="4">
                  <c:v>0.114</c:v>
                </c:pt>
              </c:numCache>
            </c:numRef>
          </c:val>
          <c:smooth val="0"/>
          <c:extLst>
            <c:ext xmlns:c16="http://schemas.microsoft.com/office/drawing/2014/chart" uri="{C3380CC4-5D6E-409C-BE32-E72D297353CC}">
              <c16:uniqueId val="{00000000-8882-4D5E-BC24-D0256067D315}"/>
            </c:ext>
          </c:extLst>
        </c:ser>
        <c:ser>
          <c:idx val="1"/>
          <c:order val="1"/>
          <c:tx>
            <c:strRef>
              <c:f>Evaluation!$W$185</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Evaluation!$X$183:$AB$183</c:f>
              <c:numCache>
                <c:formatCode>General</c:formatCode>
                <c:ptCount val="5"/>
                <c:pt idx="0">
                  <c:v>3</c:v>
                </c:pt>
                <c:pt idx="1">
                  <c:v>5</c:v>
                </c:pt>
                <c:pt idx="2">
                  <c:v>7</c:v>
                </c:pt>
                <c:pt idx="3">
                  <c:v>9</c:v>
                </c:pt>
                <c:pt idx="4">
                  <c:v>11</c:v>
                </c:pt>
              </c:numCache>
            </c:numRef>
          </c:cat>
          <c:val>
            <c:numRef>
              <c:f>Evaluation!$X$185:$AB$185</c:f>
              <c:numCache>
                <c:formatCode>General</c:formatCode>
                <c:ptCount val="5"/>
                <c:pt idx="0">
                  <c:v>2.4E-2</c:v>
                </c:pt>
                <c:pt idx="1">
                  <c:v>3.4000000000000002E-2</c:v>
                </c:pt>
                <c:pt idx="2">
                  <c:v>4.2999999999999997E-2</c:v>
                </c:pt>
                <c:pt idx="3">
                  <c:v>5.1999999999999998E-2</c:v>
                </c:pt>
                <c:pt idx="4">
                  <c:v>6.6000000000000003E-2</c:v>
                </c:pt>
              </c:numCache>
            </c:numRef>
          </c:val>
          <c:smooth val="0"/>
          <c:extLst>
            <c:ext xmlns:c16="http://schemas.microsoft.com/office/drawing/2014/chart" uri="{C3380CC4-5D6E-409C-BE32-E72D297353CC}">
              <c16:uniqueId val="{00000001-8882-4D5E-BC24-D0256067D315}"/>
            </c:ext>
          </c:extLst>
        </c:ser>
        <c:ser>
          <c:idx val="2"/>
          <c:order val="2"/>
          <c:tx>
            <c:strRef>
              <c:f>Evaluation!$W$186</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Evaluation!$X$183:$AB$183</c:f>
              <c:numCache>
                <c:formatCode>General</c:formatCode>
                <c:ptCount val="5"/>
                <c:pt idx="0">
                  <c:v>3</c:v>
                </c:pt>
                <c:pt idx="1">
                  <c:v>5</c:v>
                </c:pt>
                <c:pt idx="2">
                  <c:v>7</c:v>
                </c:pt>
                <c:pt idx="3">
                  <c:v>9</c:v>
                </c:pt>
                <c:pt idx="4">
                  <c:v>11</c:v>
                </c:pt>
              </c:numCache>
            </c:numRef>
          </c:cat>
          <c:val>
            <c:numRef>
              <c:f>Evaluation!$X$186:$AB$186</c:f>
              <c:numCache>
                <c:formatCode>General</c:formatCode>
                <c:ptCount val="5"/>
                <c:pt idx="0">
                  <c:v>2.1000000000000001E-2</c:v>
                </c:pt>
                <c:pt idx="1">
                  <c:v>3.1199999999999999E-2</c:v>
                </c:pt>
                <c:pt idx="2">
                  <c:v>3.9E-2</c:v>
                </c:pt>
                <c:pt idx="3">
                  <c:v>4.8000000000000001E-2</c:v>
                </c:pt>
                <c:pt idx="4">
                  <c:v>5.8000000000000003E-2</c:v>
                </c:pt>
              </c:numCache>
            </c:numRef>
          </c:val>
          <c:smooth val="0"/>
          <c:extLst>
            <c:ext xmlns:c16="http://schemas.microsoft.com/office/drawing/2014/chart" uri="{C3380CC4-5D6E-409C-BE32-E72D297353CC}">
              <c16:uniqueId val="{00000002-8882-4D5E-BC24-D0256067D315}"/>
            </c:ext>
          </c:extLst>
        </c:ser>
        <c:dLbls>
          <c:showLegendKey val="0"/>
          <c:showVal val="0"/>
          <c:showCatName val="0"/>
          <c:showSerName val="0"/>
          <c:showPercent val="0"/>
          <c:showBubbleSize val="0"/>
        </c:dLbls>
        <c:marker val="1"/>
        <c:smooth val="0"/>
        <c:axId val="542176368"/>
        <c:axId val="542178336"/>
      </c:lineChart>
      <c:catAx>
        <c:axId val="5421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8336"/>
        <c:crosses val="autoZero"/>
        <c:auto val="1"/>
        <c:lblAlgn val="ctr"/>
        <c:lblOffset val="100"/>
        <c:noMultiLvlLbl val="0"/>
      </c:catAx>
      <c:valAx>
        <c:axId val="54217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Evaluation!$AI$184</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Evaluation!$AJ$183:$AN$183</c:f>
              <c:numCache>
                <c:formatCode>General</c:formatCode>
                <c:ptCount val="5"/>
                <c:pt idx="0">
                  <c:v>3</c:v>
                </c:pt>
                <c:pt idx="1">
                  <c:v>5</c:v>
                </c:pt>
                <c:pt idx="2">
                  <c:v>7</c:v>
                </c:pt>
                <c:pt idx="3">
                  <c:v>9</c:v>
                </c:pt>
                <c:pt idx="4">
                  <c:v>11</c:v>
                </c:pt>
              </c:numCache>
            </c:numRef>
          </c:cat>
          <c:val>
            <c:numRef>
              <c:f>Evaluation!$AJ$184:$AN$184</c:f>
              <c:numCache>
                <c:formatCode>General</c:formatCode>
                <c:ptCount val="5"/>
                <c:pt idx="0">
                  <c:v>-2E-3</c:v>
                </c:pt>
                <c:pt idx="1">
                  <c:v>-4.0000000000000001E-3</c:v>
                </c:pt>
                <c:pt idx="2">
                  <c:v>-7.1999999999999998E-3</c:v>
                </c:pt>
                <c:pt idx="3">
                  <c:v>-8.0000000000000002E-3</c:v>
                </c:pt>
                <c:pt idx="4">
                  <c:v>-7.7999999999999996E-3</c:v>
                </c:pt>
              </c:numCache>
            </c:numRef>
          </c:val>
          <c:smooth val="0"/>
          <c:extLst>
            <c:ext xmlns:c16="http://schemas.microsoft.com/office/drawing/2014/chart" uri="{C3380CC4-5D6E-409C-BE32-E72D297353CC}">
              <c16:uniqueId val="{00000000-DA39-40C2-90B1-0A2B19377F7F}"/>
            </c:ext>
          </c:extLst>
        </c:ser>
        <c:ser>
          <c:idx val="1"/>
          <c:order val="1"/>
          <c:tx>
            <c:strRef>
              <c:f>Evaluation!$AI$185</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Evaluation!$AJ$183:$AN$183</c:f>
              <c:numCache>
                <c:formatCode>General</c:formatCode>
                <c:ptCount val="5"/>
                <c:pt idx="0">
                  <c:v>3</c:v>
                </c:pt>
                <c:pt idx="1">
                  <c:v>5</c:v>
                </c:pt>
                <c:pt idx="2">
                  <c:v>7</c:v>
                </c:pt>
                <c:pt idx="3">
                  <c:v>9</c:v>
                </c:pt>
                <c:pt idx="4">
                  <c:v>11</c:v>
                </c:pt>
              </c:numCache>
            </c:numRef>
          </c:cat>
          <c:val>
            <c:numRef>
              <c:f>Evaluation!$AJ$185:$AN$185</c:f>
              <c:numCache>
                <c:formatCode>General</c:formatCode>
                <c:ptCount val="5"/>
                <c:pt idx="0">
                  <c:v>-4.5999999999999999E-3</c:v>
                </c:pt>
                <c:pt idx="1">
                  <c:v>-6.0000000000000001E-3</c:v>
                </c:pt>
                <c:pt idx="2">
                  <c:v>-7.7999999999999996E-3</c:v>
                </c:pt>
                <c:pt idx="3">
                  <c:v>-8.3999999999999995E-3</c:v>
                </c:pt>
                <c:pt idx="4">
                  <c:v>-8.5000000000000006E-3</c:v>
                </c:pt>
              </c:numCache>
            </c:numRef>
          </c:val>
          <c:smooth val="0"/>
          <c:extLst>
            <c:ext xmlns:c16="http://schemas.microsoft.com/office/drawing/2014/chart" uri="{C3380CC4-5D6E-409C-BE32-E72D297353CC}">
              <c16:uniqueId val="{00000001-DA39-40C2-90B1-0A2B19377F7F}"/>
            </c:ext>
          </c:extLst>
        </c:ser>
        <c:ser>
          <c:idx val="2"/>
          <c:order val="2"/>
          <c:tx>
            <c:strRef>
              <c:f>Evaluation!$AI$186</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Evaluation!$AJ$183:$AN$183</c:f>
              <c:numCache>
                <c:formatCode>General</c:formatCode>
                <c:ptCount val="5"/>
                <c:pt idx="0">
                  <c:v>3</c:v>
                </c:pt>
                <c:pt idx="1">
                  <c:v>5</c:v>
                </c:pt>
                <c:pt idx="2">
                  <c:v>7</c:v>
                </c:pt>
                <c:pt idx="3">
                  <c:v>9</c:v>
                </c:pt>
                <c:pt idx="4">
                  <c:v>11</c:v>
                </c:pt>
              </c:numCache>
            </c:numRef>
          </c:cat>
          <c:val>
            <c:numRef>
              <c:f>Evaluation!$AJ$186:$AN$186</c:f>
              <c:numCache>
                <c:formatCode>General</c:formatCode>
                <c:ptCount val="5"/>
                <c:pt idx="0">
                  <c:v>7.9000000000000001E-2</c:v>
                </c:pt>
                <c:pt idx="1">
                  <c:v>4.8399999999999999E-2</c:v>
                </c:pt>
                <c:pt idx="2">
                  <c:v>2.1000000000000001E-2</c:v>
                </c:pt>
                <c:pt idx="3">
                  <c:v>1.5299999999999999E-2</c:v>
                </c:pt>
                <c:pt idx="4">
                  <c:v>8.3999999999999995E-3</c:v>
                </c:pt>
              </c:numCache>
            </c:numRef>
          </c:val>
          <c:smooth val="0"/>
          <c:extLst>
            <c:ext xmlns:c16="http://schemas.microsoft.com/office/drawing/2014/chart" uri="{C3380CC4-5D6E-409C-BE32-E72D297353CC}">
              <c16:uniqueId val="{00000002-DA39-40C2-90B1-0A2B19377F7F}"/>
            </c:ext>
          </c:extLst>
        </c:ser>
        <c:dLbls>
          <c:showLegendKey val="0"/>
          <c:showVal val="0"/>
          <c:showCatName val="0"/>
          <c:showSerName val="0"/>
          <c:showPercent val="0"/>
          <c:showBubbleSize val="0"/>
        </c:dLbls>
        <c:marker val="1"/>
        <c:smooth val="0"/>
        <c:axId val="542178008"/>
        <c:axId val="404047448"/>
      </c:lineChart>
      <c:catAx>
        <c:axId val="54217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47448"/>
        <c:crosses val="autoZero"/>
        <c:auto val="1"/>
        <c:lblAlgn val="ctr"/>
        <c:lblOffset val="100"/>
        <c:noMultiLvlLbl val="0"/>
      </c:catAx>
      <c:valAx>
        <c:axId val="404047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8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Evaluation!$AS$184</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Evaluation!$AT$183:$AX$183</c:f>
              <c:numCache>
                <c:formatCode>General</c:formatCode>
                <c:ptCount val="5"/>
                <c:pt idx="0">
                  <c:v>3</c:v>
                </c:pt>
                <c:pt idx="1">
                  <c:v>5</c:v>
                </c:pt>
                <c:pt idx="2">
                  <c:v>7</c:v>
                </c:pt>
                <c:pt idx="3">
                  <c:v>9</c:v>
                </c:pt>
                <c:pt idx="4">
                  <c:v>11</c:v>
                </c:pt>
              </c:numCache>
            </c:numRef>
          </c:cat>
          <c:val>
            <c:numRef>
              <c:f>Evaluation!$AT$184:$AX$184</c:f>
              <c:numCache>
                <c:formatCode>General</c:formatCode>
                <c:ptCount val="5"/>
                <c:pt idx="0">
                  <c:v>36.5</c:v>
                </c:pt>
                <c:pt idx="1">
                  <c:v>57.3</c:v>
                </c:pt>
                <c:pt idx="2">
                  <c:v>80.900000000000006</c:v>
                </c:pt>
                <c:pt idx="3">
                  <c:v>101.9</c:v>
                </c:pt>
                <c:pt idx="4">
                  <c:v>190.2</c:v>
                </c:pt>
              </c:numCache>
            </c:numRef>
          </c:val>
          <c:smooth val="0"/>
          <c:extLst>
            <c:ext xmlns:c16="http://schemas.microsoft.com/office/drawing/2014/chart" uri="{C3380CC4-5D6E-409C-BE32-E72D297353CC}">
              <c16:uniqueId val="{00000000-0F71-47F5-A347-03AA495A0A42}"/>
            </c:ext>
          </c:extLst>
        </c:ser>
        <c:ser>
          <c:idx val="1"/>
          <c:order val="1"/>
          <c:tx>
            <c:strRef>
              <c:f>Evaluation!$AS$185</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Evaluation!$AT$183:$AX$183</c:f>
              <c:numCache>
                <c:formatCode>General</c:formatCode>
                <c:ptCount val="5"/>
                <c:pt idx="0">
                  <c:v>3</c:v>
                </c:pt>
                <c:pt idx="1">
                  <c:v>5</c:v>
                </c:pt>
                <c:pt idx="2">
                  <c:v>7</c:v>
                </c:pt>
                <c:pt idx="3">
                  <c:v>9</c:v>
                </c:pt>
                <c:pt idx="4">
                  <c:v>11</c:v>
                </c:pt>
              </c:numCache>
            </c:numRef>
          </c:cat>
          <c:val>
            <c:numRef>
              <c:f>Evaluation!$AT$185:$AX$185</c:f>
              <c:numCache>
                <c:formatCode>General</c:formatCode>
                <c:ptCount val="5"/>
                <c:pt idx="0">
                  <c:v>51.4</c:v>
                </c:pt>
                <c:pt idx="1">
                  <c:v>105.8</c:v>
                </c:pt>
                <c:pt idx="2">
                  <c:v>121.5</c:v>
                </c:pt>
                <c:pt idx="3">
                  <c:v>155.6</c:v>
                </c:pt>
                <c:pt idx="4">
                  <c:v>195.3</c:v>
                </c:pt>
              </c:numCache>
            </c:numRef>
          </c:val>
          <c:smooth val="0"/>
          <c:extLst>
            <c:ext xmlns:c16="http://schemas.microsoft.com/office/drawing/2014/chart" uri="{C3380CC4-5D6E-409C-BE32-E72D297353CC}">
              <c16:uniqueId val="{00000001-0F71-47F5-A347-03AA495A0A42}"/>
            </c:ext>
          </c:extLst>
        </c:ser>
        <c:ser>
          <c:idx val="2"/>
          <c:order val="2"/>
          <c:tx>
            <c:strRef>
              <c:f>Evaluation!$AS$186</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Evaluation!$AT$183:$AX$183</c:f>
              <c:numCache>
                <c:formatCode>General</c:formatCode>
                <c:ptCount val="5"/>
                <c:pt idx="0">
                  <c:v>3</c:v>
                </c:pt>
                <c:pt idx="1">
                  <c:v>5</c:v>
                </c:pt>
                <c:pt idx="2">
                  <c:v>7</c:v>
                </c:pt>
                <c:pt idx="3">
                  <c:v>9</c:v>
                </c:pt>
                <c:pt idx="4">
                  <c:v>11</c:v>
                </c:pt>
              </c:numCache>
            </c:numRef>
          </c:cat>
          <c:val>
            <c:numRef>
              <c:f>Evaluation!$AT$186:$AX$186</c:f>
              <c:numCache>
                <c:formatCode>General</c:formatCode>
                <c:ptCount val="5"/>
                <c:pt idx="0">
                  <c:v>244.9</c:v>
                </c:pt>
                <c:pt idx="1">
                  <c:v>407.7</c:v>
                </c:pt>
                <c:pt idx="2">
                  <c:v>567.29999999999995</c:v>
                </c:pt>
                <c:pt idx="3">
                  <c:v>731.27</c:v>
                </c:pt>
                <c:pt idx="4">
                  <c:v>902.6</c:v>
                </c:pt>
              </c:numCache>
            </c:numRef>
          </c:val>
          <c:smooth val="0"/>
          <c:extLst>
            <c:ext xmlns:c16="http://schemas.microsoft.com/office/drawing/2014/chart" uri="{C3380CC4-5D6E-409C-BE32-E72D297353CC}">
              <c16:uniqueId val="{00000002-0F71-47F5-A347-03AA495A0A42}"/>
            </c:ext>
          </c:extLst>
        </c:ser>
        <c:dLbls>
          <c:showLegendKey val="0"/>
          <c:showVal val="0"/>
          <c:showCatName val="0"/>
          <c:showSerName val="0"/>
          <c:showPercent val="0"/>
          <c:showBubbleSize val="0"/>
        </c:dLbls>
        <c:marker val="1"/>
        <c:smooth val="0"/>
        <c:axId val="542175384"/>
        <c:axId val="542178664"/>
      </c:lineChart>
      <c:catAx>
        <c:axId val="54217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8664"/>
        <c:crosses val="autoZero"/>
        <c:auto val="1"/>
        <c:lblAlgn val="ctr"/>
        <c:lblOffset val="100"/>
        <c:noMultiLvlLbl val="0"/>
      </c:catAx>
      <c:valAx>
        <c:axId val="54217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pmi</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Evaluation!$A$205</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Evaluation!$B$204:$F$204</c:f>
              <c:numCache>
                <c:formatCode>General</c:formatCode>
                <c:ptCount val="5"/>
                <c:pt idx="0">
                  <c:v>3</c:v>
                </c:pt>
                <c:pt idx="1">
                  <c:v>5</c:v>
                </c:pt>
                <c:pt idx="2">
                  <c:v>7</c:v>
                </c:pt>
                <c:pt idx="3">
                  <c:v>9</c:v>
                </c:pt>
                <c:pt idx="4">
                  <c:v>11</c:v>
                </c:pt>
              </c:numCache>
            </c:numRef>
          </c:cat>
          <c:val>
            <c:numRef>
              <c:f>Evaluation!$B$205:$F$205</c:f>
              <c:numCache>
                <c:formatCode>General</c:formatCode>
                <c:ptCount val="5"/>
                <c:pt idx="0" formatCode="#,##0.000">
                  <c:v>6.8559999999999999</c:v>
                </c:pt>
                <c:pt idx="1">
                  <c:v>7.26</c:v>
                </c:pt>
                <c:pt idx="2">
                  <c:v>7.59</c:v>
                </c:pt>
                <c:pt idx="3" formatCode="#,##0.000">
                  <c:v>7.7759999999999998</c:v>
                </c:pt>
                <c:pt idx="4" formatCode="#,##0.000">
                  <c:v>8.3360000000000003</c:v>
                </c:pt>
              </c:numCache>
            </c:numRef>
          </c:val>
          <c:smooth val="0"/>
          <c:extLst>
            <c:ext xmlns:c16="http://schemas.microsoft.com/office/drawing/2014/chart" uri="{C3380CC4-5D6E-409C-BE32-E72D297353CC}">
              <c16:uniqueId val="{00000000-A8AD-4A6A-9DCA-277B2E246A7F}"/>
            </c:ext>
          </c:extLst>
        </c:ser>
        <c:ser>
          <c:idx val="1"/>
          <c:order val="1"/>
          <c:tx>
            <c:strRef>
              <c:f>Evaluation!$A$206</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Evaluation!$B$204:$F$204</c:f>
              <c:numCache>
                <c:formatCode>General</c:formatCode>
                <c:ptCount val="5"/>
                <c:pt idx="0">
                  <c:v>3</c:v>
                </c:pt>
                <c:pt idx="1">
                  <c:v>5</c:v>
                </c:pt>
                <c:pt idx="2">
                  <c:v>7</c:v>
                </c:pt>
                <c:pt idx="3">
                  <c:v>9</c:v>
                </c:pt>
                <c:pt idx="4">
                  <c:v>11</c:v>
                </c:pt>
              </c:numCache>
            </c:numRef>
          </c:cat>
          <c:val>
            <c:numRef>
              <c:f>Evaluation!$B$206:$F$206</c:f>
              <c:numCache>
                <c:formatCode>#,##0.000</c:formatCode>
                <c:ptCount val="5"/>
                <c:pt idx="0">
                  <c:v>6.15</c:v>
                </c:pt>
                <c:pt idx="1">
                  <c:v>7.0720000000000001</c:v>
                </c:pt>
                <c:pt idx="2" formatCode="#,##0.00">
                  <c:v>7.75</c:v>
                </c:pt>
                <c:pt idx="3" formatCode="#,##0.00">
                  <c:v>8.09</c:v>
                </c:pt>
                <c:pt idx="4" formatCode="#,##0.00">
                  <c:v>8.42</c:v>
                </c:pt>
              </c:numCache>
            </c:numRef>
          </c:val>
          <c:smooth val="0"/>
          <c:extLst>
            <c:ext xmlns:c16="http://schemas.microsoft.com/office/drawing/2014/chart" uri="{C3380CC4-5D6E-409C-BE32-E72D297353CC}">
              <c16:uniqueId val="{00000001-A8AD-4A6A-9DCA-277B2E246A7F}"/>
            </c:ext>
          </c:extLst>
        </c:ser>
        <c:ser>
          <c:idx val="2"/>
          <c:order val="2"/>
          <c:tx>
            <c:strRef>
              <c:f>Evaluation!$A$207</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Evaluation!$B$204:$F$204</c:f>
              <c:numCache>
                <c:formatCode>General</c:formatCode>
                <c:ptCount val="5"/>
                <c:pt idx="0">
                  <c:v>3</c:v>
                </c:pt>
                <c:pt idx="1">
                  <c:v>5</c:v>
                </c:pt>
                <c:pt idx="2">
                  <c:v>7</c:v>
                </c:pt>
                <c:pt idx="3">
                  <c:v>9</c:v>
                </c:pt>
                <c:pt idx="4">
                  <c:v>11</c:v>
                </c:pt>
              </c:numCache>
            </c:numRef>
          </c:cat>
          <c:val>
            <c:numRef>
              <c:f>Evaluation!$B$207:$F$207</c:f>
              <c:numCache>
                <c:formatCode>#,##0.00</c:formatCode>
                <c:ptCount val="5"/>
                <c:pt idx="0" formatCode="#,##0.000">
                  <c:v>5.4669999999999996</c:v>
                </c:pt>
                <c:pt idx="1">
                  <c:v>7.06</c:v>
                </c:pt>
                <c:pt idx="2">
                  <c:v>7.5119999999999996</c:v>
                </c:pt>
                <c:pt idx="3">
                  <c:v>7.7</c:v>
                </c:pt>
                <c:pt idx="4">
                  <c:v>7.9320000000000004</c:v>
                </c:pt>
              </c:numCache>
            </c:numRef>
          </c:val>
          <c:smooth val="0"/>
          <c:extLst>
            <c:ext xmlns:c16="http://schemas.microsoft.com/office/drawing/2014/chart" uri="{C3380CC4-5D6E-409C-BE32-E72D297353CC}">
              <c16:uniqueId val="{00000002-A8AD-4A6A-9DCA-277B2E246A7F}"/>
            </c:ext>
          </c:extLst>
        </c:ser>
        <c:dLbls>
          <c:showLegendKey val="0"/>
          <c:showVal val="0"/>
          <c:showCatName val="0"/>
          <c:showSerName val="0"/>
          <c:showPercent val="0"/>
          <c:showBubbleSize val="0"/>
        </c:dLbls>
        <c:marker val="1"/>
        <c:smooth val="0"/>
        <c:axId val="506062720"/>
        <c:axId val="510843264"/>
      </c:lineChart>
      <c:catAx>
        <c:axId val="50606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43264"/>
        <c:crosses val="autoZero"/>
        <c:auto val="1"/>
        <c:lblAlgn val="ctr"/>
        <c:lblOffset val="100"/>
        <c:noMultiLvlLbl val="0"/>
      </c:catAx>
      <c:valAx>
        <c:axId val="510843264"/>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Evaluation!$L$205</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Evaluation!$M$204:$Q$204</c:f>
              <c:numCache>
                <c:formatCode>General</c:formatCode>
                <c:ptCount val="5"/>
                <c:pt idx="0">
                  <c:v>3</c:v>
                </c:pt>
                <c:pt idx="1">
                  <c:v>5</c:v>
                </c:pt>
                <c:pt idx="2">
                  <c:v>7</c:v>
                </c:pt>
                <c:pt idx="3">
                  <c:v>9</c:v>
                </c:pt>
                <c:pt idx="4">
                  <c:v>11</c:v>
                </c:pt>
              </c:numCache>
            </c:numRef>
          </c:cat>
          <c:val>
            <c:numRef>
              <c:f>Evaluation!$M$205:$Q$205</c:f>
              <c:numCache>
                <c:formatCode>General</c:formatCode>
                <c:ptCount val="5"/>
                <c:pt idx="0">
                  <c:v>0.45600000000000002</c:v>
                </c:pt>
                <c:pt idx="1">
                  <c:v>0.32600000000000001</c:v>
                </c:pt>
                <c:pt idx="2">
                  <c:v>0.28699999999999998</c:v>
                </c:pt>
                <c:pt idx="3">
                  <c:v>0.28799999999999998</c:v>
                </c:pt>
                <c:pt idx="4">
                  <c:v>0.23</c:v>
                </c:pt>
              </c:numCache>
            </c:numRef>
          </c:val>
          <c:smooth val="0"/>
          <c:extLst>
            <c:ext xmlns:c16="http://schemas.microsoft.com/office/drawing/2014/chart" uri="{C3380CC4-5D6E-409C-BE32-E72D297353CC}">
              <c16:uniqueId val="{00000000-D49A-4F8B-893B-367BA2CB5DE2}"/>
            </c:ext>
          </c:extLst>
        </c:ser>
        <c:ser>
          <c:idx val="1"/>
          <c:order val="1"/>
          <c:tx>
            <c:strRef>
              <c:f>Evaluation!$L$206</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Evaluation!$M$204:$Q$204</c:f>
              <c:numCache>
                <c:formatCode>General</c:formatCode>
                <c:ptCount val="5"/>
                <c:pt idx="0">
                  <c:v>3</c:v>
                </c:pt>
                <c:pt idx="1">
                  <c:v>5</c:v>
                </c:pt>
                <c:pt idx="2">
                  <c:v>7</c:v>
                </c:pt>
                <c:pt idx="3">
                  <c:v>9</c:v>
                </c:pt>
                <c:pt idx="4">
                  <c:v>11</c:v>
                </c:pt>
              </c:numCache>
            </c:numRef>
          </c:cat>
          <c:val>
            <c:numRef>
              <c:f>Evaluation!$M$206:$Q$206</c:f>
              <c:numCache>
                <c:formatCode>General</c:formatCode>
                <c:ptCount val="5"/>
                <c:pt idx="0">
                  <c:v>0.38800000000000001</c:v>
                </c:pt>
                <c:pt idx="1">
                  <c:v>0.28999999999999998</c:v>
                </c:pt>
                <c:pt idx="2">
                  <c:v>0.23</c:v>
                </c:pt>
                <c:pt idx="3">
                  <c:v>0.215</c:v>
                </c:pt>
                <c:pt idx="4">
                  <c:v>0.20300000000000001</c:v>
                </c:pt>
              </c:numCache>
            </c:numRef>
          </c:val>
          <c:smooth val="0"/>
          <c:extLst>
            <c:ext xmlns:c16="http://schemas.microsoft.com/office/drawing/2014/chart" uri="{C3380CC4-5D6E-409C-BE32-E72D297353CC}">
              <c16:uniqueId val="{00000001-D49A-4F8B-893B-367BA2CB5DE2}"/>
            </c:ext>
          </c:extLst>
        </c:ser>
        <c:ser>
          <c:idx val="2"/>
          <c:order val="2"/>
          <c:tx>
            <c:strRef>
              <c:f>Evaluation!$L$207</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Evaluation!$M$204:$Q$204</c:f>
              <c:numCache>
                <c:formatCode>General</c:formatCode>
                <c:ptCount val="5"/>
                <c:pt idx="0">
                  <c:v>3</c:v>
                </c:pt>
                <c:pt idx="1">
                  <c:v>5</c:v>
                </c:pt>
                <c:pt idx="2">
                  <c:v>7</c:v>
                </c:pt>
                <c:pt idx="3">
                  <c:v>9</c:v>
                </c:pt>
                <c:pt idx="4">
                  <c:v>11</c:v>
                </c:pt>
              </c:numCache>
            </c:numRef>
          </c:cat>
          <c:val>
            <c:numRef>
              <c:f>Evaluation!$M$207:$Q$207</c:f>
              <c:numCache>
                <c:formatCode>General</c:formatCode>
                <c:ptCount val="5"/>
                <c:pt idx="0" formatCode="#,##0.000">
                  <c:v>0.38500000000000001</c:v>
                </c:pt>
                <c:pt idx="1">
                  <c:v>0.30199999999999999</c:v>
                </c:pt>
                <c:pt idx="2">
                  <c:v>0.30099999999999999</c:v>
                </c:pt>
                <c:pt idx="3">
                  <c:v>0.28999999999999998</c:v>
                </c:pt>
                <c:pt idx="4">
                  <c:v>0.28899999999999998</c:v>
                </c:pt>
              </c:numCache>
            </c:numRef>
          </c:val>
          <c:smooth val="0"/>
          <c:extLst>
            <c:ext xmlns:c16="http://schemas.microsoft.com/office/drawing/2014/chart" uri="{C3380CC4-5D6E-409C-BE32-E72D297353CC}">
              <c16:uniqueId val="{00000002-D49A-4F8B-893B-367BA2CB5DE2}"/>
            </c:ext>
          </c:extLst>
        </c:ser>
        <c:ser>
          <c:idx val="3"/>
          <c:order val="3"/>
          <c:tx>
            <c:strRef>
              <c:f>Evaluation!$L$208</c:f>
              <c:strCache>
                <c:ptCount val="1"/>
                <c:pt idx="0">
                  <c:v>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Evaluation!$M$204:$Q$204</c:f>
              <c:numCache>
                <c:formatCode>General</c:formatCode>
                <c:ptCount val="5"/>
                <c:pt idx="0">
                  <c:v>3</c:v>
                </c:pt>
                <c:pt idx="1">
                  <c:v>5</c:v>
                </c:pt>
                <c:pt idx="2">
                  <c:v>7</c:v>
                </c:pt>
                <c:pt idx="3">
                  <c:v>9</c:v>
                </c:pt>
                <c:pt idx="4">
                  <c:v>11</c:v>
                </c:pt>
              </c:numCache>
            </c:numRef>
          </c:cat>
          <c:val>
            <c:numRef>
              <c:f>Evaluation!$M$208:$Q$208</c:f>
              <c:numCache>
                <c:formatCode>General</c:formatCode>
                <c:ptCount val="5"/>
                <c:pt idx="0">
                  <c:v>0.40966666666666668</c:v>
                </c:pt>
                <c:pt idx="1">
                  <c:v>0.30599999999999999</c:v>
                </c:pt>
                <c:pt idx="2">
                  <c:v>0.27266666666666667</c:v>
                </c:pt>
                <c:pt idx="3">
                  <c:v>0.26433333333333331</c:v>
                </c:pt>
                <c:pt idx="4">
                  <c:v>0.24066666666666667</c:v>
                </c:pt>
              </c:numCache>
            </c:numRef>
          </c:val>
          <c:smooth val="0"/>
          <c:extLst>
            <c:ext xmlns:c16="http://schemas.microsoft.com/office/drawing/2014/chart" uri="{C3380CC4-5D6E-409C-BE32-E72D297353CC}">
              <c16:uniqueId val="{00000000-3149-4ABC-98EC-506C3888E6F2}"/>
            </c:ext>
          </c:extLst>
        </c:ser>
        <c:dLbls>
          <c:showLegendKey val="0"/>
          <c:showVal val="0"/>
          <c:showCatName val="0"/>
          <c:showSerName val="0"/>
          <c:showPercent val="0"/>
          <c:showBubbleSize val="0"/>
        </c:dLbls>
        <c:marker val="1"/>
        <c:smooth val="0"/>
        <c:axId val="539661712"/>
        <c:axId val="500772520"/>
      </c:lineChart>
      <c:catAx>
        <c:axId val="5396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72520"/>
        <c:crosses val="autoZero"/>
        <c:auto val="1"/>
        <c:lblAlgn val="ctr"/>
        <c:lblOffset val="100"/>
        <c:noMultiLvlLbl val="0"/>
      </c:catAx>
      <c:valAx>
        <c:axId val="500772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umass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Evaluation!$W$205</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Evaluation!$X$204:$AB$204</c:f>
              <c:numCache>
                <c:formatCode>General</c:formatCode>
                <c:ptCount val="5"/>
                <c:pt idx="0">
                  <c:v>3</c:v>
                </c:pt>
                <c:pt idx="1">
                  <c:v>5</c:v>
                </c:pt>
                <c:pt idx="2">
                  <c:v>7</c:v>
                </c:pt>
                <c:pt idx="3">
                  <c:v>9</c:v>
                </c:pt>
                <c:pt idx="4">
                  <c:v>11</c:v>
                </c:pt>
              </c:numCache>
            </c:numRef>
          </c:cat>
          <c:val>
            <c:numRef>
              <c:f>Evaluation!$X$205:$AB$205</c:f>
              <c:numCache>
                <c:formatCode>General</c:formatCode>
                <c:ptCount val="5"/>
                <c:pt idx="0">
                  <c:v>8.4000000000000005E-2</c:v>
                </c:pt>
                <c:pt idx="1">
                  <c:v>0.1</c:v>
                </c:pt>
                <c:pt idx="2">
                  <c:v>0.128</c:v>
                </c:pt>
                <c:pt idx="3">
                  <c:v>0.13900000000000001</c:v>
                </c:pt>
                <c:pt idx="4">
                  <c:v>0.21199999999999999</c:v>
                </c:pt>
              </c:numCache>
            </c:numRef>
          </c:val>
          <c:smooth val="0"/>
          <c:extLst>
            <c:ext xmlns:c16="http://schemas.microsoft.com/office/drawing/2014/chart" uri="{C3380CC4-5D6E-409C-BE32-E72D297353CC}">
              <c16:uniqueId val="{00000000-8B62-414B-86CE-5DF347F63053}"/>
            </c:ext>
          </c:extLst>
        </c:ser>
        <c:ser>
          <c:idx val="1"/>
          <c:order val="1"/>
          <c:tx>
            <c:strRef>
              <c:f>Evaluation!$W$206</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Evaluation!$X$204:$AB$204</c:f>
              <c:numCache>
                <c:formatCode>General</c:formatCode>
                <c:ptCount val="5"/>
                <c:pt idx="0">
                  <c:v>3</c:v>
                </c:pt>
                <c:pt idx="1">
                  <c:v>5</c:v>
                </c:pt>
                <c:pt idx="2">
                  <c:v>7</c:v>
                </c:pt>
                <c:pt idx="3">
                  <c:v>9</c:v>
                </c:pt>
                <c:pt idx="4">
                  <c:v>11</c:v>
                </c:pt>
              </c:numCache>
            </c:numRef>
          </c:cat>
          <c:val>
            <c:numRef>
              <c:f>Evaluation!$X$206:$AB$206</c:f>
              <c:numCache>
                <c:formatCode>General</c:formatCode>
                <c:ptCount val="5"/>
                <c:pt idx="0">
                  <c:v>5.6000000000000001E-2</c:v>
                </c:pt>
                <c:pt idx="1">
                  <c:v>9.7000000000000003E-2</c:v>
                </c:pt>
                <c:pt idx="2">
                  <c:v>0.16300000000000001</c:v>
                </c:pt>
                <c:pt idx="3">
                  <c:v>0.21099999999999999</c:v>
                </c:pt>
                <c:pt idx="4">
                  <c:v>0.254</c:v>
                </c:pt>
              </c:numCache>
            </c:numRef>
          </c:val>
          <c:smooth val="0"/>
          <c:extLst>
            <c:ext xmlns:c16="http://schemas.microsoft.com/office/drawing/2014/chart" uri="{C3380CC4-5D6E-409C-BE32-E72D297353CC}">
              <c16:uniqueId val="{00000001-8B62-414B-86CE-5DF347F63053}"/>
            </c:ext>
          </c:extLst>
        </c:ser>
        <c:ser>
          <c:idx val="2"/>
          <c:order val="2"/>
          <c:tx>
            <c:strRef>
              <c:f>Evaluation!$W$207</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Evaluation!$X$204:$AB$204</c:f>
              <c:numCache>
                <c:formatCode>General</c:formatCode>
                <c:ptCount val="5"/>
                <c:pt idx="0">
                  <c:v>3</c:v>
                </c:pt>
                <c:pt idx="1">
                  <c:v>5</c:v>
                </c:pt>
                <c:pt idx="2">
                  <c:v>7</c:v>
                </c:pt>
                <c:pt idx="3">
                  <c:v>9</c:v>
                </c:pt>
                <c:pt idx="4">
                  <c:v>11</c:v>
                </c:pt>
              </c:numCache>
            </c:numRef>
          </c:cat>
          <c:val>
            <c:numRef>
              <c:f>Evaluation!$X$207:$AB$207</c:f>
              <c:numCache>
                <c:formatCode>General</c:formatCode>
                <c:ptCount val="5"/>
                <c:pt idx="0">
                  <c:v>3.6999999999999998E-2</c:v>
                </c:pt>
                <c:pt idx="1">
                  <c:v>0.12</c:v>
                </c:pt>
                <c:pt idx="2">
                  <c:v>0.151</c:v>
                </c:pt>
                <c:pt idx="3">
                  <c:v>0.16900000000000001</c:v>
                </c:pt>
                <c:pt idx="4">
                  <c:v>0.18099999999999999</c:v>
                </c:pt>
              </c:numCache>
            </c:numRef>
          </c:val>
          <c:smooth val="0"/>
          <c:extLst>
            <c:ext xmlns:c16="http://schemas.microsoft.com/office/drawing/2014/chart" uri="{C3380CC4-5D6E-409C-BE32-E72D297353CC}">
              <c16:uniqueId val="{00000002-8B62-414B-86CE-5DF347F63053}"/>
            </c:ext>
          </c:extLst>
        </c:ser>
        <c:dLbls>
          <c:showLegendKey val="0"/>
          <c:showVal val="0"/>
          <c:showCatName val="0"/>
          <c:showSerName val="0"/>
          <c:showPercent val="0"/>
          <c:showBubbleSize val="0"/>
        </c:dLbls>
        <c:marker val="1"/>
        <c:smooth val="0"/>
        <c:axId val="558088608"/>
        <c:axId val="558090248"/>
      </c:lineChart>
      <c:catAx>
        <c:axId val="55808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90248"/>
        <c:crosses val="autoZero"/>
        <c:auto val="1"/>
        <c:lblAlgn val="ctr"/>
        <c:lblOffset val="100"/>
        <c:noMultiLvlLbl val="0"/>
      </c:catAx>
      <c:valAx>
        <c:axId val="558090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8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Evaluation!$AI$205</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Evaluation!$AJ$204:$AN$204</c:f>
              <c:numCache>
                <c:formatCode>General</c:formatCode>
                <c:ptCount val="5"/>
                <c:pt idx="0">
                  <c:v>3</c:v>
                </c:pt>
                <c:pt idx="1">
                  <c:v>5</c:v>
                </c:pt>
                <c:pt idx="2">
                  <c:v>7</c:v>
                </c:pt>
                <c:pt idx="3">
                  <c:v>9</c:v>
                </c:pt>
                <c:pt idx="4">
                  <c:v>11</c:v>
                </c:pt>
              </c:numCache>
            </c:numRef>
          </c:cat>
          <c:val>
            <c:numRef>
              <c:f>Evaluation!$AJ$205:$AN$205</c:f>
              <c:numCache>
                <c:formatCode>General</c:formatCode>
                <c:ptCount val="5"/>
                <c:pt idx="0">
                  <c:v>-3.0000000000000001E-3</c:v>
                </c:pt>
                <c:pt idx="1">
                  <c:v>-7.0000000000000001E-3</c:v>
                </c:pt>
                <c:pt idx="2">
                  <c:v>-7.4000000000000003E-3</c:v>
                </c:pt>
                <c:pt idx="3">
                  <c:v>-7.6E-3</c:v>
                </c:pt>
                <c:pt idx="4">
                  <c:v>-8.0999999999999996E-3</c:v>
                </c:pt>
              </c:numCache>
            </c:numRef>
          </c:val>
          <c:smooth val="0"/>
          <c:extLst>
            <c:ext xmlns:c16="http://schemas.microsoft.com/office/drawing/2014/chart" uri="{C3380CC4-5D6E-409C-BE32-E72D297353CC}">
              <c16:uniqueId val="{00000000-633A-40F3-81BD-D5AD676A944F}"/>
            </c:ext>
          </c:extLst>
        </c:ser>
        <c:ser>
          <c:idx val="1"/>
          <c:order val="1"/>
          <c:tx>
            <c:strRef>
              <c:f>Evaluation!$AI$206</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Evaluation!$AJ$204:$AN$204</c:f>
              <c:numCache>
                <c:formatCode>General</c:formatCode>
                <c:ptCount val="5"/>
                <c:pt idx="0">
                  <c:v>3</c:v>
                </c:pt>
                <c:pt idx="1">
                  <c:v>5</c:v>
                </c:pt>
                <c:pt idx="2">
                  <c:v>7</c:v>
                </c:pt>
                <c:pt idx="3">
                  <c:v>9</c:v>
                </c:pt>
                <c:pt idx="4">
                  <c:v>11</c:v>
                </c:pt>
              </c:numCache>
            </c:numRef>
          </c:cat>
          <c:val>
            <c:numRef>
              <c:f>Evaluation!$AJ$206:$AN$206</c:f>
              <c:numCache>
                <c:formatCode>General</c:formatCode>
                <c:ptCount val="5"/>
                <c:pt idx="0">
                  <c:v>-8.0000000000000002E-3</c:v>
                </c:pt>
                <c:pt idx="1">
                  <c:v>-8.9999999999999993E-3</c:v>
                </c:pt>
                <c:pt idx="2">
                  <c:v>-9.4000000000000004E-3</c:v>
                </c:pt>
                <c:pt idx="3">
                  <c:v>-9.1999999999999998E-3</c:v>
                </c:pt>
                <c:pt idx="4">
                  <c:v>-9.1999999999999998E-3</c:v>
                </c:pt>
              </c:numCache>
            </c:numRef>
          </c:val>
          <c:smooth val="0"/>
          <c:extLst>
            <c:ext xmlns:c16="http://schemas.microsoft.com/office/drawing/2014/chart" uri="{C3380CC4-5D6E-409C-BE32-E72D297353CC}">
              <c16:uniqueId val="{00000001-633A-40F3-81BD-D5AD676A944F}"/>
            </c:ext>
          </c:extLst>
        </c:ser>
        <c:ser>
          <c:idx val="2"/>
          <c:order val="2"/>
          <c:tx>
            <c:strRef>
              <c:f>Evaluation!$AI$207</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Evaluation!$AJ$204:$AN$204</c:f>
              <c:numCache>
                <c:formatCode>General</c:formatCode>
                <c:ptCount val="5"/>
                <c:pt idx="0">
                  <c:v>3</c:v>
                </c:pt>
                <c:pt idx="1">
                  <c:v>5</c:v>
                </c:pt>
                <c:pt idx="2">
                  <c:v>7</c:v>
                </c:pt>
                <c:pt idx="3">
                  <c:v>9</c:v>
                </c:pt>
                <c:pt idx="4">
                  <c:v>11</c:v>
                </c:pt>
              </c:numCache>
            </c:numRef>
          </c:cat>
          <c:val>
            <c:numRef>
              <c:f>Evaluation!$AJ$207:$AN$207</c:f>
              <c:numCache>
                <c:formatCode>General</c:formatCode>
                <c:ptCount val="5"/>
                <c:pt idx="0">
                  <c:v>5.0999999999999997E-2</c:v>
                </c:pt>
                <c:pt idx="1">
                  <c:v>2.7E-2</c:v>
                </c:pt>
                <c:pt idx="2">
                  <c:v>2.06E-2</c:v>
                </c:pt>
                <c:pt idx="3">
                  <c:v>8.3999999999999995E-3</c:v>
                </c:pt>
                <c:pt idx="4">
                  <c:v>3.3999999999999998E-3</c:v>
                </c:pt>
              </c:numCache>
            </c:numRef>
          </c:val>
          <c:smooth val="0"/>
          <c:extLst>
            <c:ext xmlns:c16="http://schemas.microsoft.com/office/drawing/2014/chart" uri="{C3380CC4-5D6E-409C-BE32-E72D297353CC}">
              <c16:uniqueId val="{00000002-633A-40F3-81BD-D5AD676A944F}"/>
            </c:ext>
          </c:extLst>
        </c:ser>
        <c:dLbls>
          <c:showLegendKey val="0"/>
          <c:showVal val="0"/>
          <c:showCatName val="0"/>
          <c:showSerName val="0"/>
          <c:showPercent val="0"/>
          <c:showBubbleSize val="0"/>
        </c:dLbls>
        <c:marker val="1"/>
        <c:smooth val="0"/>
        <c:axId val="558085984"/>
        <c:axId val="558086640"/>
      </c:lineChart>
      <c:catAx>
        <c:axId val="55808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86640"/>
        <c:crosses val="autoZero"/>
        <c:auto val="1"/>
        <c:lblAlgn val="ctr"/>
        <c:lblOffset val="100"/>
        <c:noMultiLvlLbl val="0"/>
      </c:catAx>
      <c:valAx>
        <c:axId val="55808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8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Evaluation!$A$3</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Evaluation!$B$2:$J$2</c:f>
              <c:strCache>
                <c:ptCount val="9"/>
                <c:pt idx="0">
                  <c:v>0.1</c:v>
                </c:pt>
                <c:pt idx="1">
                  <c:v>0.2</c:v>
                </c:pt>
                <c:pt idx="2">
                  <c:v>0.3</c:v>
                </c:pt>
                <c:pt idx="3">
                  <c:v>0.4</c:v>
                </c:pt>
                <c:pt idx="4">
                  <c:v>0.5</c:v>
                </c:pt>
                <c:pt idx="5">
                  <c:v>0.6</c:v>
                </c:pt>
                <c:pt idx="6">
                  <c:v>0.7</c:v>
                </c:pt>
                <c:pt idx="7">
                  <c:v>0.8</c:v>
                </c:pt>
                <c:pt idx="8">
                  <c:v>0.9</c:v>
                </c:pt>
              </c:strCache>
            </c:strRef>
          </c:cat>
          <c:val>
            <c:numRef>
              <c:f>Evaluation!$B$3:$J$3</c:f>
              <c:numCache>
                <c:formatCode>_-* #,##0.000_-;\-* #,##0.000_-;_-* "-"_-;_-@_-</c:formatCode>
                <c:ptCount val="9"/>
                <c:pt idx="0">
                  <c:v>4.202</c:v>
                </c:pt>
                <c:pt idx="1">
                  <c:v>4.88</c:v>
                </c:pt>
                <c:pt idx="2">
                  <c:v>5.2789999999999999</c:v>
                </c:pt>
                <c:pt idx="3">
                  <c:v>5.5640000000000001</c:v>
                </c:pt>
                <c:pt idx="4">
                  <c:v>5.7839999999999998</c:v>
                </c:pt>
                <c:pt idx="5">
                  <c:v>5.9649999999999999</c:v>
                </c:pt>
                <c:pt idx="6">
                  <c:v>6.1180000000000003</c:v>
                </c:pt>
                <c:pt idx="7">
                  <c:v>6.2510000000000003</c:v>
                </c:pt>
                <c:pt idx="8">
                  <c:v>6.3680000000000003</c:v>
                </c:pt>
              </c:numCache>
            </c:numRef>
          </c:val>
          <c:smooth val="0"/>
          <c:extLst>
            <c:ext xmlns:c16="http://schemas.microsoft.com/office/drawing/2014/chart" uri="{C3380CC4-5D6E-409C-BE32-E72D297353CC}">
              <c16:uniqueId val="{00000000-97EE-4890-815A-B860F5BF1D72}"/>
            </c:ext>
          </c:extLst>
        </c:ser>
        <c:ser>
          <c:idx val="1"/>
          <c:order val="1"/>
          <c:tx>
            <c:strRef>
              <c:f>Evaluation!$A$4</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Evaluation!$B$2:$J$2</c:f>
              <c:strCache>
                <c:ptCount val="9"/>
                <c:pt idx="0">
                  <c:v>0.1</c:v>
                </c:pt>
                <c:pt idx="1">
                  <c:v>0.2</c:v>
                </c:pt>
                <c:pt idx="2">
                  <c:v>0.3</c:v>
                </c:pt>
                <c:pt idx="3">
                  <c:v>0.4</c:v>
                </c:pt>
                <c:pt idx="4">
                  <c:v>0.5</c:v>
                </c:pt>
                <c:pt idx="5">
                  <c:v>0.6</c:v>
                </c:pt>
                <c:pt idx="6">
                  <c:v>0.7</c:v>
                </c:pt>
                <c:pt idx="7">
                  <c:v>0.8</c:v>
                </c:pt>
                <c:pt idx="8">
                  <c:v>0.9</c:v>
                </c:pt>
              </c:strCache>
            </c:strRef>
          </c:cat>
          <c:val>
            <c:numRef>
              <c:f>Evaluation!$B$4:$J$4</c:f>
              <c:numCache>
                <c:formatCode>_-* #,##0.000_-;\-* #,##0.000_-;_-* "-"_-;_-@_-</c:formatCode>
                <c:ptCount val="9"/>
                <c:pt idx="0">
                  <c:v>3.867</c:v>
                </c:pt>
                <c:pt idx="1">
                  <c:v>4.5449999999999999</c:v>
                </c:pt>
                <c:pt idx="2">
                  <c:v>4.944</c:v>
                </c:pt>
                <c:pt idx="3">
                  <c:v>5.2290000000000001</c:v>
                </c:pt>
                <c:pt idx="4">
                  <c:v>5.45</c:v>
                </c:pt>
                <c:pt idx="5">
                  <c:v>5.6310000000000002</c:v>
                </c:pt>
                <c:pt idx="6">
                  <c:v>5.7850000000000001</c:v>
                </c:pt>
                <c:pt idx="7">
                  <c:v>5.9169999999999998</c:v>
                </c:pt>
                <c:pt idx="8">
                  <c:v>6.0350000000000001</c:v>
                </c:pt>
              </c:numCache>
            </c:numRef>
          </c:val>
          <c:smooth val="0"/>
          <c:extLst>
            <c:ext xmlns:c16="http://schemas.microsoft.com/office/drawing/2014/chart" uri="{C3380CC4-5D6E-409C-BE32-E72D297353CC}">
              <c16:uniqueId val="{00000001-97EE-4890-815A-B860F5BF1D72}"/>
            </c:ext>
          </c:extLst>
        </c:ser>
        <c:ser>
          <c:idx val="2"/>
          <c:order val="2"/>
          <c:tx>
            <c:strRef>
              <c:f>Evaluation!$A$5</c:f>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Evaluation!$B$2:$J$2</c:f>
              <c:strCache>
                <c:ptCount val="9"/>
                <c:pt idx="0">
                  <c:v>0.1</c:v>
                </c:pt>
                <c:pt idx="1">
                  <c:v>0.2</c:v>
                </c:pt>
                <c:pt idx="2">
                  <c:v>0.3</c:v>
                </c:pt>
                <c:pt idx="3">
                  <c:v>0.4</c:v>
                </c:pt>
                <c:pt idx="4">
                  <c:v>0.5</c:v>
                </c:pt>
                <c:pt idx="5">
                  <c:v>0.6</c:v>
                </c:pt>
                <c:pt idx="6">
                  <c:v>0.7</c:v>
                </c:pt>
                <c:pt idx="7">
                  <c:v>0.8</c:v>
                </c:pt>
                <c:pt idx="8">
                  <c:v>0.9</c:v>
                </c:pt>
              </c:strCache>
            </c:strRef>
          </c:cat>
          <c:val>
            <c:numRef>
              <c:f>Evaluation!$B$5:$J$5</c:f>
              <c:numCache>
                <c:formatCode>_-* #,##0.000_-;\-* #,##0.000_-;_-* "-"_-;_-@_-</c:formatCode>
                <c:ptCount val="9"/>
                <c:pt idx="0">
                  <c:v>3.78</c:v>
                </c:pt>
                <c:pt idx="1">
                  <c:v>4.4589999999999996</c:v>
                </c:pt>
                <c:pt idx="2">
                  <c:v>4.859</c:v>
                </c:pt>
                <c:pt idx="3">
                  <c:v>5.1440000000000001</c:v>
                </c:pt>
                <c:pt idx="4">
                  <c:v>5.3650000000000002</c:v>
                </c:pt>
                <c:pt idx="5">
                  <c:v>5.5460000000000003</c:v>
                </c:pt>
                <c:pt idx="6">
                  <c:v>5.7</c:v>
                </c:pt>
                <c:pt idx="7">
                  <c:v>5.8330000000000002</c:v>
                </c:pt>
                <c:pt idx="8">
                  <c:v>5.95</c:v>
                </c:pt>
              </c:numCache>
            </c:numRef>
          </c:val>
          <c:smooth val="0"/>
          <c:extLst>
            <c:ext xmlns:c16="http://schemas.microsoft.com/office/drawing/2014/chart" uri="{C3380CC4-5D6E-409C-BE32-E72D297353CC}">
              <c16:uniqueId val="{00000002-97EE-4890-815A-B860F5BF1D72}"/>
            </c:ext>
          </c:extLst>
        </c:ser>
        <c:ser>
          <c:idx val="3"/>
          <c:order val="3"/>
          <c:tx>
            <c:strRef>
              <c:f>Evaluation!$A$6</c:f>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Evaluation!$B$2:$J$2</c:f>
              <c:strCache>
                <c:ptCount val="9"/>
                <c:pt idx="0">
                  <c:v>0.1</c:v>
                </c:pt>
                <c:pt idx="1">
                  <c:v>0.2</c:v>
                </c:pt>
                <c:pt idx="2">
                  <c:v>0.3</c:v>
                </c:pt>
                <c:pt idx="3">
                  <c:v>0.4</c:v>
                </c:pt>
                <c:pt idx="4">
                  <c:v>0.5</c:v>
                </c:pt>
                <c:pt idx="5">
                  <c:v>0.6</c:v>
                </c:pt>
                <c:pt idx="6">
                  <c:v>0.7</c:v>
                </c:pt>
                <c:pt idx="7">
                  <c:v>0.8</c:v>
                </c:pt>
                <c:pt idx="8">
                  <c:v>0.9</c:v>
                </c:pt>
              </c:strCache>
            </c:strRef>
          </c:cat>
          <c:val>
            <c:numRef>
              <c:f>Evaluation!$B$6:$J$6</c:f>
              <c:numCache>
                <c:formatCode>_-* #,##0.000_-;\-* #,##0.000_-;_-* "-"_-;_-@_-</c:formatCode>
                <c:ptCount val="9"/>
                <c:pt idx="0">
                  <c:v>4.649</c:v>
                </c:pt>
                <c:pt idx="1">
                  <c:v>5.3369999999999997</c:v>
                </c:pt>
                <c:pt idx="2">
                  <c:v>5.74</c:v>
                </c:pt>
                <c:pt idx="3">
                  <c:v>6.0270000000000001</c:v>
                </c:pt>
                <c:pt idx="4">
                  <c:v>6.25</c:v>
                </c:pt>
                <c:pt idx="5">
                  <c:v>6.4320000000000004</c:v>
                </c:pt>
                <c:pt idx="6">
                  <c:v>6.5860000000000003</c:v>
                </c:pt>
                <c:pt idx="7">
                  <c:v>6.7190000000000003</c:v>
                </c:pt>
                <c:pt idx="8">
                  <c:v>6.8369999999999997</c:v>
                </c:pt>
              </c:numCache>
            </c:numRef>
          </c:val>
          <c:smooth val="0"/>
          <c:extLst>
            <c:ext xmlns:c16="http://schemas.microsoft.com/office/drawing/2014/chart" uri="{C3380CC4-5D6E-409C-BE32-E72D297353CC}">
              <c16:uniqueId val="{00000003-97EE-4890-815A-B860F5BF1D72}"/>
            </c:ext>
          </c:extLst>
        </c:ser>
        <c:ser>
          <c:idx val="4"/>
          <c:order val="4"/>
          <c:tx>
            <c:strRef>
              <c:f>Evaluation!$A$7</c:f>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Evaluation!$B$2:$J$2</c:f>
              <c:strCache>
                <c:ptCount val="9"/>
                <c:pt idx="0">
                  <c:v>0.1</c:v>
                </c:pt>
                <c:pt idx="1">
                  <c:v>0.2</c:v>
                </c:pt>
                <c:pt idx="2">
                  <c:v>0.3</c:v>
                </c:pt>
                <c:pt idx="3">
                  <c:v>0.4</c:v>
                </c:pt>
                <c:pt idx="4">
                  <c:v>0.5</c:v>
                </c:pt>
                <c:pt idx="5">
                  <c:v>0.6</c:v>
                </c:pt>
                <c:pt idx="6">
                  <c:v>0.7</c:v>
                </c:pt>
                <c:pt idx="7">
                  <c:v>0.8</c:v>
                </c:pt>
                <c:pt idx="8">
                  <c:v>0.9</c:v>
                </c:pt>
              </c:strCache>
            </c:strRef>
          </c:cat>
          <c:val>
            <c:numRef>
              <c:f>Evaluation!$B$7:$J$7</c:f>
              <c:numCache>
                <c:formatCode>_-* #,##0.000_-;\-* #,##0.000_-;_-* "-"_-;_-@_-</c:formatCode>
                <c:ptCount val="9"/>
                <c:pt idx="0">
                  <c:v>4.2830000000000004</c:v>
                </c:pt>
                <c:pt idx="1">
                  <c:v>4.9649999999999999</c:v>
                </c:pt>
                <c:pt idx="2">
                  <c:v>5.3659999999999997</c:v>
                </c:pt>
                <c:pt idx="3">
                  <c:v>5.6520000000000001</c:v>
                </c:pt>
                <c:pt idx="4">
                  <c:v>5.8739999999999997</c:v>
                </c:pt>
                <c:pt idx="5">
                  <c:v>6.0549999999999997</c:v>
                </c:pt>
                <c:pt idx="6">
                  <c:v>6.2080000000000002</c:v>
                </c:pt>
                <c:pt idx="7">
                  <c:v>6.3419999999999996</c:v>
                </c:pt>
                <c:pt idx="8">
                  <c:v>6.4589999999999996</c:v>
                </c:pt>
              </c:numCache>
            </c:numRef>
          </c:val>
          <c:smooth val="0"/>
          <c:extLst>
            <c:ext xmlns:c16="http://schemas.microsoft.com/office/drawing/2014/chart" uri="{C3380CC4-5D6E-409C-BE32-E72D297353CC}">
              <c16:uniqueId val="{00000004-97EE-4890-815A-B860F5BF1D72}"/>
            </c:ext>
          </c:extLst>
        </c:ser>
        <c:ser>
          <c:idx val="5"/>
          <c:order val="5"/>
          <c:tx>
            <c:strRef>
              <c:f>Evaluation!$A$8</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Evaluation!$B$2:$J$2</c:f>
              <c:strCache>
                <c:ptCount val="9"/>
                <c:pt idx="0">
                  <c:v>0.1</c:v>
                </c:pt>
                <c:pt idx="1">
                  <c:v>0.2</c:v>
                </c:pt>
                <c:pt idx="2">
                  <c:v>0.3</c:v>
                </c:pt>
                <c:pt idx="3">
                  <c:v>0.4</c:v>
                </c:pt>
                <c:pt idx="4">
                  <c:v>0.5</c:v>
                </c:pt>
                <c:pt idx="5">
                  <c:v>0.6</c:v>
                </c:pt>
                <c:pt idx="6">
                  <c:v>0.7</c:v>
                </c:pt>
                <c:pt idx="7">
                  <c:v>0.8</c:v>
                </c:pt>
                <c:pt idx="8">
                  <c:v>0.9</c:v>
                </c:pt>
              </c:strCache>
            </c:strRef>
          </c:cat>
          <c:val>
            <c:numRef>
              <c:f>Evaluation!$B$8:$J$8</c:f>
              <c:numCache>
                <c:formatCode>General</c:formatCode>
                <c:ptCount val="9"/>
              </c:numCache>
            </c:numRef>
          </c:val>
          <c:smooth val="0"/>
          <c:extLst>
            <c:ext xmlns:c16="http://schemas.microsoft.com/office/drawing/2014/chart" uri="{C3380CC4-5D6E-409C-BE32-E72D297353CC}">
              <c16:uniqueId val="{00000005-97EE-4890-815A-B860F5BF1D72}"/>
            </c:ext>
          </c:extLst>
        </c:ser>
        <c:ser>
          <c:idx val="6"/>
          <c:order val="6"/>
          <c:tx>
            <c:strRef>
              <c:f>Evaluation!$A$9</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Evaluation!$B$2:$J$2</c:f>
              <c:strCache>
                <c:ptCount val="9"/>
                <c:pt idx="0">
                  <c:v>0.1</c:v>
                </c:pt>
                <c:pt idx="1">
                  <c:v>0.2</c:v>
                </c:pt>
                <c:pt idx="2">
                  <c:v>0.3</c:v>
                </c:pt>
                <c:pt idx="3">
                  <c:v>0.4</c:v>
                </c:pt>
                <c:pt idx="4">
                  <c:v>0.5</c:v>
                </c:pt>
                <c:pt idx="5">
                  <c:v>0.6</c:v>
                </c:pt>
                <c:pt idx="6">
                  <c:v>0.7</c:v>
                </c:pt>
                <c:pt idx="7">
                  <c:v>0.8</c:v>
                </c:pt>
                <c:pt idx="8">
                  <c:v>0.9</c:v>
                </c:pt>
              </c:strCache>
            </c:strRef>
          </c:cat>
          <c:val>
            <c:numRef>
              <c:f>Evaluation!$B$9:$J$9</c:f>
              <c:numCache>
                <c:formatCode>_-* #,##0.000_-;\-* #,##0.000_-;_-* "-"_-;_-@_-</c:formatCode>
                <c:ptCount val="9"/>
                <c:pt idx="0">
                  <c:v>4.1562000000000001</c:v>
                </c:pt>
                <c:pt idx="1">
                  <c:v>4.8372000000000002</c:v>
                </c:pt>
                <c:pt idx="2">
                  <c:v>5.2375999999999996</c:v>
                </c:pt>
                <c:pt idx="3">
                  <c:v>5.5232000000000001</c:v>
                </c:pt>
                <c:pt idx="4">
                  <c:v>5.7446000000000002</c:v>
                </c:pt>
                <c:pt idx="5">
                  <c:v>5.9257999999999997</c:v>
                </c:pt>
                <c:pt idx="6">
                  <c:v>6.0793999999999997</c:v>
                </c:pt>
                <c:pt idx="7">
                  <c:v>6.2123999999999997</c:v>
                </c:pt>
                <c:pt idx="8">
                  <c:v>6.3298000000000005</c:v>
                </c:pt>
              </c:numCache>
            </c:numRef>
          </c:val>
          <c:smooth val="0"/>
          <c:extLst>
            <c:ext xmlns:c16="http://schemas.microsoft.com/office/drawing/2014/chart" uri="{C3380CC4-5D6E-409C-BE32-E72D297353CC}">
              <c16:uniqueId val="{00000006-97EE-4890-815A-B860F5BF1D72}"/>
            </c:ext>
          </c:extLst>
        </c:ser>
        <c:dLbls>
          <c:showLegendKey val="0"/>
          <c:showVal val="0"/>
          <c:showCatName val="0"/>
          <c:showSerName val="0"/>
          <c:showPercent val="0"/>
          <c:showBubbleSize val="0"/>
        </c:dLbls>
        <c:marker val="1"/>
        <c:smooth val="0"/>
        <c:axId val="572908368"/>
        <c:axId val="572909352"/>
      </c:lineChart>
      <c:catAx>
        <c:axId val="5729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09352"/>
        <c:crosses val="autoZero"/>
        <c:auto val="1"/>
        <c:lblAlgn val="ctr"/>
        <c:lblOffset val="100"/>
        <c:noMultiLvlLbl val="0"/>
      </c:catAx>
      <c:valAx>
        <c:axId val="572909352"/>
        <c:scaling>
          <c:orientation val="minMax"/>
        </c:scaling>
        <c:delete val="0"/>
        <c:axPos val="l"/>
        <c:majorGridlines>
          <c:spPr>
            <a:ln w="9525" cap="flat" cmpd="sng" algn="ctr">
              <a:solidFill>
                <a:schemeClr val="tx1">
                  <a:lumMod val="15000"/>
                  <a:lumOff val="85000"/>
                </a:schemeClr>
              </a:solidFill>
              <a:round/>
            </a:ln>
            <a:effectLst/>
          </c:spPr>
        </c:majorGridlines>
        <c:numFmt formatCode="_-* #,##0.000_-;\-* #,##0.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0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Evaluation!$AS$205</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Evaluation!$AT$204:$AX$204</c:f>
              <c:numCache>
                <c:formatCode>General</c:formatCode>
                <c:ptCount val="5"/>
                <c:pt idx="0">
                  <c:v>3</c:v>
                </c:pt>
                <c:pt idx="1">
                  <c:v>5</c:v>
                </c:pt>
                <c:pt idx="2">
                  <c:v>7</c:v>
                </c:pt>
                <c:pt idx="3">
                  <c:v>9</c:v>
                </c:pt>
                <c:pt idx="4">
                  <c:v>11</c:v>
                </c:pt>
              </c:numCache>
            </c:numRef>
          </c:cat>
          <c:val>
            <c:numRef>
              <c:f>Evaluation!$AT$205:$AX$205</c:f>
              <c:numCache>
                <c:formatCode>General</c:formatCode>
                <c:ptCount val="5"/>
                <c:pt idx="0">
                  <c:v>76.599999999999994</c:v>
                </c:pt>
                <c:pt idx="1">
                  <c:v>115.8</c:v>
                </c:pt>
                <c:pt idx="2">
                  <c:v>125</c:v>
                </c:pt>
                <c:pt idx="3">
                  <c:v>157.19999999999999</c:v>
                </c:pt>
                <c:pt idx="4">
                  <c:v>208.6</c:v>
                </c:pt>
              </c:numCache>
            </c:numRef>
          </c:val>
          <c:smooth val="0"/>
          <c:extLst>
            <c:ext xmlns:c16="http://schemas.microsoft.com/office/drawing/2014/chart" uri="{C3380CC4-5D6E-409C-BE32-E72D297353CC}">
              <c16:uniqueId val="{00000000-8AE9-49E8-9337-4667A07F2D42}"/>
            </c:ext>
          </c:extLst>
        </c:ser>
        <c:ser>
          <c:idx val="1"/>
          <c:order val="1"/>
          <c:tx>
            <c:strRef>
              <c:f>Evaluation!$AS$206</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Evaluation!$AT$204:$AX$204</c:f>
              <c:numCache>
                <c:formatCode>General</c:formatCode>
                <c:ptCount val="5"/>
                <c:pt idx="0">
                  <c:v>3</c:v>
                </c:pt>
                <c:pt idx="1">
                  <c:v>5</c:v>
                </c:pt>
                <c:pt idx="2">
                  <c:v>7</c:v>
                </c:pt>
                <c:pt idx="3">
                  <c:v>9</c:v>
                </c:pt>
                <c:pt idx="4">
                  <c:v>11</c:v>
                </c:pt>
              </c:numCache>
            </c:numRef>
          </c:cat>
          <c:val>
            <c:numRef>
              <c:f>Evaluation!$AT$206:$AX$206</c:f>
              <c:numCache>
                <c:formatCode>General</c:formatCode>
                <c:ptCount val="5"/>
                <c:pt idx="0">
                  <c:v>93.9</c:v>
                </c:pt>
                <c:pt idx="1">
                  <c:v>117.6</c:v>
                </c:pt>
                <c:pt idx="2">
                  <c:v>145.5</c:v>
                </c:pt>
                <c:pt idx="3">
                  <c:v>177.8</c:v>
                </c:pt>
                <c:pt idx="4">
                  <c:v>245.6</c:v>
                </c:pt>
              </c:numCache>
            </c:numRef>
          </c:val>
          <c:smooth val="0"/>
          <c:extLst>
            <c:ext xmlns:c16="http://schemas.microsoft.com/office/drawing/2014/chart" uri="{C3380CC4-5D6E-409C-BE32-E72D297353CC}">
              <c16:uniqueId val="{00000001-8AE9-49E8-9337-4667A07F2D42}"/>
            </c:ext>
          </c:extLst>
        </c:ser>
        <c:ser>
          <c:idx val="2"/>
          <c:order val="2"/>
          <c:tx>
            <c:strRef>
              <c:f>Evaluation!$AS$207</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Evaluation!$AT$204:$AX$204</c:f>
              <c:numCache>
                <c:formatCode>General</c:formatCode>
                <c:ptCount val="5"/>
                <c:pt idx="0">
                  <c:v>3</c:v>
                </c:pt>
                <c:pt idx="1">
                  <c:v>5</c:v>
                </c:pt>
                <c:pt idx="2">
                  <c:v>7</c:v>
                </c:pt>
                <c:pt idx="3">
                  <c:v>9</c:v>
                </c:pt>
                <c:pt idx="4">
                  <c:v>11</c:v>
                </c:pt>
              </c:numCache>
            </c:numRef>
          </c:cat>
          <c:val>
            <c:numRef>
              <c:f>Evaluation!$AT$207:$AX$207</c:f>
              <c:numCache>
                <c:formatCode>General</c:formatCode>
                <c:ptCount val="5"/>
                <c:pt idx="0">
                  <c:v>412.8</c:v>
                </c:pt>
                <c:pt idx="1">
                  <c:v>543.29999999999995</c:v>
                </c:pt>
                <c:pt idx="2">
                  <c:v>714</c:v>
                </c:pt>
                <c:pt idx="3">
                  <c:v>854.6</c:v>
                </c:pt>
                <c:pt idx="4">
                  <c:v>1065.7</c:v>
                </c:pt>
              </c:numCache>
            </c:numRef>
          </c:val>
          <c:smooth val="0"/>
          <c:extLst>
            <c:ext xmlns:c16="http://schemas.microsoft.com/office/drawing/2014/chart" uri="{C3380CC4-5D6E-409C-BE32-E72D297353CC}">
              <c16:uniqueId val="{00000002-8AE9-49E8-9337-4667A07F2D42}"/>
            </c:ext>
          </c:extLst>
        </c:ser>
        <c:dLbls>
          <c:showLegendKey val="0"/>
          <c:showVal val="0"/>
          <c:showCatName val="0"/>
          <c:showSerName val="0"/>
          <c:showPercent val="0"/>
          <c:showBubbleSize val="0"/>
        </c:dLbls>
        <c:marker val="1"/>
        <c:smooth val="0"/>
        <c:axId val="395227776"/>
        <c:axId val="510842936"/>
      </c:lineChart>
      <c:catAx>
        <c:axId val="3952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42936"/>
        <c:crosses val="autoZero"/>
        <c:auto val="1"/>
        <c:lblAlgn val="ctr"/>
        <c:lblOffset val="100"/>
        <c:noMultiLvlLbl val="0"/>
      </c:catAx>
      <c:valAx>
        <c:axId val="51084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2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PMI Edukasi</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Evaluation!$A$253</c:f>
              <c:strCache>
                <c:ptCount val="1"/>
                <c:pt idx="0">
                  <c:v>LDA</c:v>
                </c:pt>
              </c:strCache>
            </c:strRef>
          </c:tx>
          <c:spPr>
            <a:ln w="15875" cap="rnd">
              <a:solidFill>
                <a:schemeClr val="accent1"/>
              </a:solidFill>
              <a:prstDash val="lgDash"/>
              <a:round/>
            </a:ln>
            <a:effectLst/>
          </c:spPr>
          <c:marker>
            <c:symbol val="triangle"/>
            <c:size val="5"/>
            <c:spPr>
              <a:noFill/>
              <a:ln w="9525">
                <a:solidFill>
                  <a:schemeClr val="accent1"/>
                </a:solidFill>
              </a:ln>
              <a:effectLst/>
            </c:spPr>
          </c:marker>
          <c:cat>
            <c:numRef>
              <c:f>Evaluation!$B$252:$F$252</c:f>
              <c:numCache>
                <c:formatCode>General</c:formatCode>
                <c:ptCount val="5"/>
                <c:pt idx="0">
                  <c:v>3</c:v>
                </c:pt>
                <c:pt idx="1">
                  <c:v>5</c:v>
                </c:pt>
                <c:pt idx="2">
                  <c:v>7</c:v>
                </c:pt>
                <c:pt idx="3">
                  <c:v>9</c:v>
                </c:pt>
                <c:pt idx="4">
                  <c:v>11</c:v>
                </c:pt>
              </c:numCache>
            </c:numRef>
          </c:cat>
          <c:val>
            <c:numRef>
              <c:f>Evaluation!$B$253:$F$253</c:f>
              <c:numCache>
                <c:formatCode>General</c:formatCode>
                <c:ptCount val="5"/>
                <c:pt idx="0">
                  <c:v>5.57</c:v>
                </c:pt>
                <c:pt idx="1">
                  <c:v>6.17</c:v>
                </c:pt>
                <c:pt idx="2">
                  <c:v>6.75</c:v>
                </c:pt>
                <c:pt idx="3" formatCode="#,##0.000">
                  <c:v>7.18</c:v>
                </c:pt>
                <c:pt idx="4" formatCode="#,##0.000">
                  <c:v>7.44</c:v>
                </c:pt>
              </c:numCache>
            </c:numRef>
          </c:val>
          <c:smooth val="0"/>
          <c:extLst>
            <c:ext xmlns:c16="http://schemas.microsoft.com/office/drawing/2014/chart" uri="{C3380CC4-5D6E-409C-BE32-E72D297353CC}">
              <c16:uniqueId val="{00000000-5BEE-4C79-B8CE-CA11950F230C}"/>
            </c:ext>
          </c:extLst>
        </c:ser>
        <c:ser>
          <c:idx val="1"/>
          <c:order val="1"/>
          <c:tx>
            <c:strRef>
              <c:f>Evaluation!$A$254</c:f>
              <c:strCache>
                <c:ptCount val="1"/>
                <c:pt idx="0">
                  <c:v>LDA-TFIDF</c:v>
                </c:pt>
              </c:strCache>
            </c:strRef>
          </c:tx>
          <c:spPr>
            <a:ln w="15875" cap="rnd">
              <a:solidFill>
                <a:schemeClr val="accent2"/>
              </a:solidFill>
              <a:prstDash val="sysDot"/>
              <a:round/>
            </a:ln>
            <a:effectLst/>
          </c:spPr>
          <c:marker>
            <c:symbol val="diamond"/>
            <c:size val="5"/>
            <c:spPr>
              <a:noFill/>
              <a:ln w="9525">
                <a:solidFill>
                  <a:schemeClr val="accent2"/>
                </a:solidFill>
                <a:prstDash val="solid"/>
              </a:ln>
              <a:effectLst/>
            </c:spPr>
          </c:marker>
          <c:cat>
            <c:numRef>
              <c:f>Evaluation!$B$252:$F$252</c:f>
              <c:numCache>
                <c:formatCode>General</c:formatCode>
                <c:ptCount val="5"/>
                <c:pt idx="0">
                  <c:v>3</c:v>
                </c:pt>
                <c:pt idx="1">
                  <c:v>5</c:v>
                </c:pt>
                <c:pt idx="2">
                  <c:v>7</c:v>
                </c:pt>
                <c:pt idx="3">
                  <c:v>9</c:v>
                </c:pt>
                <c:pt idx="4">
                  <c:v>11</c:v>
                </c:pt>
              </c:numCache>
            </c:numRef>
          </c:cat>
          <c:val>
            <c:numRef>
              <c:f>Evaluation!$B$254:$F$254</c:f>
              <c:numCache>
                <c:formatCode>General</c:formatCode>
                <c:ptCount val="5"/>
                <c:pt idx="0">
                  <c:v>5.8239999999999998</c:v>
                </c:pt>
                <c:pt idx="1">
                  <c:v>6.4</c:v>
                </c:pt>
                <c:pt idx="2">
                  <c:v>6.8230000000000004</c:v>
                </c:pt>
                <c:pt idx="3" formatCode="#,##0.000">
                  <c:v>7.202</c:v>
                </c:pt>
                <c:pt idx="4" formatCode="#,##0.000">
                  <c:v>7.56</c:v>
                </c:pt>
              </c:numCache>
            </c:numRef>
          </c:val>
          <c:smooth val="0"/>
          <c:extLst>
            <c:ext xmlns:c16="http://schemas.microsoft.com/office/drawing/2014/chart" uri="{C3380CC4-5D6E-409C-BE32-E72D297353CC}">
              <c16:uniqueId val="{00000001-5BEE-4C79-B8CE-CA11950F230C}"/>
            </c:ext>
          </c:extLst>
        </c:ser>
        <c:ser>
          <c:idx val="2"/>
          <c:order val="2"/>
          <c:tx>
            <c:strRef>
              <c:f>Evaluation!$A$255</c:f>
              <c:strCache>
                <c:ptCount val="1"/>
                <c:pt idx="0">
                  <c:v>LDA-GLOVE</c:v>
                </c:pt>
              </c:strCache>
            </c:strRef>
          </c:tx>
          <c:spPr>
            <a:ln w="15875" cap="rnd">
              <a:solidFill>
                <a:schemeClr val="accent3"/>
              </a:solidFill>
              <a:prstDash val="sysDash"/>
              <a:round/>
            </a:ln>
            <a:effectLst/>
          </c:spPr>
          <c:marker>
            <c:symbol val="square"/>
            <c:size val="5"/>
            <c:spPr>
              <a:noFill/>
              <a:ln w="9525">
                <a:solidFill>
                  <a:schemeClr val="accent3"/>
                </a:solidFill>
              </a:ln>
              <a:effectLst/>
            </c:spPr>
          </c:marker>
          <c:cat>
            <c:numRef>
              <c:f>Evaluation!$B$252:$F$252</c:f>
              <c:numCache>
                <c:formatCode>General</c:formatCode>
                <c:ptCount val="5"/>
                <c:pt idx="0">
                  <c:v>3</c:v>
                </c:pt>
                <c:pt idx="1">
                  <c:v>5</c:v>
                </c:pt>
                <c:pt idx="2">
                  <c:v>7</c:v>
                </c:pt>
                <c:pt idx="3">
                  <c:v>9</c:v>
                </c:pt>
                <c:pt idx="4">
                  <c:v>11</c:v>
                </c:pt>
              </c:numCache>
            </c:numRef>
          </c:cat>
          <c:val>
            <c:numRef>
              <c:f>Evaluation!$B$255:$F$255</c:f>
              <c:numCache>
                <c:formatCode>General</c:formatCode>
                <c:ptCount val="5"/>
                <c:pt idx="0">
                  <c:v>5.74</c:v>
                </c:pt>
                <c:pt idx="1">
                  <c:v>6.2560000000000002</c:v>
                </c:pt>
                <c:pt idx="2">
                  <c:v>6.8170000000000002</c:v>
                </c:pt>
                <c:pt idx="3" formatCode="#,##0.000">
                  <c:v>7.2549999999999999</c:v>
                </c:pt>
                <c:pt idx="4" formatCode="#,##0.000">
                  <c:v>7.7779999999999996</c:v>
                </c:pt>
              </c:numCache>
            </c:numRef>
          </c:val>
          <c:smooth val="0"/>
          <c:extLst>
            <c:ext xmlns:c16="http://schemas.microsoft.com/office/drawing/2014/chart" uri="{C3380CC4-5D6E-409C-BE32-E72D297353CC}">
              <c16:uniqueId val="{00000002-5BEE-4C79-B8CE-CA11950F230C}"/>
            </c:ext>
          </c:extLst>
        </c:ser>
        <c:ser>
          <c:idx val="3"/>
          <c:order val="3"/>
          <c:tx>
            <c:strRef>
              <c:f>Evaluation!$A$256</c:f>
              <c:strCache>
                <c:ptCount val="1"/>
                <c:pt idx="0">
                  <c:v>LDA-GLOVE 0,7</c:v>
                </c:pt>
              </c:strCache>
            </c:strRef>
          </c:tx>
          <c:spPr>
            <a:ln w="15875" cap="rnd">
              <a:solidFill>
                <a:schemeClr val="accent4"/>
              </a:solidFill>
              <a:round/>
            </a:ln>
            <a:effectLst/>
          </c:spPr>
          <c:marker>
            <c:symbol val="circle"/>
            <c:size val="5"/>
            <c:spPr>
              <a:noFill/>
              <a:ln w="9525">
                <a:solidFill>
                  <a:schemeClr val="accent4"/>
                </a:solidFill>
              </a:ln>
              <a:effectLst/>
            </c:spPr>
          </c:marker>
          <c:cat>
            <c:numRef>
              <c:f>Evaluation!$B$252:$F$252</c:f>
              <c:numCache>
                <c:formatCode>General</c:formatCode>
                <c:ptCount val="5"/>
                <c:pt idx="0">
                  <c:v>3</c:v>
                </c:pt>
                <c:pt idx="1">
                  <c:v>5</c:v>
                </c:pt>
                <c:pt idx="2">
                  <c:v>7</c:v>
                </c:pt>
                <c:pt idx="3">
                  <c:v>9</c:v>
                </c:pt>
                <c:pt idx="4">
                  <c:v>11</c:v>
                </c:pt>
              </c:numCache>
            </c:numRef>
          </c:cat>
          <c:val>
            <c:numRef>
              <c:f>Evaluation!$B$256:$F$256</c:f>
              <c:numCache>
                <c:formatCode>General</c:formatCode>
                <c:ptCount val="5"/>
                <c:pt idx="0" formatCode="#,##0.000">
                  <c:v>6.8559999999999999</c:v>
                </c:pt>
                <c:pt idx="1">
                  <c:v>7.26</c:v>
                </c:pt>
                <c:pt idx="2">
                  <c:v>7.59</c:v>
                </c:pt>
                <c:pt idx="3" formatCode="#,##0.000">
                  <c:v>7.7759999999999998</c:v>
                </c:pt>
                <c:pt idx="4" formatCode="#,##0.000">
                  <c:v>8.3360000000000003</c:v>
                </c:pt>
              </c:numCache>
            </c:numRef>
          </c:val>
          <c:smooth val="0"/>
          <c:extLst>
            <c:ext xmlns:c16="http://schemas.microsoft.com/office/drawing/2014/chart" uri="{C3380CC4-5D6E-409C-BE32-E72D297353CC}">
              <c16:uniqueId val="{00000003-5BEE-4C79-B8CE-CA11950F230C}"/>
            </c:ext>
          </c:extLst>
        </c:ser>
        <c:ser>
          <c:idx val="4"/>
          <c:order val="4"/>
          <c:tx>
            <c:strRef>
              <c:f>Evaluation!$A$257</c:f>
              <c:strCache>
                <c:ptCount val="1"/>
                <c:pt idx="0">
                  <c:v>BTM</c:v>
                </c:pt>
              </c:strCache>
            </c:strRef>
          </c:tx>
          <c:spPr>
            <a:ln w="15875" cap="rnd">
              <a:solidFill>
                <a:schemeClr val="accent5"/>
              </a:solidFill>
              <a:prstDash val="lgDashDot"/>
              <a:round/>
            </a:ln>
            <a:effectLst/>
          </c:spPr>
          <c:marker>
            <c:symbol val="x"/>
            <c:size val="5"/>
            <c:spPr>
              <a:noFill/>
              <a:ln w="9525">
                <a:solidFill>
                  <a:schemeClr val="accent5"/>
                </a:solidFill>
              </a:ln>
              <a:effectLst/>
            </c:spPr>
          </c:marker>
          <c:cat>
            <c:numRef>
              <c:f>Evaluation!$B$252:$F$252</c:f>
              <c:numCache>
                <c:formatCode>General</c:formatCode>
                <c:ptCount val="5"/>
                <c:pt idx="0">
                  <c:v>3</c:v>
                </c:pt>
                <c:pt idx="1">
                  <c:v>5</c:v>
                </c:pt>
                <c:pt idx="2">
                  <c:v>7</c:v>
                </c:pt>
                <c:pt idx="3">
                  <c:v>9</c:v>
                </c:pt>
                <c:pt idx="4">
                  <c:v>11</c:v>
                </c:pt>
              </c:numCache>
            </c:numRef>
          </c:cat>
          <c:val>
            <c:numRef>
              <c:f>Evaluation!$B$257:$F$257</c:f>
              <c:numCache>
                <c:formatCode>General</c:formatCode>
                <c:ptCount val="5"/>
                <c:pt idx="0" formatCode="#,##0.000">
                  <c:v>5.03</c:v>
                </c:pt>
                <c:pt idx="1">
                  <c:v>5.36</c:v>
                </c:pt>
                <c:pt idx="2" formatCode="#,##0.000">
                  <c:v>5.4649999999999999</c:v>
                </c:pt>
                <c:pt idx="3" formatCode="#,##0.000">
                  <c:v>5.8250000000000002</c:v>
                </c:pt>
                <c:pt idx="4" formatCode="#,##0.000">
                  <c:v>6</c:v>
                </c:pt>
              </c:numCache>
            </c:numRef>
          </c:val>
          <c:smooth val="0"/>
          <c:extLst>
            <c:ext xmlns:c16="http://schemas.microsoft.com/office/drawing/2014/chart" uri="{C3380CC4-5D6E-409C-BE32-E72D297353CC}">
              <c16:uniqueId val="{00000000-DB7B-41E6-A2C2-FE855E10ED60}"/>
            </c:ext>
          </c:extLst>
        </c:ser>
        <c:dLbls>
          <c:showLegendKey val="0"/>
          <c:showVal val="0"/>
          <c:showCatName val="0"/>
          <c:showSerName val="0"/>
          <c:showPercent val="0"/>
          <c:showBubbleSize val="0"/>
        </c:dLbls>
        <c:marker val="1"/>
        <c:smooth val="0"/>
        <c:axId val="403154848"/>
        <c:axId val="403156816"/>
      </c:lineChart>
      <c:catAx>
        <c:axId val="4031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56816"/>
        <c:crosses val="autoZero"/>
        <c:auto val="1"/>
        <c:lblAlgn val="ctr"/>
        <c:lblOffset val="100"/>
        <c:noMultiLvlLbl val="0"/>
      </c:catAx>
      <c:valAx>
        <c:axId val="403156816"/>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5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Evaluation!$L$253</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Evaluation!$M$252:$Q$252</c:f>
              <c:numCache>
                <c:formatCode>General</c:formatCode>
                <c:ptCount val="5"/>
                <c:pt idx="0">
                  <c:v>3</c:v>
                </c:pt>
                <c:pt idx="1">
                  <c:v>5</c:v>
                </c:pt>
                <c:pt idx="2">
                  <c:v>7</c:v>
                </c:pt>
                <c:pt idx="3">
                  <c:v>9</c:v>
                </c:pt>
                <c:pt idx="4">
                  <c:v>11</c:v>
                </c:pt>
              </c:numCache>
            </c:numRef>
          </c:cat>
          <c:val>
            <c:numRef>
              <c:f>Evaluation!$M$253:$Q$253</c:f>
              <c:numCache>
                <c:formatCode>General</c:formatCode>
                <c:ptCount val="5"/>
                <c:pt idx="0">
                  <c:v>0.55600000000000005</c:v>
                </c:pt>
                <c:pt idx="1">
                  <c:v>0.47</c:v>
                </c:pt>
                <c:pt idx="2">
                  <c:v>0.38</c:v>
                </c:pt>
                <c:pt idx="3">
                  <c:v>0.318</c:v>
                </c:pt>
                <c:pt idx="4">
                  <c:v>0.30299999999999999</c:v>
                </c:pt>
              </c:numCache>
            </c:numRef>
          </c:val>
          <c:smooth val="0"/>
          <c:extLst>
            <c:ext xmlns:c16="http://schemas.microsoft.com/office/drawing/2014/chart" uri="{C3380CC4-5D6E-409C-BE32-E72D297353CC}">
              <c16:uniqueId val="{00000000-F8DE-4C76-9629-7085D2818084}"/>
            </c:ext>
          </c:extLst>
        </c:ser>
        <c:ser>
          <c:idx val="1"/>
          <c:order val="1"/>
          <c:tx>
            <c:strRef>
              <c:f>Evaluation!$L$254</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Evaluation!$M$252:$Q$252</c:f>
              <c:numCache>
                <c:formatCode>General</c:formatCode>
                <c:ptCount val="5"/>
                <c:pt idx="0">
                  <c:v>3</c:v>
                </c:pt>
                <c:pt idx="1">
                  <c:v>5</c:v>
                </c:pt>
                <c:pt idx="2">
                  <c:v>7</c:v>
                </c:pt>
                <c:pt idx="3">
                  <c:v>9</c:v>
                </c:pt>
                <c:pt idx="4">
                  <c:v>11</c:v>
                </c:pt>
              </c:numCache>
            </c:numRef>
          </c:cat>
          <c:val>
            <c:numRef>
              <c:f>Evaluation!$M$254:$Q$254</c:f>
              <c:numCache>
                <c:formatCode>General</c:formatCode>
                <c:ptCount val="5"/>
                <c:pt idx="0">
                  <c:v>0.55700000000000005</c:v>
                </c:pt>
                <c:pt idx="1">
                  <c:v>0.47</c:v>
                </c:pt>
                <c:pt idx="2">
                  <c:v>0.38900000000000001</c:v>
                </c:pt>
                <c:pt idx="3">
                  <c:v>0.30299999999999999</c:v>
                </c:pt>
                <c:pt idx="4">
                  <c:v>0.28999999999999998</c:v>
                </c:pt>
              </c:numCache>
            </c:numRef>
          </c:val>
          <c:smooth val="0"/>
          <c:extLst>
            <c:ext xmlns:c16="http://schemas.microsoft.com/office/drawing/2014/chart" uri="{C3380CC4-5D6E-409C-BE32-E72D297353CC}">
              <c16:uniqueId val="{00000001-F8DE-4C76-9629-7085D2818084}"/>
            </c:ext>
          </c:extLst>
        </c:ser>
        <c:ser>
          <c:idx val="2"/>
          <c:order val="2"/>
          <c:tx>
            <c:strRef>
              <c:f>Evaluation!$L$255</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Evaluation!$M$252:$Q$252</c:f>
              <c:numCache>
                <c:formatCode>General</c:formatCode>
                <c:ptCount val="5"/>
                <c:pt idx="0">
                  <c:v>3</c:v>
                </c:pt>
                <c:pt idx="1">
                  <c:v>5</c:v>
                </c:pt>
                <c:pt idx="2">
                  <c:v>7</c:v>
                </c:pt>
                <c:pt idx="3">
                  <c:v>9</c:v>
                </c:pt>
                <c:pt idx="4">
                  <c:v>11</c:v>
                </c:pt>
              </c:numCache>
            </c:numRef>
          </c:cat>
          <c:val>
            <c:numRef>
              <c:f>Evaluation!$M$255:$Q$255</c:f>
              <c:numCache>
                <c:formatCode>General</c:formatCode>
                <c:ptCount val="5"/>
                <c:pt idx="0">
                  <c:v>0.49</c:v>
                </c:pt>
                <c:pt idx="1">
                  <c:v>0.44500000000000001</c:v>
                </c:pt>
                <c:pt idx="2">
                  <c:v>0.36599999999999999</c:v>
                </c:pt>
                <c:pt idx="3">
                  <c:v>0.32</c:v>
                </c:pt>
                <c:pt idx="4">
                  <c:v>0.27700000000000002</c:v>
                </c:pt>
              </c:numCache>
            </c:numRef>
          </c:val>
          <c:smooth val="0"/>
          <c:extLst>
            <c:ext xmlns:c16="http://schemas.microsoft.com/office/drawing/2014/chart" uri="{C3380CC4-5D6E-409C-BE32-E72D297353CC}">
              <c16:uniqueId val="{00000002-F8DE-4C76-9629-7085D2818084}"/>
            </c:ext>
          </c:extLst>
        </c:ser>
        <c:ser>
          <c:idx val="3"/>
          <c:order val="3"/>
          <c:tx>
            <c:strRef>
              <c:f>Evaluation!$L$256</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Evaluation!$M$252:$Q$252</c:f>
              <c:numCache>
                <c:formatCode>General</c:formatCode>
                <c:ptCount val="5"/>
                <c:pt idx="0">
                  <c:v>3</c:v>
                </c:pt>
                <c:pt idx="1">
                  <c:v>5</c:v>
                </c:pt>
                <c:pt idx="2">
                  <c:v>7</c:v>
                </c:pt>
                <c:pt idx="3">
                  <c:v>9</c:v>
                </c:pt>
                <c:pt idx="4">
                  <c:v>11</c:v>
                </c:pt>
              </c:numCache>
            </c:numRef>
          </c:cat>
          <c:val>
            <c:numRef>
              <c:f>Evaluation!$M$256:$Q$256</c:f>
              <c:numCache>
                <c:formatCode>General</c:formatCode>
                <c:ptCount val="5"/>
                <c:pt idx="0">
                  <c:v>0.45600000000000002</c:v>
                </c:pt>
                <c:pt idx="1">
                  <c:v>0.32600000000000001</c:v>
                </c:pt>
                <c:pt idx="2">
                  <c:v>0.28699999999999998</c:v>
                </c:pt>
                <c:pt idx="3">
                  <c:v>0.28799999999999998</c:v>
                </c:pt>
                <c:pt idx="4">
                  <c:v>0.23</c:v>
                </c:pt>
              </c:numCache>
            </c:numRef>
          </c:val>
          <c:smooth val="0"/>
          <c:extLst>
            <c:ext xmlns:c16="http://schemas.microsoft.com/office/drawing/2014/chart" uri="{C3380CC4-5D6E-409C-BE32-E72D297353CC}">
              <c16:uniqueId val="{00000003-F8DE-4C76-9629-7085D2818084}"/>
            </c:ext>
          </c:extLst>
        </c:ser>
        <c:ser>
          <c:idx val="4"/>
          <c:order val="4"/>
          <c:tx>
            <c:strRef>
              <c:f>Evaluation!$L$257</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Evaluation!$M$252:$Q$252</c:f>
              <c:numCache>
                <c:formatCode>General</c:formatCode>
                <c:ptCount val="5"/>
                <c:pt idx="0">
                  <c:v>3</c:v>
                </c:pt>
                <c:pt idx="1">
                  <c:v>5</c:v>
                </c:pt>
                <c:pt idx="2">
                  <c:v>7</c:v>
                </c:pt>
                <c:pt idx="3">
                  <c:v>9</c:v>
                </c:pt>
                <c:pt idx="4">
                  <c:v>11</c:v>
                </c:pt>
              </c:numCache>
            </c:numRef>
          </c:cat>
          <c:val>
            <c:numRef>
              <c:f>Evaluation!$M$257:$Q$257</c:f>
              <c:numCache>
                <c:formatCode>General</c:formatCode>
                <c:ptCount val="5"/>
                <c:pt idx="0">
                  <c:v>0.72799999999999998</c:v>
                </c:pt>
                <c:pt idx="1">
                  <c:v>0.7</c:v>
                </c:pt>
                <c:pt idx="2">
                  <c:v>0.71899999999999997</c:v>
                </c:pt>
                <c:pt idx="3">
                  <c:v>0.71099999999999997</c:v>
                </c:pt>
                <c:pt idx="4">
                  <c:v>0.68899999999999995</c:v>
                </c:pt>
              </c:numCache>
            </c:numRef>
          </c:val>
          <c:smooth val="0"/>
          <c:extLst>
            <c:ext xmlns:c16="http://schemas.microsoft.com/office/drawing/2014/chart" uri="{C3380CC4-5D6E-409C-BE32-E72D297353CC}">
              <c16:uniqueId val="{00000000-BD4B-4141-8E16-729FEE046E5D}"/>
            </c:ext>
          </c:extLst>
        </c:ser>
        <c:ser>
          <c:idx val="5"/>
          <c:order val="5"/>
          <c:tx>
            <c:strRef>
              <c:f>Evaluation!$L$258</c:f>
              <c:strCache>
                <c:ptCount val="1"/>
                <c:pt idx="0">
                  <c:v>Average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Evaluation!$M$252:$Q$252</c:f>
              <c:numCache>
                <c:formatCode>General</c:formatCode>
                <c:ptCount val="5"/>
                <c:pt idx="0">
                  <c:v>3</c:v>
                </c:pt>
                <c:pt idx="1">
                  <c:v>5</c:v>
                </c:pt>
                <c:pt idx="2">
                  <c:v>7</c:v>
                </c:pt>
                <c:pt idx="3">
                  <c:v>9</c:v>
                </c:pt>
                <c:pt idx="4">
                  <c:v>11</c:v>
                </c:pt>
              </c:numCache>
            </c:numRef>
          </c:cat>
          <c:val>
            <c:numRef>
              <c:f>Evaluation!$M$258:$Q$258</c:f>
              <c:numCache>
                <c:formatCode>General</c:formatCode>
                <c:ptCount val="5"/>
                <c:pt idx="0">
                  <c:v>0.55740000000000001</c:v>
                </c:pt>
                <c:pt idx="1">
                  <c:v>0.48220000000000002</c:v>
                </c:pt>
                <c:pt idx="2">
                  <c:v>0.42820000000000003</c:v>
                </c:pt>
                <c:pt idx="3">
                  <c:v>0.38800000000000001</c:v>
                </c:pt>
                <c:pt idx="4">
                  <c:v>0.35780000000000001</c:v>
                </c:pt>
              </c:numCache>
            </c:numRef>
          </c:val>
          <c:smooth val="0"/>
          <c:extLst>
            <c:ext xmlns:c16="http://schemas.microsoft.com/office/drawing/2014/chart" uri="{C3380CC4-5D6E-409C-BE32-E72D297353CC}">
              <c16:uniqueId val="{00000000-DEBF-4214-A754-AF4BEBCE5833}"/>
            </c:ext>
          </c:extLst>
        </c:ser>
        <c:dLbls>
          <c:showLegendKey val="0"/>
          <c:showVal val="0"/>
          <c:showCatName val="0"/>
          <c:showSerName val="0"/>
          <c:showPercent val="0"/>
          <c:showBubbleSize val="0"/>
        </c:dLbls>
        <c:marker val="1"/>
        <c:smooth val="0"/>
        <c:axId val="497763496"/>
        <c:axId val="400560456"/>
      </c:lineChart>
      <c:catAx>
        <c:axId val="49776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60456"/>
        <c:crosses val="autoZero"/>
        <c:auto val="1"/>
        <c:lblAlgn val="ctr"/>
        <c:lblOffset val="100"/>
        <c:noMultiLvlLbl val="0"/>
      </c:catAx>
      <c:valAx>
        <c:axId val="40056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3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umass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Evaluation!$W$253</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Evaluation!$X$252:$AB$252</c:f>
              <c:numCache>
                <c:formatCode>General</c:formatCode>
                <c:ptCount val="5"/>
                <c:pt idx="0">
                  <c:v>3</c:v>
                </c:pt>
                <c:pt idx="1">
                  <c:v>5</c:v>
                </c:pt>
                <c:pt idx="2">
                  <c:v>7</c:v>
                </c:pt>
                <c:pt idx="3">
                  <c:v>9</c:v>
                </c:pt>
                <c:pt idx="4">
                  <c:v>11</c:v>
                </c:pt>
              </c:numCache>
            </c:numRef>
          </c:cat>
          <c:val>
            <c:numRef>
              <c:f>Evaluation!$X$253:$AB$253</c:f>
              <c:numCache>
                <c:formatCode>General</c:formatCode>
                <c:ptCount val="5"/>
                <c:pt idx="0">
                  <c:v>3.6999999999999998E-2</c:v>
                </c:pt>
                <c:pt idx="1">
                  <c:v>5.0999999999999997E-2</c:v>
                </c:pt>
                <c:pt idx="2">
                  <c:v>7.0999999999999994E-2</c:v>
                </c:pt>
                <c:pt idx="3">
                  <c:v>9.7000000000000003E-2</c:v>
                </c:pt>
                <c:pt idx="4">
                  <c:v>0.109</c:v>
                </c:pt>
              </c:numCache>
            </c:numRef>
          </c:val>
          <c:smooth val="0"/>
          <c:extLst>
            <c:ext xmlns:c16="http://schemas.microsoft.com/office/drawing/2014/chart" uri="{C3380CC4-5D6E-409C-BE32-E72D297353CC}">
              <c16:uniqueId val="{00000000-27DF-4F3A-A9FA-27A149A3ACA6}"/>
            </c:ext>
          </c:extLst>
        </c:ser>
        <c:ser>
          <c:idx val="1"/>
          <c:order val="1"/>
          <c:tx>
            <c:strRef>
              <c:f>Evaluation!$W$254</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Evaluation!$X$252:$AB$252</c:f>
              <c:numCache>
                <c:formatCode>General</c:formatCode>
                <c:ptCount val="5"/>
                <c:pt idx="0">
                  <c:v>3</c:v>
                </c:pt>
                <c:pt idx="1">
                  <c:v>5</c:v>
                </c:pt>
                <c:pt idx="2">
                  <c:v>7</c:v>
                </c:pt>
                <c:pt idx="3">
                  <c:v>9</c:v>
                </c:pt>
                <c:pt idx="4">
                  <c:v>11</c:v>
                </c:pt>
              </c:numCache>
            </c:numRef>
          </c:cat>
          <c:val>
            <c:numRef>
              <c:f>Evaluation!$X$254:$AB$254</c:f>
              <c:numCache>
                <c:formatCode>General</c:formatCode>
                <c:ptCount val="5"/>
                <c:pt idx="0">
                  <c:v>4.1000000000000002E-2</c:v>
                </c:pt>
                <c:pt idx="1">
                  <c:v>5.8999999999999997E-2</c:v>
                </c:pt>
                <c:pt idx="2">
                  <c:v>7.0000000000000007E-2</c:v>
                </c:pt>
                <c:pt idx="3">
                  <c:v>9.2999999999999999E-2</c:v>
                </c:pt>
                <c:pt idx="4">
                  <c:v>0.114</c:v>
                </c:pt>
              </c:numCache>
            </c:numRef>
          </c:val>
          <c:smooth val="0"/>
          <c:extLst>
            <c:ext xmlns:c16="http://schemas.microsoft.com/office/drawing/2014/chart" uri="{C3380CC4-5D6E-409C-BE32-E72D297353CC}">
              <c16:uniqueId val="{00000001-27DF-4F3A-A9FA-27A149A3ACA6}"/>
            </c:ext>
          </c:extLst>
        </c:ser>
        <c:ser>
          <c:idx val="2"/>
          <c:order val="2"/>
          <c:tx>
            <c:strRef>
              <c:f>Evaluation!$W$255</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Evaluation!$X$252:$AB$252</c:f>
              <c:numCache>
                <c:formatCode>General</c:formatCode>
                <c:ptCount val="5"/>
                <c:pt idx="0">
                  <c:v>3</c:v>
                </c:pt>
                <c:pt idx="1">
                  <c:v>5</c:v>
                </c:pt>
                <c:pt idx="2">
                  <c:v>7</c:v>
                </c:pt>
                <c:pt idx="3">
                  <c:v>9</c:v>
                </c:pt>
                <c:pt idx="4">
                  <c:v>11</c:v>
                </c:pt>
              </c:numCache>
            </c:numRef>
          </c:cat>
          <c:val>
            <c:numRef>
              <c:f>Evaluation!$X$255:$AB$255</c:f>
              <c:numCache>
                <c:formatCode>General</c:formatCode>
                <c:ptCount val="5"/>
                <c:pt idx="0">
                  <c:v>0.04</c:v>
                </c:pt>
                <c:pt idx="1">
                  <c:v>0.05</c:v>
                </c:pt>
                <c:pt idx="2">
                  <c:v>7.8E-2</c:v>
                </c:pt>
                <c:pt idx="3">
                  <c:v>9.9000000000000005E-2</c:v>
                </c:pt>
                <c:pt idx="4">
                  <c:v>0.157</c:v>
                </c:pt>
              </c:numCache>
            </c:numRef>
          </c:val>
          <c:smooth val="0"/>
          <c:extLst>
            <c:ext xmlns:c16="http://schemas.microsoft.com/office/drawing/2014/chart" uri="{C3380CC4-5D6E-409C-BE32-E72D297353CC}">
              <c16:uniqueId val="{00000002-27DF-4F3A-A9FA-27A149A3ACA6}"/>
            </c:ext>
          </c:extLst>
        </c:ser>
        <c:ser>
          <c:idx val="3"/>
          <c:order val="3"/>
          <c:tx>
            <c:strRef>
              <c:f>Evaluation!$W$256</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Evaluation!$X$252:$AB$252</c:f>
              <c:numCache>
                <c:formatCode>General</c:formatCode>
                <c:ptCount val="5"/>
                <c:pt idx="0">
                  <c:v>3</c:v>
                </c:pt>
                <c:pt idx="1">
                  <c:v>5</c:v>
                </c:pt>
                <c:pt idx="2">
                  <c:v>7</c:v>
                </c:pt>
                <c:pt idx="3">
                  <c:v>9</c:v>
                </c:pt>
                <c:pt idx="4">
                  <c:v>11</c:v>
                </c:pt>
              </c:numCache>
            </c:numRef>
          </c:cat>
          <c:val>
            <c:numRef>
              <c:f>Evaluation!$X$256:$AB$256</c:f>
              <c:numCache>
                <c:formatCode>General</c:formatCode>
                <c:ptCount val="5"/>
                <c:pt idx="0">
                  <c:v>8.4000000000000005E-2</c:v>
                </c:pt>
                <c:pt idx="1">
                  <c:v>0.1</c:v>
                </c:pt>
                <c:pt idx="2">
                  <c:v>0.128</c:v>
                </c:pt>
                <c:pt idx="3">
                  <c:v>0.13900000000000001</c:v>
                </c:pt>
                <c:pt idx="4">
                  <c:v>0.21199999999999999</c:v>
                </c:pt>
              </c:numCache>
            </c:numRef>
          </c:val>
          <c:smooth val="0"/>
          <c:extLst>
            <c:ext xmlns:c16="http://schemas.microsoft.com/office/drawing/2014/chart" uri="{C3380CC4-5D6E-409C-BE32-E72D297353CC}">
              <c16:uniqueId val="{00000003-27DF-4F3A-A9FA-27A149A3ACA6}"/>
            </c:ext>
          </c:extLst>
        </c:ser>
        <c:ser>
          <c:idx val="4"/>
          <c:order val="4"/>
          <c:tx>
            <c:strRef>
              <c:f>Evaluation!$W$257</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Evaluation!$X$252:$AB$252</c:f>
              <c:numCache>
                <c:formatCode>General</c:formatCode>
                <c:ptCount val="5"/>
                <c:pt idx="0">
                  <c:v>3</c:v>
                </c:pt>
                <c:pt idx="1">
                  <c:v>5</c:v>
                </c:pt>
                <c:pt idx="2">
                  <c:v>7</c:v>
                </c:pt>
                <c:pt idx="3">
                  <c:v>9</c:v>
                </c:pt>
                <c:pt idx="4">
                  <c:v>11</c:v>
                </c:pt>
              </c:numCache>
            </c:numRef>
          </c:cat>
          <c:val>
            <c:numRef>
              <c:f>Evaluation!$X$257:$AB$257</c:f>
              <c:numCache>
                <c:formatCode>General</c:formatCode>
                <c:ptCount val="5"/>
                <c:pt idx="0">
                  <c:v>3.2000000000000001E-2</c:v>
                </c:pt>
                <c:pt idx="1">
                  <c:v>4.4999999999999998E-2</c:v>
                </c:pt>
                <c:pt idx="2">
                  <c:v>4.5999999999999999E-2</c:v>
                </c:pt>
                <c:pt idx="3">
                  <c:v>6.0999999999999999E-2</c:v>
                </c:pt>
                <c:pt idx="4">
                  <c:v>7.2999999999999995E-2</c:v>
                </c:pt>
              </c:numCache>
            </c:numRef>
          </c:val>
          <c:smooth val="0"/>
          <c:extLst>
            <c:ext xmlns:c16="http://schemas.microsoft.com/office/drawing/2014/chart" uri="{C3380CC4-5D6E-409C-BE32-E72D297353CC}">
              <c16:uniqueId val="{00000000-447F-423E-ACD0-66B988E3FA2E}"/>
            </c:ext>
          </c:extLst>
        </c:ser>
        <c:dLbls>
          <c:showLegendKey val="0"/>
          <c:showVal val="0"/>
          <c:showCatName val="0"/>
          <c:showSerName val="0"/>
          <c:showPercent val="0"/>
          <c:showBubbleSize val="0"/>
        </c:dLbls>
        <c:marker val="1"/>
        <c:smooth val="0"/>
        <c:axId val="577055040"/>
        <c:axId val="402023384"/>
      </c:lineChart>
      <c:catAx>
        <c:axId val="57705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23384"/>
        <c:crosses val="autoZero"/>
        <c:auto val="1"/>
        <c:lblAlgn val="ctr"/>
        <c:lblOffset val="100"/>
        <c:noMultiLvlLbl val="0"/>
      </c:catAx>
      <c:valAx>
        <c:axId val="40202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5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Evaluation!$AI$253</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Evaluation!$AJ$252:$AN$252</c:f>
              <c:numCache>
                <c:formatCode>General</c:formatCode>
                <c:ptCount val="5"/>
                <c:pt idx="0">
                  <c:v>3</c:v>
                </c:pt>
                <c:pt idx="1">
                  <c:v>5</c:v>
                </c:pt>
                <c:pt idx="2">
                  <c:v>7</c:v>
                </c:pt>
                <c:pt idx="3">
                  <c:v>9</c:v>
                </c:pt>
                <c:pt idx="4">
                  <c:v>11</c:v>
                </c:pt>
              </c:numCache>
            </c:numRef>
          </c:cat>
          <c:val>
            <c:numRef>
              <c:f>Evaluation!$AJ$253:$AN$253</c:f>
              <c:numCache>
                <c:formatCode>General</c:formatCode>
                <c:ptCount val="5"/>
                <c:pt idx="0">
                  <c:v>2.3E-3</c:v>
                </c:pt>
                <c:pt idx="1">
                  <c:v>-2.8E-3</c:v>
                </c:pt>
                <c:pt idx="2">
                  <c:v>-5.0000000000000001E-3</c:v>
                </c:pt>
                <c:pt idx="3">
                  <c:v>-6.1000000000000004E-3</c:v>
                </c:pt>
                <c:pt idx="4">
                  <c:v>-7.1000000000000004E-3</c:v>
                </c:pt>
              </c:numCache>
            </c:numRef>
          </c:val>
          <c:smooth val="0"/>
          <c:extLst>
            <c:ext xmlns:c16="http://schemas.microsoft.com/office/drawing/2014/chart" uri="{C3380CC4-5D6E-409C-BE32-E72D297353CC}">
              <c16:uniqueId val="{00000000-3D68-4806-A1E6-1CF8EB8BB85A}"/>
            </c:ext>
          </c:extLst>
        </c:ser>
        <c:ser>
          <c:idx val="1"/>
          <c:order val="1"/>
          <c:tx>
            <c:strRef>
              <c:f>Evaluation!$AI$254</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Evaluation!$AJ$252:$AN$252</c:f>
              <c:numCache>
                <c:formatCode>General</c:formatCode>
                <c:ptCount val="5"/>
                <c:pt idx="0">
                  <c:v>3</c:v>
                </c:pt>
                <c:pt idx="1">
                  <c:v>5</c:v>
                </c:pt>
                <c:pt idx="2">
                  <c:v>7</c:v>
                </c:pt>
                <c:pt idx="3">
                  <c:v>9</c:v>
                </c:pt>
                <c:pt idx="4">
                  <c:v>11</c:v>
                </c:pt>
              </c:numCache>
            </c:numRef>
          </c:cat>
          <c:val>
            <c:numRef>
              <c:f>Evaluation!$AJ$254:$AN$254</c:f>
              <c:numCache>
                <c:formatCode>General</c:formatCode>
                <c:ptCount val="5"/>
                <c:pt idx="0">
                  <c:v>-2E-3</c:v>
                </c:pt>
                <c:pt idx="1">
                  <c:v>-4.0000000000000001E-3</c:v>
                </c:pt>
                <c:pt idx="2">
                  <c:v>-7.1999999999999998E-3</c:v>
                </c:pt>
                <c:pt idx="3">
                  <c:v>-8.0000000000000002E-3</c:v>
                </c:pt>
                <c:pt idx="4">
                  <c:v>-7.7999999999999996E-3</c:v>
                </c:pt>
              </c:numCache>
            </c:numRef>
          </c:val>
          <c:smooth val="0"/>
          <c:extLst>
            <c:ext xmlns:c16="http://schemas.microsoft.com/office/drawing/2014/chart" uri="{C3380CC4-5D6E-409C-BE32-E72D297353CC}">
              <c16:uniqueId val="{00000001-3D68-4806-A1E6-1CF8EB8BB85A}"/>
            </c:ext>
          </c:extLst>
        </c:ser>
        <c:ser>
          <c:idx val="2"/>
          <c:order val="2"/>
          <c:tx>
            <c:strRef>
              <c:f>Evaluation!$AI$255</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Evaluation!$AJ$252:$AN$252</c:f>
              <c:numCache>
                <c:formatCode>General</c:formatCode>
                <c:ptCount val="5"/>
                <c:pt idx="0">
                  <c:v>3</c:v>
                </c:pt>
                <c:pt idx="1">
                  <c:v>5</c:v>
                </c:pt>
                <c:pt idx="2">
                  <c:v>7</c:v>
                </c:pt>
                <c:pt idx="3">
                  <c:v>9</c:v>
                </c:pt>
                <c:pt idx="4">
                  <c:v>11</c:v>
                </c:pt>
              </c:numCache>
            </c:numRef>
          </c:cat>
          <c:val>
            <c:numRef>
              <c:f>Evaluation!$AJ$255:$AN$255</c:f>
              <c:numCache>
                <c:formatCode>General</c:formatCode>
                <c:ptCount val="5"/>
                <c:pt idx="0">
                  <c:v>3.0000000000000001E-3</c:v>
                </c:pt>
                <c:pt idx="1">
                  <c:v>-3.3999999999999998E-3</c:v>
                </c:pt>
                <c:pt idx="2">
                  <c:v>-5.4000000000000003E-3</c:v>
                </c:pt>
                <c:pt idx="3">
                  <c:v>-6.0000000000000001E-3</c:v>
                </c:pt>
                <c:pt idx="4">
                  <c:v>-7.0000000000000001E-3</c:v>
                </c:pt>
              </c:numCache>
            </c:numRef>
          </c:val>
          <c:smooth val="0"/>
          <c:extLst>
            <c:ext xmlns:c16="http://schemas.microsoft.com/office/drawing/2014/chart" uri="{C3380CC4-5D6E-409C-BE32-E72D297353CC}">
              <c16:uniqueId val="{00000002-3D68-4806-A1E6-1CF8EB8BB85A}"/>
            </c:ext>
          </c:extLst>
        </c:ser>
        <c:ser>
          <c:idx val="3"/>
          <c:order val="3"/>
          <c:tx>
            <c:strRef>
              <c:f>Evaluation!$AI$256</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Evaluation!$AJ$252:$AN$252</c:f>
              <c:numCache>
                <c:formatCode>General</c:formatCode>
                <c:ptCount val="5"/>
                <c:pt idx="0">
                  <c:v>3</c:v>
                </c:pt>
                <c:pt idx="1">
                  <c:v>5</c:v>
                </c:pt>
                <c:pt idx="2">
                  <c:v>7</c:v>
                </c:pt>
                <c:pt idx="3">
                  <c:v>9</c:v>
                </c:pt>
                <c:pt idx="4">
                  <c:v>11</c:v>
                </c:pt>
              </c:numCache>
            </c:numRef>
          </c:cat>
          <c:val>
            <c:numRef>
              <c:f>Evaluation!$AJ$256:$AN$256</c:f>
              <c:numCache>
                <c:formatCode>General</c:formatCode>
                <c:ptCount val="5"/>
                <c:pt idx="0">
                  <c:v>-3.0000000000000001E-3</c:v>
                </c:pt>
                <c:pt idx="1">
                  <c:v>-7.0000000000000001E-3</c:v>
                </c:pt>
                <c:pt idx="2">
                  <c:v>-7.4000000000000003E-3</c:v>
                </c:pt>
                <c:pt idx="3">
                  <c:v>-7.6E-3</c:v>
                </c:pt>
                <c:pt idx="4">
                  <c:v>-8.0999999999999996E-3</c:v>
                </c:pt>
              </c:numCache>
            </c:numRef>
          </c:val>
          <c:smooth val="0"/>
          <c:extLst>
            <c:ext xmlns:c16="http://schemas.microsoft.com/office/drawing/2014/chart" uri="{C3380CC4-5D6E-409C-BE32-E72D297353CC}">
              <c16:uniqueId val="{00000003-3D68-4806-A1E6-1CF8EB8BB85A}"/>
            </c:ext>
          </c:extLst>
        </c:ser>
        <c:ser>
          <c:idx val="4"/>
          <c:order val="4"/>
          <c:tx>
            <c:strRef>
              <c:f>Evaluation!$AI$257</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Evaluation!$AJ$252:$AN$252</c:f>
              <c:numCache>
                <c:formatCode>General</c:formatCode>
                <c:ptCount val="5"/>
                <c:pt idx="0">
                  <c:v>3</c:v>
                </c:pt>
                <c:pt idx="1">
                  <c:v>5</c:v>
                </c:pt>
                <c:pt idx="2">
                  <c:v>7</c:v>
                </c:pt>
                <c:pt idx="3">
                  <c:v>9</c:v>
                </c:pt>
                <c:pt idx="4">
                  <c:v>11</c:v>
                </c:pt>
              </c:numCache>
            </c:numRef>
          </c:cat>
          <c:val>
            <c:numRef>
              <c:f>Evaluation!$AJ$257:$AN$257</c:f>
              <c:numCache>
                <c:formatCode>General</c:formatCode>
                <c:ptCount val="5"/>
                <c:pt idx="0">
                  <c:v>2.5000000000000001E-2</c:v>
                </c:pt>
                <c:pt idx="1">
                  <c:v>0.02</c:v>
                </c:pt>
                <c:pt idx="2">
                  <c:v>1.9E-2</c:v>
                </c:pt>
                <c:pt idx="3">
                  <c:v>1.4999999999999999E-2</c:v>
                </c:pt>
                <c:pt idx="4">
                  <c:v>1.2E-2</c:v>
                </c:pt>
              </c:numCache>
            </c:numRef>
          </c:val>
          <c:smooth val="0"/>
          <c:extLst>
            <c:ext xmlns:c16="http://schemas.microsoft.com/office/drawing/2014/chart" uri="{C3380CC4-5D6E-409C-BE32-E72D297353CC}">
              <c16:uniqueId val="{00000000-6E99-4903-8425-D835F883EDAF}"/>
            </c:ext>
          </c:extLst>
        </c:ser>
        <c:dLbls>
          <c:showLegendKey val="0"/>
          <c:showVal val="0"/>
          <c:showCatName val="0"/>
          <c:showSerName val="0"/>
          <c:showPercent val="0"/>
          <c:showBubbleSize val="0"/>
        </c:dLbls>
        <c:marker val="1"/>
        <c:smooth val="0"/>
        <c:axId val="336539792"/>
        <c:axId val="336540120"/>
      </c:lineChart>
      <c:catAx>
        <c:axId val="33653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40120"/>
        <c:crosses val="autoZero"/>
        <c:auto val="1"/>
        <c:lblAlgn val="ctr"/>
        <c:lblOffset val="100"/>
        <c:noMultiLvlLbl val="0"/>
      </c:catAx>
      <c:valAx>
        <c:axId val="33654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3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Evaluation!$AS$253</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Evaluation!$AT$252:$AX$252</c:f>
              <c:numCache>
                <c:formatCode>General</c:formatCode>
                <c:ptCount val="5"/>
                <c:pt idx="0">
                  <c:v>3</c:v>
                </c:pt>
                <c:pt idx="1">
                  <c:v>5</c:v>
                </c:pt>
                <c:pt idx="2">
                  <c:v>7</c:v>
                </c:pt>
                <c:pt idx="3">
                  <c:v>9</c:v>
                </c:pt>
                <c:pt idx="4">
                  <c:v>11</c:v>
                </c:pt>
              </c:numCache>
            </c:numRef>
          </c:cat>
          <c:val>
            <c:numRef>
              <c:f>Evaluation!$AT$253:$AX$253</c:f>
              <c:numCache>
                <c:formatCode>General</c:formatCode>
                <c:ptCount val="5"/>
                <c:pt idx="0">
                  <c:v>47.5</c:v>
                </c:pt>
                <c:pt idx="1">
                  <c:v>76.8</c:v>
                </c:pt>
                <c:pt idx="2">
                  <c:v>106.7</c:v>
                </c:pt>
                <c:pt idx="3">
                  <c:v>136</c:v>
                </c:pt>
                <c:pt idx="4">
                  <c:v>167.8</c:v>
                </c:pt>
              </c:numCache>
            </c:numRef>
          </c:val>
          <c:smooth val="0"/>
          <c:extLst>
            <c:ext xmlns:c16="http://schemas.microsoft.com/office/drawing/2014/chart" uri="{C3380CC4-5D6E-409C-BE32-E72D297353CC}">
              <c16:uniqueId val="{00000000-A865-40B1-B6DB-02A39F5F343E}"/>
            </c:ext>
          </c:extLst>
        </c:ser>
        <c:ser>
          <c:idx val="1"/>
          <c:order val="1"/>
          <c:tx>
            <c:strRef>
              <c:f>Evaluation!$AS$254</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Evaluation!$AT$252:$AX$252</c:f>
              <c:numCache>
                <c:formatCode>General</c:formatCode>
                <c:ptCount val="5"/>
                <c:pt idx="0">
                  <c:v>3</c:v>
                </c:pt>
                <c:pt idx="1">
                  <c:v>5</c:v>
                </c:pt>
                <c:pt idx="2">
                  <c:v>7</c:v>
                </c:pt>
                <c:pt idx="3">
                  <c:v>9</c:v>
                </c:pt>
                <c:pt idx="4">
                  <c:v>11</c:v>
                </c:pt>
              </c:numCache>
            </c:numRef>
          </c:cat>
          <c:val>
            <c:numRef>
              <c:f>Evaluation!$AT$254:$AX$254</c:f>
              <c:numCache>
                <c:formatCode>General</c:formatCode>
                <c:ptCount val="5"/>
                <c:pt idx="0">
                  <c:v>36.5</c:v>
                </c:pt>
                <c:pt idx="1">
                  <c:v>57.3</c:v>
                </c:pt>
                <c:pt idx="2">
                  <c:v>80.900000000000006</c:v>
                </c:pt>
                <c:pt idx="3">
                  <c:v>101.9</c:v>
                </c:pt>
                <c:pt idx="4">
                  <c:v>190.2</c:v>
                </c:pt>
              </c:numCache>
            </c:numRef>
          </c:val>
          <c:smooth val="0"/>
          <c:extLst>
            <c:ext xmlns:c16="http://schemas.microsoft.com/office/drawing/2014/chart" uri="{C3380CC4-5D6E-409C-BE32-E72D297353CC}">
              <c16:uniqueId val="{00000001-A865-40B1-B6DB-02A39F5F343E}"/>
            </c:ext>
          </c:extLst>
        </c:ser>
        <c:ser>
          <c:idx val="2"/>
          <c:order val="2"/>
          <c:tx>
            <c:strRef>
              <c:f>Evaluation!$AS$255</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Evaluation!$AT$252:$AX$252</c:f>
              <c:numCache>
                <c:formatCode>General</c:formatCode>
                <c:ptCount val="5"/>
                <c:pt idx="0">
                  <c:v>3</c:v>
                </c:pt>
                <c:pt idx="1">
                  <c:v>5</c:v>
                </c:pt>
                <c:pt idx="2">
                  <c:v>7</c:v>
                </c:pt>
                <c:pt idx="3">
                  <c:v>9</c:v>
                </c:pt>
                <c:pt idx="4">
                  <c:v>11</c:v>
                </c:pt>
              </c:numCache>
            </c:numRef>
          </c:cat>
          <c:val>
            <c:numRef>
              <c:f>Evaluation!$AT$255:$AX$255</c:f>
              <c:numCache>
                <c:formatCode>General</c:formatCode>
                <c:ptCount val="5"/>
                <c:pt idx="0">
                  <c:v>78.5</c:v>
                </c:pt>
                <c:pt idx="1">
                  <c:v>106.4</c:v>
                </c:pt>
                <c:pt idx="2">
                  <c:v>138.19999999999999</c:v>
                </c:pt>
                <c:pt idx="3">
                  <c:v>163.30000000000001</c:v>
                </c:pt>
                <c:pt idx="4">
                  <c:v>189.4</c:v>
                </c:pt>
              </c:numCache>
            </c:numRef>
          </c:val>
          <c:smooth val="0"/>
          <c:extLst>
            <c:ext xmlns:c16="http://schemas.microsoft.com/office/drawing/2014/chart" uri="{C3380CC4-5D6E-409C-BE32-E72D297353CC}">
              <c16:uniqueId val="{00000002-A865-40B1-B6DB-02A39F5F343E}"/>
            </c:ext>
          </c:extLst>
        </c:ser>
        <c:ser>
          <c:idx val="3"/>
          <c:order val="3"/>
          <c:tx>
            <c:strRef>
              <c:f>Evaluation!$AS$256</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Evaluation!$AT$252:$AX$252</c:f>
              <c:numCache>
                <c:formatCode>General</c:formatCode>
                <c:ptCount val="5"/>
                <c:pt idx="0">
                  <c:v>3</c:v>
                </c:pt>
                <c:pt idx="1">
                  <c:v>5</c:v>
                </c:pt>
                <c:pt idx="2">
                  <c:v>7</c:v>
                </c:pt>
                <c:pt idx="3">
                  <c:v>9</c:v>
                </c:pt>
                <c:pt idx="4">
                  <c:v>11</c:v>
                </c:pt>
              </c:numCache>
            </c:numRef>
          </c:cat>
          <c:val>
            <c:numRef>
              <c:f>Evaluation!$AT$256:$AX$256</c:f>
              <c:numCache>
                <c:formatCode>General</c:formatCode>
                <c:ptCount val="5"/>
                <c:pt idx="0">
                  <c:v>76.599999999999994</c:v>
                </c:pt>
                <c:pt idx="1">
                  <c:v>115.8</c:v>
                </c:pt>
                <c:pt idx="2">
                  <c:v>125</c:v>
                </c:pt>
                <c:pt idx="3">
                  <c:v>157.19999999999999</c:v>
                </c:pt>
                <c:pt idx="4">
                  <c:v>208.6</c:v>
                </c:pt>
              </c:numCache>
            </c:numRef>
          </c:val>
          <c:smooth val="0"/>
          <c:extLst>
            <c:ext xmlns:c16="http://schemas.microsoft.com/office/drawing/2014/chart" uri="{C3380CC4-5D6E-409C-BE32-E72D297353CC}">
              <c16:uniqueId val="{00000003-A865-40B1-B6DB-02A39F5F343E}"/>
            </c:ext>
          </c:extLst>
        </c:ser>
        <c:ser>
          <c:idx val="4"/>
          <c:order val="4"/>
          <c:tx>
            <c:strRef>
              <c:f>Evaluation!$AS$257</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Evaluation!$AT$252:$AX$252</c:f>
              <c:numCache>
                <c:formatCode>General</c:formatCode>
                <c:ptCount val="5"/>
                <c:pt idx="0">
                  <c:v>3</c:v>
                </c:pt>
                <c:pt idx="1">
                  <c:v>5</c:v>
                </c:pt>
                <c:pt idx="2">
                  <c:v>7</c:v>
                </c:pt>
                <c:pt idx="3">
                  <c:v>9</c:v>
                </c:pt>
                <c:pt idx="4">
                  <c:v>11</c:v>
                </c:pt>
              </c:numCache>
            </c:numRef>
          </c:cat>
          <c:val>
            <c:numRef>
              <c:f>Evaluation!$AT$257:$AX$257</c:f>
              <c:numCache>
                <c:formatCode>General</c:formatCode>
                <c:ptCount val="5"/>
                <c:pt idx="0">
                  <c:v>37.700000000000003</c:v>
                </c:pt>
                <c:pt idx="1">
                  <c:v>53.1</c:v>
                </c:pt>
                <c:pt idx="2">
                  <c:v>69.5</c:v>
                </c:pt>
                <c:pt idx="3">
                  <c:v>85.1</c:v>
                </c:pt>
                <c:pt idx="4">
                  <c:v>210</c:v>
                </c:pt>
              </c:numCache>
            </c:numRef>
          </c:val>
          <c:smooth val="0"/>
          <c:extLst>
            <c:ext xmlns:c16="http://schemas.microsoft.com/office/drawing/2014/chart" uri="{C3380CC4-5D6E-409C-BE32-E72D297353CC}">
              <c16:uniqueId val="{00000000-B4B7-4E30-9FD1-0BFC1788DF68}"/>
            </c:ext>
          </c:extLst>
        </c:ser>
        <c:dLbls>
          <c:showLegendKey val="0"/>
          <c:showVal val="0"/>
          <c:showCatName val="0"/>
          <c:showSerName val="0"/>
          <c:showPercent val="0"/>
          <c:showBubbleSize val="0"/>
        </c:dLbls>
        <c:marker val="1"/>
        <c:smooth val="0"/>
        <c:axId val="535644488"/>
        <c:axId val="535645144"/>
      </c:lineChart>
      <c:catAx>
        <c:axId val="53564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45144"/>
        <c:crosses val="autoZero"/>
        <c:auto val="1"/>
        <c:lblAlgn val="ctr"/>
        <c:lblOffset val="100"/>
        <c:noMultiLvlLbl val="0"/>
      </c:catAx>
      <c:valAx>
        <c:axId val="53564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44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pmi</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Evaluation!$A$277</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Evaluation!$B$276:$F$276</c:f>
              <c:numCache>
                <c:formatCode>General</c:formatCode>
                <c:ptCount val="5"/>
                <c:pt idx="0">
                  <c:v>3</c:v>
                </c:pt>
                <c:pt idx="1">
                  <c:v>5</c:v>
                </c:pt>
                <c:pt idx="2">
                  <c:v>7</c:v>
                </c:pt>
                <c:pt idx="3">
                  <c:v>9</c:v>
                </c:pt>
                <c:pt idx="4">
                  <c:v>11</c:v>
                </c:pt>
              </c:numCache>
            </c:numRef>
          </c:cat>
          <c:val>
            <c:numRef>
              <c:f>Evaluation!$B$277:$F$277</c:f>
              <c:numCache>
                <c:formatCode>#,##0.000</c:formatCode>
                <c:ptCount val="5"/>
                <c:pt idx="0">
                  <c:v>4.8070000000000004</c:v>
                </c:pt>
                <c:pt idx="1">
                  <c:v>5.3449999999999998</c:v>
                </c:pt>
                <c:pt idx="2" formatCode="#,##0.00">
                  <c:v>5.75</c:v>
                </c:pt>
                <c:pt idx="3" formatCode="#,##0.00">
                  <c:v>6.2050000000000001</c:v>
                </c:pt>
                <c:pt idx="4" formatCode="#,##0.00">
                  <c:v>6.5049999999999999</c:v>
                </c:pt>
              </c:numCache>
            </c:numRef>
          </c:val>
          <c:smooth val="0"/>
          <c:extLst>
            <c:ext xmlns:c16="http://schemas.microsoft.com/office/drawing/2014/chart" uri="{C3380CC4-5D6E-409C-BE32-E72D297353CC}">
              <c16:uniqueId val="{00000000-128B-4F43-9202-83C32BE8E7E5}"/>
            </c:ext>
          </c:extLst>
        </c:ser>
        <c:ser>
          <c:idx val="1"/>
          <c:order val="1"/>
          <c:tx>
            <c:strRef>
              <c:f>Evaluation!$A$278</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Evaluation!$B$276:$F$276</c:f>
              <c:numCache>
                <c:formatCode>General</c:formatCode>
                <c:ptCount val="5"/>
                <c:pt idx="0">
                  <c:v>3</c:v>
                </c:pt>
                <c:pt idx="1">
                  <c:v>5</c:v>
                </c:pt>
                <c:pt idx="2">
                  <c:v>7</c:v>
                </c:pt>
                <c:pt idx="3">
                  <c:v>9</c:v>
                </c:pt>
                <c:pt idx="4">
                  <c:v>11</c:v>
                </c:pt>
              </c:numCache>
            </c:numRef>
          </c:cat>
          <c:val>
            <c:numRef>
              <c:f>Evaluation!$B$278:$F$278</c:f>
              <c:numCache>
                <c:formatCode>#,##0.000</c:formatCode>
                <c:ptCount val="5"/>
                <c:pt idx="0">
                  <c:v>4.7889999999999997</c:v>
                </c:pt>
                <c:pt idx="1">
                  <c:v>5.42</c:v>
                </c:pt>
                <c:pt idx="2" formatCode="#,##0.00">
                  <c:v>5.8079999999999998</c:v>
                </c:pt>
                <c:pt idx="3" formatCode="#,##0.00">
                  <c:v>6.1639999999999997</c:v>
                </c:pt>
                <c:pt idx="4" formatCode="#,##0.00">
                  <c:v>6.53</c:v>
                </c:pt>
              </c:numCache>
            </c:numRef>
          </c:val>
          <c:smooth val="0"/>
          <c:extLst>
            <c:ext xmlns:c16="http://schemas.microsoft.com/office/drawing/2014/chart" uri="{C3380CC4-5D6E-409C-BE32-E72D297353CC}">
              <c16:uniqueId val="{00000001-128B-4F43-9202-83C32BE8E7E5}"/>
            </c:ext>
          </c:extLst>
        </c:ser>
        <c:ser>
          <c:idx val="2"/>
          <c:order val="2"/>
          <c:tx>
            <c:strRef>
              <c:f>Evaluation!$A$279</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Evaluation!$B$276:$F$276</c:f>
              <c:numCache>
                <c:formatCode>General</c:formatCode>
                <c:ptCount val="5"/>
                <c:pt idx="0">
                  <c:v>3</c:v>
                </c:pt>
                <c:pt idx="1">
                  <c:v>5</c:v>
                </c:pt>
                <c:pt idx="2">
                  <c:v>7</c:v>
                </c:pt>
                <c:pt idx="3">
                  <c:v>9</c:v>
                </c:pt>
                <c:pt idx="4">
                  <c:v>11</c:v>
                </c:pt>
              </c:numCache>
            </c:numRef>
          </c:cat>
          <c:val>
            <c:numRef>
              <c:f>Evaluation!$B$279:$F$279</c:f>
              <c:numCache>
                <c:formatCode>#,##0.00</c:formatCode>
                <c:ptCount val="5"/>
                <c:pt idx="0">
                  <c:v>5.0720000000000001</c:v>
                </c:pt>
                <c:pt idx="1">
                  <c:v>5.72</c:v>
                </c:pt>
                <c:pt idx="2">
                  <c:v>6.2270000000000003</c:v>
                </c:pt>
                <c:pt idx="3">
                  <c:v>6.8140000000000001</c:v>
                </c:pt>
                <c:pt idx="4">
                  <c:v>6.952</c:v>
                </c:pt>
              </c:numCache>
            </c:numRef>
          </c:val>
          <c:smooth val="0"/>
          <c:extLst>
            <c:ext xmlns:c16="http://schemas.microsoft.com/office/drawing/2014/chart" uri="{C3380CC4-5D6E-409C-BE32-E72D297353CC}">
              <c16:uniqueId val="{00000002-128B-4F43-9202-83C32BE8E7E5}"/>
            </c:ext>
          </c:extLst>
        </c:ser>
        <c:ser>
          <c:idx val="3"/>
          <c:order val="3"/>
          <c:tx>
            <c:strRef>
              <c:f>Evaluation!$A$280</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Evaluation!$B$276:$F$276</c:f>
              <c:numCache>
                <c:formatCode>General</c:formatCode>
                <c:ptCount val="5"/>
                <c:pt idx="0">
                  <c:v>3</c:v>
                </c:pt>
                <c:pt idx="1">
                  <c:v>5</c:v>
                </c:pt>
                <c:pt idx="2">
                  <c:v>7</c:v>
                </c:pt>
                <c:pt idx="3">
                  <c:v>9</c:v>
                </c:pt>
                <c:pt idx="4">
                  <c:v>11</c:v>
                </c:pt>
              </c:numCache>
            </c:numRef>
          </c:cat>
          <c:val>
            <c:numRef>
              <c:f>Evaluation!$B$280:$F$280</c:f>
              <c:numCache>
                <c:formatCode>#,##0.000</c:formatCode>
                <c:ptCount val="5"/>
                <c:pt idx="0">
                  <c:v>6.15</c:v>
                </c:pt>
                <c:pt idx="1">
                  <c:v>7.0720000000000001</c:v>
                </c:pt>
                <c:pt idx="2" formatCode="#,##0.00">
                  <c:v>7.75</c:v>
                </c:pt>
                <c:pt idx="3" formatCode="#,##0.00">
                  <c:v>8.09</c:v>
                </c:pt>
                <c:pt idx="4" formatCode="#,##0.00">
                  <c:v>8.42</c:v>
                </c:pt>
              </c:numCache>
            </c:numRef>
          </c:val>
          <c:smooth val="0"/>
          <c:extLst>
            <c:ext xmlns:c16="http://schemas.microsoft.com/office/drawing/2014/chart" uri="{C3380CC4-5D6E-409C-BE32-E72D297353CC}">
              <c16:uniqueId val="{00000003-128B-4F43-9202-83C32BE8E7E5}"/>
            </c:ext>
          </c:extLst>
        </c:ser>
        <c:ser>
          <c:idx val="4"/>
          <c:order val="4"/>
          <c:tx>
            <c:strRef>
              <c:f>Evaluation!$A$281</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Evaluation!$B$276:$F$276</c:f>
              <c:numCache>
                <c:formatCode>General</c:formatCode>
                <c:ptCount val="5"/>
                <c:pt idx="0">
                  <c:v>3</c:v>
                </c:pt>
                <c:pt idx="1">
                  <c:v>5</c:v>
                </c:pt>
                <c:pt idx="2">
                  <c:v>7</c:v>
                </c:pt>
                <c:pt idx="3">
                  <c:v>9</c:v>
                </c:pt>
                <c:pt idx="4">
                  <c:v>11</c:v>
                </c:pt>
              </c:numCache>
            </c:numRef>
          </c:cat>
          <c:val>
            <c:numRef>
              <c:f>Evaluation!$B$281:$F$281</c:f>
              <c:numCache>
                <c:formatCode>#,##0.000</c:formatCode>
                <c:ptCount val="5"/>
                <c:pt idx="0">
                  <c:v>4</c:v>
                </c:pt>
                <c:pt idx="1">
                  <c:v>4.1669999999999998</c:v>
                </c:pt>
                <c:pt idx="2" formatCode="#,##0.00">
                  <c:v>4.3730000000000002</c:v>
                </c:pt>
                <c:pt idx="3" formatCode="#,##0.00">
                  <c:v>4.4240000000000004</c:v>
                </c:pt>
                <c:pt idx="4" formatCode="#,##0.00">
                  <c:v>4.54</c:v>
                </c:pt>
              </c:numCache>
            </c:numRef>
          </c:val>
          <c:smooth val="0"/>
          <c:extLst>
            <c:ext xmlns:c16="http://schemas.microsoft.com/office/drawing/2014/chart" uri="{C3380CC4-5D6E-409C-BE32-E72D297353CC}">
              <c16:uniqueId val="{00000000-8118-449F-A866-592F409CA20D}"/>
            </c:ext>
          </c:extLst>
        </c:ser>
        <c:dLbls>
          <c:showLegendKey val="0"/>
          <c:showVal val="0"/>
          <c:showCatName val="0"/>
          <c:showSerName val="0"/>
          <c:showPercent val="0"/>
          <c:showBubbleSize val="0"/>
        </c:dLbls>
        <c:marker val="1"/>
        <c:smooth val="0"/>
        <c:axId val="404674872"/>
        <c:axId val="404675200"/>
      </c:lineChart>
      <c:catAx>
        <c:axId val="40467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5200"/>
        <c:crosses val="autoZero"/>
        <c:auto val="1"/>
        <c:lblAlgn val="ctr"/>
        <c:lblOffset val="100"/>
        <c:noMultiLvlLbl val="0"/>
      </c:catAx>
      <c:valAx>
        <c:axId val="404675200"/>
        <c:scaling>
          <c:orientation val="minMax"/>
          <c:min val="3"/>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4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Evaluation!$L$277</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Evaluation!$M$276:$Q$276</c:f>
              <c:numCache>
                <c:formatCode>General</c:formatCode>
                <c:ptCount val="5"/>
                <c:pt idx="0">
                  <c:v>3</c:v>
                </c:pt>
                <c:pt idx="1">
                  <c:v>5</c:v>
                </c:pt>
                <c:pt idx="2">
                  <c:v>7</c:v>
                </c:pt>
                <c:pt idx="3">
                  <c:v>9</c:v>
                </c:pt>
                <c:pt idx="4">
                  <c:v>11</c:v>
                </c:pt>
              </c:numCache>
            </c:numRef>
          </c:cat>
          <c:val>
            <c:numRef>
              <c:f>Evaluation!$M$277:$Q$277</c:f>
              <c:numCache>
                <c:formatCode>General</c:formatCode>
                <c:ptCount val="5"/>
                <c:pt idx="0">
                  <c:v>0.53</c:v>
                </c:pt>
                <c:pt idx="1">
                  <c:v>0.44700000000000001</c:v>
                </c:pt>
                <c:pt idx="2">
                  <c:v>0.41399999999999998</c:v>
                </c:pt>
                <c:pt idx="3">
                  <c:v>0.34799999999999998</c:v>
                </c:pt>
                <c:pt idx="4">
                  <c:v>0.32</c:v>
                </c:pt>
              </c:numCache>
            </c:numRef>
          </c:val>
          <c:smooth val="0"/>
          <c:extLst>
            <c:ext xmlns:c16="http://schemas.microsoft.com/office/drawing/2014/chart" uri="{C3380CC4-5D6E-409C-BE32-E72D297353CC}">
              <c16:uniqueId val="{00000000-CE2E-45D0-86F2-067C4CE2867E}"/>
            </c:ext>
          </c:extLst>
        </c:ser>
        <c:ser>
          <c:idx val="1"/>
          <c:order val="1"/>
          <c:tx>
            <c:strRef>
              <c:f>Evaluation!$L$278</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Evaluation!$M$276:$Q$276</c:f>
              <c:numCache>
                <c:formatCode>General</c:formatCode>
                <c:ptCount val="5"/>
                <c:pt idx="0">
                  <c:v>3</c:v>
                </c:pt>
                <c:pt idx="1">
                  <c:v>5</c:v>
                </c:pt>
                <c:pt idx="2">
                  <c:v>7</c:v>
                </c:pt>
                <c:pt idx="3">
                  <c:v>9</c:v>
                </c:pt>
                <c:pt idx="4">
                  <c:v>11</c:v>
                </c:pt>
              </c:numCache>
            </c:numRef>
          </c:cat>
          <c:val>
            <c:numRef>
              <c:f>Evaluation!$M$278:$Q$278</c:f>
              <c:numCache>
                <c:formatCode>General</c:formatCode>
                <c:ptCount val="5"/>
                <c:pt idx="0">
                  <c:v>0.50800000000000001</c:v>
                </c:pt>
                <c:pt idx="1">
                  <c:v>0.46</c:v>
                </c:pt>
                <c:pt idx="2">
                  <c:v>0.41499999999999998</c:v>
                </c:pt>
                <c:pt idx="3">
                  <c:v>0.35399999999999998</c:v>
                </c:pt>
                <c:pt idx="4">
                  <c:v>0.30499999999999999</c:v>
                </c:pt>
              </c:numCache>
            </c:numRef>
          </c:val>
          <c:smooth val="0"/>
          <c:extLst>
            <c:ext xmlns:c16="http://schemas.microsoft.com/office/drawing/2014/chart" uri="{C3380CC4-5D6E-409C-BE32-E72D297353CC}">
              <c16:uniqueId val="{00000001-CE2E-45D0-86F2-067C4CE2867E}"/>
            </c:ext>
          </c:extLst>
        </c:ser>
        <c:ser>
          <c:idx val="2"/>
          <c:order val="2"/>
          <c:tx>
            <c:strRef>
              <c:f>Evaluation!$L$279</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Evaluation!$M$276:$Q$276</c:f>
              <c:numCache>
                <c:formatCode>General</c:formatCode>
                <c:ptCount val="5"/>
                <c:pt idx="0">
                  <c:v>3</c:v>
                </c:pt>
                <c:pt idx="1">
                  <c:v>5</c:v>
                </c:pt>
                <c:pt idx="2">
                  <c:v>7</c:v>
                </c:pt>
                <c:pt idx="3">
                  <c:v>9</c:v>
                </c:pt>
                <c:pt idx="4">
                  <c:v>11</c:v>
                </c:pt>
              </c:numCache>
            </c:numRef>
          </c:cat>
          <c:val>
            <c:numRef>
              <c:f>Evaluation!$M$279:$Q$279</c:f>
              <c:numCache>
                <c:formatCode>General</c:formatCode>
                <c:ptCount val="5"/>
                <c:pt idx="0">
                  <c:v>0.50900000000000001</c:v>
                </c:pt>
                <c:pt idx="1">
                  <c:v>0.45600000000000002</c:v>
                </c:pt>
                <c:pt idx="2">
                  <c:v>0.36</c:v>
                </c:pt>
                <c:pt idx="3">
                  <c:v>0.28599999999999998</c:v>
                </c:pt>
                <c:pt idx="4">
                  <c:v>0.28000000000000003</c:v>
                </c:pt>
              </c:numCache>
            </c:numRef>
          </c:val>
          <c:smooth val="0"/>
          <c:extLst>
            <c:ext xmlns:c16="http://schemas.microsoft.com/office/drawing/2014/chart" uri="{C3380CC4-5D6E-409C-BE32-E72D297353CC}">
              <c16:uniqueId val="{00000002-CE2E-45D0-86F2-067C4CE2867E}"/>
            </c:ext>
          </c:extLst>
        </c:ser>
        <c:ser>
          <c:idx val="3"/>
          <c:order val="3"/>
          <c:tx>
            <c:strRef>
              <c:f>Evaluation!$L$280</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Evaluation!$M$276:$Q$276</c:f>
              <c:numCache>
                <c:formatCode>General</c:formatCode>
                <c:ptCount val="5"/>
                <c:pt idx="0">
                  <c:v>3</c:v>
                </c:pt>
                <c:pt idx="1">
                  <c:v>5</c:v>
                </c:pt>
                <c:pt idx="2">
                  <c:v>7</c:v>
                </c:pt>
                <c:pt idx="3">
                  <c:v>9</c:v>
                </c:pt>
                <c:pt idx="4">
                  <c:v>11</c:v>
                </c:pt>
              </c:numCache>
            </c:numRef>
          </c:cat>
          <c:val>
            <c:numRef>
              <c:f>Evaluation!$M$280:$Q$280</c:f>
              <c:numCache>
                <c:formatCode>General</c:formatCode>
                <c:ptCount val="5"/>
                <c:pt idx="0">
                  <c:v>0.38800000000000001</c:v>
                </c:pt>
                <c:pt idx="1">
                  <c:v>0.28999999999999998</c:v>
                </c:pt>
                <c:pt idx="2">
                  <c:v>0.23</c:v>
                </c:pt>
                <c:pt idx="3">
                  <c:v>0.215</c:v>
                </c:pt>
                <c:pt idx="4">
                  <c:v>0.20300000000000001</c:v>
                </c:pt>
              </c:numCache>
            </c:numRef>
          </c:val>
          <c:smooth val="0"/>
          <c:extLst>
            <c:ext xmlns:c16="http://schemas.microsoft.com/office/drawing/2014/chart" uri="{C3380CC4-5D6E-409C-BE32-E72D297353CC}">
              <c16:uniqueId val="{00000003-CE2E-45D0-86F2-067C4CE2867E}"/>
            </c:ext>
          </c:extLst>
        </c:ser>
        <c:ser>
          <c:idx val="4"/>
          <c:order val="4"/>
          <c:tx>
            <c:strRef>
              <c:f>Evaluation!$L$281</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Evaluation!$M$276:$Q$276</c:f>
              <c:numCache>
                <c:formatCode>General</c:formatCode>
                <c:ptCount val="5"/>
                <c:pt idx="0">
                  <c:v>3</c:v>
                </c:pt>
                <c:pt idx="1">
                  <c:v>5</c:v>
                </c:pt>
                <c:pt idx="2">
                  <c:v>7</c:v>
                </c:pt>
                <c:pt idx="3">
                  <c:v>9</c:v>
                </c:pt>
                <c:pt idx="4">
                  <c:v>11</c:v>
                </c:pt>
              </c:numCache>
            </c:numRef>
          </c:cat>
          <c:val>
            <c:numRef>
              <c:f>Evaluation!$M$281:$Q$281</c:f>
              <c:numCache>
                <c:formatCode>General</c:formatCode>
                <c:ptCount val="5"/>
                <c:pt idx="0">
                  <c:v>0.57999999999999996</c:v>
                </c:pt>
                <c:pt idx="1">
                  <c:v>0.57399999999999995</c:v>
                </c:pt>
                <c:pt idx="2">
                  <c:v>0.57599999999999996</c:v>
                </c:pt>
                <c:pt idx="3">
                  <c:v>0.56699999999999995</c:v>
                </c:pt>
                <c:pt idx="4">
                  <c:v>0.56399999999999995</c:v>
                </c:pt>
              </c:numCache>
            </c:numRef>
          </c:val>
          <c:smooth val="0"/>
          <c:extLst>
            <c:ext xmlns:c16="http://schemas.microsoft.com/office/drawing/2014/chart" uri="{C3380CC4-5D6E-409C-BE32-E72D297353CC}">
              <c16:uniqueId val="{00000000-B41C-4D1D-A6CF-CF35AD65DF2F}"/>
            </c:ext>
          </c:extLst>
        </c:ser>
        <c:ser>
          <c:idx val="5"/>
          <c:order val="5"/>
          <c:tx>
            <c:strRef>
              <c:f>Evaluation!$L$282</c:f>
              <c:strCache>
                <c:ptCount val="1"/>
                <c:pt idx="0">
                  <c:v>Average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Evaluation!$M$276:$Q$276</c:f>
              <c:numCache>
                <c:formatCode>General</c:formatCode>
                <c:ptCount val="5"/>
                <c:pt idx="0">
                  <c:v>3</c:v>
                </c:pt>
                <c:pt idx="1">
                  <c:v>5</c:v>
                </c:pt>
                <c:pt idx="2">
                  <c:v>7</c:v>
                </c:pt>
                <c:pt idx="3">
                  <c:v>9</c:v>
                </c:pt>
                <c:pt idx="4">
                  <c:v>11</c:v>
                </c:pt>
              </c:numCache>
            </c:numRef>
          </c:cat>
          <c:val>
            <c:numRef>
              <c:f>Evaluation!$M$282:$Q$282</c:f>
              <c:numCache>
                <c:formatCode>General</c:formatCode>
                <c:ptCount val="5"/>
                <c:pt idx="0">
                  <c:v>0.503</c:v>
                </c:pt>
                <c:pt idx="1">
                  <c:v>0.44539999999999996</c:v>
                </c:pt>
                <c:pt idx="2">
                  <c:v>0.39900000000000002</c:v>
                </c:pt>
                <c:pt idx="3">
                  <c:v>0.35399999999999998</c:v>
                </c:pt>
                <c:pt idx="4">
                  <c:v>0.33440000000000003</c:v>
                </c:pt>
              </c:numCache>
            </c:numRef>
          </c:val>
          <c:smooth val="0"/>
          <c:extLst>
            <c:ext xmlns:c16="http://schemas.microsoft.com/office/drawing/2014/chart" uri="{C3380CC4-5D6E-409C-BE32-E72D297353CC}">
              <c16:uniqueId val="{00000000-40E1-46EB-B419-4B8F1ECB2B91}"/>
            </c:ext>
          </c:extLst>
        </c:ser>
        <c:dLbls>
          <c:showLegendKey val="0"/>
          <c:showVal val="0"/>
          <c:showCatName val="0"/>
          <c:showSerName val="0"/>
          <c:showPercent val="0"/>
          <c:showBubbleSize val="0"/>
        </c:dLbls>
        <c:marker val="1"/>
        <c:smooth val="0"/>
        <c:axId val="405668576"/>
        <c:axId val="405671528"/>
      </c:lineChart>
      <c:catAx>
        <c:axId val="40566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71528"/>
        <c:crosses val="autoZero"/>
        <c:auto val="1"/>
        <c:lblAlgn val="ctr"/>
        <c:lblOffset val="100"/>
        <c:noMultiLvlLbl val="0"/>
      </c:catAx>
      <c:valAx>
        <c:axId val="40567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6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umass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Evaluation!$W$277</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Evaluation!$X$276:$AB$276</c:f>
              <c:numCache>
                <c:formatCode>General</c:formatCode>
                <c:ptCount val="5"/>
                <c:pt idx="0">
                  <c:v>3</c:v>
                </c:pt>
                <c:pt idx="1">
                  <c:v>5</c:v>
                </c:pt>
                <c:pt idx="2">
                  <c:v>7</c:v>
                </c:pt>
                <c:pt idx="3">
                  <c:v>9</c:v>
                </c:pt>
                <c:pt idx="4">
                  <c:v>11</c:v>
                </c:pt>
              </c:numCache>
            </c:numRef>
          </c:cat>
          <c:val>
            <c:numRef>
              <c:f>Evaluation!$X$277:$AB$277</c:f>
              <c:numCache>
                <c:formatCode>General</c:formatCode>
                <c:ptCount val="5"/>
                <c:pt idx="0">
                  <c:v>0.02</c:v>
                </c:pt>
                <c:pt idx="1">
                  <c:v>3.2000000000000001E-2</c:v>
                </c:pt>
                <c:pt idx="2">
                  <c:v>0.04</c:v>
                </c:pt>
                <c:pt idx="3">
                  <c:v>5.3999999999999999E-2</c:v>
                </c:pt>
                <c:pt idx="4">
                  <c:v>6.4000000000000001E-2</c:v>
                </c:pt>
              </c:numCache>
            </c:numRef>
          </c:val>
          <c:smooth val="0"/>
          <c:extLst>
            <c:ext xmlns:c16="http://schemas.microsoft.com/office/drawing/2014/chart" uri="{C3380CC4-5D6E-409C-BE32-E72D297353CC}">
              <c16:uniqueId val="{00000000-BBC8-4A45-9781-61EEC2B438EB}"/>
            </c:ext>
          </c:extLst>
        </c:ser>
        <c:ser>
          <c:idx val="1"/>
          <c:order val="1"/>
          <c:tx>
            <c:strRef>
              <c:f>Evaluation!$W$278</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Evaluation!$X$276:$AB$276</c:f>
              <c:numCache>
                <c:formatCode>General</c:formatCode>
                <c:ptCount val="5"/>
                <c:pt idx="0">
                  <c:v>3</c:v>
                </c:pt>
                <c:pt idx="1">
                  <c:v>5</c:v>
                </c:pt>
                <c:pt idx="2">
                  <c:v>7</c:v>
                </c:pt>
                <c:pt idx="3">
                  <c:v>9</c:v>
                </c:pt>
                <c:pt idx="4">
                  <c:v>11</c:v>
                </c:pt>
              </c:numCache>
            </c:numRef>
          </c:cat>
          <c:val>
            <c:numRef>
              <c:f>Evaluation!$X$278:$AB$278</c:f>
              <c:numCache>
                <c:formatCode>General</c:formatCode>
                <c:ptCount val="5"/>
                <c:pt idx="0">
                  <c:v>2.4E-2</c:v>
                </c:pt>
                <c:pt idx="1">
                  <c:v>3.4000000000000002E-2</c:v>
                </c:pt>
                <c:pt idx="2">
                  <c:v>4.2999999999999997E-2</c:v>
                </c:pt>
                <c:pt idx="3">
                  <c:v>5.1999999999999998E-2</c:v>
                </c:pt>
                <c:pt idx="4">
                  <c:v>6.6000000000000003E-2</c:v>
                </c:pt>
              </c:numCache>
            </c:numRef>
          </c:val>
          <c:smooth val="0"/>
          <c:extLst>
            <c:ext xmlns:c16="http://schemas.microsoft.com/office/drawing/2014/chart" uri="{C3380CC4-5D6E-409C-BE32-E72D297353CC}">
              <c16:uniqueId val="{00000001-BBC8-4A45-9781-61EEC2B438EB}"/>
            </c:ext>
          </c:extLst>
        </c:ser>
        <c:ser>
          <c:idx val="2"/>
          <c:order val="2"/>
          <c:tx>
            <c:strRef>
              <c:f>Evaluation!$W$279</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Evaluation!$X$276:$AB$276</c:f>
              <c:numCache>
                <c:formatCode>General</c:formatCode>
                <c:ptCount val="5"/>
                <c:pt idx="0">
                  <c:v>3</c:v>
                </c:pt>
                <c:pt idx="1">
                  <c:v>5</c:v>
                </c:pt>
                <c:pt idx="2">
                  <c:v>7</c:v>
                </c:pt>
                <c:pt idx="3">
                  <c:v>9</c:v>
                </c:pt>
                <c:pt idx="4">
                  <c:v>11</c:v>
                </c:pt>
              </c:numCache>
            </c:numRef>
          </c:cat>
          <c:val>
            <c:numRef>
              <c:f>Evaluation!$X$279:$AB$279</c:f>
              <c:numCache>
                <c:formatCode>General</c:formatCode>
                <c:ptCount val="5"/>
                <c:pt idx="0">
                  <c:v>2.8000000000000001E-2</c:v>
                </c:pt>
                <c:pt idx="1">
                  <c:v>0.04</c:v>
                </c:pt>
                <c:pt idx="2">
                  <c:v>5.8999999999999997E-2</c:v>
                </c:pt>
                <c:pt idx="3">
                  <c:v>8.7999999999999995E-2</c:v>
                </c:pt>
                <c:pt idx="4">
                  <c:v>0.09</c:v>
                </c:pt>
              </c:numCache>
            </c:numRef>
          </c:val>
          <c:smooth val="0"/>
          <c:extLst>
            <c:ext xmlns:c16="http://schemas.microsoft.com/office/drawing/2014/chart" uri="{C3380CC4-5D6E-409C-BE32-E72D297353CC}">
              <c16:uniqueId val="{00000002-BBC8-4A45-9781-61EEC2B438EB}"/>
            </c:ext>
          </c:extLst>
        </c:ser>
        <c:ser>
          <c:idx val="3"/>
          <c:order val="3"/>
          <c:tx>
            <c:strRef>
              <c:f>Evaluation!$W$280</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Evaluation!$X$276:$AB$276</c:f>
              <c:numCache>
                <c:formatCode>General</c:formatCode>
                <c:ptCount val="5"/>
                <c:pt idx="0">
                  <c:v>3</c:v>
                </c:pt>
                <c:pt idx="1">
                  <c:v>5</c:v>
                </c:pt>
                <c:pt idx="2">
                  <c:v>7</c:v>
                </c:pt>
                <c:pt idx="3">
                  <c:v>9</c:v>
                </c:pt>
                <c:pt idx="4">
                  <c:v>11</c:v>
                </c:pt>
              </c:numCache>
            </c:numRef>
          </c:cat>
          <c:val>
            <c:numRef>
              <c:f>Evaluation!$X$280:$AB$280</c:f>
              <c:numCache>
                <c:formatCode>General</c:formatCode>
                <c:ptCount val="5"/>
                <c:pt idx="0">
                  <c:v>5.6000000000000001E-2</c:v>
                </c:pt>
                <c:pt idx="1">
                  <c:v>9.7000000000000003E-2</c:v>
                </c:pt>
                <c:pt idx="2">
                  <c:v>0.16300000000000001</c:v>
                </c:pt>
                <c:pt idx="3">
                  <c:v>0.21099999999999999</c:v>
                </c:pt>
                <c:pt idx="4">
                  <c:v>0.254</c:v>
                </c:pt>
              </c:numCache>
            </c:numRef>
          </c:val>
          <c:smooth val="0"/>
          <c:extLst>
            <c:ext xmlns:c16="http://schemas.microsoft.com/office/drawing/2014/chart" uri="{C3380CC4-5D6E-409C-BE32-E72D297353CC}">
              <c16:uniqueId val="{00000003-BBC8-4A45-9781-61EEC2B438EB}"/>
            </c:ext>
          </c:extLst>
        </c:ser>
        <c:ser>
          <c:idx val="4"/>
          <c:order val="4"/>
          <c:tx>
            <c:strRef>
              <c:f>Evaluation!$W$281</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Evaluation!$X$276:$AB$276</c:f>
              <c:numCache>
                <c:formatCode>General</c:formatCode>
                <c:ptCount val="5"/>
                <c:pt idx="0">
                  <c:v>3</c:v>
                </c:pt>
                <c:pt idx="1">
                  <c:v>5</c:v>
                </c:pt>
                <c:pt idx="2">
                  <c:v>7</c:v>
                </c:pt>
                <c:pt idx="3">
                  <c:v>9</c:v>
                </c:pt>
                <c:pt idx="4">
                  <c:v>11</c:v>
                </c:pt>
              </c:numCache>
            </c:numRef>
          </c:cat>
          <c:val>
            <c:numRef>
              <c:f>Evaluation!$X$281:$AB$281</c:f>
              <c:numCache>
                <c:formatCode>General</c:formatCode>
                <c:ptCount val="5"/>
                <c:pt idx="0">
                  <c:v>1.7000000000000001E-2</c:v>
                </c:pt>
                <c:pt idx="1">
                  <c:v>1.9E-2</c:v>
                </c:pt>
                <c:pt idx="2">
                  <c:v>2.1999999999999999E-2</c:v>
                </c:pt>
                <c:pt idx="3">
                  <c:v>2.1999999999999999E-2</c:v>
                </c:pt>
                <c:pt idx="4">
                  <c:v>2.4E-2</c:v>
                </c:pt>
              </c:numCache>
            </c:numRef>
          </c:val>
          <c:smooth val="0"/>
          <c:extLst>
            <c:ext xmlns:c16="http://schemas.microsoft.com/office/drawing/2014/chart" uri="{C3380CC4-5D6E-409C-BE32-E72D297353CC}">
              <c16:uniqueId val="{00000000-5D3D-48D6-B1B3-BFE010A09B6A}"/>
            </c:ext>
          </c:extLst>
        </c:ser>
        <c:dLbls>
          <c:showLegendKey val="0"/>
          <c:showVal val="0"/>
          <c:showCatName val="0"/>
          <c:showSerName val="0"/>
          <c:showPercent val="0"/>
          <c:showBubbleSize val="0"/>
        </c:dLbls>
        <c:marker val="1"/>
        <c:smooth val="0"/>
        <c:axId val="577055368"/>
        <c:axId val="577057992"/>
      </c:lineChart>
      <c:catAx>
        <c:axId val="577055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7992"/>
        <c:crosses val="autoZero"/>
        <c:auto val="1"/>
        <c:lblAlgn val="ctr"/>
        <c:lblOffset val="100"/>
        <c:noMultiLvlLbl val="0"/>
      </c:catAx>
      <c:valAx>
        <c:axId val="57705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5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Evaluation!$AI$277</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Evaluation!$AJ$276:$AN$276</c:f>
              <c:numCache>
                <c:formatCode>General</c:formatCode>
                <c:ptCount val="5"/>
                <c:pt idx="0">
                  <c:v>3</c:v>
                </c:pt>
                <c:pt idx="1">
                  <c:v>5</c:v>
                </c:pt>
                <c:pt idx="2">
                  <c:v>7</c:v>
                </c:pt>
                <c:pt idx="3">
                  <c:v>9</c:v>
                </c:pt>
                <c:pt idx="4">
                  <c:v>11</c:v>
                </c:pt>
              </c:numCache>
            </c:numRef>
          </c:cat>
          <c:val>
            <c:numRef>
              <c:f>Evaluation!$AJ$277:$AN$277</c:f>
              <c:numCache>
                <c:formatCode>General</c:formatCode>
                <c:ptCount val="5"/>
                <c:pt idx="0">
                  <c:v>-3.5999999999999999E-3</c:v>
                </c:pt>
                <c:pt idx="1">
                  <c:v>-6.0000000000000001E-3</c:v>
                </c:pt>
                <c:pt idx="2">
                  <c:v>-8.0000000000000002E-3</c:v>
                </c:pt>
                <c:pt idx="3">
                  <c:v>-8.5000000000000006E-3</c:v>
                </c:pt>
                <c:pt idx="4">
                  <c:v>-8.8999999999999999E-3</c:v>
                </c:pt>
              </c:numCache>
            </c:numRef>
          </c:val>
          <c:smooth val="0"/>
          <c:extLst>
            <c:ext xmlns:c16="http://schemas.microsoft.com/office/drawing/2014/chart" uri="{C3380CC4-5D6E-409C-BE32-E72D297353CC}">
              <c16:uniqueId val="{00000000-5B59-46B6-89F6-7CCA9BF1ECB5}"/>
            </c:ext>
          </c:extLst>
        </c:ser>
        <c:ser>
          <c:idx val="1"/>
          <c:order val="1"/>
          <c:tx>
            <c:strRef>
              <c:f>Evaluation!$AI$278</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Evaluation!$AJ$276:$AN$276</c:f>
              <c:numCache>
                <c:formatCode>General</c:formatCode>
                <c:ptCount val="5"/>
                <c:pt idx="0">
                  <c:v>3</c:v>
                </c:pt>
                <c:pt idx="1">
                  <c:v>5</c:v>
                </c:pt>
                <c:pt idx="2">
                  <c:v>7</c:v>
                </c:pt>
                <c:pt idx="3">
                  <c:v>9</c:v>
                </c:pt>
                <c:pt idx="4">
                  <c:v>11</c:v>
                </c:pt>
              </c:numCache>
            </c:numRef>
          </c:cat>
          <c:val>
            <c:numRef>
              <c:f>Evaluation!$AJ$278:$AN$278</c:f>
              <c:numCache>
                <c:formatCode>General</c:formatCode>
                <c:ptCount val="5"/>
                <c:pt idx="0">
                  <c:v>-4.5999999999999999E-3</c:v>
                </c:pt>
                <c:pt idx="1">
                  <c:v>-6.0000000000000001E-3</c:v>
                </c:pt>
                <c:pt idx="2">
                  <c:v>-7.7999999999999996E-3</c:v>
                </c:pt>
                <c:pt idx="3">
                  <c:v>-8.3999999999999995E-3</c:v>
                </c:pt>
                <c:pt idx="4">
                  <c:v>-8.5000000000000006E-3</c:v>
                </c:pt>
              </c:numCache>
            </c:numRef>
          </c:val>
          <c:smooth val="0"/>
          <c:extLst>
            <c:ext xmlns:c16="http://schemas.microsoft.com/office/drawing/2014/chart" uri="{C3380CC4-5D6E-409C-BE32-E72D297353CC}">
              <c16:uniqueId val="{00000001-5B59-46B6-89F6-7CCA9BF1ECB5}"/>
            </c:ext>
          </c:extLst>
        </c:ser>
        <c:ser>
          <c:idx val="2"/>
          <c:order val="2"/>
          <c:tx>
            <c:strRef>
              <c:f>Evaluation!$AI$279</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Evaluation!$AJ$276:$AN$276</c:f>
              <c:numCache>
                <c:formatCode>General</c:formatCode>
                <c:ptCount val="5"/>
                <c:pt idx="0">
                  <c:v>3</c:v>
                </c:pt>
                <c:pt idx="1">
                  <c:v>5</c:v>
                </c:pt>
                <c:pt idx="2">
                  <c:v>7</c:v>
                </c:pt>
                <c:pt idx="3">
                  <c:v>9</c:v>
                </c:pt>
                <c:pt idx="4">
                  <c:v>11</c:v>
                </c:pt>
              </c:numCache>
            </c:numRef>
          </c:cat>
          <c:val>
            <c:numRef>
              <c:f>Evaluation!$AJ$279:$AN$279</c:f>
              <c:numCache>
                <c:formatCode>General</c:formatCode>
                <c:ptCount val="5"/>
                <c:pt idx="0">
                  <c:v>-3.0000000000000001E-3</c:v>
                </c:pt>
                <c:pt idx="1">
                  <c:v>-6.0000000000000001E-3</c:v>
                </c:pt>
                <c:pt idx="2">
                  <c:v>-7.0000000000000001E-3</c:v>
                </c:pt>
                <c:pt idx="3">
                  <c:v>-7.4999999999999997E-3</c:v>
                </c:pt>
                <c:pt idx="4">
                  <c:v>-8.0000000000000002E-3</c:v>
                </c:pt>
              </c:numCache>
            </c:numRef>
          </c:val>
          <c:smooth val="0"/>
          <c:extLst>
            <c:ext xmlns:c16="http://schemas.microsoft.com/office/drawing/2014/chart" uri="{C3380CC4-5D6E-409C-BE32-E72D297353CC}">
              <c16:uniqueId val="{00000002-5B59-46B6-89F6-7CCA9BF1ECB5}"/>
            </c:ext>
          </c:extLst>
        </c:ser>
        <c:ser>
          <c:idx val="3"/>
          <c:order val="3"/>
          <c:tx>
            <c:strRef>
              <c:f>Evaluation!$AI$280</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Evaluation!$AJ$276:$AN$276</c:f>
              <c:numCache>
                <c:formatCode>General</c:formatCode>
                <c:ptCount val="5"/>
                <c:pt idx="0">
                  <c:v>3</c:v>
                </c:pt>
                <c:pt idx="1">
                  <c:v>5</c:v>
                </c:pt>
                <c:pt idx="2">
                  <c:v>7</c:v>
                </c:pt>
                <c:pt idx="3">
                  <c:v>9</c:v>
                </c:pt>
                <c:pt idx="4">
                  <c:v>11</c:v>
                </c:pt>
              </c:numCache>
            </c:numRef>
          </c:cat>
          <c:val>
            <c:numRef>
              <c:f>Evaluation!$AJ$280:$AN$280</c:f>
              <c:numCache>
                <c:formatCode>General</c:formatCode>
                <c:ptCount val="5"/>
                <c:pt idx="0">
                  <c:v>-8.0000000000000002E-3</c:v>
                </c:pt>
                <c:pt idx="1">
                  <c:v>-8.9999999999999993E-3</c:v>
                </c:pt>
                <c:pt idx="2">
                  <c:v>-9.4000000000000004E-3</c:v>
                </c:pt>
                <c:pt idx="3">
                  <c:v>-9.1999999999999998E-3</c:v>
                </c:pt>
                <c:pt idx="4">
                  <c:v>-9.1999999999999998E-3</c:v>
                </c:pt>
              </c:numCache>
            </c:numRef>
          </c:val>
          <c:smooth val="0"/>
          <c:extLst>
            <c:ext xmlns:c16="http://schemas.microsoft.com/office/drawing/2014/chart" uri="{C3380CC4-5D6E-409C-BE32-E72D297353CC}">
              <c16:uniqueId val="{00000003-5B59-46B6-89F6-7CCA9BF1ECB5}"/>
            </c:ext>
          </c:extLst>
        </c:ser>
        <c:ser>
          <c:idx val="4"/>
          <c:order val="4"/>
          <c:tx>
            <c:strRef>
              <c:f>Evaluation!$AI$281</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Evaluation!$AJ$276:$AN$276</c:f>
              <c:numCache>
                <c:formatCode>General</c:formatCode>
                <c:ptCount val="5"/>
                <c:pt idx="0">
                  <c:v>3</c:v>
                </c:pt>
                <c:pt idx="1">
                  <c:v>5</c:v>
                </c:pt>
                <c:pt idx="2">
                  <c:v>7</c:v>
                </c:pt>
                <c:pt idx="3">
                  <c:v>9</c:v>
                </c:pt>
                <c:pt idx="4">
                  <c:v>11</c:v>
                </c:pt>
              </c:numCache>
            </c:numRef>
          </c:cat>
          <c:val>
            <c:numRef>
              <c:f>Evaluation!$AJ$281:$AN$281</c:f>
              <c:numCache>
                <c:formatCode>General</c:formatCode>
                <c:ptCount val="5"/>
                <c:pt idx="0">
                  <c:v>8.0000000000000002E-3</c:v>
                </c:pt>
                <c:pt idx="1">
                  <c:v>5.0000000000000001E-3</c:v>
                </c:pt>
                <c:pt idx="2">
                  <c:v>4.0000000000000001E-3</c:v>
                </c:pt>
                <c:pt idx="3">
                  <c:v>3.0000000000000001E-3</c:v>
                </c:pt>
                <c:pt idx="4">
                  <c:v>2E-3</c:v>
                </c:pt>
              </c:numCache>
            </c:numRef>
          </c:val>
          <c:smooth val="0"/>
          <c:extLst>
            <c:ext xmlns:c16="http://schemas.microsoft.com/office/drawing/2014/chart" uri="{C3380CC4-5D6E-409C-BE32-E72D297353CC}">
              <c16:uniqueId val="{00000000-C35B-4443-8074-5B6CD13C7289}"/>
            </c:ext>
          </c:extLst>
        </c:ser>
        <c:dLbls>
          <c:showLegendKey val="0"/>
          <c:showVal val="0"/>
          <c:showCatName val="0"/>
          <c:showSerName val="0"/>
          <c:showPercent val="0"/>
          <c:showBubbleSize val="0"/>
        </c:dLbls>
        <c:marker val="1"/>
        <c:smooth val="0"/>
        <c:axId val="544592096"/>
        <c:axId val="544595704"/>
      </c:lineChart>
      <c:catAx>
        <c:axId val="544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95704"/>
        <c:crosses val="autoZero"/>
        <c:auto val="1"/>
        <c:lblAlgn val="ctr"/>
        <c:lblOffset val="100"/>
        <c:noMultiLvlLbl val="0"/>
      </c:catAx>
      <c:valAx>
        <c:axId val="544595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92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Evaluation!$L$3</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Evaluation!$M$2:$U$2</c:f>
              <c:strCache>
                <c:ptCount val="9"/>
                <c:pt idx="0">
                  <c:v>0.1</c:v>
                </c:pt>
                <c:pt idx="1">
                  <c:v>0.2</c:v>
                </c:pt>
                <c:pt idx="2">
                  <c:v>0.3</c:v>
                </c:pt>
                <c:pt idx="3">
                  <c:v>0.4</c:v>
                </c:pt>
                <c:pt idx="4">
                  <c:v>0.5</c:v>
                </c:pt>
                <c:pt idx="5">
                  <c:v>0.6</c:v>
                </c:pt>
                <c:pt idx="6">
                  <c:v>0.7</c:v>
                </c:pt>
                <c:pt idx="7">
                  <c:v>0.8</c:v>
                </c:pt>
                <c:pt idx="8">
                  <c:v>0.9</c:v>
                </c:pt>
              </c:strCache>
            </c:strRef>
          </c:cat>
          <c:val>
            <c:numRef>
              <c:f>Evaluation!$M$3:$U$3</c:f>
              <c:numCache>
                <c:formatCode>General</c:formatCode>
                <c:ptCount val="9"/>
                <c:pt idx="0">
                  <c:v>-0.247</c:v>
                </c:pt>
                <c:pt idx="1">
                  <c:v>-0.877</c:v>
                </c:pt>
                <c:pt idx="2">
                  <c:v>-0.246</c:v>
                </c:pt>
                <c:pt idx="3">
                  <c:v>0.69899999999999995</c:v>
                </c:pt>
                <c:pt idx="4">
                  <c:v>-0.29899999999999999</c:v>
                </c:pt>
                <c:pt idx="5">
                  <c:v>0.224</c:v>
                </c:pt>
                <c:pt idx="6">
                  <c:v>5.8000000000000003E-2</c:v>
                </c:pt>
                <c:pt idx="7">
                  <c:v>-5.0999999999999997E-2</c:v>
                </c:pt>
                <c:pt idx="8">
                  <c:v>-0.39</c:v>
                </c:pt>
              </c:numCache>
            </c:numRef>
          </c:val>
          <c:smooth val="0"/>
          <c:extLst>
            <c:ext xmlns:c16="http://schemas.microsoft.com/office/drawing/2014/chart" uri="{C3380CC4-5D6E-409C-BE32-E72D297353CC}">
              <c16:uniqueId val="{00000000-9CD7-4766-8E87-157B045A4050}"/>
            </c:ext>
          </c:extLst>
        </c:ser>
        <c:ser>
          <c:idx val="1"/>
          <c:order val="1"/>
          <c:tx>
            <c:strRef>
              <c:f>Evaluation!$L$4</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Evaluation!$M$2:$U$2</c:f>
              <c:strCache>
                <c:ptCount val="9"/>
                <c:pt idx="0">
                  <c:v>0.1</c:v>
                </c:pt>
                <c:pt idx="1">
                  <c:v>0.2</c:v>
                </c:pt>
                <c:pt idx="2">
                  <c:v>0.3</c:v>
                </c:pt>
                <c:pt idx="3">
                  <c:v>0.4</c:v>
                </c:pt>
                <c:pt idx="4">
                  <c:v>0.5</c:v>
                </c:pt>
                <c:pt idx="5">
                  <c:v>0.6</c:v>
                </c:pt>
                <c:pt idx="6">
                  <c:v>0.7</c:v>
                </c:pt>
                <c:pt idx="7">
                  <c:v>0.8</c:v>
                </c:pt>
                <c:pt idx="8">
                  <c:v>0.9</c:v>
                </c:pt>
              </c:strCache>
            </c:strRef>
          </c:cat>
          <c:val>
            <c:numRef>
              <c:f>Evaluation!$M$4:$U$4</c:f>
              <c:numCache>
                <c:formatCode>General</c:formatCode>
                <c:ptCount val="9"/>
                <c:pt idx="0">
                  <c:v>-0.13100000000000001</c:v>
                </c:pt>
                <c:pt idx="1">
                  <c:v>-0.70799999999999996</c:v>
                </c:pt>
                <c:pt idx="2">
                  <c:v>-0.19500000000000001</c:v>
                </c:pt>
                <c:pt idx="3">
                  <c:v>0.41799999999999998</c:v>
                </c:pt>
                <c:pt idx="4">
                  <c:v>-0.34200000000000003</c:v>
                </c:pt>
                <c:pt idx="5">
                  <c:v>0.32400000000000001</c:v>
                </c:pt>
                <c:pt idx="6">
                  <c:v>5.8000000000000003E-2</c:v>
                </c:pt>
                <c:pt idx="7">
                  <c:v>-9.9000000000000005E-2</c:v>
                </c:pt>
                <c:pt idx="8">
                  <c:v>-0.36199999999999999</c:v>
                </c:pt>
              </c:numCache>
            </c:numRef>
          </c:val>
          <c:smooth val="0"/>
          <c:extLst>
            <c:ext xmlns:c16="http://schemas.microsoft.com/office/drawing/2014/chart" uri="{C3380CC4-5D6E-409C-BE32-E72D297353CC}">
              <c16:uniqueId val="{00000001-9CD7-4766-8E87-157B045A4050}"/>
            </c:ext>
          </c:extLst>
        </c:ser>
        <c:ser>
          <c:idx val="2"/>
          <c:order val="2"/>
          <c:tx>
            <c:strRef>
              <c:f>Evaluation!$L$5</c:f>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Evaluation!$M$2:$U$2</c:f>
              <c:strCache>
                <c:ptCount val="9"/>
                <c:pt idx="0">
                  <c:v>0.1</c:v>
                </c:pt>
                <c:pt idx="1">
                  <c:v>0.2</c:v>
                </c:pt>
                <c:pt idx="2">
                  <c:v>0.3</c:v>
                </c:pt>
                <c:pt idx="3">
                  <c:v>0.4</c:v>
                </c:pt>
                <c:pt idx="4">
                  <c:v>0.5</c:v>
                </c:pt>
                <c:pt idx="5">
                  <c:v>0.6</c:v>
                </c:pt>
                <c:pt idx="6">
                  <c:v>0.7</c:v>
                </c:pt>
                <c:pt idx="7">
                  <c:v>0.8</c:v>
                </c:pt>
                <c:pt idx="8">
                  <c:v>0.9</c:v>
                </c:pt>
              </c:strCache>
            </c:strRef>
          </c:cat>
          <c:val>
            <c:numRef>
              <c:f>Evaluation!$M$5:$U$5</c:f>
              <c:numCache>
                <c:formatCode>General</c:formatCode>
                <c:ptCount val="9"/>
                <c:pt idx="0">
                  <c:v>-0.09</c:v>
                </c:pt>
                <c:pt idx="1">
                  <c:v>-0.82199999999999995</c:v>
                </c:pt>
                <c:pt idx="2">
                  <c:v>-0.436</c:v>
                </c:pt>
                <c:pt idx="3" formatCode="0.000">
                  <c:v>0.56399999999999995</c:v>
                </c:pt>
                <c:pt idx="4">
                  <c:v>-0.122</c:v>
                </c:pt>
                <c:pt idx="5">
                  <c:v>0.23699999999999999</c:v>
                </c:pt>
                <c:pt idx="6">
                  <c:v>8.5999999999999993E-2</c:v>
                </c:pt>
                <c:pt idx="7">
                  <c:v>0.10299999999999999</c:v>
                </c:pt>
                <c:pt idx="8">
                  <c:v>-0.378</c:v>
                </c:pt>
              </c:numCache>
            </c:numRef>
          </c:val>
          <c:smooth val="0"/>
          <c:extLst>
            <c:ext xmlns:c16="http://schemas.microsoft.com/office/drawing/2014/chart" uri="{C3380CC4-5D6E-409C-BE32-E72D297353CC}">
              <c16:uniqueId val="{00000002-9CD7-4766-8E87-157B045A4050}"/>
            </c:ext>
          </c:extLst>
        </c:ser>
        <c:ser>
          <c:idx val="3"/>
          <c:order val="3"/>
          <c:tx>
            <c:strRef>
              <c:f>Evaluation!$L$6</c:f>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Evaluation!$M$2:$U$2</c:f>
              <c:strCache>
                <c:ptCount val="9"/>
                <c:pt idx="0">
                  <c:v>0.1</c:v>
                </c:pt>
                <c:pt idx="1">
                  <c:v>0.2</c:v>
                </c:pt>
                <c:pt idx="2">
                  <c:v>0.3</c:v>
                </c:pt>
                <c:pt idx="3">
                  <c:v>0.4</c:v>
                </c:pt>
                <c:pt idx="4">
                  <c:v>0.5</c:v>
                </c:pt>
                <c:pt idx="5">
                  <c:v>0.6</c:v>
                </c:pt>
                <c:pt idx="6">
                  <c:v>0.7</c:v>
                </c:pt>
                <c:pt idx="7">
                  <c:v>0.8</c:v>
                </c:pt>
                <c:pt idx="8">
                  <c:v>0.9</c:v>
                </c:pt>
              </c:strCache>
            </c:strRef>
          </c:cat>
          <c:val>
            <c:numRef>
              <c:f>Evaluation!$M$6:$U$6</c:f>
              <c:numCache>
                <c:formatCode>General</c:formatCode>
                <c:ptCount val="9"/>
                <c:pt idx="0">
                  <c:v>-0.41799999999999998</c:v>
                </c:pt>
                <c:pt idx="1">
                  <c:v>-0.84099999999999997</c:v>
                </c:pt>
                <c:pt idx="2">
                  <c:v>0.114</c:v>
                </c:pt>
                <c:pt idx="3" formatCode="#,##0.000">
                  <c:v>0.55700000000000005</c:v>
                </c:pt>
                <c:pt idx="4">
                  <c:v>-0.499</c:v>
                </c:pt>
                <c:pt idx="5">
                  <c:v>0.193</c:v>
                </c:pt>
                <c:pt idx="6">
                  <c:v>0.23599999999999999</c:v>
                </c:pt>
                <c:pt idx="7">
                  <c:v>-6.9000000000000006E-2</c:v>
                </c:pt>
                <c:pt idx="8">
                  <c:v>-0.443</c:v>
                </c:pt>
              </c:numCache>
            </c:numRef>
          </c:val>
          <c:smooth val="0"/>
          <c:extLst>
            <c:ext xmlns:c16="http://schemas.microsoft.com/office/drawing/2014/chart" uri="{C3380CC4-5D6E-409C-BE32-E72D297353CC}">
              <c16:uniqueId val="{00000003-9CD7-4766-8E87-157B045A4050}"/>
            </c:ext>
          </c:extLst>
        </c:ser>
        <c:ser>
          <c:idx val="4"/>
          <c:order val="4"/>
          <c:tx>
            <c:strRef>
              <c:f>Evaluation!$L$7</c:f>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Evaluation!$M$2:$U$2</c:f>
              <c:strCache>
                <c:ptCount val="9"/>
                <c:pt idx="0">
                  <c:v>0.1</c:v>
                </c:pt>
                <c:pt idx="1">
                  <c:v>0.2</c:v>
                </c:pt>
                <c:pt idx="2">
                  <c:v>0.3</c:v>
                </c:pt>
                <c:pt idx="3">
                  <c:v>0.4</c:v>
                </c:pt>
                <c:pt idx="4">
                  <c:v>0.5</c:v>
                </c:pt>
                <c:pt idx="5">
                  <c:v>0.6</c:v>
                </c:pt>
                <c:pt idx="6">
                  <c:v>0.7</c:v>
                </c:pt>
                <c:pt idx="7">
                  <c:v>0.8</c:v>
                </c:pt>
                <c:pt idx="8">
                  <c:v>0.9</c:v>
                </c:pt>
              </c:strCache>
            </c:strRef>
          </c:cat>
          <c:val>
            <c:numRef>
              <c:f>Evaluation!$M$7:$U$7</c:f>
              <c:numCache>
                <c:formatCode>General</c:formatCode>
                <c:ptCount val="9"/>
                <c:pt idx="0">
                  <c:v>-0.29199999999999998</c:v>
                </c:pt>
                <c:pt idx="1">
                  <c:v>-0.90900000000000003</c:v>
                </c:pt>
                <c:pt idx="2">
                  <c:v>-0.17799999999999999</c:v>
                </c:pt>
                <c:pt idx="3">
                  <c:v>0.74299999999999999</c:v>
                </c:pt>
                <c:pt idx="4">
                  <c:v>-0.39500000000000002</c:v>
                </c:pt>
                <c:pt idx="5">
                  <c:v>0.34399999999999997</c:v>
                </c:pt>
                <c:pt idx="6">
                  <c:v>0.13700000000000001</c:v>
                </c:pt>
                <c:pt idx="7">
                  <c:v>-6.0000000000000001E-3</c:v>
                </c:pt>
                <c:pt idx="8">
                  <c:v>-0.307</c:v>
                </c:pt>
              </c:numCache>
            </c:numRef>
          </c:val>
          <c:smooth val="0"/>
          <c:extLst>
            <c:ext xmlns:c16="http://schemas.microsoft.com/office/drawing/2014/chart" uri="{C3380CC4-5D6E-409C-BE32-E72D297353CC}">
              <c16:uniqueId val="{00000004-9CD7-4766-8E87-157B045A4050}"/>
            </c:ext>
          </c:extLst>
        </c:ser>
        <c:ser>
          <c:idx val="5"/>
          <c:order val="5"/>
          <c:tx>
            <c:strRef>
              <c:f>Evaluation!$L$8</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Evaluation!$M$2:$U$2</c:f>
              <c:strCache>
                <c:ptCount val="9"/>
                <c:pt idx="0">
                  <c:v>0.1</c:v>
                </c:pt>
                <c:pt idx="1">
                  <c:v>0.2</c:v>
                </c:pt>
                <c:pt idx="2">
                  <c:v>0.3</c:v>
                </c:pt>
                <c:pt idx="3">
                  <c:v>0.4</c:v>
                </c:pt>
                <c:pt idx="4">
                  <c:v>0.5</c:v>
                </c:pt>
                <c:pt idx="5">
                  <c:v>0.6</c:v>
                </c:pt>
                <c:pt idx="6">
                  <c:v>0.7</c:v>
                </c:pt>
                <c:pt idx="7">
                  <c:v>0.8</c:v>
                </c:pt>
                <c:pt idx="8">
                  <c:v>0.9</c:v>
                </c:pt>
              </c:strCache>
            </c:strRef>
          </c:cat>
          <c:val>
            <c:numRef>
              <c:f>Evaluation!$M$8:$U$8</c:f>
              <c:numCache>
                <c:formatCode>General</c:formatCode>
                <c:ptCount val="9"/>
              </c:numCache>
            </c:numRef>
          </c:val>
          <c:smooth val="0"/>
          <c:extLst>
            <c:ext xmlns:c16="http://schemas.microsoft.com/office/drawing/2014/chart" uri="{C3380CC4-5D6E-409C-BE32-E72D297353CC}">
              <c16:uniqueId val="{00000005-9CD7-4766-8E87-157B045A4050}"/>
            </c:ext>
          </c:extLst>
        </c:ser>
        <c:ser>
          <c:idx val="6"/>
          <c:order val="6"/>
          <c:tx>
            <c:strRef>
              <c:f>Evaluation!$L$9</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Evaluation!$M$2:$U$2</c:f>
              <c:strCache>
                <c:ptCount val="9"/>
                <c:pt idx="0">
                  <c:v>0.1</c:v>
                </c:pt>
                <c:pt idx="1">
                  <c:v>0.2</c:v>
                </c:pt>
                <c:pt idx="2">
                  <c:v>0.3</c:v>
                </c:pt>
                <c:pt idx="3">
                  <c:v>0.4</c:v>
                </c:pt>
                <c:pt idx="4">
                  <c:v>0.5</c:v>
                </c:pt>
                <c:pt idx="5">
                  <c:v>0.6</c:v>
                </c:pt>
                <c:pt idx="6">
                  <c:v>0.7</c:v>
                </c:pt>
                <c:pt idx="7">
                  <c:v>0.8</c:v>
                </c:pt>
                <c:pt idx="8">
                  <c:v>0.9</c:v>
                </c:pt>
              </c:strCache>
            </c:strRef>
          </c:cat>
          <c:val>
            <c:numRef>
              <c:f>Evaluation!$M$9:$U$9</c:f>
              <c:numCache>
                <c:formatCode>_-* #,##0.000_-;\-* #,##0.000_-;_-* "-"_-;_-@_-</c:formatCode>
                <c:ptCount val="9"/>
                <c:pt idx="0">
                  <c:v>-0.23559999999999998</c:v>
                </c:pt>
                <c:pt idx="1">
                  <c:v>-0.83140000000000003</c:v>
                </c:pt>
                <c:pt idx="2">
                  <c:v>-0.18820000000000001</c:v>
                </c:pt>
                <c:pt idx="3">
                  <c:v>0.59619999999999995</c:v>
                </c:pt>
                <c:pt idx="4">
                  <c:v>-0.33140000000000003</c:v>
                </c:pt>
                <c:pt idx="5">
                  <c:v>0.26440000000000002</c:v>
                </c:pt>
                <c:pt idx="6">
                  <c:v>0.11499999999999999</c:v>
                </c:pt>
                <c:pt idx="7">
                  <c:v>-2.4400000000000002E-2</c:v>
                </c:pt>
                <c:pt idx="8">
                  <c:v>-0.376</c:v>
                </c:pt>
              </c:numCache>
            </c:numRef>
          </c:val>
          <c:smooth val="0"/>
          <c:extLst>
            <c:ext xmlns:c16="http://schemas.microsoft.com/office/drawing/2014/chart" uri="{C3380CC4-5D6E-409C-BE32-E72D297353CC}">
              <c16:uniqueId val="{00000006-9CD7-4766-8E87-157B045A4050}"/>
            </c:ext>
          </c:extLst>
        </c:ser>
        <c:dLbls>
          <c:showLegendKey val="0"/>
          <c:showVal val="0"/>
          <c:showCatName val="0"/>
          <c:showSerName val="0"/>
          <c:showPercent val="0"/>
          <c:showBubbleSize val="0"/>
        </c:dLbls>
        <c:marker val="1"/>
        <c:smooth val="0"/>
        <c:axId val="341494640"/>
        <c:axId val="341495952"/>
      </c:lineChart>
      <c:catAx>
        <c:axId val="3414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95952"/>
        <c:crosses val="autoZero"/>
        <c:auto val="1"/>
        <c:lblAlgn val="ctr"/>
        <c:lblOffset val="100"/>
        <c:noMultiLvlLbl val="0"/>
      </c:catAx>
      <c:valAx>
        <c:axId val="34149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94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Evaluation!$AS$277</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Evaluation!$AT$276:$AX$276</c:f>
              <c:numCache>
                <c:formatCode>General</c:formatCode>
                <c:ptCount val="5"/>
                <c:pt idx="0">
                  <c:v>3</c:v>
                </c:pt>
                <c:pt idx="1">
                  <c:v>5</c:v>
                </c:pt>
                <c:pt idx="2">
                  <c:v>7</c:v>
                </c:pt>
                <c:pt idx="3">
                  <c:v>9</c:v>
                </c:pt>
                <c:pt idx="4">
                  <c:v>11</c:v>
                </c:pt>
              </c:numCache>
            </c:numRef>
          </c:cat>
          <c:val>
            <c:numRef>
              <c:f>Evaluation!$AT$277:$AX$277</c:f>
              <c:numCache>
                <c:formatCode>General</c:formatCode>
                <c:ptCount val="5"/>
                <c:pt idx="0">
                  <c:v>69.7</c:v>
                </c:pt>
                <c:pt idx="1">
                  <c:v>135.9</c:v>
                </c:pt>
                <c:pt idx="2">
                  <c:v>219</c:v>
                </c:pt>
                <c:pt idx="3">
                  <c:v>286.60000000000002</c:v>
                </c:pt>
                <c:pt idx="4">
                  <c:v>253.1</c:v>
                </c:pt>
              </c:numCache>
            </c:numRef>
          </c:val>
          <c:smooth val="0"/>
          <c:extLst>
            <c:ext xmlns:c16="http://schemas.microsoft.com/office/drawing/2014/chart" uri="{C3380CC4-5D6E-409C-BE32-E72D297353CC}">
              <c16:uniqueId val="{00000000-FB97-43CA-9B56-5CC5CAC14CFC}"/>
            </c:ext>
          </c:extLst>
        </c:ser>
        <c:ser>
          <c:idx val="1"/>
          <c:order val="1"/>
          <c:tx>
            <c:strRef>
              <c:f>Evaluation!$AS$278</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Evaluation!$AT$276:$AX$276</c:f>
              <c:numCache>
                <c:formatCode>General</c:formatCode>
                <c:ptCount val="5"/>
                <c:pt idx="0">
                  <c:v>3</c:v>
                </c:pt>
                <c:pt idx="1">
                  <c:v>5</c:v>
                </c:pt>
                <c:pt idx="2">
                  <c:v>7</c:v>
                </c:pt>
                <c:pt idx="3">
                  <c:v>9</c:v>
                </c:pt>
                <c:pt idx="4">
                  <c:v>11</c:v>
                </c:pt>
              </c:numCache>
            </c:numRef>
          </c:cat>
          <c:val>
            <c:numRef>
              <c:f>Evaluation!$AT$278:$AX$278</c:f>
              <c:numCache>
                <c:formatCode>General</c:formatCode>
                <c:ptCount val="5"/>
                <c:pt idx="0">
                  <c:v>51.4</c:v>
                </c:pt>
                <c:pt idx="1">
                  <c:v>105.8</c:v>
                </c:pt>
                <c:pt idx="2">
                  <c:v>121.5</c:v>
                </c:pt>
                <c:pt idx="3">
                  <c:v>155.6</c:v>
                </c:pt>
                <c:pt idx="4">
                  <c:v>195.3</c:v>
                </c:pt>
              </c:numCache>
            </c:numRef>
          </c:val>
          <c:smooth val="0"/>
          <c:extLst>
            <c:ext xmlns:c16="http://schemas.microsoft.com/office/drawing/2014/chart" uri="{C3380CC4-5D6E-409C-BE32-E72D297353CC}">
              <c16:uniqueId val="{00000001-FB97-43CA-9B56-5CC5CAC14CFC}"/>
            </c:ext>
          </c:extLst>
        </c:ser>
        <c:ser>
          <c:idx val="2"/>
          <c:order val="2"/>
          <c:tx>
            <c:strRef>
              <c:f>Evaluation!$AS$279</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Evaluation!$AT$276:$AX$276</c:f>
              <c:numCache>
                <c:formatCode>General</c:formatCode>
                <c:ptCount val="5"/>
                <c:pt idx="0">
                  <c:v>3</c:v>
                </c:pt>
                <c:pt idx="1">
                  <c:v>5</c:v>
                </c:pt>
                <c:pt idx="2">
                  <c:v>7</c:v>
                </c:pt>
                <c:pt idx="3">
                  <c:v>9</c:v>
                </c:pt>
                <c:pt idx="4">
                  <c:v>11</c:v>
                </c:pt>
              </c:numCache>
            </c:numRef>
          </c:cat>
          <c:val>
            <c:numRef>
              <c:f>Evaluation!$AT$279:$AX$279</c:f>
              <c:numCache>
                <c:formatCode>General</c:formatCode>
                <c:ptCount val="5"/>
                <c:pt idx="0">
                  <c:v>110.4</c:v>
                </c:pt>
                <c:pt idx="1">
                  <c:v>137.19999999999999</c:v>
                </c:pt>
                <c:pt idx="2">
                  <c:v>173.2</c:v>
                </c:pt>
                <c:pt idx="3">
                  <c:v>214</c:v>
                </c:pt>
                <c:pt idx="4">
                  <c:v>257.5</c:v>
                </c:pt>
              </c:numCache>
            </c:numRef>
          </c:val>
          <c:smooth val="0"/>
          <c:extLst>
            <c:ext xmlns:c16="http://schemas.microsoft.com/office/drawing/2014/chart" uri="{C3380CC4-5D6E-409C-BE32-E72D297353CC}">
              <c16:uniqueId val="{00000002-FB97-43CA-9B56-5CC5CAC14CFC}"/>
            </c:ext>
          </c:extLst>
        </c:ser>
        <c:ser>
          <c:idx val="3"/>
          <c:order val="3"/>
          <c:tx>
            <c:strRef>
              <c:f>Evaluation!$AS$280</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Evaluation!$AT$276:$AX$276</c:f>
              <c:numCache>
                <c:formatCode>General</c:formatCode>
                <c:ptCount val="5"/>
                <c:pt idx="0">
                  <c:v>3</c:v>
                </c:pt>
                <c:pt idx="1">
                  <c:v>5</c:v>
                </c:pt>
                <c:pt idx="2">
                  <c:v>7</c:v>
                </c:pt>
                <c:pt idx="3">
                  <c:v>9</c:v>
                </c:pt>
                <c:pt idx="4">
                  <c:v>11</c:v>
                </c:pt>
              </c:numCache>
            </c:numRef>
          </c:cat>
          <c:val>
            <c:numRef>
              <c:f>Evaluation!$AT$280:$AX$280</c:f>
              <c:numCache>
                <c:formatCode>General</c:formatCode>
                <c:ptCount val="5"/>
                <c:pt idx="0">
                  <c:v>93.9</c:v>
                </c:pt>
                <c:pt idx="1">
                  <c:v>117.6</c:v>
                </c:pt>
                <c:pt idx="2">
                  <c:v>145.5</c:v>
                </c:pt>
                <c:pt idx="3">
                  <c:v>177.8</c:v>
                </c:pt>
                <c:pt idx="4">
                  <c:v>245.6</c:v>
                </c:pt>
              </c:numCache>
            </c:numRef>
          </c:val>
          <c:smooth val="0"/>
          <c:extLst>
            <c:ext xmlns:c16="http://schemas.microsoft.com/office/drawing/2014/chart" uri="{C3380CC4-5D6E-409C-BE32-E72D297353CC}">
              <c16:uniqueId val="{00000003-FB97-43CA-9B56-5CC5CAC14CFC}"/>
            </c:ext>
          </c:extLst>
        </c:ser>
        <c:ser>
          <c:idx val="4"/>
          <c:order val="4"/>
          <c:tx>
            <c:strRef>
              <c:f>Evaluation!$AS$281</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Evaluation!$AT$276:$AX$276</c:f>
              <c:numCache>
                <c:formatCode>General</c:formatCode>
                <c:ptCount val="5"/>
                <c:pt idx="0">
                  <c:v>3</c:v>
                </c:pt>
                <c:pt idx="1">
                  <c:v>5</c:v>
                </c:pt>
                <c:pt idx="2">
                  <c:v>7</c:v>
                </c:pt>
                <c:pt idx="3">
                  <c:v>9</c:v>
                </c:pt>
                <c:pt idx="4">
                  <c:v>11</c:v>
                </c:pt>
              </c:numCache>
            </c:numRef>
          </c:cat>
          <c:val>
            <c:numRef>
              <c:f>Evaluation!$AT$281:$AX$281</c:f>
              <c:numCache>
                <c:formatCode>General</c:formatCode>
                <c:ptCount val="5"/>
                <c:pt idx="0" formatCode="#,##0.0">
                  <c:v>54.652999999999999</c:v>
                </c:pt>
                <c:pt idx="1">
                  <c:v>68</c:v>
                </c:pt>
                <c:pt idx="2">
                  <c:v>86.9</c:v>
                </c:pt>
                <c:pt idx="3">
                  <c:v>122</c:v>
                </c:pt>
                <c:pt idx="4">
                  <c:v>123.8</c:v>
                </c:pt>
              </c:numCache>
            </c:numRef>
          </c:val>
          <c:smooth val="0"/>
          <c:extLst>
            <c:ext xmlns:c16="http://schemas.microsoft.com/office/drawing/2014/chart" uri="{C3380CC4-5D6E-409C-BE32-E72D297353CC}">
              <c16:uniqueId val="{00000000-9BDF-4527-AAFA-E67EF035DFDD}"/>
            </c:ext>
          </c:extLst>
        </c:ser>
        <c:dLbls>
          <c:showLegendKey val="0"/>
          <c:showVal val="0"/>
          <c:showCatName val="0"/>
          <c:showSerName val="0"/>
          <c:showPercent val="0"/>
          <c:showBubbleSize val="0"/>
        </c:dLbls>
        <c:marker val="1"/>
        <c:smooth val="0"/>
        <c:axId val="404107352"/>
        <c:axId val="404110304"/>
      </c:lineChart>
      <c:catAx>
        <c:axId val="40410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0304"/>
        <c:crosses val="autoZero"/>
        <c:auto val="1"/>
        <c:lblAlgn val="ctr"/>
        <c:lblOffset val="100"/>
        <c:noMultiLvlLbl val="0"/>
      </c:catAx>
      <c:valAx>
        <c:axId val="40411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07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pmi</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Evaluation!$A$301</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Evaluation!$B$300:$F$300</c:f>
              <c:numCache>
                <c:formatCode>General</c:formatCode>
                <c:ptCount val="5"/>
                <c:pt idx="0">
                  <c:v>3</c:v>
                </c:pt>
                <c:pt idx="1">
                  <c:v>5</c:v>
                </c:pt>
                <c:pt idx="2">
                  <c:v>7</c:v>
                </c:pt>
                <c:pt idx="3">
                  <c:v>9</c:v>
                </c:pt>
                <c:pt idx="4">
                  <c:v>11</c:v>
                </c:pt>
              </c:numCache>
            </c:numRef>
          </c:cat>
          <c:val>
            <c:numRef>
              <c:f>Evaluation!$B$301:$F$301</c:f>
              <c:numCache>
                <c:formatCode>#,##0.00</c:formatCode>
                <c:ptCount val="5"/>
                <c:pt idx="0" formatCode="General">
                  <c:v>4.4130000000000003</c:v>
                </c:pt>
                <c:pt idx="1">
                  <c:v>5.0970000000000004</c:v>
                </c:pt>
                <c:pt idx="2">
                  <c:v>5.6130000000000004</c:v>
                </c:pt>
                <c:pt idx="3">
                  <c:v>5.8319999999999999</c:v>
                </c:pt>
                <c:pt idx="4">
                  <c:v>6.1639999999999997</c:v>
                </c:pt>
              </c:numCache>
            </c:numRef>
          </c:val>
          <c:smooth val="0"/>
          <c:extLst>
            <c:ext xmlns:c16="http://schemas.microsoft.com/office/drawing/2014/chart" uri="{C3380CC4-5D6E-409C-BE32-E72D297353CC}">
              <c16:uniqueId val="{00000000-836E-4532-802C-6A7A7923EB1D}"/>
            </c:ext>
          </c:extLst>
        </c:ser>
        <c:ser>
          <c:idx val="1"/>
          <c:order val="1"/>
          <c:tx>
            <c:strRef>
              <c:f>Evaluation!$A$302</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Evaluation!$B$300:$F$300</c:f>
              <c:numCache>
                <c:formatCode>General</c:formatCode>
                <c:ptCount val="5"/>
                <c:pt idx="0">
                  <c:v>3</c:v>
                </c:pt>
                <c:pt idx="1">
                  <c:v>5</c:v>
                </c:pt>
                <c:pt idx="2">
                  <c:v>7</c:v>
                </c:pt>
                <c:pt idx="3">
                  <c:v>9</c:v>
                </c:pt>
                <c:pt idx="4">
                  <c:v>11</c:v>
                </c:pt>
              </c:numCache>
            </c:numRef>
          </c:cat>
          <c:val>
            <c:numRef>
              <c:f>Evaluation!$B$302:$F$302</c:f>
              <c:numCache>
                <c:formatCode>#,##0.00</c:formatCode>
                <c:ptCount val="5"/>
                <c:pt idx="0" formatCode="General">
                  <c:v>4.5439999999999996</c:v>
                </c:pt>
                <c:pt idx="1">
                  <c:v>5.1529999999999996</c:v>
                </c:pt>
                <c:pt idx="2">
                  <c:v>5.5609999999999999</c:v>
                </c:pt>
                <c:pt idx="3">
                  <c:v>5.95</c:v>
                </c:pt>
                <c:pt idx="4">
                  <c:v>6.2460000000000004</c:v>
                </c:pt>
              </c:numCache>
            </c:numRef>
          </c:val>
          <c:smooth val="0"/>
          <c:extLst>
            <c:ext xmlns:c16="http://schemas.microsoft.com/office/drawing/2014/chart" uri="{C3380CC4-5D6E-409C-BE32-E72D297353CC}">
              <c16:uniqueId val="{00000001-836E-4532-802C-6A7A7923EB1D}"/>
            </c:ext>
          </c:extLst>
        </c:ser>
        <c:ser>
          <c:idx val="2"/>
          <c:order val="2"/>
          <c:tx>
            <c:strRef>
              <c:f>Evaluation!$A$303</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Evaluation!$B$300:$F$300</c:f>
              <c:numCache>
                <c:formatCode>General</c:formatCode>
                <c:ptCount val="5"/>
                <c:pt idx="0">
                  <c:v>3</c:v>
                </c:pt>
                <c:pt idx="1">
                  <c:v>5</c:v>
                </c:pt>
                <c:pt idx="2">
                  <c:v>7</c:v>
                </c:pt>
                <c:pt idx="3">
                  <c:v>9</c:v>
                </c:pt>
                <c:pt idx="4">
                  <c:v>11</c:v>
                </c:pt>
              </c:numCache>
            </c:numRef>
          </c:cat>
          <c:val>
            <c:numRef>
              <c:f>Evaluation!$B$303:$F$303</c:f>
              <c:numCache>
                <c:formatCode>#,##0.00</c:formatCode>
                <c:ptCount val="5"/>
                <c:pt idx="0">
                  <c:v>4.6500000000000004</c:v>
                </c:pt>
                <c:pt idx="1">
                  <c:v>5.78</c:v>
                </c:pt>
                <c:pt idx="2">
                  <c:v>6.3650000000000002</c:v>
                </c:pt>
                <c:pt idx="3">
                  <c:v>6.8259999999999996</c:v>
                </c:pt>
                <c:pt idx="4">
                  <c:v>7.1079999999999997</c:v>
                </c:pt>
              </c:numCache>
            </c:numRef>
          </c:val>
          <c:smooth val="0"/>
          <c:extLst>
            <c:ext xmlns:c16="http://schemas.microsoft.com/office/drawing/2014/chart" uri="{C3380CC4-5D6E-409C-BE32-E72D297353CC}">
              <c16:uniqueId val="{00000002-836E-4532-802C-6A7A7923EB1D}"/>
            </c:ext>
          </c:extLst>
        </c:ser>
        <c:ser>
          <c:idx val="3"/>
          <c:order val="3"/>
          <c:tx>
            <c:strRef>
              <c:f>Evaluation!$A$304</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Evaluation!$B$300:$F$300</c:f>
              <c:numCache>
                <c:formatCode>General</c:formatCode>
                <c:ptCount val="5"/>
                <c:pt idx="0">
                  <c:v>3</c:v>
                </c:pt>
                <c:pt idx="1">
                  <c:v>5</c:v>
                </c:pt>
                <c:pt idx="2">
                  <c:v>7</c:v>
                </c:pt>
                <c:pt idx="3">
                  <c:v>9</c:v>
                </c:pt>
                <c:pt idx="4">
                  <c:v>11</c:v>
                </c:pt>
              </c:numCache>
            </c:numRef>
          </c:cat>
          <c:val>
            <c:numRef>
              <c:f>Evaluation!$B$304:$F$304</c:f>
              <c:numCache>
                <c:formatCode>#,##0.00</c:formatCode>
                <c:ptCount val="5"/>
                <c:pt idx="0" formatCode="#,##0.000">
                  <c:v>5.4669999999999996</c:v>
                </c:pt>
                <c:pt idx="1">
                  <c:v>7.06</c:v>
                </c:pt>
                <c:pt idx="2">
                  <c:v>7.5119999999999996</c:v>
                </c:pt>
                <c:pt idx="3">
                  <c:v>7.7</c:v>
                </c:pt>
                <c:pt idx="4">
                  <c:v>7.9320000000000004</c:v>
                </c:pt>
              </c:numCache>
            </c:numRef>
          </c:val>
          <c:smooth val="0"/>
          <c:extLst>
            <c:ext xmlns:c16="http://schemas.microsoft.com/office/drawing/2014/chart" uri="{C3380CC4-5D6E-409C-BE32-E72D297353CC}">
              <c16:uniqueId val="{00000003-836E-4532-802C-6A7A7923EB1D}"/>
            </c:ext>
          </c:extLst>
        </c:ser>
        <c:ser>
          <c:idx val="4"/>
          <c:order val="4"/>
          <c:tx>
            <c:strRef>
              <c:f>Evaluation!$A$305</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Evaluation!$B$300:$F$300</c:f>
              <c:numCache>
                <c:formatCode>General</c:formatCode>
                <c:ptCount val="5"/>
                <c:pt idx="0">
                  <c:v>3</c:v>
                </c:pt>
                <c:pt idx="1">
                  <c:v>5</c:v>
                </c:pt>
                <c:pt idx="2">
                  <c:v>7</c:v>
                </c:pt>
                <c:pt idx="3">
                  <c:v>9</c:v>
                </c:pt>
                <c:pt idx="4">
                  <c:v>11</c:v>
                </c:pt>
              </c:numCache>
            </c:numRef>
          </c:cat>
          <c:val>
            <c:numRef>
              <c:f>Evaluation!$B$305:$F$305</c:f>
              <c:numCache>
                <c:formatCode>#,##0.00</c:formatCode>
                <c:ptCount val="5"/>
                <c:pt idx="0" formatCode="#,##0.000">
                  <c:v>3.681</c:v>
                </c:pt>
                <c:pt idx="1">
                  <c:v>3.9</c:v>
                </c:pt>
                <c:pt idx="2" formatCode="#,##0.000">
                  <c:v>3.9889999999999999</c:v>
                </c:pt>
                <c:pt idx="3">
                  <c:v>4.1100000000000003</c:v>
                </c:pt>
                <c:pt idx="4">
                  <c:v>4.1719999999999997</c:v>
                </c:pt>
              </c:numCache>
            </c:numRef>
          </c:val>
          <c:smooth val="0"/>
          <c:extLst>
            <c:ext xmlns:c16="http://schemas.microsoft.com/office/drawing/2014/chart" uri="{C3380CC4-5D6E-409C-BE32-E72D297353CC}">
              <c16:uniqueId val="{00000000-98F5-47C0-B3BC-37D500EB09A1}"/>
            </c:ext>
          </c:extLst>
        </c:ser>
        <c:dLbls>
          <c:showLegendKey val="0"/>
          <c:showVal val="0"/>
          <c:showCatName val="0"/>
          <c:showSerName val="0"/>
          <c:showPercent val="0"/>
          <c:showBubbleSize val="0"/>
        </c:dLbls>
        <c:marker val="1"/>
        <c:smooth val="0"/>
        <c:axId val="588004984"/>
        <c:axId val="588002032"/>
      </c:lineChart>
      <c:catAx>
        <c:axId val="58800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02032"/>
        <c:crosses val="autoZero"/>
        <c:auto val="1"/>
        <c:lblAlgn val="ctr"/>
        <c:lblOffset val="100"/>
        <c:noMultiLvlLbl val="0"/>
      </c:catAx>
      <c:valAx>
        <c:axId val="588002032"/>
        <c:scaling>
          <c:orientation val="minMax"/>
          <c:min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04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npmi</a:t>
            </a:r>
          </a:p>
        </c:rich>
      </c:tx>
      <c:layout>
        <c:manualLayout>
          <c:xMode val="edge"/>
          <c:yMode val="edge"/>
          <c:x val="0.40568659306028915"/>
          <c:y val="3.24581676652390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Evaluation!$L$301</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Evaluation!$M$300:$Q$300</c:f>
              <c:numCache>
                <c:formatCode>General</c:formatCode>
                <c:ptCount val="5"/>
                <c:pt idx="0">
                  <c:v>3</c:v>
                </c:pt>
                <c:pt idx="1">
                  <c:v>5</c:v>
                </c:pt>
                <c:pt idx="2">
                  <c:v>7</c:v>
                </c:pt>
                <c:pt idx="3">
                  <c:v>9</c:v>
                </c:pt>
                <c:pt idx="4">
                  <c:v>11</c:v>
                </c:pt>
              </c:numCache>
            </c:numRef>
          </c:cat>
          <c:val>
            <c:numRef>
              <c:f>Evaluation!$M$301:$Q$301</c:f>
              <c:numCache>
                <c:formatCode>General</c:formatCode>
                <c:ptCount val="5"/>
                <c:pt idx="0">
                  <c:v>0.69499999999999995</c:v>
                </c:pt>
                <c:pt idx="1">
                  <c:v>1.0900000000000001</c:v>
                </c:pt>
                <c:pt idx="2">
                  <c:v>0.47699999999999998</c:v>
                </c:pt>
                <c:pt idx="3">
                  <c:v>0.496</c:v>
                </c:pt>
                <c:pt idx="4">
                  <c:v>0.66400000000000003</c:v>
                </c:pt>
              </c:numCache>
            </c:numRef>
          </c:val>
          <c:smooth val="0"/>
          <c:extLst>
            <c:ext xmlns:c16="http://schemas.microsoft.com/office/drawing/2014/chart" uri="{C3380CC4-5D6E-409C-BE32-E72D297353CC}">
              <c16:uniqueId val="{00000000-123F-47C6-B410-C911EF60424B}"/>
            </c:ext>
          </c:extLst>
        </c:ser>
        <c:ser>
          <c:idx val="1"/>
          <c:order val="1"/>
          <c:tx>
            <c:strRef>
              <c:f>Evaluation!$L$302</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Evaluation!$M$300:$Q$300</c:f>
              <c:numCache>
                <c:formatCode>General</c:formatCode>
                <c:ptCount val="5"/>
                <c:pt idx="0">
                  <c:v>3</c:v>
                </c:pt>
                <c:pt idx="1">
                  <c:v>5</c:v>
                </c:pt>
                <c:pt idx="2">
                  <c:v>7</c:v>
                </c:pt>
                <c:pt idx="3">
                  <c:v>9</c:v>
                </c:pt>
                <c:pt idx="4">
                  <c:v>11</c:v>
                </c:pt>
              </c:numCache>
            </c:numRef>
          </c:cat>
          <c:val>
            <c:numRef>
              <c:f>Evaluation!$M$302:$Q$302</c:f>
              <c:numCache>
                <c:formatCode>General</c:formatCode>
                <c:ptCount val="5"/>
                <c:pt idx="0" formatCode="#,##0.000">
                  <c:v>1.0109999999999999</c:v>
                </c:pt>
                <c:pt idx="1">
                  <c:v>0.91300000000000003</c:v>
                </c:pt>
                <c:pt idx="2">
                  <c:v>0.61</c:v>
                </c:pt>
                <c:pt idx="3">
                  <c:v>0.78400000000000003</c:v>
                </c:pt>
                <c:pt idx="4">
                  <c:v>0.61099999999999999</c:v>
                </c:pt>
              </c:numCache>
            </c:numRef>
          </c:val>
          <c:smooth val="0"/>
          <c:extLst>
            <c:ext xmlns:c16="http://schemas.microsoft.com/office/drawing/2014/chart" uri="{C3380CC4-5D6E-409C-BE32-E72D297353CC}">
              <c16:uniqueId val="{00000001-123F-47C6-B410-C911EF60424B}"/>
            </c:ext>
          </c:extLst>
        </c:ser>
        <c:ser>
          <c:idx val="2"/>
          <c:order val="2"/>
          <c:tx>
            <c:strRef>
              <c:f>Evaluation!$L$303</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Evaluation!$M$300:$Q$300</c:f>
              <c:numCache>
                <c:formatCode>General</c:formatCode>
                <c:ptCount val="5"/>
                <c:pt idx="0">
                  <c:v>3</c:v>
                </c:pt>
                <c:pt idx="1">
                  <c:v>5</c:v>
                </c:pt>
                <c:pt idx="2">
                  <c:v>7</c:v>
                </c:pt>
                <c:pt idx="3">
                  <c:v>9</c:v>
                </c:pt>
                <c:pt idx="4">
                  <c:v>11</c:v>
                </c:pt>
              </c:numCache>
            </c:numRef>
          </c:cat>
          <c:val>
            <c:numRef>
              <c:f>Evaluation!$M$303:$Q$303</c:f>
              <c:numCache>
                <c:formatCode>General</c:formatCode>
                <c:ptCount val="5"/>
                <c:pt idx="0">
                  <c:v>-0.62</c:v>
                </c:pt>
                <c:pt idx="1">
                  <c:v>0.46</c:v>
                </c:pt>
                <c:pt idx="2">
                  <c:v>0.44</c:v>
                </c:pt>
                <c:pt idx="3">
                  <c:v>0.34200000000000003</c:v>
                </c:pt>
                <c:pt idx="4">
                  <c:v>0.37</c:v>
                </c:pt>
              </c:numCache>
            </c:numRef>
          </c:val>
          <c:smooth val="0"/>
          <c:extLst>
            <c:ext xmlns:c16="http://schemas.microsoft.com/office/drawing/2014/chart" uri="{C3380CC4-5D6E-409C-BE32-E72D297353CC}">
              <c16:uniqueId val="{00000002-123F-47C6-B410-C911EF60424B}"/>
            </c:ext>
          </c:extLst>
        </c:ser>
        <c:ser>
          <c:idx val="3"/>
          <c:order val="3"/>
          <c:tx>
            <c:strRef>
              <c:f>Evaluation!$L$304</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Evaluation!$M$300:$Q$300</c:f>
              <c:numCache>
                <c:formatCode>General</c:formatCode>
                <c:ptCount val="5"/>
                <c:pt idx="0">
                  <c:v>3</c:v>
                </c:pt>
                <c:pt idx="1">
                  <c:v>5</c:v>
                </c:pt>
                <c:pt idx="2">
                  <c:v>7</c:v>
                </c:pt>
                <c:pt idx="3">
                  <c:v>9</c:v>
                </c:pt>
                <c:pt idx="4">
                  <c:v>11</c:v>
                </c:pt>
              </c:numCache>
            </c:numRef>
          </c:cat>
          <c:val>
            <c:numRef>
              <c:f>Evaluation!$M$304:$Q$304</c:f>
              <c:numCache>
                <c:formatCode>General</c:formatCode>
                <c:ptCount val="5"/>
                <c:pt idx="0" formatCode="#,##0.000">
                  <c:v>0.38500000000000001</c:v>
                </c:pt>
                <c:pt idx="1">
                  <c:v>0.30199999999999999</c:v>
                </c:pt>
                <c:pt idx="2">
                  <c:v>0.30099999999999999</c:v>
                </c:pt>
                <c:pt idx="3">
                  <c:v>0.28999999999999998</c:v>
                </c:pt>
                <c:pt idx="4">
                  <c:v>0.28899999999999998</c:v>
                </c:pt>
              </c:numCache>
            </c:numRef>
          </c:val>
          <c:smooth val="0"/>
          <c:extLst>
            <c:ext xmlns:c16="http://schemas.microsoft.com/office/drawing/2014/chart" uri="{C3380CC4-5D6E-409C-BE32-E72D297353CC}">
              <c16:uniqueId val="{00000003-123F-47C6-B410-C911EF60424B}"/>
            </c:ext>
          </c:extLst>
        </c:ser>
        <c:ser>
          <c:idx val="4"/>
          <c:order val="4"/>
          <c:tx>
            <c:strRef>
              <c:f>Evaluation!$L$305</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Evaluation!$M$300:$Q$300</c:f>
              <c:numCache>
                <c:formatCode>General</c:formatCode>
                <c:ptCount val="5"/>
                <c:pt idx="0">
                  <c:v>3</c:v>
                </c:pt>
                <c:pt idx="1">
                  <c:v>5</c:v>
                </c:pt>
                <c:pt idx="2">
                  <c:v>7</c:v>
                </c:pt>
                <c:pt idx="3">
                  <c:v>9</c:v>
                </c:pt>
                <c:pt idx="4">
                  <c:v>11</c:v>
                </c:pt>
              </c:numCache>
            </c:numRef>
          </c:cat>
          <c:val>
            <c:numRef>
              <c:f>Evaluation!$M$305:$Q$305</c:f>
              <c:numCache>
                <c:formatCode>General</c:formatCode>
                <c:ptCount val="5"/>
                <c:pt idx="0" formatCode="#,##0.000">
                  <c:v>0.72</c:v>
                </c:pt>
                <c:pt idx="1">
                  <c:v>0.438</c:v>
                </c:pt>
                <c:pt idx="2">
                  <c:v>0.47</c:v>
                </c:pt>
                <c:pt idx="3">
                  <c:v>0.29799999999999999</c:v>
                </c:pt>
                <c:pt idx="4">
                  <c:v>0.11899999999999999</c:v>
                </c:pt>
              </c:numCache>
            </c:numRef>
          </c:val>
          <c:smooth val="0"/>
          <c:extLst>
            <c:ext xmlns:c16="http://schemas.microsoft.com/office/drawing/2014/chart" uri="{C3380CC4-5D6E-409C-BE32-E72D297353CC}">
              <c16:uniqueId val="{00000000-D2C2-4F0F-A6EC-56A930F020EC}"/>
            </c:ext>
          </c:extLst>
        </c:ser>
        <c:ser>
          <c:idx val="5"/>
          <c:order val="5"/>
          <c:tx>
            <c:strRef>
              <c:f>Evaluation!$L$306</c:f>
              <c:strCache>
                <c:ptCount val="1"/>
                <c:pt idx="0">
                  <c:v>Average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Evaluation!$M$300:$Q$300</c:f>
              <c:numCache>
                <c:formatCode>General</c:formatCode>
                <c:ptCount val="5"/>
                <c:pt idx="0">
                  <c:v>3</c:v>
                </c:pt>
                <c:pt idx="1">
                  <c:v>5</c:v>
                </c:pt>
                <c:pt idx="2">
                  <c:v>7</c:v>
                </c:pt>
                <c:pt idx="3">
                  <c:v>9</c:v>
                </c:pt>
                <c:pt idx="4">
                  <c:v>11</c:v>
                </c:pt>
              </c:numCache>
            </c:numRef>
          </c:cat>
          <c:val>
            <c:numRef>
              <c:f>Evaluation!$M$306:$Q$306</c:f>
              <c:numCache>
                <c:formatCode>General</c:formatCode>
                <c:ptCount val="5"/>
                <c:pt idx="0">
                  <c:v>0.43819999999999998</c:v>
                </c:pt>
                <c:pt idx="1">
                  <c:v>0.64060000000000006</c:v>
                </c:pt>
                <c:pt idx="2">
                  <c:v>0.45960000000000001</c:v>
                </c:pt>
                <c:pt idx="3">
                  <c:v>0.442</c:v>
                </c:pt>
                <c:pt idx="4">
                  <c:v>0.41059999999999997</c:v>
                </c:pt>
              </c:numCache>
            </c:numRef>
          </c:val>
          <c:smooth val="0"/>
          <c:extLst>
            <c:ext xmlns:c16="http://schemas.microsoft.com/office/drawing/2014/chart" uri="{C3380CC4-5D6E-409C-BE32-E72D297353CC}">
              <c16:uniqueId val="{00000000-E2AF-413B-8A9B-EB682577372D}"/>
            </c:ext>
          </c:extLst>
        </c:ser>
        <c:dLbls>
          <c:showLegendKey val="0"/>
          <c:showVal val="0"/>
          <c:showCatName val="0"/>
          <c:showSerName val="0"/>
          <c:showPercent val="0"/>
          <c:showBubbleSize val="0"/>
        </c:dLbls>
        <c:marker val="1"/>
        <c:smooth val="0"/>
        <c:axId val="539585608"/>
        <c:axId val="539588560"/>
      </c:lineChart>
      <c:catAx>
        <c:axId val="53958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88560"/>
        <c:crosses val="autoZero"/>
        <c:auto val="1"/>
        <c:lblAlgn val="ctr"/>
        <c:lblOffset val="100"/>
        <c:noMultiLvlLbl val="0"/>
      </c:catAx>
      <c:valAx>
        <c:axId val="53958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85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umass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Evaluation!$W$301</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Evaluation!$X$300:$AB$300</c:f>
              <c:numCache>
                <c:formatCode>General</c:formatCode>
                <c:ptCount val="5"/>
                <c:pt idx="0">
                  <c:v>3</c:v>
                </c:pt>
                <c:pt idx="1">
                  <c:v>5</c:v>
                </c:pt>
                <c:pt idx="2">
                  <c:v>7</c:v>
                </c:pt>
                <c:pt idx="3">
                  <c:v>9</c:v>
                </c:pt>
                <c:pt idx="4">
                  <c:v>11</c:v>
                </c:pt>
              </c:numCache>
            </c:numRef>
          </c:cat>
          <c:val>
            <c:numRef>
              <c:f>Evaluation!$X$301:$AB$301</c:f>
              <c:numCache>
                <c:formatCode>General</c:formatCode>
                <c:ptCount val="5"/>
                <c:pt idx="0">
                  <c:v>2.06E-2</c:v>
                </c:pt>
                <c:pt idx="1">
                  <c:v>3.1199999999999999E-2</c:v>
                </c:pt>
                <c:pt idx="2">
                  <c:v>4.2999999999999997E-2</c:v>
                </c:pt>
                <c:pt idx="3">
                  <c:v>4.5999999999999999E-2</c:v>
                </c:pt>
                <c:pt idx="4">
                  <c:v>5.6000000000000001E-2</c:v>
                </c:pt>
              </c:numCache>
            </c:numRef>
          </c:val>
          <c:smooth val="0"/>
          <c:extLst>
            <c:ext xmlns:c16="http://schemas.microsoft.com/office/drawing/2014/chart" uri="{C3380CC4-5D6E-409C-BE32-E72D297353CC}">
              <c16:uniqueId val="{00000000-3EB6-4B53-9399-AEB12DE16EC5}"/>
            </c:ext>
          </c:extLst>
        </c:ser>
        <c:ser>
          <c:idx val="1"/>
          <c:order val="1"/>
          <c:tx>
            <c:strRef>
              <c:f>Evaluation!$W$302</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Evaluation!$X$300:$AB$300</c:f>
              <c:numCache>
                <c:formatCode>General</c:formatCode>
                <c:ptCount val="5"/>
                <c:pt idx="0">
                  <c:v>3</c:v>
                </c:pt>
                <c:pt idx="1">
                  <c:v>5</c:v>
                </c:pt>
                <c:pt idx="2">
                  <c:v>7</c:v>
                </c:pt>
                <c:pt idx="3">
                  <c:v>9</c:v>
                </c:pt>
                <c:pt idx="4">
                  <c:v>11</c:v>
                </c:pt>
              </c:numCache>
            </c:numRef>
          </c:cat>
          <c:val>
            <c:numRef>
              <c:f>Evaluation!$X$302:$AB$302</c:f>
              <c:numCache>
                <c:formatCode>General</c:formatCode>
                <c:ptCount val="5"/>
                <c:pt idx="0">
                  <c:v>2.1000000000000001E-2</c:v>
                </c:pt>
                <c:pt idx="1">
                  <c:v>3.1199999999999999E-2</c:v>
                </c:pt>
                <c:pt idx="2">
                  <c:v>3.9E-2</c:v>
                </c:pt>
                <c:pt idx="3">
                  <c:v>4.8000000000000001E-2</c:v>
                </c:pt>
                <c:pt idx="4">
                  <c:v>5.8000000000000003E-2</c:v>
                </c:pt>
              </c:numCache>
            </c:numRef>
          </c:val>
          <c:smooth val="0"/>
          <c:extLst>
            <c:ext xmlns:c16="http://schemas.microsoft.com/office/drawing/2014/chart" uri="{C3380CC4-5D6E-409C-BE32-E72D297353CC}">
              <c16:uniqueId val="{00000001-3EB6-4B53-9399-AEB12DE16EC5}"/>
            </c:ext>
          </c:extLst>
        </c:ser>
        <c:ser>
          <c:idx val="2"/>
          <c:order val="2"/>
          <c:tx>
            <c:strRef>
              <c:f>Evaluation!$W$303</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Evaluation!$X$300:$AB$300</c:f>
              <c:numCache>
                <c:formatCode>General</c:formatCode>
                <c:ptCount val="5"/>
                <c:pt idx="0">
                  <c:v>3</c:v>
                </c:pt>
                <c:pt idx="1">
                  <c:v>5</c:v>
                </c:pt>
                <c:pt idx="2">
                  <c:v>7</c:v>
                </c:pt>
                <c:pt idx="3">
                  <c:v>9</c:v>
                </c:pt>
                <c:pt idx="4">
                  <c:v>11</c:v>
                </c:pt>
              </c:numCache>
            </c:numRef>
          </c:cat>
          <c:val>
            <c:numRef>
              <c:f>Evaluation!$X$303:$AB$303</c:f>
              <c:numCache>
                <c:formatCode>General</c:formatCode>
                <c:ptCount val="5"/>
                <c:pt idx="0">
                  <c:v>2.3E-2</c:v>
                </c:pt>
                <c:pt idx="1">
                  <c:v>5.5E-2</c:v>
                </c:pt>
                <c:pt idx="2">
                  <c:v>7.2999999999999995E-2</c:v>
                </c:pt>
                <c:pt idx="3">
                  <c:v>0.10299999999999999</c:v>
                </c:pt>
                <c:pt idx="4">
                  <c:v>0.11</c:v>
                </c:pt>
              </c:numCache>
            </c:numRef>
          </c:val>
          <c:smooth val="0"/>
          <c:extLst>
            <c:ext xmlns:c16="http://schemas.microsoft.com/office/drawing/2014/chart" uri="{C3380CC4-5D6E-409C-BE32-E72D297353CC}">
              <c16:uniqueId val="{00000002-3EB6-4B53-9399-AEB12DE16EC5}"/>
            </c:ext>
          </c:extLst>
        </c:ser>
        <c:ser>
          <c:idx val="3"/>
          <c:order val="3"/>
          <c:tx>
            <c:strRef>
              <c:f>Evaluation!$W$304</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Evaluation!$X$300:$AB$300</c:f>
              <c:numCache>
                <c:formatCode>General</c:formatCode>
                <c:ptCount val="5"/>
                <c:pt idx="0">
                  <c:v>3</c:v>
                </c:pt>
                <c:pt idx="1">
                  <c:v>5</c:v>
                </c:pt>
                <c:pt idx="2">
                  <c:v>7</c:v>
                </c:pt>
                <c:pt idx="3">
                  <c:v>9</c:v>
                </c:pt>
                <c:pt idx="4">
                  <c:v>11</c:v>
                </c:pt>
              </c:numCache>
            </c:numRef>
          </c:cat>
          <c:val>
            <c:numRef>
              <c:f>Evaluation!$X$304:$AB$304</c:f>
              <c:numCache>
                <c:formatCode>General</c:formatCode>
                <c:ptCount val="5"/>
                <c:pt idx="0">
                  <c:v>3.6999999999999998E-2</c:v>
                </c:pt>
                <c:pt idx="1">
                  <c:v>0.12</c:v>
                </c:pt>
                <c:pt idx="2">
                  <c:v>0.151</c:v>
                </c:pt>
                <c:pt idx="3">
                  <c:v>0.16900000000000001</c:v>
                </c:pt>
                <c:pt idx="4">
                  <c:v>0.18099999999999999</c:v>
                </c:pt>
              </c:numCache>
            </c:numRef>
          </c:val>
          <c:smooth val="0"/>
          <c:extLst>
            <c:ext xmlns:c16="http://schemas.microsoft.com/office/drawing/2014/chart" uri="{C3380CC4-5D6E-409C-BE32-E72D297353CC}">
              <c16:uniqueId val="{00000003-3EB6-4B53-9399-AEB12DE16EC5}"/>
            </c:ext>
          </c:extLst>
        </c:ser>
        <c:ser>
          <c:idx val="4"/>
          <c:order val="4"/>
          <c:tx>
            <c:strRef>
              <c:f>Evaluation!$W$305</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Evaluation!$X$300:$AB$300</c:f>
              <c:numCache>
                <c:formatCode>General</c:formatCode>
                <c:ptCount val="5"/>
                <c:pt idx="0">
                  <c:v>3</c:v>
                </c:pt>
                <c:pt idx="1">
                  <c:v>5</c:v>
                </c:pt>
                <c:pt idx="2">
                  <c:v>7</c:v>
                </c:pt>
                <c:pt idx="3">
                  <c:v>9</c:v>
                </c:pt>
                <c:pt idx="4">
                  <c:v>11</c:v>
                </c:pt>
              </c:numCache>
            </c:numRef>
          </c:cat>
          <c:val>
            <c:numRef>
              <c:f>Evaluation!$X$305:$AB$305</c:f>
              <c:numCache>
                <c:formatCode>General</c:formatCode>
                <c:ptCount val="5"/>
                <c:pt idx="0">
                  <c:v>1.2999999999999999E-2</c:v>
                </c:pt>
                <c:pt idx="1">
                  <c:v>1.7000000000000001E-2</c:v>
                </c:pt>
                <c:pt idx="2">
                  <c:v>1.7999999999999999E-2</c:v>
                </c:pt>
                <c:pt idx="3">
                  <c:v>0.02</c:v>
                </c:pt>
                <c:pt idx="4">
                  <c:v>1.9E-2</c:v>
                </c:pt>
              </c:numCache>
            </c:numRef>
          </c:val>
          <c:smooth val="0"/>
          <c:extLst>
            <c:ext xmlns:c16="http://schemas.microsoft.com/office/drawing/2014/chart" uri="{C3380CC4-5D6E-409C-BE32-E72D297353CC}">
              <c16:uniqueId val="{00000000-FF85-42EF-9E83-5DC83ABE67E9}"/>
            </c:ext>
          </c:extLst>
        </c:ser>
        <c:dLbls>
          <c:showLegendKey val="0"/>
          <c:showVal val="0"/>
          <c:showCatName val="0"/>
          <c:showSerName val="0"/>
          <c:showPercent val="0"/>
          <c:showBubbleSize val="0"/>
        </c:dLbls>
        <c:marker val="1"/>
        <c:smooth val="0"/>
        <c:axId val="577058976"/>
        <c:axId val="577059960"/>
      </c:lineChart>
      <c:catAx>
        <c:axId val="5770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9960"/>
        <c:crosses val="autoZero"/>
        <c:auto val="1"/>
        <c:lblAlgn val="ctr"/>
        <c:lblOffset val="100"/>
        <c:noMultiLvlLbl val="0"/>
      </c:catAx>
      <c:valAx>
        <c:axId val="577059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8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Evaluation!$AI$301</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Evaluation!$AJ$300:$AN$300</c:f>
              <c:numCache>
                <c:formatCode>General</c:formatCode>
                <c:ptCount val="5"/>
                <c:pt idx="0">
                  <c:v>3</c:v>
                </c:pt>
                <c:pt idx="1">
                  <c:v>5</c:v>
                </c:pt>
                <c:pt idx="2">
                  <c:v>7</c:v>
                </c:pt>
                <c:pt idx="3">
                  <c:v>9</c:v>
                </c:pt>
                <c:pt idx="4">
                  <c:v>11</c:v>
                </c:pt>
              </c:numCache>
            </c:numRef>
          </c:cat>
          <c:val>
            <c:numRef>
              <c:f>Evaluation!$AJ$301:$AN$301</c:f>
              <c:numCache>
                <c:formatCode>General</c:formatCode>
                <c:ptCount val="5"/>
                <c:pt idx="0">
                  <c:v>0.12</c:v>
                </c:pt>
                <c:pt idx="1">
                  <c:v>7.0000000000000007E-2</c:v>
                </c:pt>
                <c:pt idx="2">
                  <c:v>4.1000000000000002E-2</c:v>
                </c:pt>
                <c:pt idx="3">
                  <c:v>2.7E-2</c:v>
                </c:pt>
                <c:pt idx="4">
                  <c:v>1.4E-2</c:v>
                </c:pt>
              </c:numCache>
            </c:numRef>
          </c:val>
          <c:smooth val="0"/>
          <c:extLst>
            <c:ext xmlns:c16="http://schemas.microsoft.com/office/drawing/2014/chart" uri="{C3380CC4-5D6E-409C-BE32-E72D297353CC}">
              <c16:uniqueId val="{00000000-B9A9-453B-A6E9-BBE0EE9E4FC8}"/>
            </c:ext>
          </c:extLst>
        </c:ser>
        <c:ser>
          <c:idx val="1"/>
          <c:order val="1"/>
          <c:tx>
            <c:strRef>
              <c:f>Evaluation!$AI$302</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Evaluation!$AJ$300:$AN$300</c:f>
              <c:numCache>
                <c:formatCode>General</c:formatCode>
                <c:ptCount val="5"/>
                <c:pt idx="0">
                  <c:v>3</c:v>
                </c:pt>
                <c:pt idx="1">
                  <c:v>5</c:v>
                </c:pt>
                <c:pt idx="2">
                  <c:v>7</c:v>
                </c:pt>
                <c:pt idx="3">
                  <c:v>9</c:v>
                </c:pt>
                <c:pt idx="4">
                  <c:v>11</c:v>
                </c:pt>
              </c:numCache>
            </c:numRef>
          </c:cat>
          <c:val>
            <c:numRef>
              <c:f>Evaluation!$AJ$302:$AN$302</c:f>
              <c:numCache>
                <c:formatCode>General</c:formatCode>
                <c:ptCount val="5"/>
                <c:pt idx="0">
                  <c:v>7.9000000000000001E-2</c:v>
                </c:pt>
                <c:pt idx="1">
                  <c:v>4.8399999999999999E-2</c:v>
                </c:pt>
                <c:pt idx="2">
                  <c:v>2.1000000000000001E-2</c:v>
                </c:pt>
                <c:pt idx="3">
                  <c:v>1.5299999999999999E-2</c:v>
                </c:pt>
                <c:pt idx="4">
                  <c:v>8.3999999999999995E-3</c:v>
                </c:pt>
              </c:numCache>
            </c:numRef>
          </c:val>
          <c:smooth val="0"/>
          <c:extLst>
            <c:ext xmlns:c16="http://schemas.microsoft.com/office/drawing/2014/chart" uri="{C3380CC4-5D6E-409C-BE32-E72D297353CC}">
              <c16:uniqueId val="{00000001-B9A9-453B-A6E9-BBE0EE9E4FC8}"/>
            </c:ext>
          </c:extLst>
        </c:ser>
        <c:ser>
          <c:idx val="2"/>
          <c:order val="2"/>
          <c:tx>
            <c:strRef>
              <c:f>Evaluation!$AI$303</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Evaluation!$AJ$300:$AN$300</c:f>
              <c:numCache>
                <c:formatCode>General</c:formatCode>
                <c:ptCount val="5"/>
                <c:pt idx="0">
                  <c:v>3</c:v>
                </c:pt>
                <c:pt idx="1">
                  <c:v>5</c:v>
                </c:pt>
                <c:pt idx="2">
                  <c:v>7</c:v>
                </c:pt>
                <c:pt idx="3">
                  <c:v>9</c:v>
                </c:pt>
                <c:pt idx="4">
                  <c:v>11</c:v>
                </c:pt>
              </c:numCache>
            </c:numRef>
          </c:cat>
          <c:val>
            <c:numRef>
              <c:f>Evaluation!$AJ$303:$AN$303</c:f>
              <c:numCache>
                <c:formatCode>General</c:formatCode>
                <c:ptCount val="5"/>
                <c:pt idx="0">
                  <c:v>0.12</c:v>
                </c:pt>
                <c:pt idx="1">
                  <c:v>6.4000000000000001E-2</c:v>
                </c:pt>
                <c:pt idx="2">
                  <c:v>0.03</c:v>
                </c:pt>
                <c:pt idx="3">
                  <c:v>2.7E-2</c:v>
                </c:pt>
                <c:pt idx="4">
                  <c:v>1.9E-2</c:v>
                </c:pt>
              </c:numCache>
            </c:numRef>
          </c:val>
          <c:smooth val="0"/>
          <c:extLst>
            <c:ext xmlns:c16="http://schemas.microsoft.com/office/drawing/2014/chart" uri="{C3380CC4-5D6E-409C-BE32-E72D297353CC}">
              <c16:uniqueId val="{00000002-B9A9-453B-A6E9-BBE0EE9E4FC8}"/>
            </c:ext>
          </c:extLst>
        </c:ser>
        <c:ser>
          <c:idx val="3"/>
          <c:order val="3"/>
          <c:tx>
            <c:strRef>
              <c:f>Evaluation!$AI$304</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Evaluation!$AJ$300:$AN$300</c:f>
              <c:numCache>
                <c:formatCode>General</c:formatCode>
                <c:ptCount val="5"/>
                <c:pt idx="0">
                  <c:v>3</c:v>
                </c:pt>
                <c:pt idx="1">
                  <c:v>5</c:v>
                </c:pt>
                <c:pt idx="2">
                  <c:v>7</c:v>
                </c:pt>
                <c:pt idx="3">
                  <c:v>9</c:v>
                </c:pt>
                <c:pt idx="4">
                  <c:v>11</c:v>
                </c:pt>
              </c:numCache>
            </c:numRef>
          </c:cat>
          <c:val>
            <c:numRef>
              <c:f>Evaluation!$AJ$304:$AN$304</c:f>
              <c:numCache>
                <c:formatCode>General</c:formatCode>
                <c:ptCount val="5"/>
                <c:pt idx="0">
                  <c:v>5.0999999999999997E-2</c:v>
                </c:pt>
                <c:pt idx="1">
                  <c:v>2.7E-2</c:v>
                </c:pt>
                <c:pt idx="2">
                  <c:v>2.06E-2</c:v>
                </c:pt>
                <c:pt idx="3">
                  <c:v>8.3999999999999995E-3</c:v>
                </c:pt>
                <c:pt idx="4">
                  <c:v>3.3999999999999998E-3</c:v>
                </c:pt>
              </c:numCache>
            </c:numRef>
          </c:val>
          <c:smooth val="0"/>
          <c:extLst>
            <c:ext xmlns:c16="http://schemas.microsoft.com/office/drawing/2014/chart" uri="{C3380CC4-5D6E-409C-BE32-E72D297353CC}">
              <c16:uniqueId val="{00000003-B9A9-453B-A6E9-BBE0EE9E4FC8}"/>
            </c:ext>
          </c:extLst>
        </c:ser>
        <c:ser>
          <c:idx val="4"/>
          <c:order val="4"/>
          <c:tx>
            <c:strRef>
              <c:f>Evaluation!$AI$305</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Evaluation!$AJ$300:$AN$300</c:f>
              <c:numCache>
                <c:formatCode>General</c:formatCode>
                <c:ptCount val="5"/>
                <c:pt idx="0">
                  <c:v>3</c:v>
                </c:pt>
                <c:pt idx="1">
                  <c:v>5</c:v>
                </c:pt>
                <c:pt idx="2">
                  <c:v>7</c:v>
                </c:pt>
                <c:pt idx="3">
                  <c:v>9</c:v>
                </c:pt>
                <c:pt idx="4">
                  <c:v>11</c:v>
                </c:pt>
              </c:numCache>
            </c:numRef>
          </c:cat>
          <c:val>
            <c:numRef>
              <c:f>Evaluation!$AJ$305:$AN$305</c:f>
              <c:numCache>
                <c:formatCode>General</c:formatCode>
                <c:ptCount val="5"/>
                <c:pt idx="0">
                  <c:v>0.40100000000000002</c:v>
                </c:pt>
                <c:pt idx="1">
                  <c:v>0.36199999999999999</c:v>
                </c:pt>
                <c:pt idx="2">
                  <c:v>0.34100000000000003</c:v>
                </c:pt>
                <c:pt idx="3">
                  <c:v>0.307</c:v>
                </c:pt>
                <c:pt idx="4">
                  <c:v>0.28399999999999997</c:v>
                </c:pt>
              </c:numCache>
            </c:numRef>
          </c:val>
          <c:smooth val="0"/>
          <c:extLst>
            <c:ext xmlns:c16="http://schemas.microsoft.com/office/drawing/2014/chart" uri="{C3380CC4-5D6E-409C-BE32-E72D297353CC}">
              <c16:uniqueId val="{00000000-6FFC-4099-A139-0649FEA7201F}"/>
            </c:ext>
          </c:extLst>
        </c:ser>
        <c:dLbls>
          <c:showLegendKey val="0"/>
          <c:showVal val="0"/>
          <c:showCatName val="0"/>
          <c:showSerName val="0"/>
          <c:showPercent val="0"/>
          <c:showBubbleSize val="0"/>
        </c:dLbls>
        <c:marker val="1"/>
        <c:smooth val="0"/>
        <c:axId val="558091560"/>
        <c:axId val="558085656"/>
      </c:lineChart>
      <c:catAx>
        <c:axId val="55809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85656"/>
        <c:crosses val="autoZero"/>
        <c:auto val="1"/>
        <c:lblAlgn val="ctr"/>
        <c:lblOffset val="100"/>
        <c:noMultiLvlLbl val="0"/>
      </c:catAx>
      <c:valAx>
        <c:axId val="55808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91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Evaluation!$AS$301</c:f>
              <c:strCache>
                <c:ptCount val="1"/>
                <c:pt idx="0">
                  <c:v>LDA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Evaluation!$AT$300:$AX$300</c:f>
              <c:numCache>
                <c:formatCode>General</c:formatCode>
                <c:ptCount val="5"/>
                <c:pt idx="0">
                  <c:v>3</c:v>
                </c:pt>
                <c:pt idx="1">
                  <c:v>5</c:v>
                </c:pt>
                <c:pt idx="2">
                  <c:v>7</c:v>
                </c:pt>
                <c:pt idx="3">
                  <c:v>9</c:v>
                </c:pt>
                <c:pt idx="4">
                  <c:v>11</c:v>
                </c:pt>
              </c:numCache>
            </c:numRef>
          </c:cat>
          <c:val>
            <c:numRef>
              <c:f>Evaluation!$AT$301:$AX$301</c:f>
              <c:numCache>
                <c:formatCode>General</c:formatCode>
                <c:ptCount val="5"/>
                <c:pt idx="0">
                  <c:v>280.2</c:v>
                </c:pt>
                <c:pt idx="1">
                  <c:v>468.5</c:v>
                </c:pt>
                <c:pt idx="2">
                  <c:v>658.1</c:v>
                </c:pt>
                <c:pt idx="3">
                  <c:v>847.4</c:v>
                </c:pt>
                <c:pt idx="4">
                  <c:v>1045.2</c:v>
                </c:pt>
              </c:numCache>
            </c:numRef>
          </c:val>
          <c:smooth val="0"/>
          <c:extLst>
            <c:ext xmlns:c16="http://schemas.microsoft.com/office/drawing/2014/chart" uri="{C3380CC4-5D6E-409C-BE32-E72D297353CC}">
              <c16:uniqueId val="{00000000-43B9-408A-AB86-2F6C3C93E55B}"/>
            </c:ext>
          </c:extLst>
        </c:ser>
        <c:ser>
          <c:idx val="1"/>
          <c:order val="1"/>
          <c:tx>
            <c:strRef>
              <c:f>Evaluation!$AS$302</c:f>
              <c:strCache>
                <c:ptCount val="1"/>
                <c:pt idx="0">
                  <c:v>LDA-TFIDF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Evaluation!$AT$300:$AX$300</c:f>
              <c:numCache>
                <c:formatCode>General</c:formatCode>
                <c:ptCount val="5"/>
                <c:pt idx="0">
                  <c:v>3</c:v>
                </c:pt>
                <c:pt idx="1">
                  <c:v>5</c:v>
                </c:pt>
                <c:pt idx="2">
                  <c:v>7</c:v>
                </c:pt>
                <c:pt idx="3">
                  <c:v>9</c:v>
                </c:pt>
                <c:pt idx="4">
                  <c:v>11</c:v>
                </c:pt>
              </c:numCache>
            </c:numRef>
          </c:cat>
          <c:val>
            <c:numRef>
              <c:f>Evaluation!$AT$302:$AX$302</c:f>
              <c:numCache>
                <c:formatCode>General</c:formatCode>
                <c:ptCount val="5"/>
                <c:pt idx="0">
                  <c:v>244.9</c:v>
                </c:pt>
                <c:pt idx="1">
                  <c:v>407.7</c:v>
                </c:pt>
                <c:pt idx="2">
                  <c:v>567.29999999999995</c:v>
                </c:pt>
                <c:pt idx="3">
                  <c:v>731.27</c:v>
                </c:pt>
                <c:pt idx="4">
                  <c:v>902.6</c:v>
                </c:pt>
              </c:numCache>
            </c:numRef>
          </c:val>
          <c:smooth val="0"/>
          <c:extLst>
            <c:ext xmlns:c16="http://schemas.microsoft.com/office/drawing/2014/chart" uri="{C3380CC4-5D6E-409C-BE32-E72D297353CC}">
              <c16:uniqueId val="{00000001-43B9-408A-AB86-2F6C3C93E55B}"/>
            </c:ext>
          </c:extLst>
        </c:ser>
        <c:ser>
          <c:idx val="2"/>
          <c:order val="2"/>
          <c:tx>
            <c:strRef>
              <c:f>Evaluation!$AS$303</c:f>
              <c:strCache>
                <c:ptCount val="1"/>
                <c:pt idx="0">
                  <c:v>LDA-GLOVE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Evaluation!$AT$300:$AX$300</c:f>
              <c:numCache>
                <c:formatCode>General</c:formatCode>
                <c:ptCount val="5"/>
                <c:pt idx="0">
                  <c:v>3</c:v>
                </c:pt>
                <c:pt idx="1">
                  <c:v>5</c:v>
                </c:pt>
                <c:pt idx="2">
                  <c:v>7</c:v>
                </c:pt>
                <c:pt idx="3">
                  <c:v>9</c:v>
                </c:pt>
                <c:pt idx="4">
                  <c:v>11</c:v>
                </c:pt>
              </c:numCache>
            </c:numRef>
          </c:cat>
          <c:val>
            <c:numRef>
              <c:f>Evaluation!$AT$303:$AX$303</c:f>
              <c:numCache>
                <c:formatCode>General</c:formatCode>
                <c:ptCount val="5"/>
                <c:pt idx="0">
                  <c:v>354.6</c:v>
                </c:pt>
                <c:pt idx="1">
                  <c:v>538.29999999999995</c:v>
                </c:pt>
                <c:pt idx="2">
                  <c:v>695.4</c:v>
                </c:pt>
                <c:pt idx="3">
                  <c:v>972.4</c:v>
                </c:pt>
                <c:pt idx="4">
                  <c:v>1174.8</c:v>
                </c:pt>
              </c:numCache>
            </c:numRef>
          </c:val>
          <c:smooth val="0"/>
          <c:extLst>
            <c:ext xmlns:c16="http://schemas.microsoft.com/office/drawing/2014/chart" uri="{C3380CC4-5D6E-409C-BE32-E72D297353CC}">
              <c16:uniqueId val="{00000002-43B9-408A-AB86-2F6C3C93E55B}"/>
            </c:ext>
          </c:extLst>
        </c:ser>
        <c:ser>
          <c:idx val="3"/>
          <c:order val="3"/>
          <c:tx>
            <c:strRef>
              <c:f>Evaluation!$AS$304</c:f>
              <c:strCache>
                <c:ptCount val="1"/>
                <c:pt idx="0">
                  <c:v>LDA-GLOVE 0,7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Evaluation!$AT$300:$AX$300</c:f>
              <c:numCache>
                <c:formatCode>General</c:formatCode>
                <c:ptCount val="5"/>
                <c:pt idx="0">
                  <c:v>3</c:v>
                </c:pt>
                <c:pt idx="1">
                  <c:v>5</c:v>
                </c:pt>
                <c:pt idx="2">
                  <c:v>7</c:v>
                </c:pt>
                <c:pt idx="3">
                  <c:v>9</c:v>
                </c:pt>
                <c:pt idx="4">
                  <c:v>11</c:v>
                </c:pt>
              </c:numCache>
            </c:numRef>
          </c:cat>
          <c:val>
            <c:numRef>
              <c:f>Evaluation!$AT$304:$AX$304</c:f>
              <c:numCache>
                <c:formatCode>General</c:formatCode>
                <c:ptCount val="5"/>
                <c:pt idx="0">
                  <c:v>412.8</c:v>
                </c:pt>
                <c:pt idx="1">
                  <c:v>543.29999999999995</c:v>
                </c:pt>
                <c:pt idx="2">
                  <c:v>714</c:v>
                </c:pt>
                <c:pt idx="3">
                  <c:v>854.6</c:v>
                </c:pt>
                <c:pt idx="4">
                  <c:v>1065.7</c:v>
                </c:pt>
              </c:numCache>
            </c:numRef>
          </c:val>
          <c:smooth val="0"/>
          <c:extLst>
            <c:ext xmlns:c16="http://schemas.microsoft.com/office/drawing/2014/chart" uri="{C3380CC4-5D6E-409C-BE32-E72D297353CC}">
              <c16:uniqueId val="{00000003-43B9-408A-AB86-2F6C3C93E55B}"/>
            </c:ext>
          </c:extLst>
        </c:ser>
        <c:ser>
          <c:idx val="4"/>
          <c:order val="4"/>
          <c:tx>
            <c:strRef>
              <c:f>Evaluation!$AS$305</c:f>
              <c:strCache>
                <c:ptCount val="1"/>
                <c:pt idx="0">
                  <c:v>BTM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Evaluation!$AT$300:$AX$300</c:f>
              <c:numCache>
                <c:formatCode>General</c:formatCode>
                <c:ptCount val="5"/>
                <c:pt idx="0">
                  <c:v>3</c:v>
                </c:pt>
                <c:pt idx="1">
                  <c:v>5</c:v>
                </c:pt>
                <c:pt idx="2">
                  <c:v>7</c:v>
                </c:pt>
                <c:pt idx="3">
                  <c:v>9</c:v>
                </c:pt>
                <c:pt idx="4">
                  <c:v>11</c:v>
                </c:pt>
              </c:numCache>
            </c:numRef>
          </c:cat>
          <c:val>
            <c:numRef>
              <c:f>Evaluation!$AT$305:$AX$305</c:f>
              <c:numCache>
                <c:formatCode>General</c:formatCode>
                <c:ptCount val="5"/>
                <c:pt idx="0">
                  <c:v>380.5</c:v>
                </c:pt>
                <c:pt idx="1">
                  <c:v>523</c:v>
                </c:pt>
                <c:pt idx="2">
                  <c:v>684.7</c:v>
                </c:pt>
                <c:pt idx="3">
                  <c:v>825</c:v>
                </c:pt>
                <c:pt idx="4">
                  <c:v>992.5</c:v>
                </c:pt>
              </c:numCache>
            </c:numRef>
          </c:val>
          <c:smooth val="0"/>
          <c:extLst>
            <c:ext xmlns:c16="http://schemas.microsoft.com/office/drawing/2014/chart" uri="{C3380CC4-5D6E-409C-BE32-E72D297353CC}">
              <c16:uniqueId val="{00000000-FE84-4C0F-8AB0-1224E1DC1FC5}"/>
            </c:ext>
          </c:extLst>
        </c:ser>
        <c:dLbls>
          <c:showLegendKey val="0"/>
          <c:showVal val="0"/>
          <c:showCatName val="0"/>
          <c:showSerName val="0"/>
          <c:showPercent val="0"/>
          <c:showBubbleSize val="0"/>
        </c:dLbls>
        <c:marker val="1"/>
        <c:smooth val="0"/>
        <c:axId val="404093248"/>
        <c:axId val="404098824"/>
      </c:lineChart>
      <c:catAx>
        <c:axId val="40409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98824"/>
        <c:crosses val="autoZero"/>
        <c:auto val="1"/>
        <c:lblAlgn val="ctr"/>
        <c:lblOffset val="100"/>
        <c:noMultiLvlLbl val="0"/>
      </c:catAx>
      <c:valAx>
        <c:axId val="40409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9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Evaluation!$A$227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Evaluation!$B$226:$F$226</c:f>
              <c:numCache>
                <c:formatCode>General</c:formatCode>
                <c:ptCount val="5"/>
                <c:pt idx="0">
                  <c:v>3</c:v>
                </c:pt>
                <c:pt idx="1">
                  <c:v>5</c:v>
                </c:pt>
                <c:pt idx="2">
                  <c:v>7</c:v>
                </c:pt>
                <c:pt idx="3">
                  <c:v>9</c:v>
                </c:pt>
                <c:pt idx="4">
                  <c:v>11</c:v>
                </c:pt>
              </c:numCache>
            </c:numRef>
          </c:cat>
          <c:val>
            <c:numRef>
              <c:f>Evaluation!$B$227:$F$227</c:f>
              <c:numCache>
                <c:formatCode>General</c:formatCode>
                <c:ptCount val="5"/>
                <c:pt idx="0" formatCode="#,##0.000">
                  <c:v>5.03</c:v>
                </c:pt>
                <c:pt idx="1">
                  <c:v>5.36</c:v>
                </c:pt>
                <c:pt idx="2" formatCode="#,##0.000">
                  <c:v>5.4649999999999999</c:v>
                </c:pt>
                <c:pt idx="3" formatCode="#,##0.000">
                  <c:v>5.8250000000000002</c:v>
                </c:pt>
                <c:pt idx="4" formatCode="#,##0.000">
                  <c:v>6</c:v>
                </c:pt>
              </c:numCache>
            </c:numRef>
          </c:val>
          <c:smooth val="0"/>
          <c:extLst>
            <c:ext xmlns:c16="http://schemas.microsoft.com/office/drawing/2014/chart" uri="{C3380CC4-5D6E-409C-BE32-E72D297353CC}">
              <c16:uniqueId val="{00000000-E24B-4A9B-9574-6F008C0D6E72}"/>
            </c:ext>
          </c:extLst>
        </c:ser>
        <c:ser>
          <c:idx val="1"/>
          <c:order val="1"/>
          <c:tx>
            <c:strRef>
              <c:f>Evaluation!$A$228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Evaluation!$B$226:$F$226</c:f>
              <c:numCache>
                <c:formatCode>General</c:formatCode>
                <c:ptCount val="5"/>
                <c:pt idx="0">
                  <c:v>3</c:v>
                </c:pt>
                <c:pt idx="1">
                  <c:v>5</c:v>
                </c:pt>
                <c:pt idx="2">
                  <c:v>7</c:v>
                </c:pt>
                <c:pt idx="3">
                  <c:v>9</c:v>
                </c:pt>
                <c:pt idx="4">
                  <c:v>11</c:v>
                </c:pt>
              </c:numCache>
            </c:numRef>
          </c:cat>
          <c:val>
            <c:numRef>
              <c:f>Evaluation!$B$228:$F$228</c:f>
              <c:numCache>
                <c:formatCode>#,##0.000</c:formatCode>
                <c:ptCount val="5"/>
                <c:pt idx="0">
                  <c:v>4</c:v>
                </c:pt>
                <c:pt idx="1">
                  <c:v>4.1669999999999998</c:v>
                </c:pt>
                <c:pt idx="2" formatCode="#,##0.00">
                  <c:v>4.3730000000000002</c:v>
                </c:pt>
                <c:pt idx="3" formatCode="#,##0.00">
                  <c:v>4.4240000000000004</c:v>
                </c:pt>
                <c:pt idx="4" formatCode="#,##0.00">
                  <c:v>4.54</c:v>
                </c:pt>
              </c:numCache>
            </c:numRef>
          </c:val>
          <c:smooth val="0"/>
          <c:extLst>
            <c:ext xmlns:c16="http://schemas.microsoft.com/office/drawing/2014/chart" uri="{C3380CC4-5D6E-409C-BE32-E72D297353CC}">
              <c16:uniqueId val="{00000001-E24B-4A9B-9574-6F008C0D6E72}"/>
            </c:ext>
          </c:extLst>
        </c:ser>
        <c:ser>
          <c:idx val="2"/>
          <c:order val="2"/>
          <c:tx>
            <c:strRef>
              <c:f>Evaluation!$A$229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Evaluation!$B$226:$F$226</c:f>
              <c:numCache>
                <c:formatCode>General</c:formatCode>
                <c:ptCount val="5"/>
                <c:pt idx="0">
                  <c:v>3</c:v>
                </c:pt>
                <c:pt idx="1">
                  <c:v>5</c:v>
                </c:pt>
                <c:pt idx="2">
                  <c:v>7</c:v>
                </c:pt>
                <c:pt idx="3">
                  <c:v>9</c:v>
                </c:pt>
                <c:pt idx="4">
                  <c:v>11</c:v>
                </c:pt>
              </c:numCache>
            </c:numRef>
          </c:cat>
          <c:val>
            <c:numRef>
              <c:f>Evaluation!$B$229:$F$229</c:f>
              <c:numCache>
                <c:formatCode>#,##0.00</c:formatCode>
                <c:ptCount val="5"/>
                <c:pt idx="0" formatCode="#,##0.000">
                  <c:v>3.681</c:v>
                </c:pt>
                <c:pt idx="1">
                  <c:v>3.9</c:v>
                </c:pt>
                <c:pt idx="2" formatCode="#,##0.000">
                  <c:v>3.9889999999999999</c:v>
                </c:pt>
                <c:pt idx="3">
                  <c:v>4.1100000000000003</c:v>
                </c:pt>
                <c:pt idx="4">
                  <c:v>4.1719999999999997</c:v>
                </c:pt>
              </c:numCache>
            </c:numRef>
          </c:val>
          <c:smooth val="0"/>
          <c:extLst>
            <c:ext xmlns:c16="http://schemas.microsoft.com/office/drawing/2014/chart" uri="{C3380CC4-5D6E-409C-BE32-E72D297353CC}">
              <c16:uniqueId val="{00000002-E24B-4A9B-9574-6F008C0D6E72}"/>
            </c:ext>
          </c:extLst>
        </c:ser>
        <c:dLbls>
          <c:showLegendKey val="0"/>
          <c:showVal val="0"/>
          <c:showCatName val="0"/>
          <c:showSerName val="0"/>
          <c:showPercent val="0"/>
          <c:showBubbleSize val="0"/>
        </c:dLbls>
        <c:marker val="1"/>
        <c:smooth val="0"/>
        <c:axId val="589317256"/>
        <c:axId val="589312664"/>
      </c:lineChart>
      <c:catAx>
        <c:axId val="58931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12664"/>
        <c:crosses val="autoZero"/>
        <c:auto val="1"/>
        <c:lblAlgn val="ctr"/>
        <c:lblOffset val="100"/>
        <c:noMultiLvlLbl val="0"/>
      </c:catAx>
      <c:valAx>
        <c:axId val="5893126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17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Evaluation!$L$227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Evaluation!$M$226:$Q$226</c:f>
              <c:numCache>
                <c:formatCode>General</c:formatCode>
                <c:ptCount val="5"/>
                <c:pt idx="0">
                  <c:v>3</c:v>
                </c:pt>
                <c:pt idx="1">
                  <c:v>5</c:v>
                </c:pt>
                <c:pt idx="2">
                  <c:v>7</c:v>
                </c:pt>
                <c:pt idx="3">
                  <c:v>9</c:v>
                </c:pt>
                <c:pt idx="4">
                  <c:v>11</c:v>
                </c:pt>
              </c:numCache>
            </c:numRef>
          </c:cat>
          <c:val>
            <c:numRef>
              <c:f>Evaluation!$M$227:$Q$227</c:f>
              <c:numCache>
                <c:formatCode>General</c:formatCode>
                <c:ptCount val="5"/>
                <c:pt idx="0">
                  <c:v>0.72799999999999998</c:v>
                </c:pt>
                <c:pt idx="1">
                  <c:v>0.7</c:v>
                </c:pt>
                <c:pt idx="2">
                  <c:v>0.71899999999999997</c:v>
                </c:pt>
                <c:pt idx="3">
                  <c:v>0.71099999999999997</c:v>
                </c:pt>
                <c:pt idx="4">
                  <c:v>0.68899999999999995</c:v>
                </c:pt>
              </c:numCache>
            </c:numRef>
          </c:val>
          <c:smooth val="0"/>
          <c:extLst>
            <c:ext xmlns:c16="http://schemas.microsoft.com/office/drawing/2014/chart" uri="{C3380CC4-5D6E-409C-BE32-E72D297353CC}">
              <c16:uniqueId val="{00000000-1507-4B16-A7FD-444AC0BD924A}"/>
            </c:ext>
          </c:extLst>
        </c:ser>
        <c:ser>
          <c:idx val="1"/>
          <c:order val="1"/>
          <c:tx>
            <c:strRef>
              <c:f>Evaluation!$L$228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Evaluation!$M$226:$Q$226</c:f>
              <c:numCache>
                <c:formatCode>General</c:formatCode>
                <c:ptCount val="5"/>
                <c:pt idx="0">
                  <c:v>3</c:v>
                </c:pt>
                <c:pt idx="1">
                  <c:v>5</c:v>
                </c:pt>
                <c:pt idx="2">
                  <c:v>7</c:v>
                </c:pt>
                <c:pt idx="3">
                  <c:v>9</c:v>
                </c:pt>
                <c:pt idx="4">
                  <c:v>11</c:v>
                </c:pt>
              </c:numCache>
            </c:numRef>
          </c:cat>
          <c:val>
            <c:numRef>
              <c:f>Evaluation!$M$228:$Q$228</c:f>
              <c:numCache>
                <c:formatCode>General</c:formatCode>
                <c:ptCount val="5"/>
                <c:pt idx="0">
                  <c:v>0.57999999999999996</c:v>
                </c:pt>
                <c:pt idx="1">
                  <c:v>0.57399999999999995</c:v>
                </c:pt>
                <c:pt idx="2">
                  <c:v>0.57599999999999996</c:v>
                </c:pt>
                <c:pt idx="3">
                  <c:v>0.56699999999999995</c:v>
                </c:pt>
                <c:pt idx="4">
                  <c:v>0.56399999999999995</c:v>
                </c:pt>
              </c:numCache>
            </c:numRef>
          </c:val>
          <c:smooth val="0"/>
          <c:extLst>
            <c:ext xmlns:c16="http://schemas.microsoft.com/office/drawing/2014/chart" uri="{C3380CC4-5D6E-409C-BE32-E72D297353CC}">
              <c16:uniqueId val="{00000001-1507-4B16-A7FD-444AC0BD924A}"/>
            </c:ext>
          </c:extLst>
        </c:ser>
        <c:ser>
          <c:idx val="2"/>
          <c:order val="2"/>
          <c:tx>
            <c:strRef>
              <c:f>Evaluation!$L$229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Evaluation!$M$226:$Q$226</c:f>
              <c:numCache>
                <c:formatCode>General</c:formatCode>
                <c:ptCount val="5"/>
                <c:pt idx="0">
                  <c:v>3</c:v>
                </c:pt>
                <c:pt idx="1">
                  <c:v>5</c:v>
                </c:pt>
                <c:pt idx="2">
                  <c:v>7</c:v>
                </c:pt>
                <c:pt idx="3">
                  <c:v>9</c:v>
                </c:pt>
                <c:pt idx="4">
                  <c:v>11</c:v>
                </c:pt>
              </c:numCache>
            </c:numRef>
          </c:cat>
          <c:val>
            <c:numRef>
              <c:f>Evaluation!$M$229:$Q$229</c:f>
              <c:numCache>
                <c:formatCode>General</c:formatCode>
                <c:ptCount val="5"/>
                <c:pt idx="0" formatCode="#,##0.000">
                  <c:v>0.72</c:v>
                </c:pt>
                <c:pt idx="1">
                  <c:v>0.438</c:v>
                </c:pt>
                <c:pt idx="2">
                  <c:v>0.47</c:v>
                </c:pt>
                <c:pt idx="3">
                  <c:v>0.29799999999999999</c:v>
                </c:pt>
                <c:pt idx="4">
                  <c:v>0.11899999999999999</c:v>
                </c:pt>
              </c:numCache>
            </c:numRef>
          </c:val>
          <c:smooth val="0"/>
          <c:extLst>
            <c:ext xmlns:c16="http://schemas.microsoft.com/office/drawing/2014/chart" uri="{C3380CC4-5D6E-409C-BE32-E72D297353CC}">
              <c16:uniqueId val="{00000002-1507-4B16-A7FD-444AC0BD924A}"/>
            </c:ext>
          </c:extLst>
        </c:ser>
        <c:ser>
          <c:idx val="3"/>
          <c:order val="3"/>
          <c:tx>
            <c:strRef>
              <c:f>Evaluation!$L$230</c:f>
              <c:strCache>
                <c:ptCount val="1"/>
                <c:pt idx="0">
                  <c:v>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Evaluation!$M$226:$Q$226</c:f>
              <c:numCache>
                <c:formatCode>General</c:formatCode>
                <c:ptCount val="5"/>
                <c:pt idx="0">
                  <c:v>3</c:v>
                </c:pt>
                <c:pt idx="1">
                  <c:v>5</c:v>
                </c:pt>
                <c:pt idx="2">
                  <c:v>7</c:v>
                </c:pt>
                <c:pt idx="3">
                  <c:v>9</c:v>
                </c:pt>
                <c:pt idx="4">
                  <c:v>11</c:v>
                </c:pt>
              </c:numCache>
            </c:numRef>
          </c:cat>
          <c:val>
            <c:numRef>
              <c:f>Evaluation!$M$230:$Q$230</c:f>
              <c:numCache>
                <c:formatCode>General</c:formatCode>
                <c:ptCount val="5"/>
                <c:pt idx="0">
                  <c:v>0.67599999999999982</c:v>
                </c:pt>
                <c:pt idx="1">
                  <c:v>0.57066666666666666</c:v>
                </c:pt>
                <c:pt idx="2">
                  <c:v>0.58833333333333326</c:v>
                </c:pt>
                <c:pt idx="3">
                  <c:v>0.52533333333333332</c:v>
                </c:pt>
                <c:pt idx="4">
                  <c:v>0.45733333333333331</c:v>
                </c:pt>
              </c:numCache>
            </c:numRef>
          </c:val>
          <c:smooth val="0"/>
          <c:extLst>
            <c:ext xmlns:c16="http://schemas.microsoft.com/office/drawing/2014/chart" uri="{C3380CC4-5D6E-409C-BE32-E72D297353CC}">
              <c16:uniqueId val="{00000000-A655-474E-BF97-246347234D3B}"/>
            </c:ext>
          </c:extLst>
        </c:ser>
        <c:dLbls>
          <c:showLegendKey val="0"/>
          <c:showVal val="0"/>
          <c:showCatName val="0"/>
          <c:showSerName val="0"/>
          <c:showPercent val="0"/>
          <c:showBubbleSize val="0"/>
        </c:dLbls>
        <c:marker val="1"/>
        <c:smooth val="0"/>
        <c:axId val="610975632"/>
        <c:axId val="610984160"/>
      </c:lineChart>
      <c:catAx>
        <c:axId val="61097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84160"/>
        <c:crosses val="autoZero"/>
        <c:auto val="1"/>
        <c:lblAlgn val="ctr"/>
        <c:lblOffset val="100"/>
        <c:noMultiLvlLbl val="0"/>
      </c:catAx>
      <c:valAx>
        <c:axId val="61098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75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Evaluation!$W$227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Evaluation!$X$226:$AB$226</c:f>
              <c:numCache>
                <c:formatCode>General</c:formatCode>
                <c:ptCount val="5"/>
                <c:pt idx="0">
                  <c:v>3</c:v>
                </c:pt>
                <c:pt idx="1">
                  <c:v>5</c:v>
                </c:pt>
                <c:pt idx="2">
                  <c:v>7</c:v>
                </c:pt>
                <c:pt idx="3">
                  <c:v>9</c:v>
                </c:pt>
                <c:pt idx="4">
                  <c:v>11</c:v>
                </c:pt>
              </c:numCache>
            </c:numRef>
          </c:cat>
          <c:val>
            <c:numRef>
              <c:f>Evaluation!$X$227:$AB$227</c:f>
              <c:numCache>
                <c:formatCode>General</c:formatCode>
                <c:ptCount val="5"/>
                <c:pt idx="0">
                  <c:v>3.2000000000000001E-2</c:v>
                </c:pt>
                <c:pt idx="1">
                  <c:v>4.4999999999999998E-2</c:v>
                </c:pt>
                <c:pt idx="2">
                  <c:v>4.5999999999999999E-2</c:v>
                </c:pt>
                <c:pt idx="3">
                  <c:v>6.0999999999999999E-2</c:v>
                </c:pt>
                <c:pt idx="4">
                  <c:v>7.2999999999999995E-2</c:v>
                </c:pt>
              </c:numCache>
            </c:numRef>
          </c:val>
          <c:smooth val="0"/>
          <c:extLst>
            <c:ext xmlns:c16="http://schemas.microsoft.com/office/drawing/2014/chart" uri="{C3380CC4-5D6E-409C-BE32-E72D297353CC}">
              <c16:uniqueId val="{00000000-3C65-44C2-9F86-7CCD4CEF548E}"/>
            </c:ext>
          </c:extLst>
        </c:ser>
        <c:ser>
          <c:idx val="1"/>
          <c:order val="1"/>
          <c:tx>
            <c:strRef>
              <c:f>Evaluation!$W$228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Evaluation!$X$226:$AB$226</c:f>
              <c:numCache>
                <c:formatCode>General</c:formatCode>
                <c:ptCount val="5"/>
                <c:pt idx="0">
                  <c:v>3</c:v>
                </c:pt>
                <c:pt idx="1">
                  <c:v>5</c:v>
                </c:pt>
                <c:pt idx="2">
                  <c:v>7</c:v>
                </c:pt>
                <c:pt idx="3">
                  <c:v>9</c:v>
                </c:pt>
                <c:pt idx="4">
                  <c:v>11</c:v>
                </c:pt>
              </c:numCache>
            </c:numRef>
          </c:cat>
          <c:val>
            <c:numRef>
              <c:f>Evaluation!$X$228:$AB$228</c:f>
              <c:numCache>
                <c:formatCode>General</c:formatCode>
                <c:ptCount val="5"/>
                <c:pt idx="0">
                  <c:v>1.7000000000000001E-2</c:v>
                </c:pt>
                <c:pt idx="1">
                  <c:v>1.9E-2</c:v>
                </c:pt>
                <c:pt idx="2">
                  <c:v>2.1999999999999999E-2</c:v>
                </c:pt>
                <c:pt idx="3">
                  <c:v>2.1999999999999999E-2</c:v>
                </c:pt>
                <c:pt idx="4">
                  <c:v>2.4E-2</c:v>
                </c:pt>
              </c:numCache>
            </c:numRef>
          </c:val>
          <c:smooth val="0"/>
          <c:extLst>
            <c:ext xmlns:c16="http://schemas.microsoft.com/office/drawing/2014/chart" uri="{C3380CC4-5D6E-409C-BE32-E72D297353CC}">
              <c16:uniqueId val="{00000001-3C65-44C2-9F86-7CCD4CEF548E}"/>
            </c:ext>
          </c:extLst>
        </c:ser>
        <c:ser>
          <c:idx val="2"/>
          <c:order val="2"/>
          <c:tx>
            <c:strRef>
              <c:f>Evaluation!$W$229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Evaluation!$X$226:$AB$226</c:f>
              <c:numCache>
                <c:formatCode>General</c:formatCode>
                <c:ptCount val="5"/>
                <c:pt idx="0">
                  <c:v>3</c:v>
                </c:pt>
                <c:pt idx="1">
                  <c:v>5</c:v>
                </c:pt>
                <c:pt idx="2">
                  <c:v>7</c:v>
                </c:pt>
                <c:pt idx="3">
                  <c:v>9</c:v>
                </c:pt>
                <c:pt idx="4">
                  <c:v>11</c:v>
                </c:pt>
              </c:numCache>
            </c:numRef>
          </c:cat>
          <c:val>
            <c:numRef>
              <c:f>Evaluation!$X$229:$AB$229</c:f>
              <c:numCache>
                <c:formatCode>General</c:formatCode>
                <c:ptCount val="5"/>
                <c:pt idx="0">
                  <c:v>1.2999999999999999E-2</c:v>
                </c:pt>
                <c:pt idx="1">
                  <c:v>1.7000000000000001E-2</c:v>
                </c:pt>
                <c:pt idx="2">
                  <c:v>1.7999999999999999E-2</c:v>
                </c:pt>
                <c:pt idx="3">
                  <c:v>0.02</c:v>
                </c:pt>
                <c:pt idx="4">
                  <c:v>1.9E-2</c:v>
                </c:pt>
              </c:numCache>
            </c:numRef>
          </c:val>
          <c:smooth val="0"/>
          <c:extLst>
            <c:ext xmlns:c16="http://schemas.microsoft.com/office/drawing/2014/chart" uri="{C3380CC4-5D6E-409C-BE32-E72D297353CC}">
              <c16:uniqueId val="{00000002-3C65-44C2-9F86-7CCD4CEF548E}"/>
            </c:ext>
          </c:extLst>
        </c:ser>
        <c:dLbls>
          <c:showLegendKey val="0"/>
          <c:showVal val="0"/>
          <c:showCatName val="0"/>
          <c:showSerName val="0"/>
          <c:showPercent val="0"/>
          <c:showBubbleSize val="0"/>
        </c:dLbls>
        <c:marker val="1"/>
        <c:smooth val="0"/>
        <c:axId val="539628440"/>
        <c:axId val="539635656"/>
      </c:lineChart>
      <c:catAx>
        <c:axId val="53962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35656"/>
        <c:crosses val="autoZero"/>
        <c:auto val="1"/>
        <c:lblAlgn val="ctr"/>
        <c:lblOffset val="100"/>
        <c:noMultiLvlLbl val="0"/>
      </c:catAx>
      <c:valAx>
        <c:axId val="53963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28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Evaluation!$AI$227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Evaluation!$AJ$226:$AN$226</c:f>
              <c:numCache>
                <c:formatCode>General</c:formatCode>
                <c:ptCount val="5"/>
                <c:pt idx="0">
                  <c:v>3</c:v>
                </c:pt>
                <c:pt idx="1">
                  <c:v>5</c:v>
                </c:pt>
                <c:pt idx="2">
                  <c:v>7</c:v>
                </c:pt>
                <c:pt idx="3">
                  <c:v>9</c:v>
                </c:pt>
                <c:pt idx="4">
                  <c:v>11</c:v>
                </c:pt>
              </c:numCache>
            </c:numRef>
          </c:cat>
          <c:val>
            <c:numRef>
              <c:f>Evaluation!$AJ$227:$AN$227</c:f>
              <c:numCache>
                <c:formatCode>General</c:formatCode>
                <c:ptCount val="5"/>
                <c:pt idx="0">
                  <c:v>2.5000000000000001E-2</c:v>
                </c:pt>
                <c:pt idx="1">
                  <c:v>0.02</c:v>
                </c:pt>
                <c:pt idx="2">
                  <c:v>1.9E-2</c:v>
                </c:pt>
                <c:pt idx="3">
                  <c:v>1.4999999999999999E-2</c:v>
                </c:pt>
                <c:pt idx="4">
                  <c:v>1.2E-2</c:v>
                </c:pt>
              </c:numCache>
            </c:numRef>
          </c:val>
          <c:smooth val="0"/>
          <c:extLst>
            <c:ext xmlns:c16="http://schemas.microsoft.com/office/drawing/2014/chart" uri="{C3380CC4-5D6E-409C-BE32-E72D297353CC}">
              <c16:uniqueId val="{00000000-D7AC-4698-B80E-A1E5BDEA91D6}"/>
            </c:ext>
          </c:extLst>
        </c:ser>
        <c:ser>
          <c:idx val="1"/>
          <c:order val="1"/>
          <c:tx>
            <c:strRef>
              <c:f>Evaluation!$AI$228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Evaluation!$AJ$226:$AN$226</c:f>
              <c:numCache>
                <c:formatCode>General</c:formatCode>
                <c:ptCount val="5"/>
                <c:pt idx="0">
                  <c:v>3</c:v>
                </c:pt>
                <c:pt idx="1">
                  <c:v>5</c:v>
                </c:pt>
                <c:pt idx="2">
                  <c:v>7</c:v>
                </c:pt>
                <c:pt idx="3">
                  <c:v>9</c:v>
                </c:pt>
                <c:pt idx="4">
                  <c:v>11</c:v>
                </c:pt>
              </c:numCache>
            </c:numRef>
          </c:cat>
          <c:val>
            <c:numRef>
              <c:f>Evaluation!$AJ$228:$AN$228</c:f>
              <c:numCache>
                <c:formatCode>General</c:formatCode>
                <c:ptCount val="5"/>
                <c:pt idx="0">
                  <c:v>8.0000000000000002E-3</c:v>
                </c:pt>
                <c:pt idx="1">
                  <c:v>5.0000000000000001E-3</c:v>
                </c:pt>
                <c:pt idx="2">
                  <c:v>4.0000000000000001E-3</c:v>
                </c:pt>
                <c:pt idx="3">
                  <c:v>3.0000000000000001E-3</c:v>
                </c:pt>
                <c:pt idx="4">
                  <c:v>2E-3</c:v>
                </c:pt>
              </c:numCache>
            </c:numRef>
          </c:val>
          <c:smooth val="0"/>
          <c:extLst>
            <c:ext xmlns:c16="http://schemas.microsoft.com/office/drawing/2014/chart" uri="{C3380CC4-5D6E-409C-BE32-E72D297353CC}">
              <c16:uniqueId val="{00000001-D7AC-4698-B80E-A1E5BDEA91D6}"/>
            </c:ext>
          </c:extLst>
        </c:ser>
        <c:ser>
          <c:idx val="2"/>
          <c:order val="2"/>
          <c:tx>
            <c:strRef>
              <c:f>Evaluation!$AI$229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Evaluation!$AJ$226:$AN$226</c:f>
              <c:numCache>
                <c:formatCode>General</c:formatCode>
                <c:ptCount val="5"/>
                <c:pt idx="0">
                  <c:v>3</c:v>
                </c:pt>
                <c:pt idx="1">
                  <c:v>5</c:v>
                </c:pt>
                <c:pt idx="2">
                  <c:v>7</c:v>
                </c:pt>
                <c:pt idx="3">
                  <c:v>9</c:v>
                </c:pt>
                <c:pt idx="4">
                  <c:v>11</c:v>
                </c:pt>
              </c:numCache>
            </c:numRef>
          </c:cat>
          <c:val>
            <c:numRef>
              <c:f>Evaluation!$AJ$229:$AN$229</c:f>
              <c:numCache>
                <c:formatCode>General</c:formatCode>
                <c:ptCount val="5"/>
                <c:pt idx="0">
                  <c:v>0.40100000000000002</c:v>
                </c:pt>
                <c:pt idx="1">
                  <c:v>0.36199999999999999</c:v>
                </c:pt>
                <c:pt idx="2">
                  <c:v>0.34100000000000003</c:v>
                </c:pt>
                <c:pt idx="3">
                  <c:v>0.307</c:v>
                </c:pt>
                <c:pt idx="4">
                  <c:v>0.28399999999999997</c:v>
                </c:pt>
              </c:numCache>
            </c:numRef>
          </c:val>
          <c:smooth val="0"/>
          <c:extLst>
            <c:ext xmlns:c16="http://schemas.microsoft.com/office/drawing/2014/chart" uri="{C3380CC4-5D6E-409C-BE32-E72D297353CC}">
              <c16:uniqueId val="{00000002-D7AC-4698-B80E-A1E5BDEA91D6}"/>
            </c:ext>
          </c:extLst>
        </c:ser>
        <c:dLbls>
          <c:showLegendKey val="0"/>
          <c:showVal val="0"/>
          <c:showCatName val="0"/>
          <c:showSerName val="0"/>
          <c:showPercent val="0"/>
          <c:showBubbleSize val="0"/>
        </c:dLbls>
        <c:marker val="1"/>
        <c:smooth val="0"/>
        <c:axId val="577120552"/>
        <c:axId val="577120880"/>
      </c:lineChart>
      <c:catAx>
        <c:axId val="5771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20880"/>
        <c:crosses val="autoZero"/>
        <c:auto val="1"/>
        <c:lblAlgn val="ctr"/>
        <c:lblOffset val="100"/>
        <c:noMultiLvlLbl val="0"/>
      </c:catAx>
      <c:valAx>
        <c:axId val="57712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20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UMASS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Evaluation!$W$3</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Evaluation!$X$2:$AF$2</c:f>
              <c:strCache>
                <c:ptCount val="9"/>
                <c:pt idx="0">
                  <c:v>0.1</c:v>
                </c:pt>
                <c:pt idx="1">
                  <c:v>0.2</c:v>
                </c:pt>
                <c:pt idx="2">
                  <c:v>0.3</c:v>
                </c:pt>
                <c:pt idx="3">
                  <c:v>0.4</c:v>
                </c:pt>
                <c:pt idx="4">
                  <c:v>0.5</c:v>
                </c:pt>
                <c:pt idx="5">
                  <c:v>0.6</c:v>
                </c:pt>
                <c:pt idx="6">
                  <c:v>0.7</c:v>
                </c:pt>
                <c:pt idx="7">
                  <c:v>0.8</c:v>
                </c:pt>
                <c:pt idx="8">
                  <c:v>0.9</c:v>
                </c:pt>
              </c:strCache>
            </c:strRef>
          </c:cat>
          <c:val>
            <c:numRef>
              <c:f>Evaluation!$X$3:$AF$3</c:f>
              <c:numCache>
                <c:formatCode>General</c:formatCode>
                <c:ptCount val="9"/>
                <c:pt idx="0">
                  <c:v>6.4000000000000001E-2</c:v>
                </c:pt>
                <c:pt idx="1">
                  <c:v>0.128</c:v>
                </c:pt>
                <c:pt idx="2">
                  <c:v>0.191</c:v>
                </c:pt>
                <c:pt idx="3">
                  <c:v>0.254</c:v>
                </c:pt>
                <c:pt idx="4">
                  <c:v>0.318</c:v>
                </c:pt>
                <c:pt idx="5">
                  <c:v>0.38100000000000001</c:v>
                </c:pt>
                <c:pt idx="6">
                  <c:v>0.44400000000000001</c:v>
                </c:pt>
                <c:pt idx="7">
                  <c:v>0.50800000000000001</c:v>
                </c:pt>
                <c:pt idx="8">
                  <c:v>0.57099999999999995</c:v>
                </c:pt>
              </c:numCache>
            </c:numRef>
          </c:val>
          <c:smooth val="0"/>
          <c:extLst>
            <c:ext xmlns:c16="http://schemas.microsoft.com/office/drawing/2014/chart" uri="{C3380CC4-5D6E-409C-BE32-E72D297353CC}">
              <c16:uniqueId val="{00000000-FBCE-4C0C-AB41-2BE7095B03C9}"/>
            </c:ext>
          </c:extLst>
        </c:ser>
        <c:ser>
          <c:idx val="1"/>
          <c:order val="1"/>
          <c:tx>
            <c:strRef>
              <c:f>Evaluation!$W$4</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Evaluation!$X$2:$AF$2</c:f>
              <c:strCache>
                <c:ptCount val="9"/>
                <c:pt idx="0">
                  <c:v>0.1</c:v>
                </c:pt>
                <c:pt idx="1">
                  <c:v>0.2</c:v>
                </c:pt>
                <c:pt idx="2">
                  <c:v>0.3</c:v>
                </c:pt>
                <c:pt idx="3">
                  <c:v>0.4</c:v>
                </c:pt>
                <c:pt idx="4">
                  <c:v>0.5</c:v>
                </c:pt>
                <c:pt idx="5">
                  <c:v>0.6</c:v>
                </c:pt>
                <c:pt idx="6">
                  <c:v>0.7</c:v>
                </c:pt>
                <c:pt idx="7">
                  <c:v>0.8</c:v>
                </c:pt>
                <c:pt idx="8">
                  <c:v>0.9</c:v>
                </c:pt>
              </c:strCache>
            </c:strRef>
          </c:cat>
          <c:val>
            <c:numRef>
              <c:f>Evaluation!$X$4:$AF$4</c:f>
              <c:numCache>
                <c:formatCode>General</c:formatCode>
                <c:ptCount val="9"/>
                <c:pt idx="0">
                  <c:v>6.7000000000000004E-2</c:v>
                </c:pt>
                <c:pt idx="1">
                  <c:v>0.13100000000000001</c:v>
                </c:pt>
                <c:pt idx="2">
                  <c:v>0.19600000000000001</c:v>
                </c:pt>
                <c:pt idx="3">
                  <c:v>0.26</c:v>
                </c:pt>
                <c:pt idx="4">
                  <c:v>0.32500000000000001</c:v>
                </c:pt>
                <c:pt idx="5">
                  <c:v>0.38900000000000001</c:v>
                </c:pt>
                <c:pt idx="6">
                  <c:v>0.45400000000000001</c:v>
                </c:pt>
                <c:pt idx="7">
                  <c:v>0.51800000000000002</c:v>
                </c:pt>
                <c:pt idx="8">
                  <c:v>0.58299999999999996</c:v>
                </c:pt>
              </c:numCache>
            </c:numRef>
          </c:val>
          <c:smooth val="0"/>
          <c:extLst>
            <c:ext xmlns:c16="http://schemas.microsoft.com/office/drawing/2014/chart" uri="{C3380CC4-5D6E-409C-BE32-E72D297353CC}">
              <c16:uniqueId val="{00000001-FBCE-4C0C-AB41-2BE7095B03C9}"/>
            </c:ext>
          </c:extLst>
        </c:ser>
        <c:ser>
          <c:idx val="2"/>
          <c:order val="2"/>
          <c:tx>
            <c:strRef>
              <c:f>Evaluation!$W$5</c:f>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Evaluation!$X$2:$AF$2</c:f>
              <c:strCache>
                <c:ptCount val="9"/>
                <c:pt idx="0">
                  <c:v>0.1</c:v>
                </c:pt>
                <c:pt idx="1">
                  <c:v>0.2</c:v>
                </c:pt>
                <c:pt idx="2">
                  <c:v>0.3</c:v>
                </c:pt>
                <c:pt idx="3">
                  <c:v>0.4</c:v>
                </c:pt>
                <c:pt idx="4">
                  <c:v>0.5</c:v>
                </c:pt>
                <c:pt idx="5">
                  <c:v>0.6</c:v>
                </c:pt>
                <c:pt idx="6">
                  <c:v>0.7</c:v>
                </c:pt>
                <c:pt idx="7">
                  <c:v>0.8</c:v>
                </c:pt>
                <c:pt idx="8">
                  <c:v>0.9</c:v>
                </c:pt>
              </c:strCache>
            </c:strRef>
          </c:cat>
          <c:val>
            <c:numRef>
              <c:f>Evaluation!$X$5:$AF$5</c:f>
              <c:numCache>
                <c:formatCode>General</c:formatCode>
                <c:ptCount val="9"/>
                <c:pt idx="0">
                  <c:v>5.5E-2</c:v>
                </c:pt>
                <c:pt idx="1">
                  <c:v>0.108</c:v>
                </c:pt>
                <c:pt idx="2">
                  <c:v>0.161</c:v>
                </c:pt>
                <c:pt idx="3">
                  <c:v>0.215</c:v>
                </c:pt>
                <c:pt idx="4">
                  <c:v>0.26800000000000002</c:v>
                </c:pt>
                <c:pt idx="5">
                  <c:v>0.32100000000000001</c:v>
                </c:pt>
                <c:pt idx="6">
                  <c:v>0.375</c:v>
                </c:pt>
                <c:pt idx="7">
                  <c:v>0.42799999999999999</c:v>
                </c:pt>
                <c:pt idx="8">
                  <c:v>0.48099999999999998</c:v>
                </c:pt>
              </c:numCache>
            </c:numRef>
          </c:val>
          <c:smooth val="0"/>
          <c:extLst>
            <c:ext xmlns:c16="http://schemas.microsoft.com/office/drawing/2014/chart" uri="{C3380CC4-5D6E-409C-BE32-E72D297353CC}">
              <c16:uniqueId val="{00000002-FBCE-4C0C-AB41-2BE7095B03C9}"/>
            </c:ext>
          </c:extLst>
        </c:ser>
        <c:ser>
          <c:idx val="3"/>
          <c:order val="3"/>
          <c:tx>
            <c:strRef>
              <c:f>Evaluation!$W$6</c:f>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Evaluation!$X$2:$AF$2</c:f>
              <c:strCache>
                <c:ptCount val="9"/>
                <c:pt idx="0">
                  <c:v>0.1</c:v>
                </c:pt>
                <c:pt idx="1">
                  <c:v>0.2</c:v>
                </c:pt>
                <c:pt idx="2">
                  <c:v>0.3</c:v>
                </c:pt>
                <c:pt idx="3">
                  <c:v>0.4</c:v>
                </c:pt>
                <c:pt idx="4">
                  <c:v>0.5</c:v>
                </c:pt>
                <c:pt idx="5">
                  <c:v>0.6</c:v>
                </c:pt>
                <c:pt idx="6">
                  <c:v>0.7</c:v>
                </c:pt>
                <c:pt idx="7">
                  <c:v>0.8</c:v>
                </c:pt>
                <c:pt idx="8">
                  <c:v>0.9</c:v>
                </c:pt>
              </c:strCache>
            </c:strRef>
          </c:cat>
          <c:val>
            <c:numRef>
              <c:f>Evaluation!$X$6:$AF$6</c:f>
              <c:numCache>
                <c:formatCode>General</c:formatCode>
                <c:ptCount val="9"/>
                <c:pt idx="0">
                  <c:v>8.2000000000000003E-2</c:v>
                </c:pt>
                <c:pt idx="1">
                  <c:v>0.16300000000000001</c:v>
                </c:pt>
                <c:pt idx="2">
                  <c:v>0.24399999999999999</c:v>
                </c:pt>
                <c:pt idx="3">
                  <c:v>0.32500000000000001</c:v>
                </c:pt>
                <c:pt idx="4">
                  <c:v>0.40699999999999997</c:v>
                </c:pt>
                <c:pt idx="5">
                  <c:v>0.48799999999999999</c:v>
                </c:pt>
                <c:pt idx="6">
                  <c:v>0.56899999999999995</c:v>
                </c:pt>
                <c:pt idx="7">
                  <c:v>0.65</c:v>
                </c:pt>
                <c:pt idx="8">
                  <c:v>0.73099999999999998</c:v>
                </c:pt>
              </c:numCache>
            </c:numRef>
          </c:val>
          <c:smooth val="0"/>
          <c:extLst>
            <c:ext xmlns:c16="http://schemas.microsoft.com/office/drawing/2014/chart" uri="{C3380CC4-5D6E-409C-BE32-E72D297353CC}">
              <c16:uniqueId val="{00000003-FBCE-4C0C-AB41-2BE7095B03C9}"/>
            </c:ext>
          </c:extLst>
        </c:ser>
        <c:ser>
          <c:idx val="4"/>
          <c:order val="4"/>
          <c:tx>
            <c:strRef>
              <c:f>Evaluation!$W$7</c:f>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Evaluation!$X$2:$AF$2</c:f>
              <c:strCache>
                <c:ptCount val="9"/>
                <c:pt idx="0">
                  <c:v>0.1</c:v>
                </c:pt>
                <c:pt idx="1">
                  <c:v>0.2</c:v>
                </c:pt>
                <c:pt idx="2">
                  <c:v>0.3</c:v>
                </c:pt>
                <c:pt idx="3">
                  <c:v>0.4</c:v>
                </c:pt>
                <c:pt idx="4">
                  <c:v>0.5</c:v>
                </c:pt>
                <c:pt idx="5">
                  <c:v>0.6</c:v>
                </c:pt>
                <c:pt idx="6">
                  <c:v>0.7</c:v>
                </c:pt>
                <c:pt idx="7">
                  <c:v>0.8</c:v>
                </c:pt>
                <c:pt idx="8">
                  <c:v>0.9</c:v>
                </c:pt>
              </c:strCache>
            </c:strRef>
          </c:cat>
          <c:val>
            <c:numRef>
              <c:f>Evaluation!$X$7:$AF$7</c:f>
              <c:numCache>
                <c:formatCode>General</c:formatCode>
                <c:ptCount val="9"/>
                <c:pt idx="0">
                  <c:v>6.6000000000000003E-2</c:v>
                </c:pt>
                <c:pt idx="1">
                  <c:v>0.13200000000000001</c:v>
                </c:pt>
                <c:pt idx="2">
                  <c:v>0.19700000000000001</c:v>
                </c:pt>
                <c:pt idx="3">
                  <c:v>0.26200000000000001</c:v>
                </c:pt>
                <c:pt idx="4">
                  <c:v>0.32800000000000001</c:v>
                </c:pt>
                <c:pt idx="5">
                  <c:v>0.39300000000000002</c:v>
                </c:pt>
                <c:pt idx="6">
                  <c:v>0.45800000000000002</c:v>
                </c:pt>
                <c:pt idx="7">
                  <c:v>0.52400000000000002</c:v>
                </c:pt>
                <c:pt idx="8">
                  <c:v>0.58899999999999997</c:v>
                </c:pt>
              </c:numCache>
            </c:numRef>
          </c:val>
          <c:smooth val="0"/>
          <c:extLst>
            <c:ext xmlns:c16="http://schemas.microsoft.com/office/drawing/2014/chart" uri="{C3380CC4-5D6E-409C-BE32-E72D297353CC}">
              <c16:uniqueId val="{00000004-FBCE-4C0C-AB41-2BE7095B03C9}"/>
            </c:ext>
          </c:extLst>
        </c:ser>
        <c:ser>
          <c:idx val="5"/>
          <c:order val="5"/>
          <c:tx>
            <c:strRef>
              <c:f>Evaluation!$W$8</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Evaluation!$X$2:$AF$2</c:f>
              <c:strCache>
                <c:ptCount val="9"/>
                <c:pt idx="0">
                  <c:v>0.1</c:v>
                </c:pt>
                <c:pt idx="1">
                  <c:v>0.2</c:v>
                </c:pt>
                <c:pt idx="2">
                  <c:v>0.3</c:v>
                </c:pt>
                <c:pt idx="3">
                  <c:v>0.4</c:v>
                </c:pt>
                <c:pt idx="4">
                  <c:v>0.5</c:v>
                </c:pt>
                <c:pt idx="5">
                  <c:v>0.6</c:v>
                </c:pt>
                <c:pt idx="6">
                  <c:v>0.7</c:v>
                </c:pt>
                <c:pt idx="7">
                  <c:v>0.8</c:v>
                </c:pt>
                <c:pt idx="8">
                  <c:v>0.9</c:v>
                </c:pt>
              </c:strCache>
            </c:strRef>
          </c:cat>
          <c:val>
            <c:numRef>
              <c:f>Evaluation!$X$8:$AF$8</c:f>
              <c:numCache>
                <c:formatCode>General</c:formatCode>
                <c:ptCount val="9"/>
              </c:numCache>
            </c:numRef>
          </c:val>
          <c:smooth val="0"/>
          <c:extLst>
            <c:ext xmlns:c16="http://schemas.microsoft.com/office/drawing/2014/chart" uri="{C3380CC4-5D6E-409C-BE32-E72D297353CC}">
              <c16:uniqueId val="{00000005-FBCE-4C0C-AB41-2BE7095B03C9}"/>
            </c:ext>
          </c:extLst>
        </c:ser>
        <c:ser>
          <c:idx val="6"/>
          <c:order val="6"/>
          <c:tx>
            <c:strRef>
              <c:f>Evaluation!$W$9</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Evaluation!$X$2:$AF$2</c:f>
              <c:strCache>
                <c:ptCount val="9"/>
                <c:pt idx="0">
                  <c:v>0.1</c:v>
                </c:pt>
                <c:pt idx="1">
                  <c:v>0.2</c:v>
                </c:pt>
                <c:pt idx="2">
                  <c:v>0.3</c:v>
                </c:pt>
                <c:pt idx="3">
                  <c:v>0.4</c:v>
                </c:pt>
                <c:pt idx="4">
                  <c:v>0.5</c:v>
                </c:pt>
                <c:pt idx="5">
                  <c:v>0.6</c:v>
                </c:pt>
                <c:pt idx="6">
                  <c:v>0.7</c:v>
                </c:pt>
                <c:pt idx="7">
                  <c:v>0.8</c:v>
                </c:pt>
                <c:pt idx="8">
                  <c:v>0.9</c:v>
                </c:pt>
              </c:strCache>
            </c:strRef>
          </c:cat>
          <c:val>
            <c:numRef>
              <c:f>Evaluation!$X$9:$AF$9</c:f>
              <c:numCache>
                <c:formatCode>_-* #,##0.000_-;\-* #,##0.000_-;_-* "-"_-;_-@_-</c:formatCode>
                <c:ptCount val="9"/>
                <c:pt idx="0">
                  <c:v>6.6799999999999998E-2</c:v>
                </c:pt>
                <c:pt idx="1">
                  <c:v>0.13240000000000002</c:v>
                </c:pt>
                <c:pt idx="2">
                  <c:v>0.19780000000000003</c:v>
                </c:pt>
                <c:pt idx="3">
                  <c:v>0.26319999999999999</c:v>
                </c:pt>
                <c:pt idx="4">
                  <c:v>0.32920000000000005</c:v>
                </c:pt>
                <c:pt idx="5">
                  <c:v>0.39439999999999997</c:v>
                </c:pt>
                <c:pt idx="6">
                  <c:v>0.46000000000000008</c:v>
                </c:pt>
                <c:pt idx="7">
                  <c:v>0.52560000000000007</c:v>
                </c:pt>
                <c:pt idx="8">
                  <c:v>0.59099999999999997</c:v>
                </c:pt>
              </c:numCache>
            </c:numRef>
          </c:val>
          <c:smooth val="0"/>
          <c:extLst>
            <c:ext xmlns:c16="http://schemas.microsoft.com/office/drawing/2014/chart" uri="{C3380CC4-5D6E-409C-BE32-E72D297353CC}">
              <c16:uniqueId val="{00000006-FBCE-4C0C-AB41-2BE7095B03C9}"/>
            </c:ext>
          </c:extLst>
        </c:ser>
        <c:dLbls>
          <c:showLegendKey val="0"/>
          <c:showVal val="0"/>
          <c:showCatName val="0"/>
          <c:showSerName val="0"/>
          <c:showPercent val="0"/>
          <c:showBubbleSize val="0"/>
        </c:dLbls>
        <c:marker val="1"/>
        <c:smooth val="0"/>
        <c:axId val="571042128"/>
        <c:axId val="571036552"/>
      </c:lineChart>
      <c:catAx>
        <c:axId val="57104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6552"/>
        <c:crosses val="autoZero"/>
        <c:auto val="1"/>
        <c:lblAlgn val="ctr"/>
        <c:lblOffset val="100"/>
        <c:noMultiLvlLbl val="0"/>
      </c:catAx>
      <c:valAx>
        <c:axId val="57103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4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Evaluation!$AS$227</c:f>
              <c:strCache>
                <c:ptCount val="1"/>
                <c:pt idx="0">
                  <c:v>Edukasi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Evaluation!$AT$226:$AX$226</c:f>
              <c:numCache>
                <c:formatCode>General</c:formatCode>
                <c:ptCount val="5"/>
                <c:pt idx="0">
                  <c:v>3</c:v>
                </c:pt>
                <c:pt idx="1">
                  <c:v>5</c:v>
                </c:pt>
                <c:pt idx="2">
                  <c:v>7</c:v>
                </c:pt>
                <c:pt idx="3">
                  <c:v>9</c:v>
                </c:pt>
                <c:pt idx="4">
                  <c:v>11</c:v>
                </c:pt>
              </c:numCache>
            </c:numRef>
          </c:cat>
          <c:val>
            <c:numRef>
              <c:f>Evaluation!$AT$227:$AX$227</c:f>
              <c:numCache>
                <c:formatCode>General</c:formatCode>
                <c:ptCount val="5"/>
                <c:pt idx="0">
                  <c:v>37.700000000000003</c:v>
                </c:pt>
                <c:pt idx="1">
                  <c:v>53.1</c:v>
                </c:pt>
                <c:pt idx="2">
                  <c:v>69.5</c:v>
                </c:pt>
                <c:pt idx="3">
                  <c:v>85.1</c:v>
                </c:pt>
                <c:pt idx="4">
                  <c:v>210</c:v>
                </c:pt>
              </c:numCache>
            </c:numRef>
          </c:val>
          <c:smooth val="0"/>
          <c:extLst>
            <c:ext xmlns:c16="http://schemas.microsoft.com/office/drawing/2014/chart" uri="{C3380CC4-5D6E-409C-BE32-E72D297353CC}">
              <c16:uniqueId val="{00000000-5ADB-4A17-A86A-96504979F6CD}"/>
            </c:ext>
          </c:extLst>
        </c:ser>
        <c:ser>
          <c:idx val="1"/>
          <c:order val="1"/>
          <c:tx>
            <c:strRef>
              <c:f>Evaluation!$AS$228</c:f>
              <c:strCache>
                <c:ptCount val="1"/>
                <c:pt idx="0">
                  <c:v>E-commerce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Evaluation!$AT$226:$AX$226</c:f>
              <c:numCache>
                <c:formatCode>General</c:formatCode>
                <c:ptCount val="5"/>
                <c:pt idx="0">
                  <c:v>3</c:v>
                </c:pt>
                <c:pt idx="1">
                  <c:v>5</c:v>
                </c:pt>
                <c:pt idx="2">
                  <c:v>7</c:v>
                </c:pt>
                <c:pt idx="3">
                  <c:v>9</c:v>
                </c:pt>
                <c:pt idx="4">
                  <c:v>11</c:v>
                </c:pt>
              </c:numCache>
            </c:numRef>
          </c:cat>
          <c:val>
            <c:numRef>
              <c:f>Evaluation!$AT$228:$AX$228</c:f>
              <c:numCache>
                <c:formatCode>General</c:formatCode>
                <c:ptCount val="5"/>
                <c:pt idx="0" formatCode="#,##0.0">
                  <c:v>54.652999999999999</c:v>
                </c:pt>
                <c:pt idx="1">
                  <c:v>68</c:v>
                </c:pt>
                <c:pt idx="2">
                  <c:v>86.9</c:v>
                </c:pt>
                <c:pt idx="3">
                  <c:v>122</c:v>
                </c:pt>
                <c:pt idx="4">
                  <c:v>123.8</c:v>
                </c:pt>
              </c:numCache>
            </c:numRef>
          </c:val>
          <c:smooth val="0"/>
          <c:extLst>
            <c:ext xmlns:c16="http://schemas.microsoft.com/office/drawing/2014/chart" uri="{C3380CC4-5D6E-409C-BE32-E72D297353CC}">
              <c16:uniqueId val="{00000001-5ADB-4A17-A86A-96504979F6CD}"/>
            </c:ext>
          </c:extLst>
        </c:ser>
        <c:ser>
          <c:idx val="2"/>
          <c:order val="2"/>
          <c:tx>
            <c:strRef>
              <c:f>Evaluation!$AS$229</c:f>
              <c:strCache>
                <c:ptCount val="1"/>
                <c:pt idx="0">
                  <c:v>Game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Evaluation!$AT$226:$AX$226</c:f>
              <c:numCache>
                <c:formatCode>General</c:formatCode>
                <c:ptCount val="5"/>
                <c:pt idx="0">
                  <c:v>3</c:v>
                </c:pt>
                <c:pt idx="1">
                  <c:v>5</c:v>
                </c:pt>
                <c:pt idx="2">
                  <c:v>7</c:v>
                </c:pt>
                <c:pt idx="3">
                  <c:v>9</c:v>
                </c:pt>
                <c:pt idx="4">
                  <c:v>11</c:v>
                </c:pt>
              </c:numCache>
            </c:numRef>
          </c:cat>
          <c:val>
            <c:numRef>
              <c:f>Evaluation!$AT$229:$AX$229</c:f>
              <c:numCache>
                <c:formatCode>General</c:formatCode>
                <c:ptCount val="5"/>
                <c:pt idx="0">
                  <c:v>380.5</c:v>
                </c:pt>
                <c:pt idx="1">
                  <c:v>523</c:v>
                </c:pt>
                <c:pt idx="2">
                  <c:v>684.7</c:v>
                </c:pt>
                <c:pt idx="3">
                  <c:v>825</c:v>
                </c:pt>
                <c:pt idx="4">
                  <c:v>992.5</c:v>
                </c:pt>
              </c:numCache>
            </c:numRef>
          </c:val>
          <c:smooth val="0"/>
          <c:extLst>
            <c:ext xmlns:c16="http://schemas.microsoft.com/office/drawing/2014/chart" uri="{C3380CC4-5D6E-409C-BE32-E72D297353CC}">
              <c16:uniqueId val="{00000002-5ADB-4A17-A86A-96504979F6CD}"/>
            </c:ext>
          </c:extLst>
        </c:ser>
        <c:dLbls>
          <c:showLegendKey val="0"/>
          <c:showVal val="0"/>
          <c:showCatName val="0"/>
          <c:showSerName val="0"/>
          <c:showPercent val="0"/>
          <c:showBubbleSize val="0"/>
        </c:dLbls>
        <c:marker val="1"/>
        <c:smooth val="0"/>
        <c:axId val="586451920"/>
        <c:axId val="586452248"/>
      </c:lineChart>
      <c:catAx>
        <c:axId val="5864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52248"/>
        <c:crosses val="autoZero"/>
        <c:auto val="1"/>
        <c:lblAlgn val="ctr"/>
        <c:lblOffset val="100"/>
        <c:noMultiLvlLbl val="0"/>
      </c:catAx>
      <c:valAx>
        <c:axId val="58645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5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PMI</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Evaluation!$A$329</c:f>
              <c:strCache>
                <c:ptCount val="1"/>
                <c:pt idx="0">
                  <c:v>Education</c:v>
                </c:pt>
              </c:strCache>
            </c:strRef>
          </c:tx>
          <c:spPr>
            <a:ln w="15875" cap="sq" cmpd="sng">
              <a:solidFill>
                <a:schemeClr val="accent1"/>
              </a:solidFill>
              <a:prstDash val="sysDash"/>
              <a:miter lim="800000"/>
              <a:headEnd type="none"/>
            </a:ln>
            <a:effectLst/>
          </c:spPr>
          <c:marker>
            <c:symbol val="circle"/>
            <c:size val="5"/>
            <c:spPr>
              <a:noFill/>
              <a:ln w="9525">
                <a:solidFill>
                  <a:schemeClr val="accent1"/>
                </a:solidFill>
              </a:ln>
              <a:effectLst/>
            </c:spPr>
          </c:marker>
          <c:cat>
            <c:strRef>
              <c:f>Evaluation!$B$328:$J$328</c:f>
              <c:strCache>
                <c:ptCount val="9"/>
                <c:pt idx="0">
                  <c:v>0.1</c:v>
                </c:pt>
                <c:pt idx="1">
                  <c:v>0.2</c:v>
                </c:pt>
                <c:pt idx="2">
                  <c:v>0.3</c:v>
                </c:pt>
                <c:pt idx="3">
                  <c:v>0.4</c:v>
                </c:pt>
                <c:pt idx="4">
                  <c:v>0.5</c:v>
                </c:pt>
                <c:pt idx="5">
                  <c:v>0.6</c:v>
                </c:pt>
                <c:pt idx="6">
                  <c:v>0.7</c:v>
                </c:pt>
                <c:pt idx="7">
                  <c:v>0.8</c:v>
                </c:pt>
                <c:pt idx="8">
                  <c:v>0.9</c:v>
                </c:pt>
              </c:strCache>
            </c:strRef>
          </c:cat>
          <c:val>
            <c:numRef>
              <c:f>Evaluation!$B$329:$J$329</c:f>
              <c:numCache>
                <c:formatCode>General</c:formatCode>
                <c:ptCount val="9"/>
                <c:pt idx="0">
                  <c:v>6.157</c:v>
                </c:pt>
                <c:pt idx="1">
                  <c:v>6.1908000000000003</c:v>
                </c:pt>
                <c:pt idx="2">
                  <c:v>6.1908000000000003</c:v>
                </c:pt>
                <c:pt idx="3">
                  <c:v>6.1908000000000003</c:v>
                </c:pt>
                <c:pt idx="4">
                  <c:v>6.1979999999999995</c:v>
                </c:pt>
                <c:pt idx="5">
                  <c:v>6.3906000000000009</c:v>
                </c:pt>
                <c:pt idx="6">
                  <c:v>7.2694000000000001</c:v>
                </c:pt>
                <c:pt idx="7">
                  <c:v>8.5188000000000006</c:v>
                </c:pt>
              </c:numCache>
            </c:numRef>
          </c:val>
          <c:smooth val="0"/>
          <c:extLst>
            <c:ext xmlns:c16="http://schemas.microsoft.com/office/drawing/2014/chart" uri="{C3380CC4-5D6E-409C-BE32-E72D297353CC}">
              <c16:uniqueId val="{00000000-7703-46BB-91D7-B19E5EACBEE3}"/>
            </c:ext>
          </c:extLst>
        </c:ser>
        <c:ser>
          <c:idx val="1"/>
          <c:order val="1"/>
          <c:tx>
            <c:strRef>
              <c:f>Evaluation!$A$330</c:f>
              <c:strCache>
                <c:ptCount val="1"/>
                <c:pt idx="0">
                  <c:v>E-commerce</c:v>
                </c:pt>
              </c:strCache>
            </c:strRef>
          </c:tx>
          <c:spPr>
            <a:ln w="15875" cap="flat">
              <a:solidFill>
                <a:schemeClr val="accent2"/>
              </a:solidFill>
              <a:prstDash val="dashDot"/>
              <a:round/>
            </a:ln>
            <a:effectLst/>
          </c:spPr>
          <c:marker>
            <c:symbol val="square"/>
            <c:size val="5"/>
            <c:spPr>
              <a:noFill/>
              <a:ln w="9525">
                <a:solidFill>
                  <a:schemeClr val="accent2"/>
                </a:solidFill>
              </a:ln>
              <a:effectLst/>
            </c:spPr>
          </c:marker>
          <c:cat>
            <c:strRef>
              <c:f>Evaluation!$B$328:$J$328</c:f>
              <c:strCache>
                <c:ptCount val="9"/>
                <c:pt idx="0">
                  <c:v>0.1</c:v>
                </c:pt>
                <c:pt idx="1">
                  <c:v>0.2</c:v>
                </c:pt>
                <c:pt idx="2">
                  <c:v>0.3</c:v>
                </c:pt>
                <c:pt idx="3">
                  <c:v>0.4</c:v>
                </c:pt>
                <c:pt idx="4">
                  <c:v>0.5</c:v>
                </c:pt>
                <c:pt idx="5">
                  <c:v>0.6</c:v>
                </c:pt>
                <c:pt idx="6">
                  <c:v>0.7</c:v>
                </c:pt>
                <c:pt idx="7">
                  <c:v>0.8</c:v>
                </c:pt>
                <c:pt idx="8">
                  <c:v>0.9</c:v>
                </c:pt>
              </c:strCache>
            </c:strRef>
          </c:cat>
          <c:val>
            <c:numRef>
              <c:f>Evaluation!$B$330:$J$330</c:f>
              <c:numCache>
                <c:formatCode>General</c:formatCode>
                <c:ptCount val="9"/>
                <c:pt idx="0">
                  <c:v>5.4458000000000002</c:v>
                </c:pt>
                <c:pt idx="1">
                  <c:v>5.4458000000000002</c:v>
                </c:pt>
                <c:pt idx="2">
                  <c:v>5.5457999999999998</c:v>
                </c:pt>
                <c:pt idx="3">
                  <c:v>5.5457999999999998</c:v>
                </c:pt>
                <c:pt idx="4">
                  <c:v>5.6920000000000002</c:v>
                </c:pt>
                <c:pt idx="5">
                  <c:v>6.08</c:v>
                </c:pt>
                <c:pt idx="6">
                  <c:v>7.0725999999999996</c:v>
                </c:pt>
                <c:pt idx="7">
                  <c:v>8.7907999999999991</c:v>
                </c:pt>
              </c:numCache>
            </c:numRef>
          </c:val>
          <c:smooth val="0"/>
          <c:extLst>
            <c:ext xmlns:c16="http://schemas.microsoft.com/office/drawing/2014/chart" uri="{C3380CC4-5D6E-409C-BE32-E72D297353CC}">
              <c16:uniqueId val="{00000001-7703-46BB-91D7-B19E5EACBEE3}"/>
            </c:ext>
          </c:extLst>
        </c:ser>
        <c:ser>
          <c:idx val="2"/>
          <c:order val="2"/>
          <c:tx>
            <c:strRef>
              <c:f>Evaluation!$A$331</c:f>
              <c:strCache>
                <c:ptCount val="1"/>
                <c:pt idx="0">
                  <c:v>Game</c:v>
                </c:pt>
              </c:strCache>
            </c:strRef>
          </c:tx>
          <c:spPr>
            <a:ln w="15875" cap="rnd">
              <a:solidFill>
                <a:schemeClr val="accent3"/>
              </a:solidFill>
              <a:prstDash val="sysDot"/>
              <a:round/>
            </a:ln>
            <a:effectLst/>
          </c:spPr>
          <c:marker>
            <c:symbol val="triangle"/>
            <c:size val="5"/>
            <c:spPr>
              <a:noFill/>
              <a:ln w="9525" cap="sq">
                <a:solidFill>
                  <a:schemeClr val="accent3"/>
                </a:solidFill>
                <a:prstDash val="solid"/>
                <a:round/>
                <a:headEnd type="diamond"/>
              </a:ln>
              <a:effectLst/>
            </c:spPr>
          </c:marker>
          <c:cat>
            <c:strRef>
              <c:f>Evaluation!$B$328:$J$328</c:f>
              <c:strCache>
                <c:ptCount val="9"/>
                <c:pt idx="0">
                  <c:v>0.1</c:v>
                </c:pt>
                <c:pt idx="1">
                  <c:v>0.2</c:v>
                </c:pt>
                <c:pt idx="2">
                  <c:v>0.3</c:v>
                </c:pt>
                <c:pt idx="3">
                  <c:v>0.4</c:v>
                </c:pt>
                <c:pt idx="4">
                  <c:v>0.5</c:v>
                </c:pt>
                <c:pt idx="5">
                  <c:v>0.6</c:v>
                </c:pt>
                <c:pt idx="6">
                  <c:v>0.7</c:v>
                </c:pt>
                <c:pt idx="7">
                  <c:v>0.8</c:v>
                </c:pt>
                <c:pt idx="8">
                  <c:v>0.9</c:v>
                </c:pt>
              </c:strCache>
            </c:strRef>
          </c:cat>
          <c:val>
            <c:numRef>
              <c:f>Evaluation!$B$331:$J$331</c:f>
              <c:numCache>
                <c:formatCode>General</c:formatCode>
                <c:ptCount val="9"/>
                <c:pt idx="0">
                  <c:v>5.4597999999999995</c:v>
                </c:pt>
                <c:pt idx="1">
                  <c:v>5.4597999999999995</c:v>
                </c:pt>
                <c:pt idx="2">
                  <c:v>5.476</c:v>
                </c:pt>
                <c:pt idx="3">
                  <c:v>5.4752000000000001</c:v>
                </c:pt>
                <c:pt idx="4">
                  <c:v>5.8452000000000002</c:v>
                </c:pt>
                <c:pt idx="5">
                  <c:v>6.1938000000000004</c:v>
                </c:pt>
                <c:pt idx="6">
                  <c:v>7.069799999999999</c:v>
                </c:pt>
                <c:pt idx="7">
                  <c:v>7.9390000000000001</c:v>
                </c:pt>
              </c:numCache>
            </c:numRef>
          </c:val>
          <c:smooth val="0"/>
          <c:extLst>
            <c:ext xmlns:c16="http://schemas.microsoft.com/office/drawing/2014/chart" uri="{C3380CC4-5D6E-409C-BE32-E72D297353CC}">
              <c16:uniqueId val="{00000002-7703-46BB-91D7-B19E5EACBEE3}"/>
            </c:ext>
          </c:extLst>
        </c:ser>
        <c:dLbls>
          <c:showLegendKey val="0"/>
          <c:showVal val="0"/>
          <c:showCatName val="0"/>
          <c:showSerName val="0"/>
          <c:showPercent val="0"/>
          <c:showBubbleSize val="0"/>
        </c:dLbls>
        <c:marker val="1"/>
        <c:smooth val="0"/>
        <c:axId val="540191408"/>
        <c:axId val="540192392"/>
      </c:lineChart>
      <c:catAx>
        <c:axId val="54019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92392"/>
        <c:crosses val="autoZero"/>
        <c:auto val="1"/>
        <c:lblAlgn val="ctr"/>
        <c:lblOffset val="100"/>
        <c:noMultiLvlLbl val="0"/>
      </c:catAx>
      <c:valAx>
        <c:axId val="54019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9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D" sz="1000"/>
              <a:t>Average Umass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Evaluation!$L$329</c:f>
              <c:strCache>
                <c:ptCount val="1"/>
                <c:pt idx="0">
                  <c:v>Education</c:v>
                </c:pt>
              </c:strCache>
            </c:strRef>
          </c:tx>
          <c:spPr>
            <a:ln w="15875" cap="rnd">
              <a:solidFill>
                <a:schemeClr val="accent1"/>
              </a:solidFill>
              <a:prstDash val="dash"/>
              <a:round/>
            </a:ln>
            <a:effectLst/>
          </c:spPr>
          <c:marker>
            <c:symbol val="triangle"/>
            <c:size val="5"/>
            <c:spPr>
              <a:noFill/>
              <a:ln w="9525">
                <a:solidFill>
                  <a:schemeClr val="accent1"/>
                </a:solidFill>
              </a:ln>
              <a:effectLst/>
            </c:spPr>
          </c:marker>
          <c:cat>
            <c:strRef>
              <c:f>Evaluation!$M$328:$U$328</c:f>
              <c:strCache>
                <c:ptCount val="9"/>
                <c:pt idx="0">
                  <c:v>0.1</c:v>
                </c:pt>
                <c:pt idx="1">
                  <c:v>0.2</c:v>
                </c:pt>
                <c:pt idx="2">
                  <c:v>0.3</c:v>
                </c:pt>
                <c:pt idx="3">
                  <c:v>0.4</c:v>
                </c:pt>
                <c:pt idx="4">
                  <c:v>0.5</c:v>
                </c:pt>
                <c:pt idx="5">
                  <c:v>0.6</c:v>
                </c:pt>
                <c:pt idx="6">
                  <c:v>0.7</c:v>
                </c:pt>
                <c:pt idx="7">
                  <c:v>0.8</c:v>
                </c:pt>
                <c:pt idx="8">
                  <c:v>0.9</c:v>
                </c:pt>
              </c:strCache>
            </c:strRef>
          </c:cat>
          <c:val>
            <c:numRef>
              <c:f>Evaluation!$M$329:$U$329</c:f>
              <c:numCache>
                <c:formatCode>General</c:formatCode>
                <c:ptCount val="9"/>
                <c:pt idx="0">
                  <c:v>5.0999999999999997E-2</c:v>
                </c:pt>
                <c:pt idx="1">
                  <c:v>5.0999999999999997E-2</c:v>
                </c:pt>
                <c:pt idx="2">
                  <c:v>5.1999999999999998E-2</c:v>
                </c:pt>
                <c:pt idx="3">
                  <c:v>5.1999999999999998E-2</c:v>
                </c:pt>
                <c:pt idx="4">
                  <c:v>5.2400000000000002E-2</c:v>
                </c:pt>
                <c:pt idx="5">
                  <c:v>0.06</c:v>
                </c:pt>
                <c:pt idx="6">
                  <c:v>0.1</c:v>
                </c:pt>
                <c:pt idx="7">
                  <c:v>0.28399999999999997</c:v>
                </c:pt>
              </c:numCache>
            </c:numRef>
          </c:val>
          <c:smooth val="0"/>
          <c:extLst>
            <c:ext xmlns:c16="http://schemas.microsoft.com/office/drawing/2014/chart" uri="{C3380CC4-5D6E-409C-BE32-E72D297353CC}">
              <c16:uniqueId val="{00000000-7404-4B6D-98E3-236FC7C2FDA9}"/>
            </c:ext>
          </c:extLst>
        </c:ser>
        <c:ser>
          <c:idx val="1"/>
          <c:order val="1"/>
          <c:tx>
            <c:strRef>
              <c:f>Evaluation!$L$330</c:f>
              <c:strCache>
                <c:ptCount val="1"/>
                <c:pt idx="0">
                  <c:v>E-commerce</c:v>
                </c:pt>
              </c:strCache>
            </c:strRef>
          </c:tx>
          <c:spPr>
            <a:ln w="15875" cap="rnd">
              <a:solidFill>
                <a:schemeClr val="accent2"/>
              </a:solidFill>
              <a:prstDash val="sysDash"/>
              <a:round/>
            </a:ln>
            <a:effectLst/>
          </c:spPr>
          <c:marker>
            <c:symbol val="x"/>
            <c:size val="5"/>
            <c:spPr>
              <a:noFill/>
              <a:ln w="9525">
                <a:solidFill>
                  <a:schemeClr val="accent2">
                    <a:alpha val="98000"/>
                  </a:schemeClr>
                </a:solidFill>
              </a:ln>
              <a:effectLst/>
            </c:spPr>
          </c:marker>
          <c:cat>
            <c:strRef>
              <c:f>Evaluation!$M$328:$U$328</c:f>
              <c:strCache>
                <c:ptCount val="9"/>
                <c:pt idx="0">
                  <c:v>0.1</c:v>
                </c:pt>
                <c:pt idx="1">
                  <c:v>0.2</c:v>
                </c:pt>
                <c:pt idx="2">
                  <c:v>0.3</c:v>
                </c:pt>
                <c:pt idx="3">
                  <c:v>0.4</c:v>
                </c:pt>
                <c:pt idx="4">
                  <c:v>0.5</c:v>
                </c:pt>
                <c:pt idx="5">
                  <c:v>0.6</c:v>
                </c:pt>
                <c:pt idx="6">
                  <c:v>0.7</c:v>
                </c:pt>
                <c:pt idx="7">
                  <c:v>0.8</c:v>
                </c:pt>
                <c:pt idx="8">
                  <c:v>0.9</c:v>
                </c:pt>
              </c:strCache>
            </c:strRef>
          </c:cat>
          <c:val>
            <c:numRef>
              <c:f>Evaluation!$M$330:$U$330</c:f>
              <c:numCache>
                <c:formatCode>General</c:formatCode>
                <c:ptCount val="9"/>
                <c:pt idx="0">
                  <c:v>3.4599999999999999E-2</c:v>
                </c:pt>
                <c:pt idx="1">
                  <c:v>3.4599999999999999E-2</c:v>
                </c:pt>
                <c:pt idx="2">
                  <c:v>3.6999999999999998E-2</c:v>
                </c:pt>
                <c:pt idx="3">
                  <c:v>3.6999999999999998E-2</c:v>
                </c:pt>
                <c:pt idx="4">
                  <c:v>0.04</c:v>
                </c:pt>
                <c:pt idx="5">
                  <c:v>5.0999999999999997E-2</c:v>
                </c:pt>
                <c:pt idx="6">
                  <c:v>9.7000000000000003E-2</c:v>
                </c:pt>
                <c:pt idx="7">
                  <c:v>0.28799999999999998</c:v>
                </c:pt>
              </c:numCache>
            </c:numRef>
          </c:val>
          <c:smooth val="0"/>
          <c:extLst>
            <c:ext xmlns:c16="http://schemas.microsoft.com/office/drawing/2014/chart" uri="{C3380CC4-5D6E-409C-BE32-E72D297353CC}">
              <c16:uniqueId val="{00000001-7404-4B6D-98E3-236FC7C2FDA9}"/>
            </c:ext>
          </c:extLst>
        </c:ser>
        <c:ser>
          <c:idx val="2"/>
          <c:order val="2"/>
          <c:tx>
            <c:strRef>
              <c:f>Evaluation!$L$331</c:f>
              <c:strCache>
                <c:ptCount val="1"/>
                <c:pt idx="0">
                  <c:v>Game</c:v>
                </c:pt>
              </c:strCache>
            </c:strRef>
          </c:tx>
          <c:spPr>
            <a:ln w="15875" cap="rnd">
              <a:solidFill>
                <a:schemeClr val="accent3"/>
              </a:solidFill>
              <a:prstDash val="sysDot"/>
              <a:round/>
            </a:ln>
            <a:effectLst/>
          </c:spPr>
          <c:marker>
            <c:symbol val="square"/>
            <c:size val="5"/>
            <c:spPr>
              <a:noFill/>
              <a:ln w="9525">
                <a:solidFill>
                  <a:schemeClr val="accent3"/>
                </a:solidFill>
              </a:ln>
              <a:effectLst/>
            </c:spPr>
          </c:marker>
          <c:dPt>
            <c:idx val="5"/>
            <c:marker>
              <c:symbol val="square"/>
              <c:size val="5"/>
              <c:spPr>
                <a:noFill/>
                <a:ln w="9525">
                  <a:solidFill>
                    <a:schemeClr val="accent3"/>
                  </a:solidFill>
                </a:ln>
                <a:effectLst/>
              </c:spPr>
            </c:marker>
            <c:bubble3D val="0"/>
            <c:spPr>
              <a:ln w="15875" cap="rnd">
                <a:solidFill>
                  <a:schemeClr val="accent3"/>
                </a:solidFill>
                <a:prstDash val="sysDash"/>
                <a:round/>
              </a:ln>
              <a:effectLst/>
            </c:spPr>
            <c:extLst>
              <c:ext xmlns:c16="http://schemas.microsoft.com/office/drawing/2014/chart" uri="{C3380CC4-5D6E-409C-BE32-E72D297353CC}">
                <c16:uniqueId val="{00000003-7404-4B6D-98E3-236FC7C2FDA9}"/>
              </c:ext>
            </c:extLst>
          </c:dPt>
          <c:cat>
            <c:strRef>
              <c:f>Evaluation!$M$328:$U$328</c:f>
              <c:strCache>
                <c:ptCount val="9"/>
                <c:pt idx="0">
                  <c:v>0.1</c:v>
                </c:pt>
                <c:pt idx="1">
                  <c:v>0.2</c:v>
                </c:pt>
                <c:pt idx="2">
                  <c:v>0.3</c:v>
                </c:pt>
                <c:pt idx="3">
                  <c:v>0.4</c:v>
                </c:pt>
                <c:pt idx="4">
                  <c:v>0.5</c:v>
                </c:pt>
                <c:pt idx="5">
                  <c:v>0.6</c:v>
                </c:pt>
                <c:pt idx="6">
                  <c:v>0.7</c:v>
                </c:pt>
                <c:pt idx="7">
                  <c:v>0.8</c:v>
                </c:pt>
                <c:pt idx="8">
                  <c:v>0.9</c:v>
                </c:pt>
              </c:strCache>
            </c:strRef>
          </c:cat>
          <c:val>
            <c:numRef>
              <c:f>Evaluation!$M$331:$U$331</c:f>
              <c:numCache>
                <c:formatCode>General</c:formatCode>
                <c:ptCount val="9"/>
                <c:pt idx="0">
                  <c:v>4.8000000000000001E-2</c:v>
                </c:pt>
                <c:pt idx="1">
                  <c:v>4.8000000000000001E-2</c:v>
                </c:pt>
                <c:pt idx="2">
                  <c:v>4.8000000000000001E-2</c:v>
                </c:pt>
                <c:pt idx="3">
                  <c:v>4.7E-2</c:v>
                </c:pt>
                <c:pt idx="4">
                  <c:v>6.4000000000000001E-2</c:v>
                </c:pt>
                <c:pt idx="5">
                  <c:v>7.5999999999999998E-2</c:v>
                </c:pt>
                <c:pt idx="6">
                  <c:v>0.1206</c:v>
                </c:pt>
                <c:pt idx="7">
                  <c:v>0.20699999999999999</c:v>
                </c:pt>
              </c:numCache>
            </c:numRef>
          </c:val>
          <c:smooth val="0"/>
          <c:extLst>
            <c:ext xmlns:c16="http://schemas.microsoft.com/office/drawing/2014/chart" uri="{C3380CC4-5D6E-409C-BE32-E72D297353CC}">
              <c16:uniqueId val="{00000002-7404-4B6D-98E3-236FC7C2FDA9}"/>
            </c:ext>
          </c:extLst>
        </c:ser>
        <c:dLbls>
          <c:showLegendKey val="0"/>
          <c:showVal val="0"/>
          <c:showCatName val="0"/>
          <c:showSerName val="0"/>
          <c:showPercent val="0"/>
          <c:showBubbleSize val="0"/>
        </c:dLbls>
        <c:marker val="1"/>
        <c:smooth val="0"/>
        <c:axId val="526329264"/>
        <c:axId val="526324016"/>
      </c:lineChart>
      <c:catAx>
        <c:axId val="52632926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D" sz="800"/>
                  <a:t>Threshold</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24016"/>
        <c:crosses val="autoZero"/>
        <c:auto val="1"/>
        <c:lblAlgn val="ctr"/>
        <c:lblOffset val="100"/>
        <c:noMultiLvlLbl val="0"/>
      </c:catAx>
      <c:valAx>
        <c:axId val="526324016"/>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D" sz="800"/>
                  <a:t>Nilai</a:t>
                </a:r>
                <a:r>
                  <a:rPr lang="en-ID" sz="800" baseline="0"/>
                  <a:t> Umass</a:t>
                </a:r>
                <a:endParaRPr lang="en-ID" sz="800"/>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2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Pengujian PMI</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Evaluation!$B$452</c:f>
              <c:strCache>
                <c:ptCount val="1"/>
                <c:pt idx="0">
                  <c:v>Avg Edukasi</c:v>
                </c:pt>
              </c:strCache>
            </c:strRef>
          </c:tx>
          <c:spPr>
            <a:ln w="28575" cap="rnd">
              <a:solidFill>
                <a:schemeClr val="accent1"/>
              </a:solidFill>
              <a:prstDash val="sysDot"/>
              <a:round/>
            </a:ln>
            <a:effectLst/>
          </c:spPr>
          <c:marker>
            <c:symbol val="circle"/>
            <c:size val="5"/>
            <c:spPr>
              <a:solidFill>
                <a:schemeClr val="accent1"/>
              </a:solidFill>
              <a:ln w="9525">
                <a:solidFill>
                  <a:schemeClr val="accent1"/>
                </a:solidFill>
              </a:ln>
              <a:effectLst/>
            </c:spPr>
          </c:marker>
          <c:cat>
            <c:numRef>
              <c:f>Evaluation!$C$442:$G$442</c:f>
              <c:numCache>
                <c:formatCode>General</c:formatCode>
                <c:ptCount val="5"/>
                <c:pt idx="0">
                  <c:v>3</c:v>
                </c:pt>
                <c:pt idx="1">
                  <c:v>5</c:v>
                </c:pt>
                <c:pt idx="2">
                  <c:v>7</c:v>
                </c:pt>
                <c:pt idx="3">
                  <c:v>9</c:v>
                </c:pt>
                <c:pt idx="4">
                  <c:v>11</c:v>
                </c:pt>
              </c:numCache>
            </c:numRef>
          </c:cat>
          <c:val>
            <c:numRef>
              <c:f>Evaluation!$C$452:$G$452</c:f>
              <c:numCache>
                <c:formatCode>0.00</c:formatCode>
                <c:ptCount val="5"/>
                <c:pt idx="0">
                  <c:v>0.52144444444444449</c:v>
                </c:pt>
                <c:pt idx="1">
                  <c:v>0.51080000000000003</c:v>
                </c:pt>
                <c:pt idx="2">
                  <c:v>0.4822380952380953</c:v>
                </c:pt>
                <c:pt idx="3">
                  <c:v>0.46366666666666667</c:v>
                </c:pt>
                <c:pt idx="4">
                  <c:v>0.24793939393939393</c:v>
                </c:pt>
              </c:numCache>
            </c:numRef>
          </c:val>
          <c:smooth val="0"/>
          <c:extLst>
            <c:ext xmlns:c16="http://schemas.microsoft.com/office/drawing/2014/chart" uri="{C3380CC4-5D6E-409C-BE32-E72D297353CC}">
              <c16:uniqueId val="{00000000-9927-4565-8443-7A27C29D08A4}"/>
            </c:ext>
          </c:extLst>
        </c:ser>
        <c:ser>
          <c:idx val="1"/>
          <c:order val="1"/>
          <c:tx>
            <c:strRef>
              <c:f>Evaluation!$B$453</c:f>
              <c:strCache>
                <c:ptCount val="1"/>
                <c:pt idx="0">
                  <c:v>Avg E-commerce</c:v>
                </c:pt>
              </c:strCache>
            </c:strRef>
          </c:tx>
          <c:spPr>
            <a:ln w="28575" cap="rnd">
              <a:solidFill>
                <a:schemeClr val="accent2"/>
              </a:solidFill>
              <a:prstDash val="sysDash"/>
              <a:round/>
            </a:ln>
            <a:effectLst/>
          </c:spPr>
          <c:marker>
            <c:symbol val="circle"/>
            <c:size val="5"/>
            <c:spPr>
              <a:solidFill>
                <a:schemeClr val="accent2"/>
              </a:solidFill>
              <a:ln w="9525">
                <a:solidFill>
                  <a:schemeClr val="accent2"/>
                </a:solidFill>
              </a:ln>
              <a:effectLst/>
            </c:spPr>
          </c:marker>
          <c:cat>
            <c:numRef>
              <c:f>Evaluation!$C$442:$G$442</c:f>
              <c:numCache>
                <c:formatCode>General</c:formatCode>
                <c:ptCount val="5"/>
                <c:pt idx="0">
                  <c:v>3</c:v>
                </c:pt>
                <c:pt idx="1">
                  <c:v>5</c:v>
                </c:pt>
                <c:pt idx="2">
                  <c:v>7</c:v>
                </c:pt>
                <c:pt idx="3">
                  <c:v>9</c:v>
                </c:pt>
                <c:pt idx="4">
                  <c:v>11</c:v>
                </c:pt>
              </c:numCache>
            </c:numRef>
          </c:cat>
          <c:val>
            <c:numRef>
              <c:f>Evaluation!$C$453:$G$453</c:f>
              <c:numCache>
                <c:formatCode>#,##0.00</c:formatCode>
                <c:ptCount val="5"/>
                <c:pt idx="0">
                  <c:v>0.50900000000000001</c:v>
                </c:pt>
                <c:pt idx="1">
                  <c:v>0.5868000000000001</c:v>
                </c:pt>
                <c:pt idx="2">
                  <c:v>0.51676190476190476</c:v>
                </c:pt>
                <c:pt idx="3">
                  <c:v>0.26237037037037042</c:v>
                </c:pt>
                <c:pt idx="4">
                  <c:v>0.23078787878787876</c:v>
                </c:pt>
              </c:numCache>
            </c:numRef>
          </c:val>
          <c:smooth val="0"/>
          <c:extLst>
            <c:ext xmlns:c16="http://schemas.microsoft.com/office/drawing/2014/chart" uri="{C3380CC4-5D6E-409C-BE32-E72D297353CC}">
              <c16:uniqueId val="{00000001-9927-4565-8443-7A27C29D08A4}"/>
            </c:ext>
          </c:extLst>
        </c:ser>
        <c:ser>
          <c:idx val="2"/>
          <c:order val="2"/>
          <c:tx>
            <c:strRef>
              <c:f>Evaluation!$B$454</c:f>
              <c:strCache>
                <c:ptCount val="1"/>
                <c:pt idx="0">
                  <c:v>Avg Game</c:v>
                </c:pt>
              </c:strCache>
            </c:strRef>
          </c:tx>
          <c:spPr>
            <a:ln w="28575" cap="rnd">
              <a:solidFill>
                <a:schemeClr val="accent3"/>
              </a:solidFill>
              <a:prstDash val="dash"/>
              <a:round/>
            </a:ln>
            <a:effectLst/>
          </c:spPr>
          <c:marker>
            <c:symbol val="circle"/>
            <c:size val="5"/>
            <c:spPr>
              <a:solidFill>
                <a:schemeClr val="accent3"/>
              </a:solidFill>
              <a:ln w="9525">
                <a:solidFill>
                  <a:schemeClr val="accent3"/>
                </a:solidFill>
              </a:ln>
              <a:effectLst/>
            </c:spPr>
          </c:marker>
          <c:cat>
            <c:numRef>
              <c:f>Evaluation!$C$442:$G$442</c:f>
              <c:numCache>
                <c:formatCode>General</c:formatCode>
                <c:ptCount val="5"/>
                <c:pt idx="0">
                  <c:v>3</c:v>
                </c:pt>
                <c:pt idx="1">
                  <c:v>5</c:v>
                </c:pt>
                <c:pt idx="2">
                  <c:v>7</c:v>
                </c:pt>
                <c:pt idx="3">
                  <c:v>9</c:v>
                </c:pt>
                <c:pt idx="4">
                  <c:v>11</c:v>
                </c:pt>
              </c:numCache>
            </c:numRef>
          </c:cat>
          <c:val>
            <c:numRef>
              <c:f>Evaluation!$C$454:$G$454</c:f>
              <c:numCache>
                <c:formatCode>#,##0.000</c:formatCode>
                <c:ptCount val="5"/>
                <c:pt idx="0">
                  <c:v>0.18311111111111111</c:v>
                </c:pt>
                <c:pt idx="1">
                  <c:v>-0.38106666666666666</c:v>
                </c:pt>
                <c:pt idx="2">
                  <c:v>-0.51928571428571424</c:v>
                </c:pt>
                <c:pt idx="3">
                  <c:v>-0.7254814814814815</c:v>
                </c:pt>
                <c:pt idx="4">
                  <c:v>-0.9185151515151514</c:v>
                </c:pt>
              </c:numCache>
            </c:numRef>
          </c:val>
          <c:smooth val="0"/>
          <c:extLst>
            <c:ext xmlns:c16="http://schemas.microsoft.com/office/drawing/2014/chart" uri="{C3380CC4-5D6E-409C-BE32-E72D297353CC}">
              <c16:uniqueId val="{00000002-9927-4565-8443-7A27C29D08A4}"/>
            </c:ext>
          </c:extLst>
        </c:ser>
        <c:dLbls>
          <c:showLegendKey val="0"/>
          <c:showVal val="0"/>
          <c:showCatName val="0"/>
          <c:showSerName val="0"/>
          <c:showPercent val="0"/>
          <c:showBubbleSize val="0"/>
        </c:dLbls>
        <c:marker val="1"/>
        <c:smooth val="0"/>
        <c:axId val="455969823"/>
        <c:axId val="742243647"/>
        <c:extLst>
          <c:ext xmlns:c15="http://schemas.microsoft.com/office/drawing/2012/chart" uri="{02D57815-91ED-43cb-92C2-25804820EDAC}">
            <c15:filteredLineSeries>
              <c15:ser>
                <c:idx val="3"/>
                <c:order val="3"/>
                <c:tx>
                  <c:strRef>
                    <c:extLst>
                      <c:ext uri="{02D57815-91ED-43cb-92C2-25804820EDAC}">
                        <c15:formulaRef>
                          <c15:sqref>Evaluation!$B$455</c15:sqref>
                        </c15:formulaRef>
                      </c:ext>
                    </c:extLst>
                    <c:strCache>
                      <c:ptCount val="1"/>
                      <c:pt idx="0">
                        <c:v>Average</c:v>
                      </c:pt>
                    </c:strCache>
                  </c:strRef>
                </c:tx>
                <c:spPr>
                  <a:ln w="28575" cap="rnd">
                    <a:solidFill>
                      <a:schemeClr val="accent4"/>
                    </a:solidFill>
                    <a:prstDash val="lgDashDotDot"/>
                    <a:round/>
                  </a:ln>
                  <a:effectLst/>
                </c:spPr>
                <c:marker>
                  <c:symbol val="circle"/>
                  <c:size val="5"/>
                  <c:spPr>
                    <a:solidFill>
                      <a:schemeClr val="accent4"/>
                    </a:solidFill>
                    <a:ln w="9525">
                      <a:solidFill>
                        <a:schemeClr val="accent4"/>
                      </a:solidFill>
                    </a:ln>
                    <a:effectLst/>
                  </c:spPr>
                </c:marker>
                <c:cat>
                  <c:numRef>
                    <c:extLst>
                      <c:ext uri="{02D57815-91ED-43cb-92C2-25804820EDAC}">
                        <c15:formulaRef>
                          <c15:sqref>Evaluation!$C$442:$G$442</c15:sqref>
                        </c15:formulaRef>
                      </c:ext>
                    </c:extLst>
                    <c:numCache>
                      <c:formatCode>General</c:formatCode>
                      <c:ptCount val="5"/>
                      <c:pt idx="0">
                        <c:v>3</c:v>
                      </c:pt>
                      <c:pt idx="1">
                        <c:v>5</c:v>
                      </c:pt>
                      <c:pt idx="2">
                        <c:v>7</c:v>
                      </c:pt>
                      <c:pt idx="3">
                        <c:v>9</c:v>
                      </c:pt>
                      <c:pt idx="4">
                        <c:v>11</c:v>
                      </c:pt>
                    </c:numCache>
                  </c:numRef>
                </c:cat>
                <c:val>
                  <c:numRef>
                    <c:extLst>
                      <c:ext uri="{02D57815-91ED-43cb-92C2-25804820EDAC}">
                        <c15:formulaRef>
                          <c15:sqref>Evaluation!$C$455:$G$455</c15:sqref>
                        </c15:formulaRef>
                      </c:ext>
                    </c:extLst>
                    <c:numCache>
                      <c:formatCode>0.00</c:formatCode>
                      <c:ptCount val="5"/>
                      <c:pt idx="0">
                        <c:v>0.40451851851851856</c:v>
                      </c:pt>
                      <c:pt idx="1">
                        <c:v>0.2388444444444445</c:v>
                      </c:pt>
                      <c:pt idx="2">
                        <c:v>0.15990476190476197</c:v>
                      </c:pt>
                      <c:pt idx="3">
                        <c:v>1.8518518518517713E-4</c:v>
                      </c:pt>
                      <c:pt idx="4">
                        <c:v>-0.14659595959595959</c:v>
                      </c:pt>
                    </c:numCache>
                  </c:numRef>
                </c:val>
                <c:smooth val="0"/>
                <c:extLst>
                  <c:ext xmlns:c16="http://schemas.microsoft.com/office/drawing/2014/chart" uri="{C3380CC4-5D6E-409C-BE32-E72D297353CC}">
                    <c16:uniqueId val="{00000000-6C84-4A86-B0B7-4E6C97EA43AF}"/>
                  </c:ext>
                </c:extLst>
              </c15:ser>
            </c15:filteredLineSeries>
          </c:ext>
        </c:extLst>
      </c:lineChart>
      <c:catAx>
        <c:axId val="45596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a:t>
                </a:r>
                <a:r>
                  <a:rPr lang="en-ID" baseline="0"/>
                  <a:t> Topik</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43647"/>
        <c:crosses val="autoZero"/>
        <c:auto val="1"/>
        <c:lblAlgn val="ctr"/>
        <c:lblOffset val="100"/>
        <c:noMultiLvlLbl val="0"/>
      </c:catAx>
      <c:valAx>
        <c:axId val="74224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a:t>
                </a:r>
                <a:r>
                  <a:rPr lang="en-ID" baseline="0"/>
                  <a:t> PMI</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69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Pengujian Umass</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Evaluation!$K$452</c:f>
              <c:strCache>
                <c:ptCount val="1"/>
                <c:pt idx="0">
                  <c:v>Avg Edukasi</c:v>
                </c:pt>
              </c:strCache>
            </c:strRef>
          </c:tx>
          <c:spPr>
            <a:ln w="28575" cap="rnd">
              <a:solidFill>
                <a:schemeClr val="accent1"/>
              </a:solidFill>
              <a:prstDash val="sysDot"/>
              <a:round/>
            </a:ln>
            <a:effectLst/>
          </c:spPr>
          <c:marker>
            <c:symbol val="circle"/>
            <c:size val="5"/>
            <c:spPr>
              <a:solidFill>
                <a:schemeClr val="accent1"/>
              </a:solidFill>
              <a:ln w="9525">
                <a:solidFill>
                  <a:schemeClr val="accent1"/>
                </a:solidFill>
              </a:ln>
              <a:effectLst/>
            </c:spPr>
          </c:marker>
          <c:cat>
            <c:numRef>
              <c:f>Evaluation!$L$442:$P$442</c:f>
              <c:numCache>
                <c:formatCode>General</c:formatCode>
                <c:ptCount val="5"/>
                <c:pt idx="0">
                  <c:v>3</c:v>
                </c:pt>
                <c:pt idx="1">
                  <c:v>5</c:v>
                </c:pt>
                <c:pt idx="2">
                  <c:v>7</c:v>
                </c:pt>
                <c:pt idx="3">
                  <c:v>9</c:v>
                </c:pt>
                <c:pt idx="4">
                  <c:v>11</c:v>
                </c:pt>
              </c:numCache>
            </c:numRef>
          </c:cat>
          <c:val>
            <c:numRef>
              <c:f>Evaluation!$L$452:$P$452</c:f>
              <c:numCache>
                <c:formatCode>0.00</c:formatCode>
                <c:ptCount val="5"/>
                <c:pt idx="0">
                  <c:v>5.0999999999999997E-2</c:v>
                </c:pt>
                <c:pt idx="1">
                  <c:v>6.433333333333334E-2</c:v>
                </c:pt>
                <c:pt idx="2">
                  <c:v>8.0333333333333326E-2</c:v>
                </c:pt>
                <c:pt idx="3">
                  <c:v>9.799999999999999E-2</c:v>
                </c:pt>
                <c:pt idx="4">
                  <c:v>0.14433333333333331</c:v>
                </c:pt>
              </c:numCache>
            </c:numRef>
          </c:val>
          <c:smooth val="0"/>
          <c:extLst>
            <c:ext xmlns:c16="http://schemas.microsoft.com/office/drawing/2014/chart" uri="{C3380CC4-5D6E-409C-BE32-E72D297353CC}">
              <c16:uniqueId val="{00000000-0FA3-45D4-82F4-6D8CF425844B}"/>
            </c:ext>
          </c:extLst>
        </c:ser>
        <c:ser>
          <c:idx val="1"/>
          <c:order val="1"/>
          <c:tx>
            <c:strRef>
              <c:f>Evaluation!$K$453</c:f>
              <c:strCache>
                <c:ptCount val="1"/>
                <c:pt idx="0">
                  <c:v>Avg E-commerce</c:v>
                </c:pt>
              </c:strCache>
            </c:strRef>
          </c:tx>
          <c:spPr>
            <a:ln w="28575" cap="rnd">
              <a:solidFill>
                <a:schemeClr val="accent2"/>
              </a:solidFill>
              <a:prstDash val="sysDash"/>
              <a:round/>
            </a:ln>
            <a:effectLst/>
          </c:spPr>
          <c:marker>
            <c:symbol val="square"/>
            <c:size val="5"/>
            <c:spPr>
              <a:solidFill>
                <a:schemeClr val="accent2"/>
              </a:solidFill>
              <a:ln w="9525">
                <a:solidFill>
                  <a:schemeClr val="accent2"/>
                </a:solidFill>
              </a:ln>
              <a:effectLst/>
            </c:spPr>
          </c:marker>
          <c:cat>
            <c:numRef>
              <c:f>Evaluation!$L$442:$P$442</c:f>
              <c:numCache>
                <c:formatCode>General</c:formatCode>
                <c:ptCount val="5"/>
                <c:pt idx="0">
                  <c:v>3</c:v>
                </c:pt>
                <c:pt idx="1">
                  <c:v>5</c:v>
                </c:pt>
                <c:pt idx="2">
                  <c:v>7</c:v>
                </c:pt>
                <c:pt idx="3">
                  <c:v>9</c:v>
                </c:pt>
                <c:pt idx="4">
                  <c:v>11</c:v>
                </c:pt>
              </c:numCache>
            </c:numRef>
          </c:cat>
          <c:val>
            <c:numRef>
              <c:f>Evaluation!$L$453:$P$453</c:f>
              <c:numCache>
                <c:formatCode>#,##0.00</c:formatCode>
                <c:ptCount val="5"/>
                <c:pt idx="0">
                  <c:v>3.5333333333333335E-2</c:v>
                </c:pt>
                <c:pt idx="1">
                  <c:v>5.8666666666666666E-2</c:v>
                </c:pt>
                <c:pt idx="2">
                  <c:v>9.166666666666666E-2</c:v>
                </c:pt>
                <c:pt idx="3">
                  <c:v>0.122</c:v>
                </c:pt>
                <c:pt idx="4">
                  <c:v>0.14333333333333334</c:v>
                </c:pt>
              </c:numCache>
            </c:numRef>
          </c:val>
          <c:smooth val="0"/>
          <c:extLst>
            <c:ext xmlns:c16="http://schemas.microsoft.com/office/drawing/2014/chart" uri="{C3380CC4-5D6E-409C-BE32-E72D297353CC}">
              <c16:uniqueId val="{00000001-0FA3-45D4-82F4-6D8CF425844B}"/>
            </c:ext>
          </c:extLst>
        </c:ser>
        <c:ser>
          <c:idx val="2"/>
          <c:order val="2"/>
          <c:tx>
            <c:strRef>
              <c:f>Evaluation!$K$454</c:f>
              <c:strCache>
                <c:ptCount val="1"/>
                <c:pt idx="0">
                  <c:v>Avg Game</c:v>
                </c:pt>
              </c:strCache>
            </c:strRef>
          </c:tx>
          <c:spPr>
            <a:ln w="28575" cap="rnd">
              <a:solidFill>
                <a:schemeClr val="accent3"/>
              </a:solidFill>
              <a:prstDash val="sysDash"/>
              <a:round/>
            </a:ln>
            <a:effectLst/>
          </c:spPr>
          <c:marker>
            <c:symbol val="x"/>
            <c:size val="5"/>
            <c:spPr>
              <a:noFill/>
              <a:ln w="9525">
                <a:solidFill>
                  <a:schemeClr val="accent3"/>
                </a:solidFill>
              </a:ln>
              <a:effectLst/>
            </c:spPr>
          </c:marker>
          <c:cat>
            <c:numRef>
              <c:f>Evaluation!$L$442:$P$442</c:f>
              <c:numCache>
                <c:formatCode>General</c:formatCode>
                <c:ptCount val="5"/>
                <c:pt idx="0">
                  <c:v>3</c:v>
                </c:pt>
                <c:pt idx="1">
                  <c:v>5</c:v>
                </c:pt>
                <c:pt idx="2">
                  <c:v>7</c:v>
                </c:pt>
                <c:pt idx="3">
                  <c:v>9</c:v>
                </c:pt>
                <c:pt idx="4">
                  <c:v>11</c:v>
                </c:pt>
              </c:numCache>
            </c:numRef>
          </c:cat>
          <c:val>
            <c:numRef>
              <c:f>Evaluation!$L$454:$P$454</c:f>
              <c:numCache>
                <c:formatCode>#,##0.000</c:formatCode>
                <c:ptCount val="5"/>
                <c:pt idx="0">
                  <c:v>2.3666666666666666E-2</c:v>
                </c:pt>
                <c:pt idx="1">
                  <c:v>7.8333333333333324E-2</c:v>
                </c:pt>
                <c:pt idx="2">
                  <c:v>9.5333333333333325E-2</c:v>
                </c:pt>
                <c:pt idx="3">
                  <c:v>0.10966666666666668</c:v>
                </c:pt>
                <c:pt idx="4">
                  <c:v>0.11966666666666669</c:v>
                </c:pt>
              </c:numCache>
            </c:numRef>
          </c:val>
          <c:smooth val="0"/>
          <c:extLst>
            <c:ext xmlns:c16="http://schemas.microsoft.com/office/drawing/2014/chart" uri="{C3380CC4-5D6E-409C-BE32-E72D297353CC}">
              <c16:uniqueId val="{00000002-0FA3-45D4-82F4-6D8CF425844B}"/>
            </c:ext>
          </c:extLst>
        </c:ser>
        <c:dLbls>
          <c:showLegendKey val="0"/>
          <c:showVal val="0"/>
          <c:showCatName val="0"/>
          <c:showSerName val="0"/>
          <c:showPercent val="0"/>
          <c:showBubbleSize val="0"/>
        </c:dLbls>
        <c:marker val="1"/>
        <c:smooth val="0"/>
        <c:axId val="963763007"/>
        <c:axId val="1006535183"/>
        <c:extLst>
          <c:ext xmlns:c15="http://schemas.microsoft.com/office/drawing/2012/chart" uri="{02D57815-91ED-43cb-92C2-25804820EDAC}">
            <c15:filteredLineSeries>
              <c15:ser>
                <c:idx val="3"/>
                <c:order val="3"/>
                <c:tx>
                  <c:strRef>
                    <c:extLst>
                      <c:ext uri="{02D57815-91ED-43cb-92C2-25804820EDAC}">
                        <c15:formulaRef>
                          <c15:sqref>Evaluation!$K$455</c15:sqref>
                        </c15:formulaRef>
                      </c:ext>
                    </c:extLst>
                    <c:strCache>
                      <c:ptCount val="1"/>
                      <c:pt idx="0">
                        <c:v>Average</c:v>
                      </c:pt>
                    </c:strCache>
                  </c:strRef>
                </c:tx>
                <c:spPr>
                  <a:ln w="28575" cap="rnd">
                    <a:solidFill>
                      <a:schemeClr val="accent4"/>
                    </a:solidFill>
                    <a:prstDash val="lgDashDotDot"/>
                    <a:round/>
                  </a:ln>
                  <a:effectLst/>
                </c:spPr>
                <c:marker>
                  <c:symbol val="diamond"/>
                  <c:size val="5"/>
                  <c:spPr>
                    <a:solidFill>
                      <a:schemeClr val="accent4"/>
                    </a:solidFill>
                    <a:ln w="9525">
                      <a:solidFill>
                        <a:schemeClr val="accent4"/>
                      </a:solidFill>
                    </a:ln>
                    <a:effectLst/>
                  </c:spPr>
                </c:marker>
                <c:cat>
                  <c:numRef>
                    <c:extLst>
                      <c:ext uri="{02D57815-91ED-43cb-92C2-25804820EDAC}">
                        <c15:formulaRef>
                          <c15:sqref>Evaluation!$L$442:$P$442</c15:sqref>
                        </c15:formulaRef>
                      </c:ext>
                    </c:extLst>
                    <c:numCache>
                      <c:formatCode>General</c:formatCode>
                      <c:ptCount val="5"/>
                      <c:pt idx="0">
                        <c:v>3</c:v>
                      </c:pt>
                      <c:pt idx="1">
                        <c:v>5</c:v>
                      </c:pt>
                      <c:pt idx="2">
                        <c:v>7</c:v>
                      </c:pt>
                      <c:pt idx="3">
                        <c:v>9</c:v>
                      </c:pt>
                      <c:pt idx="4">
                        <c:v>11</c:v>
                      </c:pt>
                    </c:numCache>
                  </c:numRef>
                </c:cat>
                <c:val>
                  <c:numRef>
                    <c:extLst>
                      <c:ext uri="{02D57815-91ED-43cb-92C2-25804820EDAC}">
                        <c15:formulaRef>
                          <c15:sqref>Evaluation!$L$455:$P$455</c15:sqref>
                        </c15:formulaRef>
                      </c:ext>
                    </c:extLst>
                    <c:numCache>
                      <c:formatCode>0.00</c:formatCode>
                      <c:ptCount val="5"/>
                      <c:pt idx="0">
                        <c:v>3.6666666666666667E-2</c:v>
                      </c:pt>
                      <c:pt idx="1">
                        <c:v>6.7111111111111107E-2</c:v>
                      </c:pt>
                      <c:pt idx="2">
                        <c:v>8.9111111111111099E-2</c:v>
                      </c:pt>
                      <c:pt idx="3">
                        <c:v>0.10988888888888888</c:v>
                      </c:pt>
                      <c:pt idx="4">
                        <c:v>0.13577777777777778</c:v>
                      </c:pt>
                    </c:numCache>
                  </c:numRef>
                </c:val>
                <c:smooth val="0"/>
                <c:extLst>
                  <c:ext xmlns:c16="http://schemas.microsoft.com/office/drawing/2014/chart" uri="{C3380CC4-5D6E-409C-BE32-E72D297353CC}">
                    <c16:uniqueId val="{00000000-3702-4FF7-9F72-B92CEA8E7717}"/>
                  </c:ext>
                </c:extLst>
              </c15:ser>
            </c15:filteredLineSeries>
          </c:ext>
        </c:extLst>
      </c:lineChart>
      <c:catAx>
        <c:axId val="96376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a:t>
                </a:r>
                <a:r>
                  <a:rPr lang="en-ID" baseline="0"/>
                  <a:t> Topik</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35183"/>
        <c:crosses val="autoZero"/>
        <c:auto val="1"/>
        <c:lblAlgn val="ctr"/>
        <c:lblOffset val="100"/>
        <c:noMultiLvlLbl val="0"/>
      </c:catAx>
      <c:valAx>
        <c:axId val="1006535183"/>
        <c:scaling>
          <c:orientation val="minMax"/>
          <c:max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a:t>
                </a:r>
                <a:r>
                  <a:rPr lang="en-ID" baseline="0"/>
                  <a:t> Umass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63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Pengujian Waktu</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Evaluation!$T$452</c:f>
              <c:strCache>
                <c:ptCount val="1"/>
                <c:pt idx="0">
                  <c:v>Avg Edukasi</c:v>
                </c:pt>
              </c:strCache>
            </c:strRef>
          </c:tx>
          <c:spPr>
            <a:ln w="28575" cap="rnd">
              <a:solidFill>
                <a:schemeClr val="accent1"/>
              </a:solidFill>
              <a:prstDash val="sysDot"/>
              <a:round/>
            </a:ln>
            <a:effectLst/>
          </c:spPr>
          <c:marker>
            <c:symbol val="circle"/>
            <c:size val="5"/>
            <c:spPr>
              <a:solidFill>
                <a:schemeClr val="accent1"/>
              </a:solidFill>
              <a:ln w="9525">
                <a:solidFill>
                  <a:schemeClr val="accent1"/>
                </a:solidFill>
              </a:ln>
              <a:effectLst/>
            </c:spPr>
          </c:marker>
          <c:cat>
            <c:numRef>
              <c:f>Evaluation!$U$442:$Y$442</c:f>
              <c:numCache>
                <c:formatCode>General</c:formatCode>
                <c:ptCount val="5"/>
                <c:pt idx="0">
                  <c:v>3</c:v>
                </c:pt>
                <c:pt idx="1">
                  <c:v>5</c:v>
                </c:pt>
                <c:pt idx="2">
                  <c:v>7</c:v>
                </c:pt>
                <c:pt idx="3">
                  <c:v>9</c:v>
                </c:pt>
                <c:pt idx="4">
                  <c:v>11</c:v>
                </c:pt>
              </c:numCache>
            </c:numRef>
          </c:cat>
          <c:val>
            <c:numRef>
              <c:f>Evaluation!$U$452:$Y$452</c:f>
              <c:numCache>
                <c:formatCode>0.00</c:formatCode>
                <c:ptCount val="5"/>
                <c:pt idx="0">
                  <c:v>108.53333333333335</c:v>
                </c:pt>
                <c:pt idx="1">
                  <c:v>149.26666666666668</c:v>
                </c:pt>
                <c:pt idx="2">
                  <c:v>199.66666666666666</c:v>
                </c:pt>
                <c:pt idx="3">
                  <c:v>255.73333333333335</c:v>
                </c:pt>
                <c:pt idx="4">
                  <c:v>342.86666666666662</c:v>
                </c:pt>
              </c:numCache>
            </c:numRef>
          </c:val>
          <c:smooth val="0"/>
          <c:extLst>
            <c:ext xmlns:c16="http://schemas.microsoft.com/office/drawing/2014/chart" uri="{C3380CC4-5D6E-409C-BE32-E72D297353CC}">
              <c16:uniqueId val="{00000000-19D1-477A-8BA8-28E56304896A}"/>
            </c:ext>
          </c:extLst>
        </c:ser>
        <c:ser>
          <c:idx val="1"/>
          <c:order val="1"/>
          <c:tx>
            <c:strRef>
              <c:f>Evaluation!$T$453</c:f>
              <c:strCache>
                <c:ptCount val="1"/>
                <c:pt idx="0">
                  <c:v>Avg E-commerce</c:v>
                </c:pt>
              </c:strCache>
            </c:strRef>
          </c:tx>
          <c:spPr>
            <a:ln w="28575" cap="rnd">
              <a:solidFill>
                <a:schemeClr val="accent2"/>
              </a:solidFill>
              <a:prstDash val="sysDash"/>
              <a:round/>
            </a:ln>
            <a:effectLst/>
          </c:spPr>
          <c:marker>
            <c:symbol val="square"/>
            <c:size val="5"/>
            <c:spPr>
              <a:solidFill>
                <a:schemeClr val="accent2"/>
              </a:solidFill>
              <a:ln w="9525">
                <a:solidFill>
                  <a:schemeClr val="accent2"/>
                </a:solidFill>
              </a:ln>
              <a:effectLst/>
            </c:spPr>
          </c:marker>
          <c:cat>
            <c:numRef>
              <c:f>Evaluation!$U$442:$Y$442</c:f>
              <c:numCache>
                <c:formatCode>General</c:formatCode>
                <c:ptCount val="5"/>
                <c:pt idx="0">
                  <c:v>3</c:v>
                </c:pt>
                <c:pt idx="1">
                  <c:v>5</c:v>
                </c:pt>
                <c:pt idx="2">
                  <c:v>7</c:v>
                </c:pt>
                <c:pt idx="3">
                  <c:v>9</c:v>
                </c:pt>
                <c:pt idx="4">
                  <c:v>11</c:v>
                </c:pt>
              </c:numCache>
            </c:numRef>
          </c:cat>
          <c:val>
            <c:numRef>
              <c:f>Evaluation!$U$453:$Y$453</c:f>
              <c:numCache>
                <c:formatCode>#,##0.00</c:formatCode>
                <c:ptCount val="5"/>
                <c:pt idx="0">
                  <c:v>192.63333333333333</c:v>
                </c:pt>
                <c:pt idx="1">
                  <c:v>241.86666666666667</c:v>
                </c:pt>
                <c:pt idx="2">
                  <c:v>246.16666666666666</c:v>
                </c:pt>
                <c:pt idx="3">
                  <c:v>377.93333333333334</c:v>
                </c:pt>
                <c:pt idx="4">
                  <c:v>455.5333333333333</c:v>
                </c:pt>
              </c:numCache>
            </c:numRef>
          </c:val>
          <c:smooth val="0"/>
          <c:extLst>
            <c:ext xmlns:c16="http://schemas.microsoft.com/office/drawing/2014/chart" uri="{C3380CC4-5D6E-409C-BE32-E72D297353CC}">
              <c16:uniqueId val="{00000001-19D1-477A-8BA8-28E56304896A}"/>
            </c:ext>
          </c:extLst>
        </c:ser>
        <c:ser>
          <c:idx val="2"/>
          <c:order val="2"/>
          <c:tx>
            <c:strRef>
              <c:f>Evaluation!$T$454</c:f>
              <c:strCache>
                <c:ptCount val="1"/>
                <c:pt idx="0">
                  <c:v>Avg Game</c:v>
                </c:pt>
              </c:strCache>
            </c:strRef>
          </c:tx>
          <c:spPr>
            <a:ln w="28575" cap="rnd">
              <a:solidFill>
                <a:schemeClr val="accent3"/>
              </a:solidFill>
              <a:prstDash val="sysDash"/>
              <a:round/>
            </a:ln>
            <a:effectLst/>
          </c:spPr>
          <c:marker>
            <c:symbol val="x"/>
            <c:size val="5"/>
            <c:spPr>
              <a:noFill/>
              <a:ln w="9525">
                <a:solidFill>
                  <a:schemeClr val="accent3"/>
                </a:solidFill>
              </a:ln>
              <a:effectLst/>
            </c:spPr>
          </c:marker>
          <c:cat>
            <c:numRef>
              <c:f>Evaluation!$U$442:$Y$442</c:f>
              <c:numCache>
                <c:formatCode>General</c:formatCode>
                <c:ptCount val="5"/>
                <c:pt idx="0">
                  <c:v>3</c:v>
                </c:pt>
                <c:pt idx="1">
                  <c:v>5</c:v>
                </c:pt>
                <c:pt idx="2">
                  <c:v>7</c:v>
                </c:pt>
                <c:pt idx="3">
                  <c:v>9</c:v>
                </c:pt>
                <c:pt idx="4">
                  <c:v>11</c:v>
                </c:pt>
              </c:numCache>
            </c:numRef>
          </c:cat>
          <c:val>
            <c:numRef>
              <c:f>Evaluation!$U$454:$Y$454</c:f>
              <c:numCache>
                <c:formatCode>#,##0.0</c:formatCode>
                <c:ptCount val="5"/>
                <c:pt idx="0">
                  <c:v>423.93333333333334</c:v>
                </c:pt>
                <c:pt idx="1">
                  <c:v>561.43333333333328</c:v>
                </c:pt>
                <c:pt idx="2">
                  <c:v>809.33333333333337</c:v>
                </c:pt>
                <c:pt idx="3">
                  <c:v>948.5333333333333</c:v>
                </c:pt>
                <c:pt idx="4">
                  <c:v>1495.8999999999999</c:v>
                </c:pt>
              </c:numCache>
            </c:numRef>
          </c:val>
          <c:smooth val="0"/>
          <c:extLst>
            <c:ext xmlns:c16="http://schemas.microsoft.com/office/drawing/2014/chart" uri="{C3380CC4-5D6E-409C-BE32-E72D297353CC}">
              <c16:uniqueId val="{00000002-19D1-477A-8BA8-28E56304896A}"/>
            </c:ext>
          </c:extLst>
        </c:ser>
        <c:dLbls>
          <c:showLegendKey val="0"/>
          <c:showVal val="0"/>
          <c:showCatName val="0"/>
          <c:showSerName val="0"/>
          <c:showPercent val="0"/>
          <c:showBubbleSize val="0"/>
        </c:dLbls>
        <c:marker val="1"/>
        <c:smooth val="0"/>
        <c:axId val="935831999"/>
        <c:axId val="1155745535"/>
        <c:extLst>
          <c:ext xmlns:c15="http://schemas.microsoft.com/office/drawing/2012/chart" uri="{02D57815-91ED-43cb-92C2-25804820EDAC}">
            <c15:filteredLineSeries>
              <c15:ser>
                <c:idx val="3"/>
                <c:order val="3"/>
                <c:tx>
                  <c:strRef>
                    <c:extLst>
                      <c:ext uri="{02D57815-91ED-43cb-92C2-25804820EDAC}">
                        <c15:formulaRef>
                          <c15:sqref>Evaluation!$T$455</c15:sqref>
                        </c15:formulaRef>
                      </c:ext>
                    </c:extLst>
                    <c:strCache>
                      <c:ptCount val="1"/>
                      <c:pt idx="0">
                        <c:v>Average</c:v>
                      </c:pt>
                    </c:strCache>
                  </c:strRef>
                </c:tx>
                <c:spPr>
                  <a:ln w="28575" cap="rnd">
                    <a:solidFill>
                      <a:schemeClr val="accent4"/>
                    </a:solidFill>
                    <a:prstDash val="lgDashDotDot"/>
                    <a:round/>
                  </a:ln>
                  <a:effectLst/>
                </c:spPr>
                <c:marker>
                  <c:symbol val="diamond"/>
                  <c:size val="5"/>
                  <c:spPr>
                    <a:solidFill>
                      <a:schemeClr val="accent4"/>
                    </a:solidFill>
                    <a:ln w="9525">
                      <a:solidFill>
                        <a:schemeClr val="accent4"/>
                      </a:solidFill>
                    </a:ln>
                    <a:effectLst/>
                  </c:spPr>
                </c:marker>
                <c:cat>
                  <c:numRef>
                    <c:extLst>
                      <c:ext uri="{02D57815-91ED-43cb-92C2-25804820EDAC}">
                        <c15:formulaRef>
                          <c15:sqref>Evaluation!$U$442:$Y$442</c15:sqref>
                        </c15:formulaRef>
                      </c:ext>
                    </c:extLst>
                    <c:numCache>
                      <c:formatCode>General</c:formatCode>
                      <c:ptCount val="5"/>
                      <c:pt idx="0">
                        <c:v>3</c:v>
                      </c:pt>
                      <c:pt idx="1">
                        <c:v>5</c:v>
                      </c:pt>
                      <c:pt idx="2">
                        <c:v>7</c:v>
                      </c:pt>
                      <c:pt idx="3">
                        <c:v>9</c:v>
                      </c:pt>
                      <c:pt idx="4">
                        <c:v>11</c:v>
                      </c:pt>
                    </c:numCache>
                  </c:numRef>
                </c:cat>
                <c:val>
                  <c:numRef>
                    <c:extLst>
                      <c:ext uri="{02D57815-91ED-43cb-92C2-25804820EDAC}">
                        <c15:formulaRef>
                          <c15:sqref>Evaluation!$U$455:$Y$455</c15:sqref>
                        </c15:formulaRef>
                      </c:ext>
                    </c:extLst>
                    <c:numCache>
                      <c:formatCode>0.00</c:formatCode>
                      <c:ptCount val="5"/>
                      <c:pt idx="0">
                        <c:v>241.70000000000002</c:v>
                      </c:pt>
                      <c:pt idx="1">
                        <c:v>317.52222222222218</c:v>
                      </c:pt>
                      <c:pt idx="2">
                        <c:v>418.38888888888891</c:v>
                      </c:pt>
                      <c:pt idx="3">
                        <c:v>527.4</c:v>
                      </c:pt>
                      <c:pt idx="4">
                        <c:v>764.76666666666654</c:v>
                      </c:pt>
                    </c:numCache>
                  </c:numRef>
                </c:val>
                <c:smooth val="0"/>
                <c:extLst>
                  <c:ext xmlns:c16="http://schemas.microsoft.com/office/drawing/2014/chart" uri="{C3380CC4-5D6E-409C-BE32-E72D297353CC}">
                    <c16:uniqueId val="{00000000-C83C-44BB-98D3-DCA9E0383BCD}"/>
                  </c:ext>
                </c:extLst>
              </c15:ser>
            </c15:filteredLineSeries>
          </c:ext>
        </c:extLst>
      </c:lineChart>
      <c:catAx>
        <c:axId val="93583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Topik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745535"/>
        <c:crosses val="autoZero"/>
        <c:auto val="1"/>
        <c:lblAlgn val="ctr"/>
        <c:lblOffset val="100"/>
        <c:noMultiLvlLbl val="0"/>
      </c:catAx>
      <c:valAx>
        <c:axId val="115574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Waktu</a:t>
                </a:r>
                <a:r>
                  <a:rPr lang="en-ID" baseline="0"/>
                  <a:t> (s)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3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PMI</a:t>
            </a:r>
            <a:r>
              <a:rPr lang="en-ID" sz="1050" baseline="0"/>
              <a:t> Rank</a:t>
            </a:r>
            <a:endParaRPr lang="en-ID"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Evaluation!$N$471</c:f>
              <c:strCache>
                <c:ptCount val="1"/>
                <c:pt idx="0">
                  <c:v>Avg Edukasi</c:v>
                </c:pt>
              </c:strCache>
              <c:extLst xmlns:c15="http://schemas.microsoft.com/office/drawing/2012/chart"/>
            </c:strRef>
          </c:tx>
          <c:spPr>
            <a:pattFill prst="ltUp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Evaluation!$B$472:$B$476</c:f>
              <c:strCache>
                <c:ptCount val="5"/>
                <c:pt idx="0">
                  <c:v>LDA</c:v>
                </c:pt>
                <c:pt idx="1">
                  <c:v>LDA-TFIDF</c:v>
                </c:pt>
                <c:pt idx="2">
                  <c:v>LDA-GLOVE</c:v>
                </c:pt>
                <c:pt idx="3">
                  <c:v>LDA-GLOVE 0,7</c:v>
                </c:pt>
                <c:pt idx="4">
                  <c:v>BTM</c:v>
                </c:pt>
              </c:strCache>
              <c:extLst xmlns:c15="http://schemas.microsoft.com/office/drawing/2012/chart"/>
            </c:strRef>
          </c:cat>
          <c:val>
            <c:numRef>
              <c:f>Evaluation!$N$472:$N$476</c:f>
              <c:numCache>
                <c:formatCode>0.00</c:formatCode>
                <c:ptCount val="5"/>
                <c:pt idx="0">
                  <c:v>-0.56047692159692164</c:v>
                </c:pt>
                <c:pt idx="1">
                  <c:v>-0.51035116402116409</c:v>
                </c:pt>
                <c:pt idx="2">
                  <c:v>0.18999047619047618</c:v>
                </c:pt>
                <c:pt idx="3">
                  <c:v>0.44521772005772009</c:v>
                </c:pt>
                <c:pt idx="4">
                  <c:v>-0.16994650312650314</c:v>
                </c:pt>
              </c:numCache>
              <c:extLst xmlns:c15="http://schemas.microsoft.com/office/drawing/2012/chart"/>
            </c:numRef>
          </c:val>
          <c:extLst xmlns:c15="http://schemas.microsoft.com/office/drawing/2012/chart">
            <c:ext xmlns:c16="http://schemas.microsoft.com/office/drawing/2014/chart" uri="{C3380CC4-5D6E-409C-BE32-E72D297353CC}">
              <c16:uniqueId val="{00000002-B8CE-49E6-97DD-0A54632D0993}"/>
            </c:ext>
          </c:extLst>
        </c:ser>
        <c:dLbls>
          <c:dLblPos val="outEnd"/>
          <c:showLegendKey val="0"/>
          <c:showVal val="1"/>
          <c:showCatName val="0"/>
          <c:showSerName val="0"/>
          <c:showPercent val="0"/>
          <c:showBubbleSize val="0"/>
        </c:dLbls>
        <c:gapWidth val="150"/>
        <c:axId val="741282383"/>
        <c:axId val="958235999"/>
        <c:extLst>
          <c:ext xmlns:c15="http://schemas.microsoft.com/office/drawing/2012/chart" uri="{02D57815-91ED-43cb-92C2-25804820EDAC}">
            <c15:filteredBarSeries>
              <c15:ser>
                <c:idx val="0"/>
                <c:order val="0"/>
                <c:tx>
                  <c:strRef>
                    <c:extLst>
                      <c:ext uri="{02D57815-91ED-43cb-92C2-25804820EDAC}">
                        <c15:formulaRef>
                          <c15:sqref>Evaluation!$L$471</c15:sqref>
                        </c15:formulaRef>
                      </c:ext>
                    </c:extLst>
                    <c:strCache>
                      <c:ptCount val="1"/>
                      <c:pt idx="0">
                        <c:v>Average</c:v>
                      </c:pt>
                    </c:strCache>
                  </c:strRef>
                </c:tx>
                <c:spPr>
                  <a:solidFill>
                    <a:schemeClr val="accent1">
                      <a:lumMod val="60000"/>
                      <a:lumOff val="40000"/>
                    </a:schemeClr>
                  </a:solidFill>
                  <a:ln>
                    <a:noFill/>
                  </a:ln>
                  <a:effectLst/>
                </c:spPr>
                <c:invertIfNegative val="0"/>
                <c:dLbls>
                  <c:dLbl>
                    <c:idx val="4"/>
                    <c:layout>
                      <c:manualLayout>
                        <c:x val="0"/>
                        <c:y val="0.11290322580645164"/>
                      </c:manualLayout>
                    </c:layout>
                    <c:dLblPos val="outEnd"/>
                    <c:showLegendKey val="0"/>
                    <c:showVal val="1"/>
                    <c:showCatName val="0"/>
                    <c:showSerName val="0"/>
                    <c:showPercent val="0"/>
                    <c:showBubbleSize val="0"/>
                    <c:extLst>
                      <c:ext uri="{CE6537A1-D6FC-4f65-9D91-7224C49458BB}"/>
                      <c:ext xmlns:c16="http://schemas.microsoft.com/office/drawing/2014/chart" uri="{C3380CC4-5D6E-409C-BE32-E72D297353CC}">
                        <c16:uniqueId val="{00000000-AA1C-4774-B461-820864C4F7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Evaluation!$B$472:$B$476</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Evaluation!$L$472:$L$476</c15:sqref>
                        </c15:formulaRef>
                      </c:ext>
                    </c:extLst>
                    <c:numCache>
                      <c:formatCode>0.000</c:formatCode>
                      <c:ptCount val="5"/>
                      <c:pt idx="0">
                        <c:v>-0.930575167548501</c:v>
                      </c:pt>
                      <c:pt idx="1">
                        <c:v>-0.97365596119929465</c:v>
                      </c:pt>
                      <c:pt idx="2">
                        <c:v>-0.15358026615359949</c:v>
                      </c:pt>
                      <c:pt idx="3">
                        <c:v>0.13137139009139012</c:v>
                      </c:pt>
                      <c:pt idx="4">
                        <c:v>-2.4047357704024372E-2</c:v>
                      </c:pt>
                    </c:numCache>
                  </c:numRef>
                </c:val>
                <c:extLst>
                  <c:ext xmlns:c16="http://schemas.microsoft.com/office/drawing/2014/chart" uri="{C3380CC4-5D6E-409C-BE32-E72D297353CC}">
                    <c16:uniqueId val="{00000000-B8CE-49E6-97DD-0A54632D099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Evaluation!$M$471</c15:sqref>
                        </c15:formulaRef>
                      </c:ext>
                    </c:extLst>
                    <c:strCache>
                      <c:ptCount val="1"/>
                      <c:pt idx="0">
                        <c:v>Selisih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Evaluation!$B$472:$B$476</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Evaluation!$M$472:$M$476</c15:sqref>
                        </c15:formulaRef>
                      </c:ext>
                    </c:extLst>
                    <c:numCache>
                      <c:formatCode>0.000</c:formatCode>
                      <c:ptCount val="5"/>
                      <c:pt idx="0">
                        <c:v>1.0619465576398912</c:v>
                      </c:pt>
                      <c:pt idx="1">
                        <c:v>1.1050273512906847</c:v>
                      </c:pt>
                      <c:pt idx="2">
                        <c:v>0.28495165624498964</c:v>
                      </c:pt>
                      <c:pt idx="3" formatCode="General">
                        <c:v>0</c:v>
                      </c:pt>
                      <c:pt idx="4">
                        <c:v>0.15541874779541448</c:v>
                      </c:pt>
                    </c:numCache>
                  </c:numRef>
                </c:val>
                <c:extLst xmlns:c15="http://schemas.microsoft.com/office/drawing/2012/chart">
                  <c:ext xmlns:c16="http://schemas.microsoft.com/office/drawing/2014/chart" uri="{C3380CC4-5D6E-409C-BE32-E72D297353CC}">
                    <c16:uniqueId val="{00000001-B8CE-49E6-97DD-0A54632D099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Evaluation!$O$471</c15:sqref>
                        </c15:formulaRef>
                      </c:ext>
                    </c:extLst>
                    <c:strCache>
                      <c:ptCount val="1"/>
                      <c:pt idx="0">
                        <c:v>Avg E-commerce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Evaluation!$B$472:$B$476</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Evaluation!$O$472:$O$476</c15:sqref>
                        </c15:formulaRef>
                      </c:ext>
                    </c:extLst>
                    <c:numCache>
                      <c:formatCode>0.0</c:formatCode>
                      <c:ptCount val="5"/>
                      <c:pt idx="0">
                        <c:v>-1.2756334102934102</c:v>
                      </c:pt>
                      <c:pt idx="1">
                        <c:v>-1.3138356902356902</c:v>
                      </c:pt>
                      <c:pt idx="2">
                        <c:v>-0.25861789321789325</c:v>
                      </c:pt>
                      <c:pt idx="3">
                        <c:v>0.42114403078403079</c:v>
                      </c:pt>
                      <c:pt idx="4">
                        <c:v>-4.9771736411736427E-2</c:v>
                      </c:pt>
                    </c:numCache>
                  </c:numRef>
                </c:val>
                <c:extLst xmlns:c15="http://schemas.microsoft.com/office/drawing/2012/chart">
                  <c:ext xmlns:c16="http://schemas.microsoft.com/office/drawing/2014/chart" uri="{C3380CC4-5D6E-409C-BE32-E72D297353CC}">
                    <c16:uniqueId val="{00000003-B8CE-49E6-97DD-0A54632D099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Evaluation!$P$471</c15:sqref>
                        </c15:formulaRef>
                      </c:ext>
                    </c:extLst>
                    <c:strCache>
                      <c:ptCount val="1"/>
                      <c:pt idx="0">
                        <c:v>Avg Game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Evaluation!$B$472:$B$476</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Evaluation!$P$472:$P$476</c15:sqref>
                        </c15:formulaRef>
                      </c:ext>
                    </c:extLst>
                    <c:numCache>
                      <c:formatCode>0.0</c:formatCode>
                      <c:ptCount val="5"/>
                      <c:pt idx="0">
                        <c:v>-0.95561517075517077</c:v>
                      </c:pt>
                      <c:pt idx="1">
                        <c:v>-1.0967810293410294</c:v>
                      </c:pt>
                      <c:pt idx="2">
                        <c:v>-0.39211338143338142</c:v>
                      </c:pt>
                      <c:pt idx="3">
                        <c:v>-0.47224758056758059</c:v>
                      </c:pt>
                      <c:pt idx="4">
                        <c:v>0.14757616642616642</c:v>
                      </c:pt>
                    </c:numCache>
                  </c:numRef>
                </c:val>
                <c:extLst xmlns:c15="http://schemas.microsoft.com/office/drawing/2012/chart">
                  <c:ext xmlns:c16="http://schemas.microsoft.com/office/drawing/2014/chart" uri="{C3380CC4-5D6E-409C-BE32-E72D297353CC}">
                    <c16:uniqueId val="{00000004-B8CE-49E6-97DD-0A54632D0993}"/>
                  </c:ext>
                </c:extLst>
              </c15:ser>
            </c15:filteredBarSeries>
          </c:ext>
        </c:extLst>
      </c:barChart>
      <c:catAx>
        <c:axId val="74128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35999"/>
        <c:crosses val="autoZero"/>
        <c:auto val="1"/>
        <c:lblAlgn val="ctr"/>
        <c:lblOffset val="100"/>
        <c:noMultiLvlLbl val="0"/>
      </c:catAx>
      <c:valAx>
        <c:axId val="95823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a:t>
                </a:r>
                <a:r>
                  <a:rPr lang="en-ID" baseline="0"/>
                  <a:t> PMI</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82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Umass</a:t>
            </a:r>
            <a:r>
              <a:rPr lang="en-ID" sz="1050" baseline="0"/>
              <a:t> Rank</a:t>
            </a:r>
            <a:endParaRPr lang="en-ID"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Evaluation!$N$495</c:f>
              <c:strCache>
                <c:ptCount val="1"/>
                <c:pt idx="0">
                  <c:v>Avg Edukasi</c:v>
                </c:pt>
              </c:strCache>
              <c:extLst xmlns:c15="http://schemas.microsoft.com/office/drawing/2012/chart"/>
            </c:strRef>
          </c:tx>
          <c:spPr>
            <a:pattFill prst="wdDnDiag">
              <a:fgClr>
                <a:schemeClr val="accent1">
                  <a:lumMod val="60000"/>
                  <a:lumOff val="40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Evaluation!$B$496:$B$500</c:f>
              <c:strCache>
                <c:ptCount val="5"/>
                <c:pt idx="0">
                  <c:v>LDA</c:v>
                </c:pt>
                <c:pt idx="1">
                  <c:v>LDA-TFIDF</c:v>
                </c:pt>
                <c:pt idx="2">
                  <c:v>LDA-GLOVE</c:v>
                </c:pt>
                <c:pt idx="3">
                  <c:v>LDA-GLOVE 0,7</c:v>
                </c:pt>
                <c:pt idx="4">
                  <c:v>BTM</c:v>
                </c:pt>
              </c:strCache>
              <c:extLst xmlns:c15="http://schemas.microsoft.com/office/drawing/2012/chart"/>
            </c:strRef>
          </c:cat>
          <c:val>
            <c:numRef>
              <c:f>Evaluation!$N$496:$N$500</c:f>
              <c:numCache>
                <c:formatCode>0.0000</c:formatCode>
                <c:ptCount val="5"/>
                <c:pt idx="0">
                  <c:v>4.6533333333333336E-2</c:v>
                </c:pt>
                <c:pt idx="1">
                  <c:v>4.8066666666666667E-2</c:v>
                </c:pt>
                <c:pt idx="2">
                  <c:v>5.4400000000000004E-2</c:v>
                </c:pt>
                <c:pt idx="3">
                  <c:v>8.7600000000000011E-2</c:v>
                </c:pt>
                <c:pt idx="4">
                  <c:v>2.9133333333333334E-2</c:v>
                </c:pt>
              </c:numCache>
              <c:extLst xmlns:c15="http://schemas.microsoft.com/office/drawing/2012/chart"/>
            </c:numRef>
          </c:val>
          <c:extLst xmlns:c15="http://schemas.microsoft.com/office/drawing/2012/chart">
            <c:ext xmlns:c16="http://schemas.microsoft.com/office/drawing/2014/chart" uri="{C3380CC4-5D6E-409C-BE32-E72D297353CC}">
              <c16:uniqueId val="{00000002-7E50-4196-8EE4-F68A8ECC822C}"/>
            </c:ext>
          </c:extLst>
        </c:ser>
        <c:dLbls>
          <c:dLblPos val="outEnd"/>
          <c:showLegendKey val="0"/>
          <c:showVal val="1"/>
          <c:showCatName val="0"/>
          <c:showSerName val="0"/>
          <c:showPercent val="0"/>
          <c:showBubbleSize val="0"/>
        </c:dLbls>
        <c:gapWidth val="150"/>
        <c:axId val="943190095"/>
        <c:axId val="725702927"/>
        <c:extLst>
          <c:ext xmlns:c15="http://schemas.microsoft.com/office/drawing/2012/chart" uri="{02D57815-91ED-43cb-92C2-25804820EDAC}">
            <c15:filteredBarSeries>
              <c15:ser>
                <c:idx val="0"/>
                <c:order val="0"/>
                <c:tx>
                  <c:strRef>
                    <c:extLst>
                      <c:ext uri="{02D57815-91ED-43cb-92C2-25804820EDAC}">
                        <c15:formulaRef>
                          <c15:sqref>Evaluation!$L$495</c15:sqref>
                        </c15:formulaRef>
                      </c:ext>
                    </c:extLst>
                    <c:strCache>
                      <c:ptCount val="1"/>
                      <c:pt idx="0">
                        <c:v>Average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Evaluation!$B$496:$B$500</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Evaluation!$L$496:$L$500</c15:sqref>
                        </c15:formulaRef>
                      </c:ext>
                    </c:extLst>
                    <c:numCache>
                      <c:formatCode>0.0000</c:formatCode>
                      <c:ptCount val="5"/>
                      <c:pt idx="0">
                        <c:v>3.2688888888888892E-2</c:v>
                      </c:pt>
                      <c:pt idx="1">
                        <c:v>3.3704444444444454E-2</c:v>
                      </c:pt>
                      <c:pt idx="2">
                        <c:v>4.6777777777777779E-2</c:v>
                      </c:pt>
                      <c:pt idx="3">
                        <c:v>8.7711111111111115E-2</c:v>
                      </c:pt>
                      <c:pt idx="4">
                        <c:v>1.7875555555555558E-2</c:v>
                      </c:pt>
                    </c:numCache>
                  </c:numRef>
                </c:val>
                <c:extLst>
                  <c:ext xmlns:c16="http://schemas.microsoft.com/office/drawing/2014/chart" uri="{C3380CC4-5D6E-409C-BE32-E72D297353CC}">
                    <c16:uniqueId val="{00000000-7E50-4196-8EE4-F68A8ECC822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Evaluation!$M$495</c15:sqref>
                        </c15:formulaRef>
                      </c:ext>
                    </c:extLst>
                    <c:strCache>
                      <c:ptCount val="1"/>
                      <c:pt idx="0">
                        <c:v>Selisih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Evaluation!$B$496:$B$500</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Evaluation!$M$496:$M$500</c15:sqref>
                        </c15:formulaRef>
                      </c:ext>
                    </c:extLst>
                    <c:numCache>
                      <c:formatCode>0.00</c:formatCode>
                      <c:ptCount val="5"/>
                      <c:pt idx="0">
                        <c:v>62.731188244236122</c:v>
                      </c:pt>
                      <c:pt idx="1">
                        <c:v>61.573346845705586</c:v>
                      </c:pt>
                      <c:pt idx="2">
                        <c:v>46.668355713199901</c:v>
                      </c:pt>
                      <c:pt idx="3">
                        <c:v>0</c:v>
                      </c:pt>
                      <c:pt idx="4">
                        <c:v>79.619964530022798</c:v>
                      </c:pt>
                    </c:numCache>
                  </c:numRef>
                </c:val>
                <c:extLst xmlns:c15="http://schemas.microsoft.com/office/drawing/2012/chart">
                  <c:ext xmlns:c16="http://schemas.microsoft.com/office/drawing/2014/chart" uri="{C3380CC4-5D6E-409C-BE32-E72D297353CC}">
                    <c16:uniqueId val="{00000001-7E50-4196-8EE4-F68A8ECC822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Evaluation!$O$495</c15:sqref>
                        </c15:formulaRef>
                      </c:ext>
                    </c:extLst>
                    <c:strCache>
                      <c:ptCount val="1"/>
                      <c:pt idx="0">
                        <c:v>Avg E-commerce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Evaluation!$B$496:$B$500</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Evaluation!$O$496:$O$500</c15:sqref>
                        </c15:formulaRef>
                      </c:ext>
                    </c:extLst>
                    <c:numCache>
                      <c:formatCode>0.0000</c:formatCode>
                      <c:ptCount val="5"/>
                      <c:pt idx="0">
                        <c:v>2.7266666666666665E-2</c:v>
                      </c:pt>
                      <c:pt idx="1">
                        <c:v>2.7713333333333336E-2</c:v>
                      </c:pt>
                      <c:pt idx="2">
                        <c:v>3.7400000000000003E-2</c:v>
                      </c:pt>
                      <c:pt idx="3">
                        <c:v>9.0199999999999989E-2</c:v>
                      </c:pt>
                      <c:pt idx="4">
                        <c:v>1.2613333333333332E-2</c:v>
                      </c:pt>
                    </c:numCache>
                  </c:numRef>
                </c:val>
                <c:extLst xmlns:c15="http://schemas.microsoft.com/office/drawing/2012/chart">
                  <c:ext xmlns:c16="http://schemas.microsoft.com/office/drawing/2014/chart" uri="{C3380CC4-5D6E-409C-BE32-E72D297353CC}">
                    <c16:uniqueId val="{00000003-7E50-4196-8EE4-F68A8ECC822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Evaluation!$P$495</c15:sqref>
                        </c15:formulaRef>
                      </c:ext>
                    </c:extLst>
                    <c:strCache>
                      <c:ptCount val="1"/>
                      <c:pt idx="0">
                        <c:v>Avg Game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Evaluation!$B$496:$B$500</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Evaluation!$P$496:$P$500</c15:sqref>
                        </c15:formulaRef>
                      </c:ext>
                    </c:extLst>
                    <c:numCache>
                      <c:formatCode>0.0000</c:formatCode>
                      <c:ptCount val="5"/>
                      <c:pt idx="0">
                        <c:v>2.4266666666666669E-2</c:v>
                      </c:pt>
                      <c:pt idx="1">
                        <c:v>2.5333333333333336E-2</c:v>
                      </c:pt>
                      <c:pt idx="2">
                        <c:v>4.8533333333333338E-2</c:v>
                      </c:pt>
                      <c:pt idx="3">
                        <c:v>8.533333333333333E-2</c:v>
                      </c:pt>
                      <c:pt idx="4">
                        <c:v>1.1880000000000002E-2</c:v>
                      </c:pt>
                    </c:numCache>
                  </c:numRef>
                </c:val>
                <c:extLst xmlns:c15="http://schemas.microsoft.com/office/drawing/2012/chart">
                  <c:ext xmlns:c16="http://schemas.microsoft.com/office/drawing/2014/chart" uri="{C3380CC4-5D6E-409C-BE32-E72D297353CC}">
                    <c16:uniqueId val="{00000004-7E50-4196-8EE4-F68A8ECC822C}"/>
                  </c:ext>
                </c:extLst>
              </c15:ser>
            </c15:filteredBarSeries>
          </c:ext>
        </c:extLst>
      </c:barChart>
      <c:catAx>
        <c:axId val="94319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02927"/>
        <c:crosses val="autoZero"/>
        <c:auto val="1"/>
        <c:lblAlgn val="ctr"/>
        <c:lblOffset val="100"/>
        <c:noMultiLvlLbl val="0"/>
      </c:catAx>
      <c:valAx>
        <c:axId val="72570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 Umass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9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t>Time</a:t>
            </a:r>
            <a:r>
              <a:rPr lang="en-ID" sz="1050" baseline="0"/>
              <a:t> Rank</a:t>
            </a:r>
            <a:endParaRPr lang="en-ID"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Evaluation!$AD$472</c:f>
              <c:strCache>
                <c:ptCount val="1"/>
                <c:pt idx="0">
                  <c:v>Average</c:v>
                </c:pt>
              </c:strCache>
            </c:strRef>
          </c:tx>
          <c:spPr>
            <a:pattFill prst="dkHorz">
              <a:fgClr>
                <a:schemeClr val="accent1">
                  <a:lumMod val="60000"/>
                  <a:lumOff val="40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Evaluation!$T$473:$T$477</c:f>
              <c:strCache>
                <c:ptCount val="5"/>
                <c:pt idx="0">
                  <c:v>LDA</c:v>
                </c:pt>
                <c:pt idx="1">
                  <c:v>LDA-TFIDF</c:v>
                </c:pt>
                <c:pt idx="2">
                  <c:v>LDA-GLOVE</c:v>
                </c:pt>
                <c:pt idx="3">
                  <c:v>LDA-GLOVE 0,7</c:v>
                </c:pt>
                <c:pt idx="4">
                  <c:v>BTM</c:v>
                </c:pt>
              </c:strCache>
            </c:strRef>
          </c:cat>
          <c:val>
            <c:numRef>
              <c:f>Evaluation!$AD$473:$AD$477</c:f>
              <c:numCache>
                <c:formatCode>0.0</c:formatCode>
                <c:ptCount val="5"/>
                <c:pt idx="0">
                  <c:v>604.0333333333333</c:v>
                </c:pt>
                <c:pt idx="1">
                  <c:v>484.60377777777768</c:v>
                </c:pt>
                <c:pt idx="2">
                  <c:v>752.28666666666663</c:v>
                </c:pt>
                <c:pt idx="3">
                  <c:v>453.95555555555552</c:v>
                </c:pt>
                <c:pt idx="4">
                  <c:v>340.43228888888888</c:v>
                </c:pt>
              </c:numCache>
            </c:numRef>
          </c:val>
          <c:extLst>
            <c:ext xmlns:c16="http://schemas.microsoft.com/office/drawing/2014/chart" uri="{C3380CC4-5D6E-409C-BE32-E72D297353CC}">
              <c16:uniqueId val="{00000000-7614-4812-BCB7-8BE072D87BB3}"/>
            </c:ext>
          </c:extLst>
        </c:ser>
        <c:dLbls>
          <c:dLblPos val="outEnd"/>
          <c:showLegendKey val="0"/>
          <c:showVal val="1"/>
          <c:showCatName val="0"/>
          <c:showSerName val="0"/>
          <c:showPercent val="0"/>
          <c:showBubbleSize val="0"/>
        </c:dLbls>
        <c:gapWidth val="150"/>
        <c:axId val="1016610847"/>
        <c:axId val="1013315743"/>
        <c:extLst>
          <c:ext xmlns:c15="http://schemas.microsoft.com/office/drawing/2012/chart" uri="{02D57815-91ED-43cb-92C2-25804820EDAC}">
            <c15:filteredBarSeries>
              <c15:ser>
                <c:idx val="1"/>
                <c:order val="1"/>
                <c:tx>
                  <c:strRef>
                    <c:extLst>
                      <c:ext uri="{02D57815-91ED-43cb-92C2-25804820EDAC}">
                        <c15:formulaRef>
                          <c15:sqref>Evaluation!$AE$472</c15:sqref>
                        </c15:formulaRef>
                      </c:ext>
                    </c:extLst>
                    <c:strCache>
                      <c:ptCount val="1"/>
                      <c:pt idx="0">
                        <c:v>Selisih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Evaluation!$T$473:$T$477</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Evaluation!$AE$473:$AE$477</c15:sqref>
                        </c15:formulaRef>
                      </c:ext>
                    </c:extLst>
                    <c:numCache>
                      <c:formatCode>0.00</c:formatCode>
                      <c:ptCount val="5"/>
                      <c:pt idx="0">
                        <c:v>43.64014863050236</c:v>
                      </c:pt>
                      <c:pt idx="1">
                        <c:v>29.750384850487237</c:v>
                      </c:pt>
                      <c:pt idx="2">
                        <c:v>54.746999518505056</c:v>
                      </c:pt>
                      <c:pt idx="3">
                        <c:v>25.007572939103191</c:v>
                      </c:pt>
                      <c:pt idx="4">
                        <c:v>0</c:v>
                      </c:pt>
                    </c:numCache>
                  </c:numRef>
                </c:val>
                <c:extLst>
                  <c:ext xmlns:c16="http://schemas.microsoft.com/office/drawing/2014/chart" uri="{C3380CC4-5D6E-409C-BE32-E72D297353CC}">
                    <c16:uniqueId val="{00000001-7614-4812-BCB7-8BE072D87BB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Evaluation!$AF$472</c15:sqref>
                        </c15:formulaRef>
                      </c:ext>
                    </c:extLst>
                    <c:strCache>
                      <c:ptCount val="1"/>
                      <c:pt idx="0">
                        <c:v>Avg Edukasi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Evaluation!$T$473:$T$477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Evaluation!$AF$473:$AF$477</c15:sqref>
                        </c15:formulaRef>
                      </c:ext>
                    </c:extLst>
                    <c:numCache>
                      <c:formatCode>General</c:formatCode>
                      <c:ptCount val="5"/>
                      <c:pt idx="0">
                        <c:v>256.38666666666666</c:v>
                      </c:pt>
                      <c:pt idx="1">
                        <c:v>206.65333333333334</c:v>
                      </c:pt>
                      <c:pt idx="2">
                        <c:v>395.28000000000003</c:v>
                      </c:pt>
                      <c:pt idx="3">
                        <c:v>211.21333333333334</c:v>
                      </c:pt>
                      <c:pt idx="4">
                        <c:v>76.493333333333325</c:v>
                      </c:pt>
                    </c:numCache>
                  </c:numRef>
                </c:val>
                <c:extLst xmlns:c15="http://schemas.microsoft.com/office/drawing/2012/chart">
                  <c:ext xmlns:c16="http://schemas.microsoft.com/office/drawing/2014/chart" uri="{C3380CC4-5D6E-409C-BE32-E72D297353CC}">
                    <c16:uniqueId val="{00000002-7614-4812-BCB7-8BE072D87BB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Evaluation!$AG$472</c15:sqref>
                        </c15:formulaRef>
                      </c:ext>
                    </c:extLst>
                    <c:strCache>
                      <c:ptCount val="1"/>
                      <c:pt idx="0">
                        <c:v>Avg E-commerce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Evaluation!$T$473:$T$477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Evaluation!$AG$473:$AG$477</c15:sqref>
                        </c15:formulaRef>
                      </c:ext>
                    </c:extLst>
                    <c:numCache>
                      <c:formatCode>0.0</c:formatCode>
                      <c:ptCount val="5"/>
                      <c:pt idx="0">
                        <c:v>449.95333333333338</c:v>
                      </c:pt>
                      <c:pt idx="1">
                        <c:v>418.44</c:v>
                      </c:pt>
                      <c:pt idx="2">
                        <c:v>581.9466666666666</c:v>
                      </c:pt>
                      <c:pt idx="3">
                        <c:v>302.82666666666665</c:v>
                      </c:pt>
                      <c:pt idx="4">
                        <c:v>103.55686666666668</c:v>
                      </c:pt>
                    </c:numCache>
                  </c:numRef>
                </c:val>
                <c:extLst xmlns:c15="http://schemas.microsoft.com/office/drawing/2012/chart">
                  <c:ext xmlns:c16="http://schemas.microsoft.com/office/drawing/2014/chart" uri="{C3380CC4-5D6E-409C-BE32-E72D297353CC}">
                    <c16:uniqueId val="{00000003-7614-4812-BCB7-8BE072D87BB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Evaluation!$AH$472</c15:sqref>
                        </c15:formulaRef>
                      </c:ext>
                    </c:extLst>
                    <c:strCache>
                      <c:ptCount val="1"/>
                      <c:pt idx="0">
                        <c:v>Avg Game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Evaluation!$T$473:$T$477</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Evaluation!$AH$473:$AH$477</c15:sqref>
                        </c15:formulaRef>
                      </c:ext>
                    </c:extLst>
                    <c:numCache>
                      <c:formatCode>0.0</c:formatCode>
                      <c:ptCount val="5"/>
                      <c:pt idx="0">
                        <c:v>1105.76</c:v>
                      </c:pt>
                      <c:pt idx="1">
                        <c:v>828.71799999999996</c:v>
                      </c:pt>
                      <c:pt idx="2">
                        <c:v>1279.6333333333334</c:v>
                      </c:pt>
                      <c:pt idx="3">
                        <c:v>847.82666666666671</c:v>
                      </c:pt>
                      <c:pt idx="4">
                        <c:v>841.24666666666678</c:v>
                      </c:pt>
                    </c:numCache>
                  </c:numRef>
                </c:val>
                <c:extLst xmlns:c15="http://schemas.microsoft.com/office/drawing/2012/chart">
                  <c:ext xmlns:c16="http://schemas.microsoft.com/office/drawing/2014/chart" uri="{C3380CC4-5D6E-409C-BE32-E72D297353CC}">
                    <c16:uniqueId val="{00000004-7614-4812-BCB7-8BE072D87BB3}"/>
                  </c:ext>
                </c:extLst>
              </c15:ser>
            </c15:filteredBarSeries>
          </c:ext>
        </c:extLst>
      </c:barChart>
      <c:catAx>
        <c:axId val="101661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315743"/>
        <c:crosses val="autoZero"/>
        <c:auto val="1"/>
        <c:lblAlgn val="ctr"/>
        <c:lblOffset val="100"/>
        <c:noMultiLvlLbl val="0"/>
      </c:catAx>
      <c:valAx>
        <c:axId val="101331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Waktu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61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D" sz="1000"/>
              <a:t>Pengujian PMI</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Evaluation!$B$519</c:f>
              <c:strCache>
                <c:ptCount val="1"/>
                <c:pt idx="0">
                  <c:v>LDA</c:v>
                </c:pt>
              </c:strCache>
            </c:strRef>
          </c:tx>
          <c:spPr>
            <a:ln w="28575" cap="rnd">
              <a:solidFill>
                <a:schemeClr val="accent1"/>
              </a:solidFill>
              <a:prstDash val="dashDot"/>
              <a:round/>
            </a:ln>
            <a:effectLst/>
          </c:spPr>
          <c:marker>
            <c:symbol val="circle"/>
            <c:size val="5"/>
            <c:spPr>
              <a:solidFill>
                <a:schemeClr val="accent1"/>
              </a:solidFill>
              <a:ln w="9525">
                <a:solidFill>
                  <a:schemeClr val="accent1"/>
                </a:solidFill>
              </a:ln>
              <a:effectLst/>
            </c:spPr>
          </c:marker>
          <c:cat>
            <c:numRef>
              <c:f>Evaluation!$C$518:$G$518</c:f>
              <c:numCache>
                <c:formatCode>General</c:formatCode>
                <c:ptCount val="5"/>
                <c:pt idx="0">
                  <c:v>3</c:v>
                </c:pt>
                <c:pt idx="1">
                  <c:v>5</c:v>
                </c:pt>
                <c:pt idx="2">
                  <c:v>7</c:v>
                </c:pt>
                <c:pt idx="3">
                  <c:v>9</c:v>
                </c:pt>
                <c:pt idx="4">
                  <c:v>11</c:v>
                </c:pt>
              </c:numCache>
            </c:numRef>
          </c:cat>
          <c:val>
            <c:numRef>
              <c:f>Evaluation!$C$519:$G$519</c:f>
              <c:numCache>
                <c:formatCode>0.00</c:formatCode>
                <c:ptCount val="5"/>
                <c:pt idx="0">
                  <c:v>-0.22655555555555551</c:v>
                </c:pt>
                <c:pt idx="1">
                  <c:v>-0.709311111111111</c:v>
                </c:pt>
                <c:pt idx="2">
                  <c:v>-1.059663492063492</c:v>
                </c:pt>
                <c:pt idx="3">
                  <c:v>-1.1879012345679014</c:v>
                </c:pt>
                <c:pt idx="4">
                  <c:v>-1.4694444444444443</c:v>
                </c:pt>
              </c:numCache>
            </c:numRef>
          </c:val>
          <c:smooth val="0"/>
          <c:extLst>
            <c:ext xmlns:c16="http://schemas.microsoft.com/office/drawing/2014/chart" uri="{C3380CC4-5D6E-409C-BE32-E72D297353CC}">
              <c16:uniqueId val="{00000000-B055-4E2C-A82C-A5DF72DE416A}"/>
            </c:ext>
          </c:extLst>
        </c:ser>
        <c:ser>
          <c:idx val="1"/>
          <c:order val="1"/>
          <c:tx>
            <c:strRef>
              <c:f>Evaluation!$B$520</c:f>
              <c:strCache>
                <c:ptCount val="1"/>
                <c:pt idx="0">
                  <c:v>LDA-TFIDF</c:v>
                </c:pt>
              </c:strCache>
            </c:strRef>
          </c:tx>
          <c:spPr>
            <a:ln w="28575" cap="rnd">
              <a:solidFill>
                <a:schemeClr val="accent2"/>
              </a:solidFill>
              <a:prstDash val="sysDot"/>
              <a:round/>
            </a:ln>
            <a:effectLst/>
          </c:spPr>
          <c:marker>
            <c:symbol val="x"/>
            <c:size val="5"/>
            <c:spPr>
              <a:noFill/>
              <a:ln w="9525">
                <a:solidFill>
                  <a:schemeClr val="accent2"/>
                </a:solidFill>
              </a:ln>
              <a:effectLst/>
            </c:spPr>
          </c:marker>
          <c:cat>
            <c:numRef>
              <c:f>Evaluation!$C$518:$G$518</c:f>
              <c:numCache>
                <c:formatCode>General</c:formatCode>
                <c:ptCount val="5"/>
                <c:pt idx="0">
                  <c:v>3</c:v>
                </c:pt>
                <c:pt idx="1">
                  <c:v>5</c:v>
                </c:pt>
                <c:pt idx="2">
                  <c:v>7</c:v>
                </c:pt>
                <c:pt idx="3">
                  <c:v>9</c:v>
                </c:pt>
                <c:pt idx="4">
                  <c:v>11</c:v>
                </c:pt>
              </c:numCache>
            </c:numRef>
          </c:cat>
          <c:val>
            <c:numRef>
              <c:f>Evaluation!$C$520:$G$520</c:f>
              <c:numCache>
                <c:formatCode>0.00</c:formatCode>
                <c:ptCount val="5"/>
                <c:pt idx="0">
                  <c:v>-0.47948148148148156</c:v>
                </c:pt>
                <c:pt idx="1">
                  <c:v>-0.91106111111111099</c:v>
                </c:pt>
                <c:pt idx="2">
                  <c:v>-0.98342857142857143</c:v>
                </c:pt>
                <c:pt idx="3">
                  <c:v>-1.1536419753086422</c:v>
                </c:pt>
                <c:pt idx="4">
                  <c:v>-1.3406666666666667</c:v>
                </c:pt>
              </c:numCache>
            </c:numRef>
          </c:val>
          <c:smooth val="0"/>
          <c:extLst>
            <c:ext xmlns:c16="http://schemas.microsoft.com/office/drawing/2014/chart" uri="{C3380CC4-5D6E-409C-BE32-E72D297353CC}">
              <c16:uniqueId val="{00000001-B055-4E2C-A82C-A5DF72DE416A}"/>
            </c:ext>
          </c:extLst>
        </c:ser>
        <c:ser>
          <c:idx val="2"/>
          <c:order val="2"/>
          <c:tx>
            <c:strRef>
              <c:f>Evaluation!$B$521</c:f>
              <c:strCache>
                <c:ptCount val="1"/>
                <c:pt idx="0">
                  <c:v>LDA-GLOVE 0,7</c:v>
                </c:pt>
              </c:strCache>
            </c:strRef>
          </c:tx>
          <c:spPr>
            <a:ln w="28575" cap="rnd">
              <a:solidFill>
                <a:schemeClr val="accent3"/>
              </a:solidFill>
              <a:prstDash val="sysDash"/>
              <a:round/>
            </a:ln>
            <a:effectLst/>
          </c:spPr>
          <c:marker>
            <c:symbol val="triangle"/>
            <c:size val="5"/>
            <c:spPr>
              <a:solidFill>
                <a:schemeClr val="accent3"/>
              </a:solidFill>
              <a:ln w="9525">
                <a:solidFill>
                  <a:schemeClr val="accent3"/>
                </a:solidFill>
              </a:ln>
              <a:effectLst/>
            </c:spPr>
          </c:marker>
          <c:cat>
            <c:numRef>
              <c:f>Evaluation!$C$518:$G$518</c:f>
              <c:numCache>
                <c:formatCode>General</c:formatCode>
                <c:ptCount val="5"/>
                <c:pt idx="0">
                  <c:v>3</c:v>
                </c:pt>
                <c:pt idx="1">
                  <c:v>5</c:v>
                </c:pt>
                <c:pt idx="2">
                  <c:v>7</c:v>
                </c:pt>
                <c:pt idx="3">
                  <c:v>9</c:v>
                </c:pt>
                <c:pt idx="4">
                  <c:v>11</c:v>
                </c:pt>
              </c:numCache>
            </c:numRef>
          </c:cat>
          <c:val>
            <c:numRef>
              <c:f>Evaluation!$C$521:$G$521</c:f>
              <c:numCache>
                <c:formatCode>0.00</c:formatCode>
                <c:ptCount val="5"/>
                <c:pt idx="0">
                  <c:v>0.40914814814814815</c:v>
                </c:pt>
                <c:pt idx="1">
                  <c:v>0.22057777777777779</c:v>
                </c:pt>
                <c:pt idx="2">
                  <c:v>9.2238095238095286E-2</c:v>
                </c:pt>
                <c:pt idx="3">
                  <c:v>-8.662962962962957E-2</c:v>
                </c:pt>
                <c:pt idx="4">
                  <c:v>-0.25724242424242427</c:v>
                </c:pt>
              </c:numCache>
            </c:numRef>
          </c:val>
          <c:smooth val="0"/>
          <c:extLst>
            <c:ext xmlns:c16="http://schemas.microsoft.com/office/drawing/2014/chart" uri="{C3380CC4-5D6E-409C-BE32-E72D297353CC}">
              <c16:uniqueId val="{00000002-B055-4E2C-A82C-A5DF72DE416A}"/>
            </c:ext>
          </c:extLst>
        </c:ser>
        <c:dLbls>
          <c:showLegendKey val="0"/>
          <c:showVal val="0"/>
          <c:showCatName val="0"/>
          <c:showSerName val="0"/>
          <c:showPercent val="0"/>
          <c:showBubbleSize val="0"/>
        </c:dLbls>
        <c:marker val="1"/>
        <c:smooth val="0"/>
        <c:axId val="1947054208"/>
        <c:axId val="1586227008"/>
      </c:lineChart>
      <c:catAx>
        <c:axId val="1947054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Jumlah</a:t>
                </a:r>
                <a:r>
                  <a:rPr lang="en-ID" sz="900" baseline="0"/>
                  <a:t> Topik</a:t>
                </a:r>
                <a:endParaRPr lang="en-ID" sz="900"/>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227008"/>
        <c:crosses val="autoZero"/>
        <c:auto val="1"/>
        <c:lblAlgn val="ctr"/>
        <c:lblOffset val="100"/>
        <c:noMultiLvlLbl val="0"/>
      </c:catAx>
      <c:valAx>
        <c:axId val="158622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Nilai PMI</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5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Evaluation!$A$45</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Evaluation!$B$38:$J$38</c:f>
              <c:strCache>
                <c:ptCount val="9"/>
                <c:pt idx="0">
                  <c:v>0.1</c:v>
                </c:pt>
                <c:pt idx="1">
                  <c:v>0.2</c:v>
                </c:pt>
                <c:pt idx="2">
                  <c:v>0.3</c:v>
                </c:pt>
                <c:pt idx="3">
                  <c:v>0.4</c:v>
                </c:pt>
                <c:pt idx="4">
                  <c:v>0.5</c:v>
                </c:pt>
                <c:pt idx="5">
                  <c:v>0.6</c:v>
                </c:pt>
                <c:pt idx="6">
                  <c:v>0.7</c:v>
                </c:pt>
                <c:pt idx="7">
                  <c:v>0.8</c:v>
                </c:pt>
                <c:pt idx="8">
                  <c:v>0.9</c:v>
                </c:pt>
              </c:strCache>
            </c:strRef>
          </c:cat>
          <c:val>
            <c:numRef>
              <c:f>Evaluation!$B$45:$J$45</c:f>
              <c:numCache>
                <c:formatCode>General</c:formatCode>
                <c:ptCount val="9"/>
                <c:pt idx="0">
                  <c:v>5.4458000000000002</c:v>
                </c:pt>
                <c:pt idx="1">
                  <c:v>5.4458000000000002</c:v>
                </c:pt>
                <c:pt idx="2">
                  <c:v>5.5457999999999998</c:v>
                </c:pt>
                <c:pt idx="3">
                  <c:v>5.5457999999999998</c:v>
                </c:pt>
                <c:pt idx="4">
                  <c:v>5.6920000000000002</c:v>
                </c:pt>
                <c:pt idx="5">
                  <c:v>6.08</c:v>
                </c:pt>
                <c:pt idx="6">
                  <c:v>7.0725999999999996</c:v>
                </c:pt>
                <c:pt idx="7">
                  <c:v>8.7907999999999991</c:v>
                </c:pt>
              </c:numCache>
            </c:numRef>
          </c:val>
          <c:smooth val="0"/>
          <c:extLst>
            <c:ext xmlns:c16="http://schemas.microsoft.com/office/drawing/2014/chart" uri="{C3380CC4-5D6E-409C-BE32-E72D297353CC}">
              <c16:uniqueId val="{00000006-AB27-46A8-96A4-9417A97790B5}"/>
            </c:ext>
          </c:extLst>
        </c:ser>
        <c:dLbls>
          <c:dLblPos val="t"/>
          <c:showLegendKey val="0"/>
          <c:showVal val="1"/>
          <c:showCatName val="0"/>
          <c:showSerName val="0"/>
          <c:showPercent val="0"/>
          <c:showBubbleSize val="0"/>
        </c:dLbls>
        <c:marker val="1"/>
        <c:smooth val="0"/>
        <c:axId val="543491152"/>
        <c:axId val="543482296"/>
        <c:extLst>
          <c:ext xmlns:c15="http://schemas.microsoft.com/office/drawing/2012/chart" uri="{02D57815-91ED-43cb-92C2-25804820EDAC}">
            <c15:filteredLineSeries>
              <c15:ser>
                <c:idx val="0"/>
                <c:order val="0"/>
                <c:tx>
                  <c:strRef>
                    <c:extLst>
                      <c:ext uri="{02D57815-91ED-43cb-92C2-25804820EDAC}">
                        <c15:formulaRef>
                          <c15:sqref>Evaluation!$A$39</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Evaluation!$B$38:$J$38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Evaluation!$B$39:$J$39</c15:sqref>
                        </c15:formulaRef>
                      </c:ext>
                    </c:extLst>
                    <c:numCache>
                      <c:formatCode>General</c:formatCode>
                      <c:ptCount val="9"/>
                      <c:pt idx="0">
                        <c:v>5.5170000000000003</c:v>
                      </c:pt>
                      <c:pt idx="1">
                        <c:v>5.5170000000000003</c:v>
                      </c:pt>
                      <c:pt idx="2">
                        <c:v>5.8609999999999998</c:v>
                      </c:pt>
                      <c:pt idx="3">
                        <c:v>5.8609999999999998</c:v>
                      </c:pt>
                      <c:pt idx="4">
                        <c:v>6.2889999999999997</c:v>
                      </c:pt>
                      <c:pt idx="5">
                        <c:v>6.8689999999999998</c:v>
                      </c:pt>
                      <c:pt idx="6">
                        <c:v>9.0670000000000002</c:v>
                      </c:pt>
                      <c:pt idx="7">
                        <c:v>10.807</c:v>
                      </c:pt>
                    </c:numCache>
                  </c:numRef>
                </c:val>
                <c:smooth val="0"/>
                <c:extLst>
                  <c:ext xmlns:c16="http://schemas.microsoft.com/office/drawing/2014/chart" uri="{C3380CC4-5D6E-409C-BE32-E72D297353CC}">
                    <c16:uniqueId val="{00000000-AB27-46A8-96A4-9417A97790B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Evaluation!$A$40</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Evaluation!$B$38:$J$38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Evaluation!$B$40:$J$40</c15:sqref>
                        </c15:formulaRef>
                      </c:ext>
                    </c:extLst>
                    <c:numCache>
                      <c:formatCode>General</c:formatCode>
                      <c:ptCount val="9"/>
                      <c:pt idx="0">
                        <c:v>6.2140000000000004</c:v>
                      </c:pt>
                      <c:pt idx="1">
                        <c:v>6.2140000000000004</c:v>
                      </c:pt>
                      <c:pt idx="2">
                        <c:v>6.37</c:v>
                      </c:pt>
                      <c:pt idx="3">
                        <c:v>6.37</c:v>
                      </c:pt>
                      <c:pt idx="4">
                        <c:v>6.37</c:v>
                      </c:pt>
                      <c:pt idx="5">
                        <c:v>7.1219999999999999</c:v>
                      </c:pt>
                      <c:pt idx="6">
                        <c:v>7.7229999999999999</c:v>
                      </c:pt>
                      <c:pt idx="7">
                        <c:v>8.2119999999999997</c:v>
                      </c:pt>
                    </c:numCache>
                  </c:numRef>
                </c:val>
                <c:smooth val="0"/>
                <c:extLst xmlns:c15="http://schemas.microsoft.com/office/drawing/2012/chart">
                  <c:ext xmlns:c16="http://schemas.microsoft.com/office/drawing/2014/chart" uri="{C3380CC4-5D6E-409C-BE32-E72D297353CC}">
                    <c16:uniqueId val="{00000001-AB27-46A8-96A4-9417A97790B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Evaluation!$A$41</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Evaluation!$B$38:$J$38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Evaluation!$B$41:$J$41</c15:sqref>
                        </c15:formulaRef>
                      </c:ext>
                    </c:extLst>
                    <c:numCache>
                      <c:formatCode>General</c:formatCode>
                      <c:ptCount val="9"/>
                      <c:pt idx="0">
                        <c:v>4.3</c:v>
                      </c:pt>
                      <c:pt idx="1">
                        <c:v>4.3</c:v>
                      </c:pt>
                      <c:pt idx="2">
                        <c:v>4.3</c:v>
                      </c:pt>
                      <c:pt idx="3">
                        <c:v>4.3</c:v>
                      </c:pt>
                      <c:pt idx="4">
                        <c:v>4.3</c:v>
                      </c:pt>
                      <c:pt idx="5">
                        <c:v>4.8209999999999997</c:v>
                      </c:pt>
                      <c:pt idx="6">
                        <c:v>5.6349999999999998</c:v>
                      </c:pt>
                      <c:pt idx="7">
                        <c:v>9.3360000000000003</c:v>
                      </c:pt>
                    </c:numCache>
                  </c:numRef>
                </c:val>
                <c:smooth val="0"/>
                <c:extLst xmlns:c15="http://schemas.microsoft.com/office/drawing/2012/chart">
                  <c:ext xmlns:c16="http://schemas.microsoft.com/office/drawing/2014/chart" uri="{C3380CC4-5D6E-409C-BE32-E72D297353CC}">
                    <c16:uniqueId val="{00000002-AB27-46A8-96A4-9417A97790B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Evaluation!$A$42</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Evaluation!$B$38:$J$38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Evaluation!$B$42:$J$42</c15:sqref>
                        </c15:formulaRef>
                      </c:ext>
                    </c:extLst>
                    <c:numCache>
                      <c:formatCode>General</c:formatCode>
                      <c:ptCount val="9"/>
                      <c:pt idx="0">
                        <c:v>5.5490000000000004</c:v>
                      </c:pt>
                      <c:pt idx="1">
                        <c:v>5.5490000000000004</c:v>
                      </c:pt>
                      <c:pt idx="2">
                        <c:v>5.5490000000000004</c:v>
                      </c:pt>
                      <c:pt idx="3">
                        <c:v>5.5490000000000004</c:v>
                      </c:pt>
                      <c:pt idx="4">
                        <c:v>5.5490000000000004</c:v>
                      </c:pt>
                      <c:pt idx="5">
                        <c:v>5.6020000000000003</c:v>
                      </c:pt>
                      <c:pt idx="6">
                        <c:v>5.8680000000000003</c:v>
                      </c:pt>
                      <c:pt idx="7">
                        <c:v>6.3</c:v>
                      </c:pt>
                    </c:numCache>
                  </c:numRef>
                </c:val>
                <c:smooth val="0"/>
                <c:extLst xmlns:c15="http://schemas.microsoft.com/office/drawing/2012/chart">
                  <c:ext xmlns:c16="http://schemas.microsoft.com/office/drawing/2014/chart" uri="{C3380CC4-5D6E-409C-BE32-E72D297353CC}">
                    <c16:uniqueId val="{00000003-AB27-46A8-96A4-9417A97790B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Evaluation!$A$43</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Evaluation!$B$38:$J$38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Evaluation!$B$43:$J$43</c15:sqref>
                        </c15:formulaRef>
                      </c:ext>
                    </c:extLst>
                    <c:numCache>
                      <c:formatCode>General</c:formatCode>
                      <c:ptCount val="9"/>
                      <c:pt idx="0">
                        <c:v>5.649</c:v>
                      </c:pt>
                      <c:pt idx="1">
                        <c:v>5.649</c:v>
                      </c:pt>
                      <c:pt idx="2">
                        <c:v>5.649</c:v>
                      </c:pt>
                      <c:pt idx="3">
                        <c:v>5.649</c:v>
                      </c:pt>
                      <c:pt idx="4">
                        <c:v>5.952</c:v>
                      </c:pt>
                      <c:pt idx="5">
                        <c:v>5.9859999999999998</c:v>
                      </c:pt>
                      <c:pt idx="6">
                        <c:v>7.07</c:v>
                      </c:pt>
                      <c:pt idx="7">
                        <c:v>9.2989999999999995</c:v>
                      </c:pt>
                    </c:numCache>
                  </c:numRef>
                </c:val>
                <c:smooth val="0"/>
                <c:extLst xmlns:c15="http://schemas.microsoft.com/office/drawing/2012/chart">
                  <c:ext xmlns:c16="http://schemas.microsoft.com/office/drawing/2014/chart" uri="{C3380CC4-5D6E-409C-BE32-E72D297353CC}">
                    <c16:uniqueId val="{00000004-AB27-46A8-96A4-9417A97790B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Evaluation!$A$44</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Evaluation!$B$38:$J$38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Evaluation!$B$44:$J$44</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AB27-46A8-96A4-9417A97790B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Evaluation!$A$46</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Evaluation!$B$38:$J$38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Evaluation!$B$46:$J$46</c15:sqref>
                        </c15:formulaRef>
                      </c:ext>
                    </c:extLst>
                    <c:numCache>
                      <c:formatCode>General</c:formatCode>
                      <c:ptCount val="9"/>
                      <c:pt idx="0">
                        <c:v>154.9</c:v>
                      </c:pt>
                      <c:pt idx="1">
                        <c:v>180.9</c:v>
                      </c:pt>
                      <c:pt idx="2">
                        <c:v>165.4</c:v>
                      </c:pt>
                      <c:pt idx="3">
                        <c:v>148.6</c:v>
                      </c:pt>
                      <c:pt idx="4">
                        <c:v>142.47</c:v>
                      </c:pt>
                      <c:pt idx="5">
                        <c:v>125.24</c:v>
                      </c:pt>
                      <c:pt idx="6">
                        <c:v>114.7</c:v>
                      </c:pt>
                      <c:pt idx="7">
                        <c:v>96.26</c:v>
                      </c:pt>
                    </c:numCache>
                  </c:numRef>
                </c:val>
                <c:smooth val="0"/>
                <c:extLst xmlns:c15="http://schemas.microsoft.com/office/drawing/2012/chart">
                  <c:ext xmlns:c16="http://schemas.microsoft.com/office/drawing/2014/chart" uri="{C3380CC4-5D6E-409C-BE32-E72D297353CC}">
                    <c16:uniqueId val="{00000007-AB27-46A8-96A4-9417A97790B5}"/>
                  </c:ext>
                </c:extLst>
              </c15:ser>
            </c15:filteredLineSeries>
          </c:ext>
        </c:extLst>
      </c:lineChart>
      <c:catAx>
        <c:axId val="54349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82296"/>
        <c:crosses val="autoZero"/>
        <c:auto val="1"/>
        <c:lblAlgn val="ctr"/>
        <c:lblOffset val="100"/>
        <c:noMultiLvlLbl val="0"/>
      </c:catAx>
      <c:valAx>
        <c:axId val="543482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91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D" sz="1000"/>
              <a:t>Pengujian Umass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Evaluation!$K$519</c:f>
              <c:strCache>
                <c:ptCount val="1"/>
                <c:pt idx="0">
                  <c:v>LDA</c:v>
                </c:pt>
              </c:strCache>
            </c:strRef>
          </c:tx>
          <c:spPr>
            <a:ln w="28575" cap="rnd">
              <a:solidFill>
                <a:schemeClr val="accent1"/>
              </a:solidFill>
              <a:prstDash val="dashDot"/>
              <a:round/>
            </a:ln>
            <a:effectLst/>
          </c:spPr>
          <c:marker>
            <c:symbol val="circle"/>
            <c:size val="5"/>
            <c:spPr>
              <a:solidFill>
                <a:schemeClr val="accent1"/>
              </a:solidFill>
              <a:ln w="9525">
                <a:solidFill>
                  <a:schemeClr val="accent1"/>
                </a:solidFill>
              </a:ln>
              <a:effectLst/>
            </c:spPr>
          </c:marker>
          <c:cat>
            <c:numRef>
              <c:f>Evaluation!$L$518:$P$518</c:f>
              <c:numCache>
                <c:formatCode>General</c:formatCode>
                <c:ptCount val="5"/>
                <c:pt idx="0">
                  <c:v>3</c:v>
                </c:pt>
                <c:pt idx="1">
                  <c:v>5</c:v>
                </c:pt>
                <c:pt idx="2">
                  <c:v>7</c:v>
                </c:pt>
                <c:pt idx="3">
                  <c:v>9</c:v>
                </c:pt>
                <c:pt idx="4">
                  <c:v>11</c:v>
                </c:pt>
              </c:numCache>
            </c:numRef>
          </c:cat>
          <c:val>
            <c:numRef>
              <c:f>Evaluation!$L$519:$P$519</c:f>
              <c:numCache>
                <c:formatCode>0.000</c:formatCode>
                <c:ptCount val="5"/>
                <c:pt idx="0">
                  <c:v>1.6888888888888891E-2</c:v>
                </c:pt>
                <c:pt idx="1">
                  <c:v>2.4222222222222221E-2</c:v>
                </c:pt>
                <c:pt idx="2">
                  <c:v>3.2888888888888891E-2</c:v>
                </c:pt>
                <c:pt idx="3">
                  <c:v>4.0777777777777788E-2</c:v>
                </c:pt>
                <c:pt idx="4">
                  <c:v>4.8666666666666664E-2</c:v>
                </c:pt>
              </c:numCache>
            </c:numRef>
          </c:val>
          <c:smooth val="0"/>
          <c:extLst>
            <c:ext xmlns:c16="http://schemas.microsoft.com/office/drawing/2014/chart" uri="{C3380CC4-5D6E-409C-BE32-E72D297353CC}">
              <c16:uniqueId val="{00000000-D407-4D91-9599-FB627B7176F7}"/>
            </c:ext>
          </c:extLst>
        </c:ser>
        <c:ser>
          <c:idx val="1"/>
          <c:order val="1"/>
          <c:tx>
            <c:strRef>
              <c:f>Evaluation!$K$520</c:f>
              <c:strCache>
                <c:ptCount val="1"/>
                <c:pt idx="0">
                  <c:v>LDA-TFIDF</c:v>
                </c:pt>
              </c:strCache>
            </c:strRef>
          </c:tx>
          <c:spPr>
            <a:ln w="28575" cap="rnd">
              <a:solidFill>
                <a:schemeClr val="accent2"/>
              </a:solidFill>
              <a:prstDash val="sysDot"/>
              <a:round/>
            </a:ln>
            <a:effectLst/>
          </c:spPr>
          <c:marker>
            <c:symbol val="x"/>
            <c:size val="5"/>
            <c:spPr>
              <a:noFill/>
              <a:ln w="9525">
                <a:solidFill>
                  <a:schemeClr val="accent2"/>
                </a:solidFill>
              </a:ln>
              <a:effectLst/>
            </c:spPr>
          </c:marker>
          <c:cat>
            <c:numRef>
              <c:f>Evaluation!$L$518:$P$518</c:f>
              <c:numCache>
                <c:formatCode>General</c:formatCode>
                <c:ptCount val="5"/>
                <c:pt idx="0">
                  <c:v>3</c:v>
                </c:pt>
                <c:pt idx="1">
                  <c:v>5</c:v>
                </c:pt>
                <c:pt idx="2">
                  <c:v>7</c:v>
                </c:pt>
                <c:pt idx="3">
                  <c:v>9</c:v>
                </c:pt>
                <c:pt idx="4">
                  <c:v>11</c:v>
                </c:pt>
              </c:numCache>
            </c:numRef>
          </c:cat>
          <c:val>
            <c:numRef>
              <c:f>Evaluation!$L$520:$P$520</c:f>
              <c:numCache>
                <c:formatCode>0.000</c:formatCode>
                <c:ptCount val="5"/>
                <c:pt idx="0">
                  <c:v>1.755555555555556E-2</c:v>
                </c:pt>
                <c:pt idx="1">
                  <c:v>2.4888888888888891E-2</c:v>
                </c:pt>
                <c:pt idx="2">
                  <c:v>3.3855555555555555E-2</c:v>
                </c:pt>
                <c:pt idx="3">
                  <c:v>4.1666666666666671E-2</c:v>
                </c:pt>
                <c:pt idx="4">
                  <c:v>5.0555555555555555E-2</c:v>
                </c:pt>
              </c:numCache>
            </c:numRef>
          </c:val>
          <c:smooth val="0"/>
          <c:extLst>
            <c:ext xmlns:c16="http://schemas.microsoft.com/office/drawing/2014/chart" uri="{C3380CC4-5D6E-409C-BE32-E72D297353CC}">
              <c16:uniqueId val="{00000001-D407-4D91-9599-FB627B7176F7}"/>
            </c:ext>
          </c:extLst>
        </c:ser>
        <c:ser>
          <c:idx val="2"/>
          <c:order val="2"/>
          <c:tx>
            <c:strRef>
              <c:f>Evaluation!$K$521</c:f>
              <c:strCache>
                <c:ptCount val="1"/>
                <c:pt idx="0">
                  <c:v>LDA-GLOVE 0,7</c:v>
                </c:pt>
              </c:strCache>
            </c:strRef>
          </c:tx>
          <c:spPr>
            <a:ln w="28575" cap="rnd">
              <a:solidFill>
                <a:schemeClr val="accent3"/>
              </a:solidFill>
              <a:prstDash val="sysDash"/>
              <a:round/>
            </a:ln>
            <a:effectLst/>
          </c:spPr>
          <c:marker>
            <c:symbol val="triangle"/>
            <c:size val="5"/>
            <c:spPr>
              <a:solidFill>
                <a:schemeClr val="accent3"/>
              </a:solidFill>
              <a:ln w="9525">
                <a:solidFill>
                  <a:schemeClr val="accent3"/>
                </a:solidFill>
              </a:ln>
              <a:effectLst/>
            </c:spPr>
          </c:marker>
          <c:cat>
            <c:numRef>
              <c:f>Evaluation!$L$518:$P$518</c:f>
              <c:numCache>
                <c:formatCode>General</c:formatCode>
                <c:ptCount val="5"/>
                <c:pt idx="0">
                  <c:v>3</c:v>
                </c:pt>
                <c:pt idx="1">
                  <c:v>5</c:v>
                </c:pt>
                <c:pt idx="2">
                  <c:v>7</c:v>
                </c:pt>
                <c:pt idx="3">
                  <c:v>9</c:v>
                </c:pt>
                <c:pt idx="4">
                  <c:v>11</c:v>
                </c:pt>
              </c:numCache>
            </c:numRef>
          </c:cat>
          <c:val>
            <c:numRef>
              <c:f>Evaluation!$L$521:$P$521</c:f>
              <c:numCache>
                <c:formatCode>0.000</c:formatCode>
                <c:ptCount val="5"/>
                <c:pt idx="0">
                  <c:v>3.3555555555555561E-2</c:v>
                </c:pt>
                <c:pt idx="1">
                  <c:v>6.1000000000000006E-2</c:v>
                </c:pt>
                <c:pt idx="2">
                  <c:v>7.7555555555555544E-2</c:v>
                </c:pt>
                <c:pt idx="3">
                  <c:v>9.6222222222222237E-2</c:v>
                </c:pt>
                <c:pt idx="4">
                  <c:v>0.11811111111111111</c:v>
                </c:pt>
              </c:numCache>
            </c:numRef>
          </c:val>
          <c:smooth val="0"/>
          <c:extLst>
            <c:ext xmlns:c16="http://schemas.microsoft.com/office/drawing/2014/chart" uri="{C3380CC4-5D6E-409C-BE32-E72D297353CC}">
              <c16:uniqueId val="{00000002-D407-4D91-9599-FB627B7176F7}"/>
            </c:ext>
          </c:extLst>
        </c:ser>
        <c:dLbls>
          <c:showLegendKey val="0"/>
          <c:showVal val="0"/>
          <c:showCatName val="0"/>
          <c:showSerName val="0"/>
          <c:showPercent val="0"/>
          <c:showBubbleSize val="0"/>
        </c:dLbls>
        <c:marker val="1"/>
        <c:smooth val="0"/>
        <c:axId val="1947109808"/>
        <c:axId val="1562662704"/>
      </c:lineChart>
      <c:catAx>
        <c:axId val="1947109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Jumlah Topik</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62704"/>
        <c:crosses val="autoZero"/>
        <c:auto val="1"/>
        <c:lblAlgn val="ctr"/>
        <c:lblOffset val="100"/>
        <c:noMultiLvlLbl val="0"/>
      </c:catAx>
      <c:valAx>
        <c:axId val="156266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900"/>
                  <a:t>Nilai</a:t>
                </a:r>
                <a:r>
                  <a:rPr lang="en-ID" sz="900" baseline="0"/>
                  <a:t> Umass</a:t>
                </a:r>
                <a:endParaRPr lang="en-ID"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0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PMI Rank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Evaluation!$E$541</c:f>
              <c:strCache>
                <c:ptCount val="1"/>
                <c:pt idx="0">
                  <c:v>Average</c:v>
                </c:pt>
              </c:strCache>
            </c:strRef>
          </c:tx>
          <c:spPr>
            <a:pattFill prst="diagBrick">
              <a:fgClr>
                <a:schemeClr val="accent1">
                  <a:tint val="65000"/>
                </a:schemeClr>
              </a:fgClr>
              <a:bgClr>
                <a:schemeClr val="bg1"/>
              </a:bgClr>
            </a:patt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Evaluation!$B$542:$B$545</c:f>
              <c:strCache>
                <c:ptCount val="4"/>
                <c:pt idx="0">
                  <c:v>LDA</c:v>
                </c:pt>
                <c:pt idx="1">
                  <c:v>LDA-TFIDF</c:v>
                </c:pt>
                <c:pt idx="2">
                  <c:v>LDA-GLOVE</c:v>
                </c:pt>
                <c:pt idx="3">
                  <c:v>BTM</c:v>
                </c:pt>
              </c:strCache>
            </c:strRef>
          </c:cat>
          <c:val>
            <c:numRef>
              <c:f>Evaluation!$E$542:$E$545</c:f>
              <c:numCache>
                <c:formatCode>0.000</c:formatCode>
                <c:ptCount val="4"/>
                <c:pt idx="0">
                  <c:v>-1.1619690476190474</c:v>
                </c:pt>
                <c:pt idx="1">
                  <c:v>-1.2268333333333334</c:v>
                </c:pt>
                <c:pt idx="2">
                  <c:v>-9.1095238095238104E-2</c:v>
                </c:pt>
                <c:pt idx="3">
                  <c:v>-0.15363809523809524</c:v>
                </c:pt>
              </c:numCache>
            </c:numRef>
          </c:val>
          <c:extLst>
            <c:ext xmlns:c16="http://schemas.microsoft.com/office/drawing/2014/chart" uri="{C3380CC4-5D6E-409C-BE32-E72D297353CC}">
              <c16:uniqueId val="{00000002-4D4F-4975-A57A-93FE0033E038}"/>
            </c:ext>
          </c:extLst>
        </c:ser>
        <c:dLbls>
          <c:dLblPos val="ctr"/>
          <c:showLegendKey val="0"/>
          <c:showVal val="1"/>
          <c:showCatName val="0"/>
          <c:showSerName val="0"/>
          <c:showPercent val="0"/>
          <c:showBubbleSize val="0"/>
        </c:dLbls>
        <c:gapWidth val="150"/>
        <c:overlap val="100"/>
        <c:axId val="59190703"/>
        <c:axId val="195977823"/>
        <c:extLst>
          <c:ext xmlns:c15="http://schemas.microsoft.com/office/drawing/2012/chart" uri="{02D57815-91ED-43cb-92C2-25804820EDAC}">
            <c15:filteredBarSeries>
              <c15:ser>
                <c:idx val="0"/>
                <c:order val="0"/>
                <c:tx>
                  <c:strRef>
                    <c:extLst>
                      <c:ext uri="{02D57815-91ED-43cb-92C2-25804820EDAC}">
                        <c15:formulaRef>
                          <c15:sqref>Evaluation!$C$541</c15:sqref>
                        </c15:formulaRef>
                      </c:ext>
                    </c:extLst>
                    <c:strCache>
                      <c:ptCount val="1"/>
                      <c:pt idx="0">
                        <c:v>5</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Evaluation!$B$542:$B$545</c15:sqref>
                        </c15:formulaRef>
                      </c:ext>
                    </c:extLst>
                    <c:strCache>
                      <c:ptCount val="4"/>
                      <c:pt idx="0">
                        <c:v>LDA</c:v>
                      </c:pt>
                      <c:pt idx="1">
                        <c:v>LDA-TFIDF</c:v>
                      </c:pt>
                      <c:pt idx="2">
                        <c:v>LDA-GLOVE</c:v>
                      </c:pt>
                      <c:pt idx="3">
                        <c:v>BTM</c:v>
                      </c:pt>
                    </c:strCache>
                  </c:strRef>
                </c:cat>
                <c:val>
                  <c:numRef>
                    <c:extLst>
                      <c:ext uri="{02D57815-91ED-43cb-92C2-25804820EDAC}">
                        <c15:formulaRef>
                          <c15:sqref>Evaluation!$C$542:$C$545</c15:sqref>
                        </c15:formulaRef>
                      </c:ext>
                    </c:extLst>
                    <c:numCache>
                      <c:formatCode>0.000</c:formatCode>
                      <c:ptCount val="4"/>
                      <c:pt idx="0">
                        <c:v>-1.0753666666666666</c:v>
                      </c:pt>
                      <c:pt idx="1">
                        <c:v>-1.1986666666666668</c:v>
                      </c:pt>
                      <c:pt idx="2">
                        <c:v>2.6666666666666634E-2</c:v>
                      </c:pt>
                      <c:pt idx="3">
                        <c:v>-0.12580000000000002</c:v>
                      </c:pt>
                    </c:numCache>
                  </c:numRef>
                </c:val>
                <c:extLst>
                  <c:ext xmlns:c16="http://schemas.microsoft.com/office/drawing/2014/chart" uri="{C3380CC4-5D6E-409C-BE32-E72D297353CC}">
                    <c16:uniqueId val="{00000000-4D4F-4975-A57A-93FE0033E03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Evaluation!$D$541</c15:sqref>
                        </c15:formulaRef>
                      </c:ext>
                    </c:extLst>
                    <c:strCache>
                      <c:ptCount val="1"/>
                      <c:pt idx="0">
                        <c:v>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Evaluation!$B$542:$B$545</c15:sqref>
                        </c15:formulaRef>
                      </c:ext>
                    </c:extLst>
                    <c:strCache>
                      <c:ptCount val="4"/>
                      <c:pt idx="0">
                        <c:v>LDA</c:v>
                      </c:pt>
                      <c:pt idx="1">
                        <c:v>LDA-TFIDF</c:v>
                      </c:pt>
                      <c:pt idx="2">
                        <c:v>LDA-GLOVE</c:v>
                      </c:pt>
                      <c:pt idx="3">
                        <c:v>BTM</c:v>
                      </c:pt>
                    </c:strCache>
                  </c:strRef>
                </c:cat>
                <c:val>
                  <c:numRef>
                    <c:extLst xmlns:c15="http://schemas.microsoft.com/office/drawing/2012/chart">
                      <c:ext xmlns:c15="http://schemas.microsoft.com/office/drawing/2012/chart" uri="{02D57815-91ED-43cb-92C2-25804820EDAC}">
                        <c15:formulaRef>
                          <c15:sqref>Evaluation!$D$542:$D$545</c15:sqref>
                        </c15:formulaRef>
                      </c:ext>
                    </c:extLst>
                    <c:numCache>
                      <c:formatCode>0.000</c:formatCode>
                      <c:ptCount val="4"/>
                      <c:pt idx="0">
                        <c:v>-1.2485714285714284</c:v>
                      </c:pt>
                      <c:pt idx="1">
                        <c:v>-1.2550000000000001</c:v>
                      </c:pt>
                      <c:pt idx="2">
                        <c:v>-0.20885714285714285</c:v>
                      </c:pt>
                      <c:pt idx="3">
                        <c:v>-0.18147619047619049</c:v>
                      </c:pt>
                    </c:numCache>
                  </c:numRef>
                </c:val>
                <c:extLst xmlns:c15="http://schemas.microsoft.com/office/drawing/2012/chart">
                  <c:ext xmlns:c16="http://schemas.microsoft.com/office/drawing/2014/chart" uri="{C3380CC4-5D6E-409C-BE32-E72D297353CC}">
                    <c16:uniqueId val="{00000001-4D4F-4975-A57A-93FE0033E038}"/>
                  </c:ext>
                </c:extLst>
              </c15:ser>
            </c15:filteredBarSeries>
          </c:ext>
        </c:extLst>
      </c:barChart>
      <c:catAx>
        <c:axId val="591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77823"/>
        <c:crosses val="autoZero"/>
        <c:auto val="1"/>
        <c:lblAlgn val="ctr"/>
        <c:lblOffset val="100"/>
        <c:noMultiLvlLbl val="0"/>
      </c:catAx>
      <c:valAx>
        <c:axId val="19597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 PMI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90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Umass Rank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Evaluation!$N$541</c:f>
              <c:strCache>
                <c:ptCount val="1"/>
                <c:pt idx="0">
                  <c:v>Average</c:v>
                </c:pt>
              </c:strCache>
            </c:strRef>
          </c:tx>
          <c:spPr>
            <a:pattFill prst="diagBrick">
              <a:fgClr>
                <a:schemeClr val="accent1">
                  <a:tint val="65000"/>
                </a:schemeClr>
              </a:fgClr>
              <a:bgClr>
                <a:schemeClr val="bg1"/>
              </a:bgClr>
            </a:pattFill>
            <a:ln>
              <a:solidFill>
                <a:schemeClr val="accent1">
                  <a:alpha val="9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Evaluation!$K$542:$K$545</c:f>
              <c:strCache>
                <c:ptCount val="4"/>
                <c:pt idx="0">
                  <c:v>LDA</c:v>
                </c:pt>
                <c:pt idx="1">
                  <c:v>LDA-TFIDF</c:v>
                </c:pt>
                <c:pt idx="2">
                  <c:v>LDA-GLOVE</c:v>
                </c:pt>
                <c:pt idx="3">
                  <c:v>BTM</c:v>
                </c:pt>
              </c:strCache>
            </c:strRef>
          </c:cat>
          <c:val>
            <c:numRef>
              <c:f>Evaluation!$N$542:$N$545</c:f>
              <c:numCache>
                <c:formatCode>0.0000</c:formatCode>
                <c:ptCount val="4"/>
                <c:pt idx="0">
                  <c:v>2.3333333333333334E-2</c:v>
                </c:pt>
                <c:pt idx="1">
                  <c:v>2.3116666666666667E-2</c:v>
                </c:pt>
                <c:pt idx="2">
                  <c:v>0.03</c:v>
                </c:pt>
                <c:pt idx="3">
                  <c:v>1.1866666666666666E-2</c:v>
                </c:pt>
              </c:numCache>
            </c:numRef>
          </c:val>
          <c:extLst>
            <c:ext xmlns:c16="http://schemas.microsoft.com/office/drawing/2014/chart" uri="{C3380CC4-5D6E-409C-BE32-E72D297353CC}">
              <c16:uniqueId val="{00000002-01FB-4079-BCD7-7F85CCE4BE71}"/>
            </c:ext>
          </c:extLst>
        </c:ser>
        <c:dLbls>
          <c:dLblPos val="ctr"/>
          <c:showLegendKey val="0"/>
          <c:showVal val="1"/>
          <c:showCatName val="0"/>
          <c:showSerName val="0"/>
          <c:showPercent val="0"/>
          <c:showBubbleSize val="0"/>
        </c:dLbls>
        <c:gapWidth val="150"/>
        <c:overlap val="100"/>
        <c:axId val="426684943"/>
        <c:axId val="195965343"/>
        <c:extLst>
          <c:ext xmlns:c15="http://schemas.microsoft.com/office/drawing/2012/chart" uri="{02D57815-91ED-43cb-92C2-25804820EDAC}">
            <c15:filteredBarSeries>
              <c15:ser>
                <c:idx val="0"/>
                <c:order val="0"/>
                <c:tx>
                  <c:strRef>
                    <c:extLst>
                      <c:ext uri="{02D57815-91ED-43cb-92C2-25804820EDAC}">
                        <c15:formulaRef>
                          <c15:sqref>Evaluation!$L$541</c15:sqref>
                        </c15:formulaRef>
                      </c:ext>
                    </c:extLst>
                    <c:strCache>
                      <c:ptCount val="1"/>
                      <c:pt idx="0">
                        <c:v>5</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Evaluation!$K$542:$K$545</c15:sqref>
                        </c15:formulaRef>
                      </c:ext>
                    </c:extLst>
                    <c:strCache>
                      <c:ptCount val="4"/>
                      <c:pt idx="0">
                        <c:v>LDA</c:v>
                      </c:pt>
                      <c:pt idx="1">
                        <c:v>LDA-TFIDF</c:v>
                      </c:pt>
                      <c:pt idx="2">
                        <c:v>LDA-GLOVE</c:v>
                      </c:pt>
                      <c:pt idx="3">
                        <c:v>BTM</c:v>
                      </c:pt>
                    </c:strCache>
                  </c:strRef>
                </c:cat>
                <c:val>
                  <c:numRef>
                    <c:extLst>
                      <c:ext uri="{02D57815-91ED-43cb-92C2-25804820EDAC}">
                        <c15:formulaRef>
                          <c15:sqref>Evaluation!$L$542:$L$545</c15:sqref>
                        </c15:formulaRef>
                      </c:ext>
                    </c:extLst>
                    <c:numCache>
                      <c:formatCode>0.000</c:formatCode>
                      <c:ptCount val="4"/>
                      <c:pt idx="0">
                        <c:v>0.02</c:v>
                      </c:pt>
                      <c:pt idx="1">
                        <c:v>1.9666666666666666E-2</c:v>
                      </c:pt>
                      <c:pt idx="2">
                        <c:v>2.4666666666666667E-2</c:v>
                      </c:pt>
                      <c:pt idx="3">
                        <c:v>1.1266666666666666E-2</c:v>
                      </c:pt>
                    </c:numCache>
                  </c:numRef>
                </c:val>
                <c:extLst>
                  <c:ext xmlns:c16="http://schemas.microsoft.com/office/drawing/2014/chart" uri="{C3380CC4-5D6E-409C-BE32-E72D297353CC}">
                    <c16:uniqueId val="{00000000-01FB-4079-BCD7-7F85CCE4BE7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Evaluation!$M$541</c15:sqref>
                        </c15:formulaRef>
                      </c:ext>
                    </c:extLst>
                    <c:strCache>
                      <c:ptCount val="1"/>
                      <c:pt idx="0">
                        <c:v>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Evaluation!$K$542:$K$545</c15:sqref>
                        </c15:formulaRef>
                      </c:ext>
                    </c:extLst>
                    <c:strCache>
                      <c:ptCount val="4"/>
                      <c:pt idx="0">
                        <c:v>LDA</c:v>
                      </c:pt>
                      <c:pt idx="1">
                        <c:v>LDA-TFIDF</c:v>
                      </c:pt>
                      <c:pt idx="2">
                        <c:v>LDA-GLOVE</c:v>
                      </c:pt>
                      <c:pt idx="3">
                        <c:v>BTM</c:v>
                      </c:pt>
                    </c:strCache>
                  </c:strRef>
                </c:cat>
                <c:val>
                  <c:numRef>
                    <c:extLst xmlns:c15="http://schemas.microsoft.com/office/drawing/2012/chart">
                      <c:ext xmlns:c15="http://schemas.microsoft.com/office/drawing/2012/chart" uri="{02D57815-91ED-43cb-92C2-25804820EDAC}">
                        <c15:formulaRef>
                          <c15:sqref>Evaluation!$M$542:$M$545</c15:sqref>
                        </c15:formulaRef>
                      </c:ext>
                    </c:extLst>
                    <c:numCache>
                      <c:formatCode>0.000</c:formatCode>
                      <c:ptCount val="4"/>
                      <c:pt idx="0">
                        <c:v>2.6666666666666668E-2</c:v>
                      </c:pt>
                      <c:pt idx="1">
                        <c:v>2.6566666666666669E-2</c:v>
                      </c:pt>
                      <c:pt idx="2">
                        <c:v>3.5333333333333335E-2</c:v>
                      </c:pt>
                      <c:pt idx="3">
                        <c:v>1.2466666666666666E-2</c:v>
                      </c:pt>
                    </c:numCache>
                  </c:numRef>
                </c:val>
                <c:extLst xmlns:c15="http://schemas.microsoft.com/office/drawing/2012/chart">
                  <c:ext xmlns:c16="http://schemas.microsoft.com/office/drawing/2014/chart" uri="{C3380CC4-5D6E-409C-BE32-E72D297353CC}">
                    <c16:uniqueId val="{00000001-01FB-4079-BCD7-7F85CCE4BE71}"/>
                  </c:ext>
                </c:extLst>
              </c15:ser>
            </c15:filteredBarSeries>
          </c:ext>
        </c:extLst>
      </c:barChart>
      <c:catAx>
        <c:axId val="42668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Metode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5343"/>
        <c:crosses val="autoZero"/>
        <c:auto val="1"/>
        <c:lblAlgn val="ctr"/>
        <c:lblOffset val="100"/>
        <c:noMultiLvlLbl val="0"/>
      </c:catAx>
      <c:valAx>
        <c:axId val="19596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Nilai Umass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84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Semantic!$C$3</c:f>
              <c:strCache>
                <c:ptCount val="1"/>
                <c:pt idx="0">
                  <c:v>Cosine</c:v>
                </c:pt>
              </c:strCache>
            </c:strRef>
          </c:tx>
          <c:spPr>
            <a:solidFill>
              <a:schemeClr val="accent1"/>
            </a:solidFill>
            <a:ln>
              <a:noFill/>
            </a:ln>
            <a:effectLst/>
          </c:spPr>
          <c:invertIfNegative val="0"/>
          <c:cat>
            <c:multiLvlStrRef>
              <c:f>Semantic!$A$4:$B$9</c:f>
              <c:multiLvlStrCache>
                <c:ptCount val="6"/>
                <c:lvl>
                  <c:pt idx="0">
                    <c:v>project</c:v>
                  </c:pt>
                  <c:pt idx="1">
                    <c:v>knowledge</c:v>
                  </c:pt>
                  <c:pt idx="2">
                    <c:v>time</c:v>
                  </c:pt>
                  <c:pt idx="3">
                    <c:v>problem</c:v>
                  </c:pt>
                  <c:pt idx="4">
                    <c:v>course</c:v>
                  </c:pt>
                </c:lvl>
                <c:lvl>
                  <c:pt idx="0">
                    <c:v>1</c:v>
                  </c:pt>
                  <c:pt idx="1">
                    <c:v>2</c:v>
                  </c:pt>
                  <c:pt idx="2">
                    <c:v>3</c:v>
                  </c:pt>
                  <c:pt idx="3">
                    <c:v>4</c:v>
                  </c:pt>
                  <c:pt idx="4">
                    <c:v>5</c:v>
                  </c:pt>
                  <c:pt idx="5">
                    <c:v>Average</c:v>
                  </c:pt>
                </c:lvl>
              </c:multiLvlStrCache>
            </c:multiLvlStrRef>
          </c:cat>
          <c:val>
            <c:numRef>
              <c:f>Semantic!$C$4:$C$9</c:f>
              <c:numCache>
                <c:formatCode>General</c:formatCode>
                <c:ptCount val="6"/>
                <c:pt idx="0">
                  <c:v>0.73950000000000005</c:v>
                </c:pt>
                <c:pt idx="1">
                  <c:v>0.73099999999999998</c:v>
                </c:pt>
                <c:pt idx="2">
                  <c:v>0.77200000000000002</c:v>
                </c:pt>
                <c:pt idx="3">
                  <c:v>0.77800000000000002</c:v>
                </c:pt>
                <c:pt idx="4">
                  <c:v>0.77800000000000002</c:v>
                </c:pt>
                <c:pt idx="5">
                  <c:v>0.75969999999999993</c:v>
                </c:pt>
              </c:numCache>
            </c:numRef>
          </c:val>
          <c:extLst>
            <c:ext xmlns:c16="http://schemas.microsoft.com/office/drawing/2014/chart" uri="{C3380CC4-5D6E-409C-BE32-E72D297353CC}">
              <c16:uniqueId val="{00000000-6129-431D-AE06-9567CAA2BCA7}"/>
            </c:ext>
          </c:extLst>
        </c:ser>
        <c:ser>
          <c:idx val="1"/>
          <c:order val="1"/>
          <c:tx>
            <c:strRef>
              <c:f>Semantic!$D$3</c:f>
              <c:strCache>
                <c:ptCount val="1"/>
                <c:pt idx="0">
                  <c:v>Wordnet</c:v>
                </c:pt>
              </c:strCache>
            </c:strRef>
          </c:tx>
          <c:spPr>
            <a:solidFill>
              <a:schemeClr val="accent2"/>
            </a:solidFill>
            <a:ln>
              <a:noFill/>
            </a:ln>
            <a:effectLst/>
          </c:spPr>
          <c:invertIfNegative val="0"/>
          <c:cat>
            <c:multiLvlStrRef>
              <c:f>Semantic!$A$4:$B$9</c:f>
              <c:multiLvlStrCache>
                <c:ptCount val="6"/>
                <c:lvl>
                  <c:pt idx="0">
                    <c:v>project</c:v>
                  </c:pt>
                  <c:pt idx="1">
                    <c:v>knowledge</c:v>
                  </c:pt>
                  <c:pt idx="2">
                    <c:v>time</c:v>
                  </c:pt>
                  <c:pt idx="3">
                    <c:v>problem</c:v>
                  </c:pt>
                  <c:pt idx="4">
                    <c:v>course</c:v>
                  </c:pt>
                </c:lvl>
                <c:lvl>
                  <c:pt idx="0">
                    <c:v>1</c:v>
                  </c:pt>
                  <c:pt idx="1">
                    <c:v>2</c:v>
                  </c:pt>
                  <c:pt idx="2">
                    <c:v>3</c:v>
                  </c:pt>
                  <c:pt idx="3">
                    <c:v>4</c:v>
                  </c:pt>
                  <c:pt idx="4">
                    <c:v>5</c:v>
                  </c:pt>
                  <c:pt idx="5">
                    <c:v>Average</c:v>
                  </c:pt>
                </c:lvl>
              </c:multiLvlStrCache>
            </c:multiLvlStrRef>
          </c:cat>
          <c:val>
            <c:numRef>
              <c:f>Semantic!$D$4:$D$9</c:f>
              <c:numCache>
                <c:formatCode>General</c:formatCode>
                <c:ptCount val="6"/>
                <c:pt idx="0">
                  <c:v>0.49</c:v>
                </c:pt>
                <c:pt idx="1">
                  <c:v>0.60399999999999998</c:v>
                </c:pt>
                <c:pt idx="2">
                  <c:v>0.47499999999999998</c:v>
                </c:pt>
                <c:pt idx="3">
                  <c:v>0.39400000000000002</c:v>
                </c:pt>
                <c:pt idx="4">
                  <c:v>0.52</c:v>
                </c:pt>
                <c:pt idx="5">
                  <c:v>0.49660000000000004</c:v>
                </c:pt>
              </c:numCache>
            </c:numRef>
          </c:val>
          <c:extLst>
            <c:ext xmlns:c16="http://schemas.microsoft.com/office/drawing/2014/chart" uri="{C3380CC4-5D6E-409C-BE32-E72D297353CC}">
              <c16:uniqueId val="{00000001-6129-431D-AE06-9567CAA2BCA7}"/>
            </c:ext>
          </c:extLst>
        </c:ser>
        <c:ser>
          <c:idx val="2"/>
          <c:order val="2"/>
          <c:tx>
            <c:strRef>
              <c:f>Semantic!$E$3</c:f>
              <c:strCache>
                <c:ptCount val="1"/>
                <c:pt idx="0">
                  <c:v>Path Similarity</c:v>
                </c:pt>
              </c:strCache>
            </c:strRef>
          </c:tx>
          <c:spPr>
            <a:solidFill>
              <a:schemeClr val="accent3"/>
            </a:solidFill>
            <a:ln>
              <a:noFill/>
            </a:ln>
            <a:effectLst/>
          </c:spPr>
          <c:invertIfNegative val="0"/>
          <c:cat>
            <c:multiLvlStrRef>
              <c:f>Semantic!$A$4:$B$9</c:f>
              <c:multiLvlStrCache>
                <c:ptCount val="6"/>
                <c:lvl>
                  <c:pt idx="0">
                    <c:v>project</c:v>
                  </c:pt>
                  <c:pt idx="1">
                    <c:v>knowledge</c:v>
                  </c:pt>
                  <c:pt idx="2">
                    <c:v>time</c:v>
                  </c:pt>
                  <c:pt idx="3">
                    <c:v>problem</c:v>
                  </c:pt>
                  <c:pt idx="4">
                    <c:v>course</c:v>
                  </c:pt>
                </c:lvl>
                <c:lvl>
                  <c:pt idx="0">
                    <c:v>1</c:v>
                  </c:pt>
                  <c:pt idx="1">
                    <c:v>2</c:v>
                  </c:pt>
                  <c:pt idx="2">
                    <c:v>3</c:v>
                  </c:pt>
                  <c:pt idx="3">
                    <c:v>4</c:v>
                  </c:pt>
                  <c:pt idx="4">
                    <c:v>5</c:v>
                  </c:pt>
                  <c:pt idx="5">
                    <c:v>Average</c:v>
                  </c:pt>
                </c:lvl>
              </c:multiLvlStrCache>
            </c:multiLvlStrRef>
          </c:cat>
          <c:val>
            <c:numRef>
              <c:f>Semantic!$E$4:$E$9</c:f>
              <c:numCache>
                <c:formatCode>General</c:formatCode>
                <c:ptCount val="6"/>
                <c:pt idx="0">
                  <c:v>0.21</c:v>
                </c:pt>
                <c:pt idx="1">
                  <c:v>0.26900000000000002</c:v>
                </c:pt>
                <c:pt idx="2">
                  <c:v>0.20100000000000001</c:v>
                </c:pt>
                <c:pt idx="3">
                  <c:v>0.19700000000000001</c:v>
                </c:pt>
                <c:pt idx="4">
                  <c:v>0.20899999999999999</c:v>
                </c:pt>
                <c:pt idx="5">
                  <c:v>0.2172</c:v>
                </c:pt>
              </c:numCache>
            </c:numRef>
          </c:val>
          <c:extLst>
            <c:ext xmlns:c16="http://schemas.microsoft.com/office/drawing/2014/chart" uri="{C3380CC4-5D6E-409C-BE32-E72D297353CC}">
              <c16:uniqueId val="{00000002-6129-431D-AE06-9567CAA2BCA7}"/>
            </c:ext>
          </c:extLst>
        </c:ser>
        <c:ser>
          <c:idx val="3"/>
          <c:order val="3"/>
          <c:tx>
            <c:strRef>
              <c:f>Semantic!$F$3</c:f>
              <c:strCache>
                <c:ptCount val="1"/>
                <c:pt idx="0">
                  <c:v>Word2Vec</c:v>
                </c:pt>
              </c:strCache>
            </c:strRef>
          </c:tx>
          <c:spPr>
            <a:solidFill>
              <a:schemeClr val="accent4"/>
            </a:solidFill>
            <a:ln>
              <a:noFill/>
            </a:ln>
            <a:effectLst/>
          </c:spPr>
          <c:invertIfNegative val="0"/>
          <c:cat>
            <c:multiLvlStrRef>
              <c:f>Semantic!$A$4:$B$9</c:f>
              <c:multiLvlStrCache>
                <c:ptCount val="6"/>
                <c:lvl>
                  <c:pt idx="0">
                    <c:v>project</c:v>
                  </c:pt>
                  <c:pt idx="1">
                    <c:v>knowledge</c:v>
                  </c:pt>
                  <c:pt idx="2">
                    <c:v>time</c:v>
                  </c:pt>
                  <c:pt idx="3">
                    <c:v>problem</c:v>
                  </c:pt>
                  <c:pt idx="4">
                    <c:v>course</c:v>
                  </c:pt>
                </c:lvl>
                <c:lvl>
                  <c:pt idx="0">
                    <c:v>1</c:v>
                  </c:pt>
                  <c:pt idx="1">
                    <c:v>2</c:v>
                  </c:pt>
                  <c:pt idx="2">
                    <c:v>3</c:v>
                  </c:pt>
                  <c:pt idx="3">
                    <c:v>4</c:v>
                  </c:pt>
                  <c:pt idx="4">
                    <c:v>5</c:v>
                  </c:pt>
                  <c:pt idx="5">
                    <c:v>Average</c:v>
                  </c:pt>
                </c:lvl>
              </c:multiLvlStrCache>
            </c:multiLvlStrRef>
          </c:cat>
          <c:val>
            <c:numRef>
              <c:f>Semantic!$F$4:$F$9</c:f>
              <c:numCache>
                <c:formatCode>General</c:formatCode>
                <c:ptCount val="6"/>
                <c:pt idx="0">
                  <c:v>0.96599999999999997</c:v>
                </c:pt>
                <c:pt idx="1">
                  <c:v>0.96699999999999997</c:v>
                </c:pt>
                <c:pt idx="2">
                  <c:v>0.97099999999999997</c:v>
                </c:pt>
                <c:pt idx="3">
                  <c:v>0.98299999999999998</c:v>
                </c:pt>
                <c:pt idx="4">
                  <c:v>0.996</c:v>
                </c:pt>
                <c:pt idx="5">
                  <c:v>0.97660000000000002</c:v>
                </c:pt>
              </c:numCache>
            </c:numRef>
          </c:val>
          <c:extLst>
            <c:ext xmlns:c16="http://schemas.microsoft.com/office/drawing/2014/chart" uri="{C3380CC4-5D6E-409C-BE32-E72D297353CC}">
              <c16:uniqueId val="{00000000-5D7F-4C4D-A631-F3CEC4E28224}"/>
            </c:ext>
          </c:extLst>
        </c:ser>
        <c:dLbls>
          <c:showLegendKey val="0"/>
          <c:showVal val="0"/>
          <c:showCatName val="0"/>
          <c:showSerName val="0"/>
          <c:showPercent val="0"/>
          <c:showBubbleSize val="0"/>
        </c:dLbls>
        <c:gapWidth val="219"/>
        <c:overlap val="-27"/>
        <c:axId val="346356600"/>
        <c:axId val="346356928"/>
      </c:barChart>
      <c:catAx>
        <c:axId val="34635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56928"/>
        <c:crosses val="autoZero"/>
        <c:auto val="1"/>
        <c:lblAlgn val="ctr"/>
        <c:lblOffset val="100"/>
        <c:noMultiLvlLbl val="0"/>
      </c:catAx>
      <c:valAx>
        <c:axId val="34635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5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Semantic!$J$3</c:f>
              <c:strCache>
                <c:ptCount val="1"/>
                <c:pt idx="0">
                  <c:v>Cosine</c:v>
                </c:pt>
              </c:strCache>
            </c:strRef>
          </c:tx>
          <c:spPr>
            <a:solidFill>
              <a:schemeClr val="accent1"/>
            </a:solidFill>
            <a:ln>
              <a:noFill/>
            </a:ln>
            <a:effectLst/>
          </c:spPr>
          <c:invertIfNegative val="0"/>
          <c:cat>
            <c:multiLvlStrRef>
              <c:f>Semantic!$H$4:$I$9</c:f>
              <c:multiLvlStrCache>
                <c:ptCount val="6"/>
                <c:lvl>
                  <c:pt idx="0">
                    <c:v>project</c:v>
                  </c:pt>
                  <c:pt idx="1">
                    <c:v>background</c:v>
                  </c:pt>
                  <c:pt idx="2">
                    <c:v>work</c:v>
                  </c:pt>
                  <c:pt idx="3">
                    <c:v>problem</c:v>
                  </c:pt>
                  <c:pt idx="4">
                    <c:v>course</c:v>
                  </c:pt>
                </c:lvl>
                <c:lvl>
                  <c:pt idx="0">
                    <c:v>1</c:v>
                  </c:pt>
                  <c:pt idx="1">
                    <c:v>2</c:v>
                  </c:pt>
                  <c:pt idx="2">
                    <c:v>3</c:v>
                  </c:pt>
                  <c:pt idx="3">
                    <c:v>4</c:v>
                  </c:pt>
                  <c:pt idx="4">
                    <c:v>5</c:v>
                  </c:pt>
                  <c:pt idx="5">
                    <c:v>Average</c:v>
                  </c:pt>
                </c:lvl>
              </c:multiLvlStrCache>
            </c:multiLvlStrRef>
          </c:cat>
          <c:val>
            <c:numRef>
              <c:f>Semantic!$J$4:$J$9</c:f>
              <c:numCache>
                <c:formatCode>General</c:formatCode>
                <c:ptCount val="6"/>
                <c:pt idx="0">
                  <c:v>0.71299999999999997</c:v>
                </c:pt>
                <c:pt idx="1">
                  <c:v>0.65100000000000002</c:v>
                </c:pt>
                <c:pt idx="2">
                  <c:v>0.77</c:v>
                </c:pt>
                <c:pt idx="3">
                  <c:v>0.69099999999999995</c:v>
                </c:pt>
                <c:pt idx="4">
                  <c:v>0.72699999999999998</c:v>
                </c:pt>
                <c:pt idx="5">
                  <c:v>0.71039999999999992</c:v>
                </c:pt>
              </c:numCache>
            </c:numRef>
          </c:val>
          <c:extLst>
            <c:ext xmlns:c16="http://schemas.microsoft.com/office/drawing/2014/chart" uri="{C3380CC4-5D6E-409C-BE32-E72D297353CC}">
              <c16:uniqueId val="{00000000-9B33-401F-BC1D-E660D512C0C2}"/>
            </c:ext>
          </c:extLst>
        </c:ser>
        <c:ser>
          <c:idx val="1"/>
          <c:order val="1"/>
          <c:tx>
            <c:strRef>
              <c:f>Semantic!$K$3</c:f>
              <c:strCache>
                <c:ptCount val="1"/>
                <c:pt idx="0">
                  <c:v>Wordnet</c:v>
                </c:pt>
              </c:strCache>
            </c:strRef>
          </c:tx>
          <c:spPr>
            <a:solidFill>
              <a:schemeClr val="accent2"/>
            </a:solidFill>
            <a:ln>
              <a:noFill/>
            </a:ln>
            <a:effectLst/>
          </c:spPr>
          <c:invertIfNegative val="0"/>
          <c:cat>
            <c:multiLvlStrRef>
              <c:f>Semantic!$H$4:$I$9</c:f>
              <c:multiLvlStrCache>
                <c:ptCount val="6"/>
                <c:lvl>
                  <c:pt idx="0">
                    <c:v>project</c:v>
                  </c:pt>
                  <c:pt idx="1">
                    <c:v>background</c:v>
                  </c:pt>
                  <c:pt idx="2">
                    <c:v>work</c:v>
                  </c:pt>
                  <c:pt idx="3">
                    <c:v>problem</c:v>
                  </c:pt>
                  <c:pt idx="4">
                    <c:v>course</c:v>
                  </c:pt>
                </c:lvl>
                <c:lvl>
                  <c:pt idx="0">
                    <c:v>1</c:v>
                  </c:pt>
                  <c:pt idx="1">
                    <c:v>2</c:v>
                  </c:pt>
                  <c:pt idx="2">
                    <c:v>3</c:v>
                  </c:pt>
                  <c:pt idx="3">
                    <c:v>4</c:v>
                  </c:pt>
                  <c:pt idx="4">
                    <c:v>5</c:v>
                  </c:pt>
                  <c:pt idx="5">
                    <c:v>Average</c:v>
                  </c:pt>
                </c:lvl>
              </c:multiLvlStrCache>
            </c:multiLvlStrRef>
          </c:cat>
          <c:val>
            <c:numRef>
              <c:f>Semantic!$K$4:$K$9</c:f>
              <c:numCache>
                <c:formatCode>General</c:formatCode>
                <c:ptCount val="6"/>
                <c:pt idx="0">
                  <c:v>0.48</c:v>
                </c:pt>
                <c:pt idx="1">
                  <c:v>0.54600000000000004</c:v>
                </c:pt>
                <c:pt idx="2">
                  <c:v>0.498</c:v>
                </c:pt>
                <c:pt idx="3">
                  <c:v>0.42899999999999999</c:v>
                </c:pt>
                <c:pt idx="4">
                  <c:v>0.46100000000000002</c:v>
                </c:pt>
                <c:pt idx="5">
                  <c:v>0.48280000000000001</c:v>
                </c:pt>
              </c:numCache>
            </c:numRef>
          </c:val>
          <c:extLst>
            <c:ext xmlns:c16="http://schemas.microsoft.com/office/drawing/2014/chart" uri="{C3380CC4-5D6E-409C-BE32-E72D297353CC}">
              <c16:uniqueId val="{00000001-9B33-401F-BC1D-E660D512C0C2}"/>
            </c:ext>
          </c:extLst>
        </c:ser>
        <c:ser>
          <c:idx val="2"/>
          <c:order val="2"/>
          <c:tx>
            <c:strRef>
              <c:f>Semantic!$L$3</c:f>
              <c:strCache>
                <c:ptCount val="1"/>
                <c:pt idx="0">
                  <c:v>Path Similarity</c:v>
                </c:pt>
              </c:strCache>
            </c:strRef>
          </c:tx>
          <c:spPr>
            <a:solidFill>
              <a:schemeClr val="accent3"/>
            </a:solidFill>
            <a:ln>
              <a:noFill/>
            </a:ln>
            <a:effectLst/>
          </c:spPr>
          <c:invertIfNegative val="0"/>
          <c:cat>
            <c:multiLvlStrRef>
              <c:f>Semantic!$H$4:$I$9</c:f>
              <c:multiLvlStrCache>
                <c:ptCount val="6"/>
                <c:lvl>
                  <c:pt idx="0">
                    <c:v>project</c:v>
                  </c:pt>
                  <c:pt idx="1">
                    <c:v>background</c:v>
                  </c:pt>
                  <c:pt idx="2">
                    <c:v>work</c:v>
                  </c:pt>
                  <c:pt idx="3">
                    <c:v>problem</c:v>
                  </c:pt>
                  <c:pt idx="4">
                    <c:v>course</c:v>
                  </c:pt>
                </c:lvl>
                <c:lvl>
                  <c:pt idx="0">
                    <c:v>1</c:v>
                  </c:pt>
                  <c:pt idx="1">
                    <c:v>2</c:v>
                  </c:pt>
                  <c:pt idx="2">
                    <c:v>3</c:v>
                  </c:pt>
                  <c:pt idx="3">
                    <c:v>4</c:v>
                  </c:pt>
                  <c:pt idx="4">
                    <c:v>5</c:v>
                  </c:pt>
                  <c:pt idx="5">
                    <c:v>Average</c:v>
                  </c:pt>
                </c:lvl>
              </c:multiLvlStrCache>
            </c:multiLvlStrRef>
          </c:cat>
          <c:val>
            <c:numRef>
              <c:f>Semantic!$L$4:$L$9</c:f>
              <c:numCache>
                <c:formatCode>General</c:formatCode>
                <c:ptCount val="6"/>
                <c:pt idx="0">
                  <c:v>0.21</c:v>
                </c:pt>
                <c:pt idx="1">
                  <c:v>0.252</c:v>
                </c:pt>
                <c:pt idx="2">
                  <c:v>0.22700000000000001</c:v>
                </c:pt>
                <c:pt idx="3">
                  <c:v>0.20200000000000001</c:v>
                </c:pt>
                <c:pt idx="4">
                  <c:v>0.20100000000000001</c:v>
                </c:pt>
                <c:pt idx="5">
                  <c:v>0.21840000000000001</c:v>
                </c:pt>
              </c:numCache>
            </c:numRef>
          </c:val>
          <c:extLst>
            <c:ext xmlns:c16="http://schemas.microsoft.com/office/drawing/2014/chart" uri="{C3380CC4-5D6E-409C-BE32-E72D297353CC}">
              <c16:uniqueId val="{00000002-9B33-401F-BC1D-E660D512C0C2}"/>
            </c:ext>
          </c:extLst>
        </c:ser>
        <c:ser>
          <c:idx val="3"/>
          <c:order val="3"/>
          <c:tx>
            <c:strRef>
              <c:f>Semantic!$M$3</c:f>
              <c:strCache>
                <c:ptCount val="1"/>
                <c:pt idx="0">
                  <c:v>Word2Vec</c:v>
                </c:pt>
              </c:strCache>
            </c:strRef>
          </c:tx>
          <c:spPr>
            <a:solidFill>
              <a:schemeClr val="accent4"/>
            </a:solidFill>
            <a:ln>
              <a:noFill/>
            </a:ln>
            <a:effectLst/>
          </c:spPr>
          <c:invertIfNegative val="0"/>
          <c:cat>
            <c:multiLvlStrRef>
              <c:f>Semantic!$H$4:$I$9</c:f>
              <c:multiLvlStrCache>
                <c:ptCount val="6"/>
                <c:lvl>
                  <c:pt idx="0">
                    <c:v>project</c:v>
                  </c:pt>
                  <c:pt idx="1">
                    <c:v>background</c:v>
                  </c:pt>
                  <c:pt idx="2">
                    <c:v>work</c:v>
                  </c:pt>
                  <c:pt idx="3">
                    <c:v>problem</c:v>
                  </c:pt>
                  <c:pt idx="4">
                    <c:v>course</c:v>
                  </c:pt>
                </c:lvl>
                <c:lvl>
                  <c:pt idx="0">
                    <c:v>1</c:v>
                  </c:pt>
                  <c:pt idx="1">
                    <c:v>2</c:v>
                  </c:pt>
                  <c:pt idx="2">
                    <c:v>3</c:v>
                  </c:pt>
                  <c:pt idx="3">
                    <c:v>4</c:v>
                  </c:pt>
                  <c:pt idx="4">
                    <c:v>5</c:v>
                  </c:pt>
                  <c:pt idx="5">
                    <c:v>Average</c:v>
                  </c:pt>
                </c:lvl>
              </c:multiLvlStrCache>
            </c:multiLvlStrRef>
          </c:cat>
          <c:val>
            <c:numRef>
              <c:f>Semantic!$M$4:$M$9</c:f>
              <c:numCache>
                <c:formatCode>General</c:formatCode>
                <c:ptCount val="6"/>
                <c:pt idx="0">
                  <c:v>0.98299999999999998</c:v>
                </c:pt>
                <c:pt idx="1">
                  <c:v>0.95599999999999996</c:v>
                </c:pt>
                <c:pt idx="2">
                  <c:v>0.97</c:v>
                </c:pt>
                <c:pt idx="3">
                  <c:v>0.98299999999999998</c:v>
                </c:pt>
                <c:pt idx="4">
                  <c:v>0.99</c:v>
                </c:pt>
                <c:pt idx="5">
                  <c:v>0.97639999999999993</c:v>
                </c:pt>
              </c:numCache>
            </c:numRef>
          </c:val>
          <c:extLst>
            <c:ext xmlns:c16="http://schemas.microsoft.com/office/drawing/2014/chart" uri="{C3380CC4-5D6E-409C-BE32-E72D297353CC}">
              <c16:uniqueId val="{00000000-DC9F-46B9-B399-C6A433B942A1}"/>
            </c:ext>
          </c:extLst>
        </c:ser>
        <c:dLbls>
          <c:showLegendKey val="0"/>
          <c:showVal val="0"/>
          <c:showCatName val="0"/>
          <c:showSerName val="0"/>
          <c:showPercent val="0"/>
          <c:showBubbleSize val="0"/>
        </c:dLbls>
        <c:gapWidth val="219"/>
        <c:overlap val="-27"/>
        <c:axId val="539658472"/>
        <c:axId val="539658800"/>
      </c:barChart>
      <c:catAx>
        <c:axId val="53965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58800"/>
        <c:crosses val="autoZero"/>
        <c:auto val="1"/>
        <c:lblAlgn val="ctr"/>
        <c:lblOffset val="100"/>
        <c:noMultiLvlLbl val="0"/>
      </c:catAx>
      <c:valAx>
        <c:axId val="53965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5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Semantic!$Q$3</c:f>
              <c:strCache>
                <c:ptCount val="1"/>
                <c:pt idx="0">
                  <c:v>Cosine</c:v>
                </c:pt>
              </c:strCache>
            </c:strRef>
          </c:tx>
          <c:spPr>
            <a:solidFill>
              <a:schemeClr val="accent1"/>
            </a:solidFill>
            <a:ln>
              <a:noFill/>
            </a:ln>
            <a:effectLst/>
          </c:spPr>
          <c:invertIfNegative val="0"/>
          <c:cat>
            <c:multiLvlStrRef>
              <c:f>Semantic!$O$4:$P$9</c:f>
              <c:multiLvlStrCache>
                <c:ptCount val="6"/>
                <c:lvl>
                  <c:pt idx="0">
                    <c:v>background</c:v>
                  </c:pt>
                  <c:pt idx="1">
                    <c:v>content</c:v>
                  </c:pt>
                  <c:pt idx="2">
                    <c:v>class</c:v>
                  </c:pt>
                  <c:pt idx="3">
                    <c:v>lecture</c:v>
                  </c:pt>
                  <c:pt idx="4">
                    <c:v>course</c:v>
                  </c:pt>
                </c:lvl>
                <c:lvl>
                  <c:pt idx="0">
                    <c:v>1</c:v>
                  </c:pt>
                  <c:pt idx="1">
                    <c:v>2</c:v>
                  </c:pt>
                  <c:pt idx="2">
                    <c:v>3</c:v>
                  </c:pt>
                  <c:pt idx="3">
                    <c:v>4</c:v>
                  </c:pt>
                  <c:pt idx="4">
                    <c:v>5</c:v>
                  </c:pt>
                  <c:pt idx="5">
                    <c:v>Average</c:v>
                  </c:pt>
                </c:lvl>
              </c:multiLvlStrCache>
            </c:multiLvlStrRef>
          </c:cat>
          <c:val>
            <c:numRef>
              <c:f>Semantic!$Q$4:$Q$9</c:f>
              <c:numCache>
                <c:formatCode>General</c:formatCode>
                <c:ptCount val="6"/>
                <c:pt idx="0">
                  <c:v>0.60499999999999998</c:v>
                </c:pt>
                <c:pt idx="1">
                  <c:v>0.55200000000000005</c:v>
                </c:pt>
                <c:pt idx="2">
                  <c:v>0.64200000000000002</c:v>
                </c:pt>
                <c:pt idx="3">
                  <c:v>0.54300000000000004</c:v>
                </c:pt>
                <c:pt idx="4">
                  <c:v>0.70399999999999996</c:v>
                </c:pt>
                <c:pt idx="5">
                  <c:v>0.60920000000000007</c:v>
                </c:pt>
              </c:numCache>
            </c:numRef>
          </c:val>
          <c:extLst>
            <c:ext xmlns:c16="http://schemas.microsoft.com/office/drawing/2014/chart" uri="{C3380CC4-5D6E-409C-BE32-E72D297353CC}">
              <c16:uniqueId val="{00000000-4621-47B9-AED1-1E8895798EDA}"/>
            </c:ext>
          </c:extLst>
        </c:ser>
        <c:ser>
          <c:idx val="1"/>
          <c:order val="1"/>
          <c:tx>
            <c:strRef>
              <c:f>Semantic!$R$3</c:f>
              <c:strCache>
                <c:ptCount val="1"/>
                <c:pt idx="0">
                  <c:v>Wordnet</c:v>
                </c:pt>
              </c:strCache>
            </c:strRef>
          </c:tx>
          <c:spPr>
            <a:solidFill>
              <a:schemeClr val="accent2"/>
            </a:solidFill>
            <a:ln>
              <a:noFill/>
            </a:ln>
            <a:effectLst/>
          </c:spPr>
          <c:invertIfNegative val="0"/>
          <c:cat>
            <c:multiLvlStrRef>
              <c:f>Semantic!$O$4:$P$9</c:f>
              <c:multiLvlStrCache>
                <c:ptCount val="6"/>
                <c:lvl>
                  <c:pt idx="0">
                    <c:v>background</c:v>
                  </c:pt>
                  <c:pt idx="1">
                    <c:v>content</c:v>
                  </c:pt>
                  <c:pt idx="2">
                    <c:v>class</c:v>
                  </c:pt>
                  <c:pt idx="3">
                    <c:v>lecture</c:v>
                  </c:pt>
                  <c:pt idx="4">
                    <c:v>course</c:v>
                  </c:pt>
                </c:lvl>
                <c:lvl>
                  <c:pt idx="0">
                    <c:v>1</c:v>
                  </c:pt>
                  <c:pt idx="1">
                    <c:v>2</c:v>
                  </c:pt>
                  <c:pt idx="2">
                    <c:v>3</c:v>
                  </c:pt>
                  <c:pt idx="3">
                    <c:v>4</c:v>
                  </c:pt>
                  <c:pt idx="4">
                    <c:v>5</c:v>
                  </c:pt>
                  <c:pt idx="5">
                    <c:v>Average</c:v>
                  </c:pt>
                </c:lvl>
              </c:multiLvlStrCache>
            </c:multiLvlStrRef>
          </c:cat>
          <c:val>
            <c:numRef>
              <c:f>Semantic!$R$4:$R$9</c:f>
              <c:numCache>
                <c:formatCode>General</c:formatCode>
                <c:ptCount val="6"/>
                <c:pt idx="0">
                  <c:v>0.40300000000000002</c:v>
                </c:pt>
                <c:pt idx="1">
                  <c:v>0.47199999999999998</c:v>
                </c:pt>
                <c:pt idx="2">
                  <c:v>0.32800000000000001</c:v>
                </c:pt>
                <c:pt idx="3">
                  <c:v>0.42299999999999999</c:v>
                </c:pt>
                <c:pt idx="4">
                  <c:v>0.46500000000000002</c:v>
                </c:pt>
                <c:pt idx="5">
                  <c:v>0.41820000000000002</c:v>
                </c:pt>
              </c:numCache>
            </c:numRef>
          </c:val>
          <c:extLst>
            <c:ext xmlns:c16="http://schemas.microsoft.com/office/drawing/2014/chart" uri="{C3380CC4-5D6E-409C-BE32-E72D297353CC}">
              <c16:uniqueId val="{00000001-4621-47B9-AED1-1E8895798EDA}"/>
            </c:ext>
          </c:extLst>
        </c:ser>
        <c:ser>
          <c:idx val="2"/>
          <c:order val="2"/>
          <c:tx>
            <c:strRef>
              <c:f>Semantic!$S$3</c:f>
              <c:strCache>
                <c:ptCount val="1"/>
                <c:pt idx="0">
                  <c:v>Path Similarity</c:v>
                </c:pt>
              </c:strCache>
            </c:strRef>
          </c:tx>
          <c:spPr>
            <a:solidFill>
              <a:schemeClr val="accent3"/>
            </a:solidFill>
            <a:ln>
              <a:noFill/>
            </a:ln>
            <a:effectLst/>
          </c:spPr>
          <c:invertIfNegative val="0"/>
          <c:cat>
            <c:multiLvlStrRef>
              <c:f>Semantic!$O$4:$P$9</c:f>
              <c:multiLvlStrCache>
                <c:ptCount val="6"/>
                <c:lvl>
                  <c:pt idx="0">
                    <c:v>background</c:v>
                  </c:pt>
                  <c:pt idx="1">
                    <c:v>content</c:v>
                  </c:pt>
                  <c:pt idx="2">
                    <c:v>class</c:v>
                  </c:pt>
                  <c:pt idx="3">
                    <c:v>lecture</c:v>
                  </c:pt>
                  <c:pt idx="4">
                    <c:v>course</c:v>
                  </c:pt>
                </c:lvl>
                <c:lvl>
                  <c:pt idx="0">
                    <c:v>1</c:v>
                  </c:pt>
                  <c:pt idx="1">
                    <c:v>2</c:v>
                  </c:pt>
                  <c:pt idx="2">
                    <c:v>3</c:v>
                  </c:pt>
                  <c:pt idx="3">
                    <c:v>4</c:v>
                  </c:pt>
                  <c:pt idx="4">
                    <c:v>5</c:v>
                  </c:pt>
                  <c:pt idx="5">
                    <c:v>Average</c:v>
                  </c:pt>
                </c:lvl>
              </c:multiLvlStrCache>
            </c:multiLvlStrRef>
          </c:cat>
          <c:val>
            <c:numRef>
              <c:f>Semantic!$S$4:$S$9</c:f>
              <c:numCache>
                <c:formatCode>General</c:formatCode>
                <c:ptCount val="6"/>
                <c:pt idx="0">
                  <c:v>0.20200000000000001</c:v>
                </c:pt>
                <c:pt idx="1">
                  <c:v>0.23799999999999999</c:v>
                </c:pt>
                <c:pt idx="2">
                  <c:v>0.105</c:v>
                </c:pt>
                <c:pt idx="3">
                  <c:v>0.19600000000000001</c:v>
                </c:pt>
                <c:pt idx="4">
                  <c:v>0.13</c:v>
                </c:pt>
                <c:pt idx="5">
                  <c:v>0.17420000000000002</c:v>
                </c:pt>
              </c:numCache>
            </c:numRef>
          </c:val>
          <c:extLst>
            <c:ext xmlns:c16="http://schemas.microsoft.com/office/drawing/2014/chart" uri="{C3380CC4-5D6E-409C-BE32-E72D297353CC}">
              <c16:uniqueId val="{00000002-4621-47B9-AED1-1E8895798EDA}"/>
            </c:ext>
          </c:extLst>
        </c:ser>
        <c:ser>
          <c:idx val="3"/>
          <c:order val="3"/>
          <c:tx>
            <c:strRef>
              <c:f>Semantic!$T$3</c:f>
              <c:strCache>
                <c:ptCount val="1"/>
                <c:pt idx="0">
                  <c:v>Word2Vec</c:v>
                </c:pt>
              </c:strCache>
            </c:strRef>
          </c:tx>
          <c:spPr>
            <a:solidFill>
              <a:schemeClr val="accent4"/>
            </a:solidFill>
            <a:ln>
              <a:noFill/>
            </a:ln>
            <a:effectLst/>
          </c:spPr>
          <c:invertIfNegative val="0"/>
          <c:cat>
            <c:multiLvlStrRef>
              <c:f>Semantic!$O$4:$P$9</c:f>
              <c:multiLvlStrCache>
                <c:ptCount val="6"/>
                <c:lvl>
                  <c:pt idx="0">
                    <c:v>background</c:v>
                  </c:pt>
                  <c:pt idx="1">
                    <c:v>content</c:v>
                  </c:pt>
                  <c:pt idx="2">
                    <c:v>class</c:v>
                  </c:pt>
                  <c:pt idx="3">
                    <c:v>lecture</c:v>
                  </c:pt>
                  <c:pt idx="4">
                    <c:v>course</c:v>
                  </c:pt>
                </c:lvl>
                <c:lvl>
                  <c:pt idx="0">
                    <c:v>1</c:v>
                  </c:pt>
                  <c:pt idx="1">
                    <c:v>2</c:v>
                  </c:pt>
                  <c:pt idx="2">
                    <c:v>3</c:v>
                  </c:pt>
                  <c:pt idx="3">
                    <c:v>4</c:v>
                  </c:pt>
                  <c:pt idx="4">
                    <c:v>5</c:v>
                  </c:pt>
                  <c:pt idx="5">
                    <c:v>Average</c:v>
                  </c:pt>
                </c:lvl>
              </c:multiLvlStrCache>
            </c:multiLvlStrRef>
          </c:cat>
          <c:val>
            <c:numRef>
              <c:f>Semantic!$T$4:$T$9</c:f>
              <c:numCache>
                <c:formatCode>General</c:formatCode>
                <c:ptCount val="6"/>
                <c:pt idx="0">
                  <c:v>0.95099999999999996</c:v>
                </c:pt>
                <c:pt idx="1">
                  <c:v>0.96599999999999997</c:v>
                </c:pt>
                <c:pt idx="2">
                  <c:v>0.98299999999999998</c:v>
                </c:pt>
                <c:pt idx="3">
                  <c:v>0.95699999999999996</c:v>
                </c:pt>
                <c:pt idx="4">
                  <c:v>0.995</c:v>
                </c:pt>
                <c:pt idx="5">
                  <c:v>0.97039999999999993</c:v>
                </c:pt>
              </c:numCache>
            </c:numRef>
          </c:val>
          <c:extLst>
            <c:ext xmlns:c16="http://schemas.microsoft.com/office/drawing/2014/chart" uri="{C3380CC4-5D6E-409C-BE32-E72D297353CC}">
              <c16:uniqueId val="{00000000-3DEC-4467-933B-8EDA353C3AAA}"/>
            </c:ext>
          </c:extLst>
        </c:ser>
        <c:dLbls>
          <c:showLegendKey val="0"/>
          <c:showVal val="0"/>
          <c:showCatName val="0"/>
          <c:showSerName val="0"/>
          <c:showPercent val="0"/>
          <c:showBubbleSize val="0"/>
        </c:dLbls>
        <c:gapWidth val="219"/>
        <c:overlap val="-27"/>
        <c:axId val="516768352"/>
        <c:axId val="516769664"/>
      </c:barChart>
      <c:catAx>
        <c:axId val="5167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69664"/>
        <c:crosses val="autoZero"/>
        <c:auto val="1"/>
        <c:lblAlgn val="ctr"/>
        <c:lblOffset val="100"/>
        <c:noMultiLvlLbl val="0"/>
      </c:catAx>
      <c:valAx>
        <c:axId val="5167696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6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Semantic!$X$3</c:f>
              <c:strCache>
                <c:ptCount val="1"/>
                <c:pt idx="0">
                  <c:v>Cosine</c:v>
                </c:pt>
              </c:strCache>
            </c:strRef>
          </c:tx>
          <c:spPr>
            <a:solidFill>
              <a:schemeClr val="accent1"/>
            </a:solidFill>
            <a:ln>
              <a:noFill/>
            </a:ln>
            <a:effectLst/>
          </c:spPr>
          <c:invertIfNegative val="0"/>
          <c:cat>
            <c:multiLvlStrRef>
              <c:f>Semantic!$V$4:$W$9</c:f>
              <c:multiLvlStrCache>
                <c:ptCount val="6"/>
                <c:lvl>
                  <c:pt idx="0">
                    <c:v>course</c:v>
                  </c:pt>
                  <c:pt idx="1">
                    <c:v>content</c:v>
                  </c:pt>
                  <c:pt idx="2">
                    <c:v>project</c:v>
                  </c:pt>
                  <c:pt idx="3">
                    <c:v>class</c:v>
                  </c:pt>
                  <c:pt idx="4">
                    <c:v>lecture</c:v>
                  </c:pt>
                </c:lvl>
                <c:lvl>
                  <c:pt idx="0">
                    <c:v>1</c:v>
                  </c:pt>
                  <c:pt idx="1">
                    <c:v>2</c:v>
                  </c:pt>
                  <c:pt idx="2">
                    <c:v>3</c:v>
                  </c:pt>
                  <c:pt idx="3">
                    <c:v>4</c:v>
                  </c:pt>
                  <c:pt idx="4">
                    <c:v>5</c:v>
                  </c:pt>
                  <c:pt idx="5">
                    <c:v>Average</c:v>
                  </c:pt>
                </c:lvl>
              </c:multiLvlStrCache>
            </c:multiLvlStrRef>
          </c:cat>
          <c:val>
            <c:numRef>
              <c:f>Semantic!$X$4:$X$9</c:f>
              <c:numCache>
                <c:formatCode>General</c:formatCode>
                <c:ptCount val="6"/>
                <c:pt idx="0">
                  <c:v>0.68300000000000005</c:v>
                </c:pt>
                <c:pt idx="1">
                  <c:v>0.57199999999999995</c:v>
                </c:pt>
                <c:pt idx="2">
                  <c:v>0.67500000000000004</c:v>
                </c:pt>
                <c:pt idx="3">
                  <c:v>0.65700000000000003</c:v>
                </c:pt>
                <c:pt idx="4">
                  <c:v>0.498</c:v>
                </c:pt>
                <c:pt idx="5">
                  <c:v>0.61699999999999999</c:v>
                </c:pt>
              </c:numCache>
            </c:numRef>
          </c:val>
          <c:extLst>
            <c:ext xmlns:c16="http://schemas.microsoft.com/office/drawing/2014/chart" uri="{C3380CC4-5D6E-409C-BE32-E72D297353CC}">
              <c16:uniqueId val="{00000000-EC0B-4A2A-9B54-EEC2E5D2D164}"/>
            </c:ext>
          </c:extLst>
        </c:ser>
        <c:ser>
          <c:idx val="1"/>
          <c:order val="1"/>
          <c:tx>
            <c:strRef>
              <c:f>Semantic!$Y$3</c:f>
              <c:strCache>
                <c:ptCount val="1"/>
                <c:pt idx="0">
                  <c:v>Wordnet</c:v>
                </c:pt>
              </c:strCache>
            </c:strRef>
          </c:tx>
          <c:spPr>
            <a:solidFill>
              <a:schemeClr val="accent2"/>
            </a:solidFill>
            <a:ln>
              <a:noFill/>
            </a:ln>
            <a:effectLst/>
          </c:spPr>
          <c:invertIfNegative val="0"/>
          <c:cat>
            <c:multiLvlStrRef>
              <c:f>Semantic!$V$4:$W$9</c:f>
              <c:multiLvlStrCache>
                <c:ptCount val="6"/>
                <c:lvl>
                  <c:pt idx="0">
                    <c:v>course</c:v>
                  </c:pt>
                  <c:pt idx="1">
                    <c:v>content</c:v>
                  </c:pt>
                  <c:pt idx="2">
                    <c:v>project</c:v>
                  </c:pt>
                  <c:pt idx="3">
                    <c:v>class</c:v>
                  </c:pt>
                  <c:pt idx="4">
                    <c:v>lecture</c:v>
                  </c:pt>
                </c:lvl>
                <c:lvl>
                  <c:pt idx="0">
                    <c:v>1</c:v>
                  </c:pt>
                  <c:pt idx="1">
                    <c:v>2</c:v>
                  </c:pt>
                  <c:pt idx="2">
                    <c:v>3</c:v>
                  </c:pt>
                  <c:pt idx="3">
                    <c:v>4</c:v>
                  </c:pt>
                  <c:pt idx="4">
                    <c:v>5</c:v>
                  </c:pt>
                  <c:pt idx="5">
                    <c:v>Average</c:v>
                  </c:pt>
                </c:lvl>
              </c:multiLvlStrCache>
            </c:multiLvlStrRef>
          </c:cat>
          <c:val>
            <c:numRef>
              <c:f>Semantic!$Y$4:$Y$9</c:f>
              <c:numCache>
                <c:formatCode>General</c:formatCode>
                <c:ptCount val="6"/>
                <c:pt idx="0">
                  <c:v>0.502</c:v>
                </c:pt>
                <c:pt idx="1">
                  <c:v>0.442</c:v>
                </c:pt>
                <c:pt idx="2">
                  <c:v>0.41</c:v>
                </c:pt>
                <c:pt idx="3">
                  <c:v>0.38700000000000001</c:v>
                </c:pt>
                <c:pt idx="4">
                  <c:v>0.36899999999999999</c:v>
                </c:pt>
                <c:pt idx="5">
                  <c:v>0.42199999999999999</c:v>
                </c:pt>
              </c:numCache>
            </c:numRef>
          </c:val>
          <c:extLst>
            <c:ext xmlns:c16="http://schemas.microsoft.com/office/drawing/2014/chart" uri="{C3380CC4-5D6E-409C-BE32-E72D297353CC}">
              <c16:uniqueId val="{00000001-EC0B-4A2A-9B54-EEC2E5D2D164}"/>
            </c:ext>
          </c:extLst>
        </c:ser>
        <c:ser>
          <c:idx val="2"/>
          <c:order val="2"/>
          <c:tx>
            <c:strRef>
              <c:f>Semantic!$Z$3</c:f>
              <c:strCache>
                <c:ptCount val="1"/>
                <c:pt idx="0">
                  <c:v>Path Similarity</c:v>
                </c:pt>
              </c:strCache>
            </c:strRef>
          </c:tx>
          <c:spPr>
            <a:solidFill>
              <a:schemeClr val="accent3"/>
            </a:solidFill>
            <a:ln>
              <a:noFill/>
            </a:ln>
            <a:effectLst/>
          </c:spPr>
          <c:invertIfNegative val="0"/>
          <c:cat>
            <c:multiLvlStrRef>
              <c:f>Semantic!$V$4:$W$9</c:f>
              <c:multiLvlStrCache>
                <c:ptCount val="6"/>
                <c:lvl>
                  <c:pt idx="0">
                    <c:v>course</c:v>
                  </c:pt>
                  <c:pt idx="1">
                    <c:v>content</c:v>
                  </c:pt>
                  <c:pt idx="2">
                    <c:v>project</c:v>
                  </c:pt>
                  <c:pt idx="3">
                    <c:v>class</c:v>
                  </c:pt>
                  <c:pt idx="4">
                    <c:v>lecture</c:v>
                  </c:pt>
                </c:lvl>
                <c:lvl>
                  <c:pt idx="0">
                    <c:v>1</c:v>
                  </c:pt>
                  <c:pt idx="1">
                    <c:v>2</c:v>
                  </c:pt>
                  <c:pt idx="2">
                    <c:v>3</c:v>
                  </c:pt>
                  <c:pt idx="3">
                    <c:v>4</c:v>
                  </c:pt>
                  <c:pt idx="4">
                    <c:v>5</c:v>
                  </c:pt>
                  <c:pt idx="5">
                    <c:v>Average</c:v>
                  </c:pt>
                </c:lvl>
              </c:multiLvlStrCache>
            </c:multiLvlStrRef>
          </c:cat>
          <c:val>
            <c:numRef>
              <c:f>Semantic!$Z$4:$Z$9</c:f>
              <c:numCache>
                <c:formatCode>General</c:formatCode>
                <c:ptCount val="6"/>
                <c:pt idx="0">
                  <c:v>0.21</c:v>
                </c:pt>
                <c:pt idx="1">
                  <c:v>0.218</c:v>
                </c:pt>
                <c:pt idx="2">
                  <c:v>0.19800000000000001</c:v>
                </c:pt>
                <c:pt idx="3">
                  <c:v>0.19600000000000001</c:v>
                </c:pt>
                <c:pt idx="4">
                  <c:v>0.184</c:v>
                </c:pt>
                <c:pt idx="5">
                  <c:v>0.20119999999999999</c:v>
                </c:pt>
              </c:numCache>
            </c:numRef>
          </c:val>
          <c:extLst>
            <c:ext xmlns:c16="http://schemas.microsoft.com/office/drawing/2014/chart" uri="{C3380CC4-5D6E-409C-BE32-E72D297353CC}">
              <c16:uniqueId val="{00000002-EC0B-4A2A-9B54-EEC2E5D2D164}"/>
            </c:ext>
          </c:extLst>
        </c:ser>
        <c:ser>
          <c:idx val="3"/>
          <c:order val="3"/>
          <c:tx>
            <c:strRef>
              <c:f>Semantic!$AA$3</c:f>
              <c:strCache>
                <c:ptCount val="1"/>
                <c:pt idx="0">
                  <c:v>Word2Vec</c:v>
                </c:pt>
              </c:strCache>
            </c:strRef>
          </c:tx>
          <c:spPr>
            <a:solidFill>
              <a:schemeClr val="accent4"/>
            </a:solidFill>
            <a:ln>
              <a:noFill/>
            </a:ln>
            <a:effectLst/>
          </c:spPr>
          <c:invertIfNegative val="0"/>
          <c:cat>
            <c:multiLvlStrRef>
              <c:f>Semantic!$V$4:$W$9</c:f>
              <c:multiLvlStrCache>
                <c:ptCount val="6"/>
                <c:lvl>
                  <c:pt idx="0">
                    <c:v>course</c:v>
                  </c:pt>
                  <c:pt idx="1">
                    <c:v>content</c:v>
                  </c:pt>
                  <c:pt idx="2">
                    <c:v>project</c:v>
                  </c:pt>
                  <c:pt idx="3">
                    <c:v>class</c:v>
                  </c:pt>
                  <c:pt idx="4">
                    <c:v>lecture</c:v>
                  </c:pt>
                </c:lvl>
                <c:lvl>
                  <c:pt idx="0">
                    <c:v>1</c:v>
                  </c:pt>
                  <c:pt idx="1">
                    <c:v>2</c:v>
                  </c:pt>
                  <c:pt idx="2">
                    <c:v>3</c:v>
                  </c:pt>
                  <c:pt idx="3">
                    <c:v>4</c:v>
                  </c:pt>
                  <c:pt idx="4">
                    <c:v>5</c:v>
                  </c:pt>
                  <c:pt idx="5">
                    <c:v>Average</c:v>
                  </c:pt>
                </c:lvl>
              </c:multiLvlStrCache>
            </c:multiLvlStrRef>
          </c:cat>
          <c:val>
            <c:numRef>
              <c:f>Semantic!$AA$4:$AA$9</c:f>
              <c:numCache>
                <c:formatCode>General</c:formatCode>
                <c:ptCount val="6"/>
                <c:pt idx="0">
                  <c:v>0.997</c:v>
                </c:pt>
                <c:pt idx="1">
                  <c:v>0.98</c:v>
                </c:pt>
                <c:pt idx="2">
                  <c:v>0.98</c:v>
                </c:pt>
                <c:pt idx="3">
                  <c:v>0.98399999999999999</c:v>
                </c:pt>
                <c:pt idx="4">
                  <c:v>0.98</c:v>
                </c:pt>
                <c:pt idx="5">
                  <c:v>0.98419999999999985</c:v>
                </c:pt>
              </c:numCache>
            </c:numRef>
          </c:val>
          <c:extLst>
            <c:ext xmlns:c16="http://schemas.microsoft.com/office/drawing/2014/chart" uri="{C3380CC4-5D6E-409C-BE32-E72D297353CC}">
              <c16:uniqueId val="{00000000-1FE4-4F59-B483-1A844964433B}"/>
            </c:ext>
          </c:extLst>
        </c:ser>
        <c:dLbls>
          <c:showLegendKey val="0"/>
          <c:showVal val="0"/>
          <c:showCatName val="0"/>
          <c:showSerName val="0"/>
          <c:showPercent val="0"/>
          <c:showBubbleSize val="0"/>
        </c:dLbls>
        <c:gapWidth val="219"/>
        <c:overlap val="-27"/>
        <c:axId val="547119768"/>
        <c:axId val="547114520"/>
      </c:barChart>
      <c:catAx>
        <c:axId val="54711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14520"/>
        <c:crosses val="autoZero"/>
        <c:auto val="1"/>
        <c:lblAlgn val="ctr"/>
        <c:lblOffset val="100"/>
        <c:noMultiLvlLbl val="0"/>
      </c:catAx>
      <c:valAx>
        <c:axId val="5471145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19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Semantic!$X$24</c:f>
              <c:strCache>
                <c:ptCount val="1"/>
                <c:pt idx="0">
                  <c:v>Cosine</c:v>
                </c:pt>
              </c:strCache>
            </c:strRef>
          </c:tx>
          <c:spPr>
            <a:solidFill>
              <a:schemeClr val="accent1"/>
            </a:solidFill>
            <a:ln>
              <a:noFill/>
            </a:ln>
            <a:effectLst/>
          </c:spPr>
          <c:invertIfNegative val="0"/>
          <c:cat>
            <c:multiLvlStrRef>
              <c:f>Semantic!$V$25:$W$32</c:f>
              <c:multiLvlStrCache>
                <c:ptCount val="8"/>
                <c:lvl>
                  <c:pt idx="0">
                    <c:v>class</c:v>
                  </c:pt>
                  <c:pt idx="1">
                    <c:v>work</c:v>
                  </c:pt>
                  <c:pt idx="2">
                    <c:v>knowledge</c:v>
                  </c:pt>
                  <c:pt idx="3">
                    <c:v>design</c:v>
                  </c:pt>
                  <c:pt idx="4">
                    <c:v>course</c:v>
                  </c:pt>
                  <c:pt idx="5">
                    <c:v>content</c:v>
                  </c:pt>
                  <c:pt idx="6">
                    <c:v>project</c:v>
                  </c:pt>
                </c:lvl>
                <c:lvl>
                  <c:pt idx="0">
                    <c:v>1</c:v>
                  </c:pt>
                  <c:pt idx="1">
                    <c:v>2</c:v>
                  </c:pt>
                  <c:pt idx="2">
                    <c:v>3</c:v>
                  </c:pt>
                  <c:pt idx="3">
                    <c:v>4</c:v>
                  </c:pt>
                  <c:pt idx="4">
                    <c:v>5</c:v>
                  </c:pt>
                  <c:pt idx="5">
                    <c:v>6</c:v>
                  </c:pt>
                  <c:pt idx="6">
                    <c:v>7</c:v>
                  </c:pt>
                  <c:pt idx="7">
                    <c:v>Average</c:v>
                  </c:pt>
                </c:lvl>
              </c:multiLvlStrCache>
            </c:multiLvlStrRef>
          </c:cat>
          <c:val>
            <c:numRef>
              <c:f>Semantic!$X$25:$X$32</c:f>
              <c:numCache>
                <c:formatCode>General</c:formatCode>
                <c:ptCount val="8"/>
                <c:pt idx="0">
                  <c:v>0.61</c:v>
                </c:pt>
                <c:pt idx="1">
                  <c:v>0.64200000000000002</c:v>
                </c:pt>
                <c:pt idx="2">
                  <c:v>0.53600000000000003</c:v>
                </c:pt>
                <c:pt idx="3">
                  <c:v>0.69</c:v>
                </c:pt>
                <c:pt idx="4">
                  <c:v>0.65</c:v>
                </c:pt>
                <c:pt idx="5">
                  <c:v>0.59699999999999998</c:v>
                </c:pt>
                <c:pt idx="6">
                  <c:v>0.67</c:v>
                </c:pt>
                <c:pt idx="7">
                  <c:v>0.62785714285714278</c:v>
                </c:pt>
              </c:numCache>
            </c:numRef>
          </c:val>
          <c:extLst>
            <c:ext xmlns:c16="http://schemas.microsoft.com/office/drawing/2014/chart" uri="{C3380CC4-5D6E-409C-BE32-E72D297353CC}">
              <c16:uniqueId val="{00000000-D409-4A35-8ACE-D7D3AC835A6B}"/>
            </c:ext>
          </c:extLst>
        </c:ser>
        <c:ser>
          <c:idx val="1"/>
          <c:order val="1"/>
          <c:tx>
            <c:strRef>
              <c:f>Semantic!$Y$24</c:f>
              <c:strCache>
                <c:ptCount val="1"/>
                <c:pt idx="0">
                  <c:v>Wordnet</c:v>
                </c:pt>
              </c:strCache>
            </c:strRef>
          </c:tx>
          <c:spPr>
            <a:solidFill>
              <a:schemeClr val="accent2"/>
            </a:solidFill>
            <a:ln>
              <a:noFill/>
            </a:ln>
            <a:effectLst/>
          </c:spPr>
          <c:invertIfNegative val="0"/>
          <c:cat>
            <c:multiLvlStrRef>
              <c:f>Semantic!$V$25:$W$32</c:f>
              <c:multiLvlStrCache>
                <c:ptCount val="8"/>
                <c:lvl>
                  <c:pt idx="0">
                    <c:v>class</c:v>
                  </c:pt>
                  <c:pt idx="1">
                    <c:v>work</c:v>
                  </c:pt>
                  <c:pt idx="2">
                    <c:v>knowledge</c:v>
                  </c:pt>
                  <c:pt idx="3">
                    <c:v>design</c:v>
                  </c:pt>
                  <c:pt idx="4">
                    <c:v>course</c:v>
                  </c:pt>
                  <c:pt idx="5">
                    <c:v>content</c:v>
                  </c:pt>
                  <c:pt idx="6">
                    <c:v>project</c:v>
                  </c:pt>
                </c:lvl>
                <c:lvl>
                  <c:pt idx="0">
                    <c:v>1</c:v>
                  </c:pt>
                  <c:pt idx="1">
                    <c:v>2</c:v>
                  </c:pt>
                  <c:pt idx="2">
                    <c:v>3</c:v>
                  </c:pt>
                  <c:pt idx="3">
                    <c:v>4</c:v>
                  </c:pt>
                  <c:pt idx="4">
                    <c:v>5</c:v>
                  </c:pt>
                  <c:pt idx="5">
                    <c:v>6</c:v>
                  </c:pt>
                  <c:pt idx="6">
                    <c:v>7</c:v>
                  </c:pt>
                  <c:pt idx="7">
                    <c:v>Average</c:v>
                  </c:pt>
                </c:lvl>
              </c:multiLvlStrCache>
            </c:multiLvlStrRef>
          </c:cat>
          <c:val>
            <c:numRef>
              <c:f>Semantic!$Y$25:$Y$32</c:f>
              <c:numCache>
                <c:formatCode>General</c:formatCode>
                <c:ptCount val="8"/>
                <c:pt idx="0">
                  <c:v>0.39</c:v>
                </c:pt>
                <c:pt idx="1">
                  <c:v>0.439</c:v>
                </c:pt>
                <c:pt idx="2">
                  <c:v>0.46600000000000003</c:v>
                </c:pt>
                <c:pt idx="3">
                  <c:v>0.34799999999999998</c:v>
                </c:pt>
                <c:pt idx="4">
                  <c:v>0.503</c:v>
                </c:pt>
                <c:pt idx="5">
                  <c:v>0.40500000000000003</c:v>
                </c:pt>
                <c:pt idx="6">
                  <c:v>0.46500000000000002</c:v>
                </c:pt>
                <c:pt idx="7">
                  <c:v>0.43085714285714288</c:v>
                </c:pt>
              </c:numCache>
            </c:numRef>
          </c:val>
          <c:extLst>
            <c:ext xmlns:c16="http://schemas.microsoft.com/office/drawing/2014/chart" uri="{C3380CC4-5D6E-409C-BE32-E72D297353CC}">
              <c16:uniqueId val="{00000001-D409-4A35-8ACE-D7D3AC835A6B}"/>
            </c:ext>
          </c:extLst>
        </c:ser>
        <c:ser>
          <c:idx val="2"/>
          <c:order val="2"/>
          <c:tx>
            <c:strRef>
              <c:f>Semantic!$Z$24</c:f>
              <c:strCache>
                <c:ptCount val="1"/>
                <c:pt idx="0">
                  <c:v>Path Similarity</c:v>
                </c:pt>
              </c:strCache>
            </c:strRef>
          </c:tx>
          <c:spPr>
            <a:solidFill>
              <a:schemeClr val="accent3"/>
            </a:solidFill>
            <a:ln>
              <a:noFill/>
            </a:ln>
            <a:effectLst/>
          </c:spPr>
          <c:invertIfNegative val="0"/>
          <c:cat>
            <c:multiLvlStrRef>
              <c:f>Semantic!$V$25:$W$32</c:f>
              <c:multiLvlStrCache>
                <c:ptCount val="8"/>
                <c:lvl>
                  <c:pt idx="0">
                    <c:v>class</c:v>
                  </c:pt>
                  <c:pt idx="1">
                    <c:v>work</c:v>
                  </c:pt>
                  <c:pt idx="2">
                    <c:v>knowledge</c:v>
                  </c:pt>
                  <c:pt idx="3">
                    <c:v>design</c:v>
                  </c:pt>
                  <c:pt idx="4">
                    <c:v>course</c:v>
                  </c:pt>
                  <c:pt idx="5">
                    <c:v>content</c:v>
                  </c:pt>
                  <c:pt idx="6">
                    <c:v>project</c:v>
                  </c:pt>
                </c:lvl>
                <c:lvl>
                  <c:pt idx="0">
                    <c:v>1</c:v>
                  </c:pt>
                  <c:pt idx="1">
                    <c:v>2</c:v>
                  </c:pt>
                  <c:pt idx="2">
                    <c:v>3</c:v>
                  </c:pt>
                  <c:pt idx="3">
                    <c:v>4</c:v>
                  </c:pt>
                  <c:pt idx="4">
                    <c:v>5</c:v>
                  </c:pt>
                  <c:pt idx="5">
                    <c:v>6</c:v>
                  </c:pt>
                  <c:pt idx="6">
                    <c:v>7</c:v>
                  </c:pt>
                  <c:pt idx="7">
                    <c:v>Average</c:v>
                  </c:pt>
                </c:lvl>
              </c:multiLvlStrCache>
            </c:multiLvlStrRef>
          </c:cat>
          <c:val>
            <c:numRef>
              <c:f>Semantic!$Z$25:$Z$32</c:f>
              <c:numCache>
                <c:formatCode>General</c:formatCode>
                <c:ptCount val="8"/>
                <c:pt idx="0">
                  <c:v>0.20200000000000001</c:v>
                </c:pt>
                <c:pt idx="1">
                  <c:v>0.216</c:v>
                </c:pt>
                <c:pt idx="2">
                  <c:v>0.23</c:v>
                </c:pt>
                <c:pt idx="3">
                  <c:v>0.17899999999999999</c:v>
                </c:pt>
                <c:pt idx="4">
                  <c:v>0.20399999999999999</c:v>
                </c:pt>
                <c:pt idx="5">
                  <c:v>0.20300000000000001</c:v>
                </c:pt>
                <c:pt idx="6">
                  <c:v>0.21199999999999999</c:v>
                </c:pt>
                <c:pt idx="7">
                  <c:v>0.20657142857142857</c:v>
                </c:pt>
              </c:numCache>
            </c:numRef>
          </c:val>
          <c:extLst>
            <c:ext xmlns:c16="http://schemas.microsoft.com/office/drawing/2014/chart" uri="{C3380CC4-5D6E-409C-BE32-E72D297353CC}">
              <c16:uniqueId val="{00000002-D409-4A35-8ACE-D7D3AC835A6B}"/>
            </c:ext>
          </c:extLst>
        </c:ser>
        <c:ser>
          <c:idx val="3"/>
          <c:order val="3"/>
          <c:tx>
            <c:strRef>
              <c:f>Semantic!$AA$24</c:f>
              <c:strCache>
                <c:ptCount val="1"/>
                <c:pt idx="0">
                  <c:v>Word2Vec</c:v>
                </c:pt>
              </c:strCache>
            </c:strRef>
          </c:tx>
          <c:spPr>
            <a:solidFill>
              <a:schemeClr val="accent4"/>
            </a:solidFill>
            <a:ln>
              <a:noFill/>
            </a:ln>
            <a:effectLst/>
          </c:spPr>
          <c:invertIfNegative val="0"/>
          <c:cat>
            <c:multiLvlStrRef>
              <c:f>Semantic!$V$25:$W$32</c:f>
              <c:multiLvlStrCache>
                <c:ptCount val="8"/>
                <c:lvl>
                  <c:pt idx="0">
                    <c:v>class</c:v>
                  </c:pt>
                  <c:pt idx="1">
                    <c:v>work</c:v>
                  </c:pt>
                  <c:pt idx="2">
                    <c:v>knowledge</c:v>
                  </c:pt>
                  <c:pt idx="3">
                    <c:v>design</c:v>
                  </c:pt>
                  <c:pt idx="4">
                    <c:v>course</c:v>
                  </c:pt>
                  <c:pt idx="5">
                    <c:v>content</c:v>
                  </c:pt>
                  <c:pt idx="6">
                    <c:v>project</c:v>
                  </c:pt>
                </c:lvl>
                <c:lvl>
                  <c:pt idx="0">
                    <c:v>1</c:v>
                  </c:pt>
                  <c:pt idx="1">
                    <c:v>2</c:v>
                  </c:pt>
                  <c:pt idx="2">
                    <c:v>3</c:v>
                  </c:pt>
                  <c:pt idx="3">
                    <c:v>4</c:v>
                  </c:pt>
                  <c:pt idx="4">
                    <c:v>5</c:v>
                  </c:pt>
                  <c:pt idx="5">
                    <c:v>6</c:v>
                  </c:pt>
                  <c:pt idx="6">
                    <c:v>7</c:v>
                  </c:pt>
                  <c:pt idx="7">
                    <c:v>Average</c:v>
                  </c:pt>
                </c:lvl>
              </c:multiLvlStrCache>
            </c:multiLvlStrRef>
          </c:cat>
          <c:val>
            <c:numRef>
              <c:f>Semantic!$AA$25:$AA$32</c:f>
              <c:numCache>
                <c:formatCode>General</c:formatCode>
                <c:ptCount val="8"/>
                <c:pt idx="0">
                  <c:v>0.97899999999999998</c:v>
                </c:pt>
                <c:pt idx="1">
                  <c:v>0.98799999999999999</c:v>
                </c:pt>
                <c:pt idx="2">
                  <c:v>0.95299999999999996</c:v>
                </c:pt>
                <c:pt idx="3">
                  <c:v>0.99</c:v>
                </c:pt>
                <c:pt idx="4">
                  <c:v>0.99</c:v>
                </c:pt>
                <c:pt idx="5">
                  <c:v>0.95699999999999996</c:v>
                </c:pt>
                <c:pt idx="6">
                  <c:v>0.97499999999999998</c:v>
                </c:pt>
                <c:pt idx="7">
                  <c:v>0.97599999999999998</c:v>
                </c:pt>
              </c:numCache>
            </c:numRef>
          </c:val>
          <c:extLst>
            <c:ext xmlns:c16="http://schemas.microsoft.com/office/drawing/2014/chart" uri="{C3380CC4-5D6E-409C-BE32-E72D297353CC}">
              <c16:uniqueId val="{00000000-DC82-4390-A8E2-5F67ACD51950}"/>
            </c:ext>
          </c:extLst>
        </c:ser>
        <c:dLbls>
          <c:showLegendKey val="0"/>
          <c:showVal val="0"/>
          <c:showCatName val="0"/>
          <c:showSerName val="0"/>
          <c:showPercent val="0"/>
          <c:showBubbleSize val="0"/>
        </c:dLbls>
        <c:gapWidth val="219"/>
        <c:overlap val="-27"/>
        <c:axId val="511027216"/>
        <c:axId val="511027544"/>
      </c:barChart>
      <c:catAx>
        <c:axId val="5110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27544"/>
        <c:crosses val="autoZero"/>
        <c:auto val="1"/>
        <c:lblAlgn val="ctr"/>
        <c:lblOffset val="100"/>
        <c:noMultiLvlLbl val="0"/>
      </c:catAx>
      <c:valAx>
        <c:axId val="51102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27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Semantic!$Q$24</c:f>
              <c:strCache>
                <c:ptCount val="1"/>
                <c:pt idx="0">
                  <c:v>Cosine</c:v>
                </c:pt>
              </c:strCache>
            </c:strRef>
          </c:tx>
          <c:spPr>
            <a:solidFill>
              <a:schemeClr val="accent1"/>
            </a:solidFill>
            <a:ln>
              <a:noFill/>
            </a:ln>
            <a:effectLst/>
          </c:spPr>
          <c:invertIfNegative val="0"/>
          <c:cat>
            <c:multiLvlStrRef>
              <c:f>Semantic!$O$25:$P$32</c:f>
              <c:multiLvlStrCache>
                <c:ptCount val="8"/>
                <c:lvl>
                  <c:pt idx="0">
                    <c:v>study</c:v>
                  </c:pt>
                  <c:pt idx="1">
                    <c:v>project</c:v>
                  </c:pt>
                  <c:pt idx="2">
                    <c:v>work</c:v>
                  </c:pt>
                  <c:pt idx="3">
                    <c:v>course</c:v>
                  </c:pt>
                  <c:pt idx="4">
                    <c:v>knowledge</c:v>
                  </c:pt>
                  <c:pt idx="5">
                    <c:v>class</c:v>
                  </c:pt>
                  <c:pt idx="6">
                    <c:v>theory</c:v>
                  </c:pt>
                </c:lvl>
                <c:lvl>
                  <c:pt idx="0">
                    <c:v>1</c:v>
                  </c:pt>
                  <c:pt idx="1">
                    <c:v>2</c:v>
                  </c:pt>
                  <c:pt idx="2">
                    <c:v>3</c:v>
                  </c:pt>
                  <c:pt idx="3">
                    <c:v>4</c:v>
                  </c:pt>
                  <c:pt idx="4">
                    <c:v>5</c:v>
                  </c:pt>
                  <c:pt idx="5">
                    <c:v>6</c:v>
                  </c:pt>
                  <c:pt idx="6">
                    <c:v>7</c:v>
                  </c:pt>
                  <c:pt idx="7">
                    <c:v>Average</c:v>
                  </c:pt>
                </c:lvl>
              </c:multiLvlStrCache>
            </c:multiLvlStrRef>
          </c:cat>
          <c:val>
            <c:numRef>
              <c:f>Semantic!$Q$25:$Q$32</c:f>
              <c:numCache>
                <c:formatCode>General</c:formatCode>
                <c:ptCount val="8"/>
                <c:pt idx="0">
                  <c:v>0.56299999999999994</c:v>
                </c:pt>
                <c:pt idx="1">
                  <c:v>0.56899999999999995</c:v>
                </c:pt>
                <c:pt idx="2">
                  <c:v>0.66779999999999995</c:v>
                </c:pt>
                <c:pt idx="3">
                  <c:v>0.65600000000000003</c:v>
                </c:pt>
                <c:pt idx="4">
                  <c:v>0.625</c:v>
                </c:pt>
                <c:pt idx="5">
                  <c:v>0.56899999999999995</c:v>
                </c:pt>
                <c:pt idx="6">
                  <c:v>0.56499999999999995</c:v>
                </c:pt>
                <c:pt idx="7">
                  <c:v>0.60211428571428571</c:v>
                </c:pt>
              </c:numCache>
            </c:numRef>
          </c:val>
          <c:extLst>
            <c:ext xmlns:c16="http://schemas.microsoft.com/office/drawing/2014/chart" uri="{C3380CC4-5D6E-409C-BE32-E72D297353CC}">
              <c16:uniqueId val="{00000000-150A-4237-A1E6-52B4BB25B8FE}"/>
            </c:ext>
          </c:extLst>
        </c:ser>
        <c:ser>
          <c:idx val="1"/>
          <c:order val="1"/>
          <c:tx>
            <c:strRef>
              <c:f>Semantic!$R$24</c:f>
              <c:strCache>
                <c:ptCount val="1"/>
                <c:pt idx="0">
                  <c:v>Wordnet</c:v>
                </c:pt>
              </c:strCache>
            </c:strRef>
          </c:tx>
          <c:spPr>
            <a:solidFill>
              <a:schemeClr val="accent2"/>
            </a:solidFill>
            <a:ln>
              <a:noFill/>
            </a:ln>
            <a:effectLst/>
          </c:spPr>
          <c:invertIfNegative val="0"/>
          <c:cat>
            <c:multiLvlStrRef>
              <c:f>Semantic!$O$25:$P$32</c:f>
              <c:multiLvlStrCache>
                <c:ptCount val="8"/>
                <c:lvl>
                  <c:pt idx="0">
                    <c:v>study</c:v>
                  </c:pt>
                  <c:pt idx="1">
                    <c:v>project</c:v>
                  </c:pt>
                  <c:pt idx="2">
                    <c:v>work</c:v>
                  </c:pt>
                  <c:pt idx="3">
                    <c:v>course</c:v>
                  </c:pt>
                  <c:pt idx="4">
                    <c:v>knowledge</c:v>
                  </c:pt>
                  <c:pt idx="5">
                    <c:v>class</c:v>
                  </c:pt>
                  <c:pt idx="6">
                    <c:v>theory</c:v>
                  </c:pt>
                </c:lvl>
                <c:lvl>
                  <c:pt idx="0">
                    <c:v>1</c:v>
                  </c:pt>
                  <c:pt idx="1">
                    <c:v>2</c:v>
                  </c:pt>
                  <c:pt idx="2">
                    <c:v>3</c:v>
                  </c:pt>
                  <c:pt idx="3">
                    <c:v>4</c:v>
                  </c:pt>
                  <c:pt idx="4">
                    <c:v>5</c:v>
                  </c:pt>
                  <c:pt idx="5">
                    <c:v>6</c:v>
                  </c:pt>
                  <c:pt idx="6">
                    <c:v>7</c:v>
                  </c:pt>
                  <c:pt idx="7">
                    <c:v>Average</c:v>
                  </c:pt>
                </c:lvl>
              </c:multiLvlStrCache>
            </c:multiLvlStrRef>
          </c:cat>
          <c:val>
            <c:numRef>
              <c:f>Semantic!$R$25:$R$32</c:f>
              <c:numCache>
                <c:formatCode>General</c:formatCode>
                <c:ptCount val="8"/>
                <c:pt idx="0">
                  <c:v>0.40400000000000003</c:v>
                </c:pt>
                <c:pt idx="1">
                  <c:v>0.34100000000000003</c:v>
                </c:pt>
                <c:pt idx="2">
                  <c:v>0.32</c:v>
                </c:pt>
                <c:pt idx="3">
                  <c:v>0.39700000000000002</c:v>
                </c:pt>
                <c:pt idx="4">
                  <c:v>0.58799999999999997</c:v>
                </c:pt>
                <c:pt idx="5">
                  <c:v>0.34699999999999998</c:v>
                </c:pt>
                <c:pt idx="6">
                  <c:v>0.33900000000000002</c:v>
                </c:pt>
                <c:pt idx="7">
                  <c:v>0.3908571428571429</c:v>
                </c:pt>
              </c:numCache>
            </c:numRef>
          </c:val>
          <c:extLst>
            <c:ext xmlns:c16="http://schemas.microsoft.com/office/drawing/2014/chart" uri="{C3380CC4-5D6E-409C-BE32-E72D297353CC}">
              <c16:uniqueId val="{00000001-150A-4237-A1E6-52B4BB25B8FE}"/>
            </c:ext>
          </c:extLst>
        </c:ser>
        <c:ser>
          <c:idx val="2"/>
          <c:order val="2"/>
          <c:tx>
            <c:strRef>
              <c:f>Semantic!$S$24</c:f>
              <c:strCache>
                <c:ptCount val="1"/>
                <c:pt idx="0">
                  <c:v>Path Similarity</c:v>
                </c:pt>
              </c:strCache>
            </c:strRef>
          </c:tx>
          <c:spPr>
            <a:solidFill>
              <a:schemeClr val="accent3"/>
            </a:solidFill>
            <a:ln>
              <a:noFill/>
            </a:ln>
            <a:effectLst/>
          </c:spPr>
          <c:invertIfNegative val="0"/>
          <c:cat>
            <c:multiLvlStrRef>
              <c:f>Semantic!$O$25:$P$32</c:f>
              <c:multiLvlStrCache>
                <c:ptCount val="8"/>
                <c:lvl>
                  <c:pt idx="0">
                    <c:v>study</c:v>
                  </c:pt>
                  <c:pt idx="1">
                    <c:v>project</c:v>
                  </c:pt>
                  <c:pt idx="2">
                    <c:v>work</c:v>
                  </c:pt>
                  <c:pt idx="3">
                    <c:v>course</c:v>
                  </c:pt>
                  <c:pt idx="4">
                    <c:v>knowledge</c:v>
                  </c:pt>
                  <c:pt idx="5">
                    <c:v>class</c:v>
                  </c:pt>
                  <c:pt idx="6">
                    <c:v>theory</c:v>
                  </c:pt>
                </c:lvl>
                <c:lvl>
                  <c:pt idx="0">
                    <c:v>1</c:v>
                  </c:pt>
                  <c:pt idx="1">
                    <c:v>2</c:v>
                  </c:pt>
                  <c:pt idx="2">
                    <c:v>3</c:v>
                  </c:pt>
                  <c:pt idx="3">
                    <c:v>4</c:v>
                  </c:pt>
                  <c:pt idx="4">
                    <c:v>5</c:v>
                  </c:pt>
                  <c:pt idx="5">
                    <c:v>6</c:v>
                  </c:pt>
                  <c:pt idx="6">
                    <c:v>7</c:v>
                  </c:pt>
                  <c:pt idx="7">
                    <c:v>Average</c:v>
                  </c:pt>
                </c:lvl>
              </c:multiLvlStrCache>
            </c:multiLvlStrRef>
          </c:cat>
          <c:val>
            <c:numRef>
              <c:f>Semantic!$S$25:$S$32</c:f>
              <c:numCache>
                <c:formatCode>General</c:formatCode>
                <c:ptCount val="8"/>
                <c:pt idx="0">
                  <c:v>0.17599999999999999</c:v>
                </c:pt>
                <c:pt idx="1">
                  <c:v>0.10299999999999999</c:v>
                </c:pt>
                <c:pt idx="2">
                  <c:v>0.104</c:v>
                </c:pt>
                <c:pt idx="3">
                  <c:v>0.11</c:v>
                </c:pt>
                <c:pt idx="4">
                  <c:v>0.26600000000000001</c:v>
                </c:pt>
                <c:pt idx="5">
                  <c:v>0.11</c:v>
                </c:pt>
                <c:pt idx="6">
                  <c:v>8.5999999999999993E-2</c:v>
                </c:pt>
                <c:pt idx="7">
                  <c:v>0.1364285714285714</c:v>
                </c:pt>
              </c:numCache>
            </c:numRef>
          </c:val>
          <c:extLst>
            <c:ext xmlns:c16="http://schemas.microsoft.com/office/drawing/2014/chart" uri="{C3380CC4-5D6E-409C-BE32-E72D297353CC}">
              <c16:uniqueId val="{00000002-150A-4237-A1E6-52B4BB25B8FE}"/>
            </c:ext>
          </c:extLst>
        </c:ser>
        <c:ser>
          <c:idx val="3"/>
          <c:order val="3"/>
          <c:tx>
            <c:strRef>
              <c:f>Semantic!$T$24</c:f>
              <c:strCache>
                <c:ptCount val="1"/>
                <c:pt idx="0">
                  <c:v>Word2Vec</c:v>
                </c:pt>
              </c:strCache>
            </c:strRef>
          </c:tx>
          <c:spPr>
            <a:solidFill>
              <a:schemeClr val="accent4"/>
            </a:solidFill>
            <a:ln>
              <a:noFill/>
            </a:ln>
            <a:effectLst/>
          </c:spPr>
          <c:invertIfNegative val="0"/>
          <c:cat>
            <c:multiLvlStrRef>
              <c:f>Semantic!$O$25:$P$32</c:f>
              <c:multiLvlStrCache>
                <c:ptCount val="8"/>
                <c:lvl>
                  <c:pt idx="0">
                    <c:v>study</c:v>
                  </c:pt>
                  <c:pt idx="1">
                    <c:v>project</c:v>
                  </c:pt>
                  <c:pt idx="2">
                    <c:v>work</c:v>
                  </c:pt>
                  <c:pt idx="3">
                    <c:v>course</c:v>
                  </c:pt>
                  <c:pt idx="4">
                    <c:v>knowledge</c:v>
                  </c:pt>
                  <c:pt idx="5">
                    <c:v>class</c:v>
                  </c:pt>
                  <c:pt idx="6">
                    <c:v>theory</c:v>
                  </c:pt>
                </c:lvl>
                <c:lvl>
                  <c:pt idx="0">
                    <c:v>1</c:v>
                  </c:pt>
                  <c:pt idx="1">
                    <c:v>2</c:v>
                  </c:pt>
                  <c:pt idx="2">
                    <c:v>3</c:v>
                  </c:pt>
                  <c:pt idx="3">
                    <c:v>4</c:v>
                  </c:pt>
                  <c:pt idx="4">
                    <c:v>5</c:v>
                  </c:pt>
                  <c:pt idx="5">
                    <c:v>6</c:v>
                  </c:pt>
                  <c:pt idx="6">
                    <c:v>7</c:v>
                  </c:pt>
                  <c:pt idx="7">
                    <c:v>Average</c:v>
                  </c:pt>
                </c:lvl>
              </c:multiLvlStrCache>
            </c:multiLvlStrRef>
          </c:cat>
          <c:val>
            <c:numRef>
              <c:f>Semantic!$T$25:$T$32</c:f>
              <c:numCache>
                <c:formatCode>General</c:formatCode>
                <c:ptCount val="8"/>
                <c:pt idx="0">
                  <c:v>0.96099999999999997</c:v>
                </c:pt>
                <c:pt idx="1">
                  <c:v>0.95299999999999996</c:v>
                </c:pt>
                <c:pt idx="2">
                  <c:v>0.93400000000000005</c:v>
                </c:pt>
                <c:pt idx="3">
                  <c:v>0.99299999999999999</c:v>
                </c:pt>
                <c:pt idx="4">
                  <c:v>0.94899999999999995</c:v>
                </c:pt>
                <c:pt idx="5">
                  <c:v>0.95499999999999996</c:v>
                </c:pt>
                <c:pt idx="6">
                  <c:v>0.98599999999999999</c:v>
                </c:pt>
                <c:pt idx="7">
                  <c:v>0.96157142857142852</c:v>
                </c:pt>
              </c:numCache>
            </c:numRef>
          </c:val>
          <c:extLst>
            <c:ext xmlns:c16="http://schemas.microsoft.com/office/drawing/2014/chart" uri="{C3380CC4-5D6E-409C-BE32-E72D297353CC}">
              <c16:uniqueId val="{00000000-1B98-474E-9598-1D42219F0FBD}"/>
            </c:ext>
          </c:extLst>
        </c:ser>
        <c:dLbls>
          <c:showLegendKey val="0"/>
          <c:showVal val="0"/>
          <c:showCatName val="0"/>
          <c:showSerName val="0"/>
          <c:showPercent val="0"/>
          <c:showBubbleSize val="0"/>
        </c:dLbls>
        <c:gapWidth val="219"/>
        <c:overlap val="-27"/>
        <c:axId val="517339432"/>
        <c:axId val="517345992"/>
      </c:barChart>
      <c:catAx>
        <c:axId val="51733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45992"/>
        <c:crosses val="autoZero"/>
        <c:auto val="1"/>
        <c:lblAlgn val="ctr"/>
        <c:lblOffset val="100"/>
        <c:noMultiLvlLbl val="0"/>
      </c:catAx>
      <c:valAx>
        <c:axId val="51734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39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Semantic!$J$24</c:f>
              <c:strCache>
                <c:ptCount val="1"/>
                <c:pt idx="0">
                  <c:v>Cosine</c:v>
                </c:pt>
              </c:strCache>
            </c:strRef>
          </c:tx>
          <c:spPr>
            <a:solidFill>
              <a:schemeClr val="accent1"/>
            </a:solidFill>
            <a:ln>
              <a:noFill/>
            </a:ln>
            <a:effectLst/>
          </c:spPr>
          <c:invertIfNegative val="0"/>
          <c:cat>
            <c:multiLvlStrRef>
              <c:f>Semantic!$H$25:$I$32</c:f>
              <c:multiLvlStrCache>
                <c:ptCount val="8"/>
                <c:lvl>
                  <c:pt idx="0">
                    <c:v>project</c:v>
                  </c:pt>
                  <c:pt idx="1">
                    <c:v>knowledge</c:v>
                  </c:pt>
                  <c:pt idx="2">
                    <c:v>work</c:v>
                  </c:pt>
                  <c:pt idx="3">
                    <c:v>problem</c:v>
                  </c:pt>
                  <c:pt idx="4">
                    <c:v>course</c:v>
                  </c:pt>
                  <c:pt idx="5">
                    <c:v>content</c:v>
                  </c:pt>
                  <c:pt idx="6">
                    <c:v>design</c:v>
                  </c:pt>
                </c:lvl>
                <c:lvl>
                  <c:pt idx="0">
                    <c:v>1</c:v>
                  </c:pt>
                  <c:pt idx="1">
                    <c:v>2</c:v>
                  </c:pt>
                  <c:pt idx="2">
                    <c:v>3</c:v>
                  </c:pt>
                  <c:pt idx="3">
                    <c:v>4</c:v>
                  </c:pt>
                  <c:pt idx="4">
                    <c:v>5</c:v>
                  </c:pt>
                  <c:pt idx="5">
                    <c:v>6</c:v>
                  </c:pt>
                  <c:pt idx="6">
                    <c:v>7</c:v>
                  </c:pt>
                  <c:pt idx="7">
                    <c:v>Average</c:v>
                  </c:pt>
                </c:lvl>
              </c:multiLvlStrCache>
            </c:multiLvlStrRef>
          </c:cat>
          <c:val>
            <c:numRef>
              <c:f>Semantic!$J$25:$J$32</c:f>
              <c:numCache>
                <c:formatCode>General</c:formatCode>
                <c:ptCount val="8"/>
                <c:pt idx="0">
                  <c:v>0.66</c:v>
                </c:pt>
                <c:pt idx="1">
                  <c:v>0.69899999999999995</c:v>
                </c:pt>
                <c:pt idx="2">
                  <c:v>0.82799999999999996</c:v>
                </c:pt>
                <c:pt idx="3">
                  <c:v>0.70799999999999996</c:v>
                </c:pt>
                <c:pt idx="4">
                  <c:v>0.75</c:v>
                </c:pt>
                <c:pt idx="5">
                  <c:v>0.69499999999999995</c:v>
                </c:pt>
                <c:pt idx="6">
                  <c:v>0.69799999999999995</c:v>
                </c:pt>
                <c:pt idx="7">
                  <c:v>0.71971428571428575</c:v>
                </c:pt>
              </c:numCache>
            </c:numRef>
          </c:val>
          <c:extLst>
            <c:ext xmlns:c16="http://schemas.microsoft.com/office/drawing/2014/chart" uri="{C3380CC4-5D6E-409C-BE32-E72D297353CC}">
              <c16:uniqueId val="{00000000-CF30-4EF4-BE12-F4F6655402F8}"/>
            </c:ext>
          </c:extLst>
        </c:ser>
        <c:ser>
          <c:idx val="1"/>
          <c:order val="1"/>
          <c:tx>
            <c:strRef>
              <c:f>Semantic!$K$24</c:f>
              <c:strCache>
                <c:ptCount val="1"/>
                <c:pt idx="0">
                  <c:v>Wordnet</c:v>
                </c:pt>
              </c:strCache>
            </c:strRef>
          </c:tx>
          <c:spPr>
            <a:solidFill>
              <a:schemeClr val="accent2"/>
            </a:solidFill>
            <a:ln>
              <a:noFill/>
            </a:ln>
            <a:effectLst/>
          </c:spPr>
          <c:invertIfNegative val="0"/>
          <c:cat>
            <c:multiLvlStrRef>
              <c:f>Semantic!$H$25:$I$32</c:f>
              <c:multiLvlStrCache>
                <c:ptCount val="8"/>
                <c:lvl>
                  <c:pt idx="0">
                    <c:v>project</c:v>
                  </c:pt>
                  <c:pt idx="1">
                    <c:v>knowledge</c:v>
                  </c:pt>
                  <c:pt idx="2">
                    <c:v>work</c:v>
                  </c:pt>
                  <c:pt idx="3">
                    <c:v>problem</c:v>
                  </c:pt>
                  <c:pt idx="4">
                    <c:v>course</c:v>
                  </c:pt>
                  <c:pt idx="5">
                    <c:v>content</c:v>
                  </c:pt>
                  <c:pt idx="6">
                    <c:v>design</c:v>
                  </c:pt>
                </c:lvl>
                <c:lvl>
                  <c:pt idx="0">
                    <c:v>1</c:v>
                  </c:pt>
                  <c:pt idx="1">
                    <c:v>2</c:v>
                  </c:pt>
                  <c:pt idx="2">
                    <c:v>3</c:v>
                  </c:pt>
                  <c:pt idx="3">
                    <c:v>4</c:v>
                  </c:pt>
                  <c:pt idx="4">
                    <c:v>5</c:v>
                  </c:pt>
                  <c:pt idx="5">
                    <c:v>6</c:v>
                  </c:pt>
                  <c:pt idx="6">
                    <c:v>7</c:v>
                  </c:pt>
                  <c:pt idx="7">
                    <c:v>Average</c:v>
                  </c:pt>
                </c:lvl>
              </c:multiLvlStrCache>
            </c:multiLvlStrRef>
          </c:cat>
          <c:val>
            <c:numRef>
              <c:f>Semantic!$K$25:$K$32</c:f>
              <c:numCache>
                <c:formatCode>General</c:formatCode>
                <c:ptCount val="8"/>
                <c:pt idx="0">
                  <c:v>0.36</c:v>
                </c:pt>
                <c:pt idx="1">
                  <c:v>0.56999999999999995</c:v>
                </c:pt>
                <c:pt idx="2">
                  <c:v>0.56999999999999995</c:v>
                </c:pt>
                <c:pt idx="3">
                  <c:v>0.41799999999999998</c:v>
                </c:pt>
                <c:pt idx="4">
                  <c:v>0.501</c:v>
                </c:pt>
                <c:pt idx="5">
                  <c:v>0.42299999999999999</c:v>
                </c:pt>
                <c:pt idx="6">
                  <c:v>0.38300000000000001</c:v>
                </c:pt>
                <c:pt idx="7">
                  <c:v>0.46071428571428574</c:v>
                </c:pt>
              </c:numCache>
            </c:numRef>
          </c:val>
          <c:extLst>
            <c:ext xmlns:c16="http://schemas.microsoft.com/office/drawing/2014/chart" uri="{C3380CC4-5D6E-409C-BE32-E72D297353CC}">
              <c16:uniqueId val="{00000001-CF30-4EF4-BE12-F4F6655402F8}"/>
            </c:ext>
          </c:extLst>
        </c:ser>
        <c:ser>
          <c:idx val="2"/>
          <c:order val="2"/>
          <c:tx>
            <c:strRef>
              <c:f>Semantic!$L$24</c:f>
              <c:strCache>
                <c:ptCount val="1"/>
                <c:pt idx="0">
                  <c:v>Path Similarity</c:v>
                </c:pt>
              </c:strCache>
            </c:strRef>
          </c:tx>
          <c:spPr>
            <a:solidFill>
              <a:schemeClr val="accent3"/>
            </a:solidFill>
            <a:ln>
              <a:noFill/>
            </a:ln>
            <a:effectLst/>
          </c:spPr>
          <c:invertIfNegative val="0"/>
          <c:cat>
            <c:multiLvlStrRef>
              <c:f>Semantic!$H$25:$I$32</c:f>
              <c:multiLvlStrCache>
                <c:ptCount val="8"/>
                <c:lvl>
                  <c:pt idx="0">
                    <c:v>project</c:v>
                  </c:pt>
                  <c:pt idx="1">
                    <c:v>knowledge</c:v>
                  </c:pt>
                  <c:pt idx="2">
                    <c:v>work</c:v>
                  </c:pt>
                  <c:pt idx="3">
                    <c:v>problem</c:v>
                  </c:pt>
                  <c:pt idx="4">
                    <c:v>course</c:v>
                  </c:pt>
                  <c:pt idx="5">
                    <c:v>content</c:v>
                  </c:pt>
                  <c:pt idx="6">
                    <c:v>design</c:v>
                  </c:pt>
                </c:lvl>
                <c:lvl>
                  <c:pt idx="0">
                    <c:v>1</c:v>
                  </c:pt>
                  <c:pt idx="1">
                    <c:v>2</c:v>
                  </c:pt>
                  <c:pt idx="2">
                    <c:v>3</c:v>
                  </c:pt>
                  <c:pt idx="3">
                    <c:v>4</c:v>
                  </c:pt>
                  <c:pt idx="4">
                    <c:v>5</c:v>
                  </c:pt>
                  <c:pt idx="5">
                    <c:v>6</c:v>
                  </c:pt>
                  <c:pt idx="6">
                    <c:v>7</c:v>
                  </c:pt>
                  <c:pt idx="7">
                    <c:v>Average</c:v>
                  </c:pt>
                </c:lvl>
              </c:multiLvlStrCache>
            </c:multiLvlStrRef>
          </c:cat>
          <c:val>
            <c:numRef>
              <c:f>Semantic!$L$25:$L$32</c:f>
              <c:numCache>
                <c:formatCode>General</c:formatCode>
                <c:ptCount val="8"/>
                <c:pt idx="0">
                  <c:v>0.182</c:v>
                </c:pt>
                <c:pt idx="1">
                  <c:v>0.26700000000000002</c:v>
                </c:pt>
                <c:pt idx="2">
                  <c:v>0.254</c:v>
                </c:pt>
                <c:pt idx="3">
                  <c:v>0.20200000000000001</c:v>
                </c:pt>
                <c:pt idx="4">
                  <c:v>0.21</c:v>
                </c:pt>
                <c:pt idx="5">
                  <c:v>0.217</c:v>
                </c:pt>
                <c:pt idx="6">
                  <c:v>0.17399999999999999</c:v>
                </c:pt>
                <c:pt idx="7">
                  <c:v>0.21514285714285714</c:v>
                </c:pt>
              </c:numCache>
            </c:numRef>
          </c:val>
          <c:extLst>
            <c:ext xmlns:c16="http://schemas.microsoft.com/office/drawing/2014/chart" uri="{C3380CC4-5D6E-409C-BE32-E72D297353CC}">
              <c16:uniqueId val="{00000002-CF30-4EF4-BE12-F4F6655402F8}"/>
            </c:ext>
          </c:extLst>
        </c:ser>
        <c:ser>
          <c:idx val="3"/>
          <c:order val="3"/>
          <c:tx>
            <c:strRef>
              <c:f>Semantic!$M$24</c:f>
              <c:strCache>
                <c:ptCount val="1"/>
                <c:pt idx="0">
                  <c:v>Word2Vec</c:v>
                </c:pt>
              </c:strCache>
            </c:strRef>
          </c:tx>
          <c:spPr>
            <a:solidFill>
              <a:schemeClr val="accent4"/>
            </a:solidFill>
            <a:ln>
              <a:noFill/>
            </a:ln>
            <a:effectLst/>
          </c:spPr>
          <c:invertIfNegative val="0"/>
          <c:cat>
            <c:multiLvlStrRef>
              <c:f>Semantic!$H$25:$I$32</c:f>
              <c:multiLvlStrCache>
                <c:ptCount val="8"/>
                <c:lvl>
                  <c:pt idx="0">
                    <c:v>project</c:v>
                  </c:pt>
                  <c:pt idx="1">
                    <c:v>knowledge</c:v>
                  </c:pt>
                  <c:pt idx="2">
                    <c:v>work</c:v>
                  </c:pt>
                  <c:pt idx="3">
                    <c:v>problem</c:v>
                  </c:pt>
                  <c:pt idx="4">
                    <c:v>course</c:v>
                  </c:pt>
                  <c:pt idx="5">
                    <c:v>content</c:v>
                  </c:pt>
                  <c:pt idx="6">
                    <c:v>design</c:v>
                  </c:pt>
                </c:lvl>
                <c:lvl>
                  <c:pt idx="0">
                    <c:v>1</c:v>
                  </c:pt>
                  <c:pt idx="1">
                    <c:v>2</c:v>
                  </c:pt>
                  <c:pt idx="2">
                    <c:v>3</c:v>
                  </c:pt>
                  <c:pt idx="3">
                    <c:v>4</c:v>
                  </c:pt>
                  <c:pt idx="4">
                    <c:v>5</c:v>
                  </c:pt>
                  <c:pt idx="5">
                    <c:v>6</c:v>
                  </c:pt>
                  <c:pt idx="6">
                    <c:v>7</c:v>
                  </c:pt>
                  <c:pt idx="7">
                    <c:v>Average</c:v>
                  </c:pt>
                </c:lvl>
              </c:multiLvlStrCache>
            </c:multiLvlStrRef>
          </c:cat>
          <c:val>
            <c:numRef>
              <c:f>Semantic!$M$25:$M$32</c:f>
              <c:numCache>
                <c:formatCode>General</c:formatCode>
                <c:ptCount val="8"/>
                <c:pt idx="0">
                  <c:v>0.97799999999999998</c:v>
                </c:pt>
                <c:pt idx="1">
                  <c:v>0.94899999999999995</c:v>
                </c:pt>
                <c:pt idx="2">
                  <c:v>0.98399999999999999</c:v>
                </c:pt>
                <c:pt idx="3">
                  <c:v>0.97899999999999998</c:v>
                </c:pt>
                <c:pt idx="4">
                  <c:v>0.99399999999999999</c:v>
                </c:pt>
                <c:pt idx="5">
                  <c:v>0.96499999999999997</c:v>
                </c:pt>
                <c:pt idx="6">
                  <c:v>0.98299999999999998</c:v>
                </c:pt>
                <c:pt idx="7">
                  <c:v>0.97599999999999998</c:v>
                </c:pt>
              </c:numCache>
            </c:numRef>
          </c:val>
          <c:extLst>
            <c:ext xmlns:c16="http://schemas.microsoft.com/office/drawing/2014/chart" uri="{C3380CC4-5D6E-409C-BE32-E72D297353CC}">
              <c16:uniqueId val="{00000000-EA42-4683-AA81-59C782998667}"/>
            </c:ext>
          </c:extLst>
        </c:ser>
        <c:dLbls>
          <c:showLegendKey val="0"/>
          <c:showVal val="0"/>
          <c:showCatName val="0"/>
          <c:showSerName val="0"/>
          <c:showPercent val="0"/>
          <c:showBubbleSize val="0"/>
        </c:dLbls>
        <c:gapWidth val="219"/>
        <c:overlap val="-27"/>
        <c:axId val="539063384"/>
        <c:axId val="539066008"/>
      </c:barChart>
      <c:catAx>
        <c:axId val="539063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66008"/>
        <c:crosses val="autoZero"/>
        <c:auto val="1"/>
        <c:lblAlgn val="ctr"/>
        <c:lblOffset val="100"/>
        <c:noMultiLvlLbl val="0"/>
      </c:catAx>
      <c:valAx>
        <c:axId val="53906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63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Evaluation!$L$45</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Evaluation!$M$38:$U$38</c:f>
              <c:strCache>
                <c:ptCount val="9"/>
                <c:pt idx="0">
                  <c:v>0.1</c:v>
                </c:pt>
                <c:pt idx="1">
                  <c:v>0.2</c:v>
                </c:pt>
                <c:pt idx="2">
                  <c:v>0.3</c:v>
                </c:pt>
                <c:pt idx="3">
                  <c:v>0.4</c:v>
                </c:pt>
                <c:pt idx="4">
                  <c:v>0.5</c:v>
                </c:pt>
                <c:pt idx="5">
                  <c:v>0.6</c:v>
                </c:pt>
                <c:pt idx="6">
                  <c:v>0.7</c:v>
                </c:pt>
                <c:pt idx="7">
                  <c:v>0.8</c:v>
                </c:pt>
                <c:pt idx="8">
                  <c:v>0.9</c:v>
                </c:pt>
              </c:strCache>
            </c:strRef>
          </c:cat>
          <c:val>
            <c:numRef>
              <c:f>Evaluation!$M$45:$U$45</c:f>
              <c:numCache>
                <c:formatCode>General</c:formatCode>
                <c:ptCount val="9"/>
                <c:pt idx="0">
                  <c:v>0.4854</c:v>
                </c:pt>
                <c:pt idx="1">
                  <c:v>0.4854</c:v>
                </c:pt>
                <c:pt idx="2">
                  <c:v>0.48480000000000001</c:v>
                </c:pt>
                <c:pt idx="3">
                  <c:v>0.48480000000000001</c:v>
                </c:pt>
                <c:pt idx="4">
                  <c:v>0.46279999999999999</c:v>
                </c:pt>
                <c:pt idx="5">
                  <c:v>0.39339999999999997</c:v>
                </c:pt>
                <c:pt idx="6">
                  <c:v>0.29420000000000002</c:v>
                </c:pt>
                <c:pt idx="7">
                  <c:v>0.152</c:v>
                </c:pt>
              </c:numCache>
            </c:numRef>
          </c:val>
          <c:smooth val="0"/>
          <c:extLst>
            <c:ext xmlns:c16="http://schemas.microsoft.com/office/drawing/2014/chart" uri="{C3380CC4-5D6E-409C-BE32-E72D297353CC}">
              <c16:uniqueId val="{00000006-D9A3-4674-96AA-B9163F435C6D}"/>
            </c:ext>
          </c:extLst>
        </c:ser>
        <c:dLbls>
          <c:dLblPos val="t"/>
          <c:showLegendKey val="0"/>
          <c:showVal val="1"/>
          <c:showCatName val="0"/>
          <c:showSerName val="0"/>
          <c:showPercent val="0"/>
          <c:showBubbleSize val="0"/>
        </c:dLbls>
        <c:marker val="1"/>
        <c:smooth val="0"/>
        <c:axId val="338366824"/>
        <c:axId val="335425720"/>
        <c:extLst>
          <c:ext xmlns:c15="http://schemas.microsoft.com/office/drawing/2012/chart" uri="{02D57815-91ED-43cb-92C2-25804820EDAC}">
            <c15:filteredLineSeries>
              <c15:ser>
                <c:idx val="0"/>
                <c:order val="0"/>
                <c:tx>
                  <c:strRef>
                    <c:extLst>
                      <c:ext uri="{02D57815-91ED-43cb-92C2-25804820EDAC}">
                        <c15:formulaRef>
                          <c15:sqref>Evaluation!$L$39</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Evaluation!$M$38:$U$38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Evaluation!$M$39:$U$39</c15:sqref>
                        </c15:formulaRef>
                      </c:ext>
                    </c:extLst>
                    <c:numCache>
                      <c:formatCode>General</c:formatCode>
                      <c:ptCount val="9"/>
                      <c:pt idx="0">
                        <c:v>0.497</c:v>
                      </c:pt>
                      <c:pt idx="1">
                        <c:v>0.497</c:v>
                      </c:pt>
                      <c:pt idx="2">
                        <c:v>0.48899999999999999</c:v>
                      </c:pt>
                      <c:pt idx="3">
                        <c:v>0.48899999999999999</c:v>
                      </c:pt>
                      <c:pt idx="4">
                        <c:v>0.42899999999999999</c:v>
                      </c:pt>
                      <c:pt idx="5">
                        <c:v>0.3</c:v>
                      </c:pt>
                      <c:pt idx="6">
                        <c:v>7.5999999999999998E-2</c:v>
                      </c:pt>
                      <c:pt idx="7">
                        <c:v>0.05</c:v>
                      </c:pt>
                    </c:numCache>
                  </c:numRef>
                </c:val>
                <c:smooth val="0"/>
                <c:extLst>
                  <c:ext xmlns:c16="http://schemas.microsoft.com/office/drawing/2014/chart" uri="{C3380CC4-5D6E-409C-BE32-E72D297353CC}">
                    <c16:uniqueId val="{00000000-D9A3-4674-96AA-B9163F435C6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Evaluation!$L$40</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Evaluation!$M$38:$U$38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Evaluation!$M$40:$U$40</c15:sqref>
                        </c15:formulaRef>
                      </c:ext>
                    </c:extLst>
                    <c:numCache>
                      <c:formatCode>General</c:formatCode>
                      <c:ptCount val="9"/>
                      <c:pt idx="0">
                        <c:v>0.39700000000000002</c:v>
                      </c:pt>
                      <c:pt idx="1">
                        <c:v>0.39700000000000002</c:v>
                      </c:pt>
                      <c:pt idx="2">
                        <c:v>0.40200000000000002</c:v>
                      </c:pt>
                      <c:pt idx="3">
                        <c:v>0.40200000000000002</c:v>
                      </c:pt>
                      <c:pt idx="4">
                        <c:v>0.40200000000000002</c:v>
                      </c:pt>
                      <c:pt idx="5">
                        <c:v>0.251</c:v>
                      </c:pt>
                      <c:pt idx="6">
                        <c:v>0.253</c:v>
                      </c:pt>
                      <c:pt idx="7">
                        <c:v>0.20799999999999999</c:v>
                      </c:pt>
                    </c:numCache>
                  </c:numRef>
                </c:val>
                <c:smooth val="0"/>
                <c:extLst xmlns:c15="http://schemas.microsoft.com/office/drawing/2012/chart">
                  <c:ext xmlns:c16="http://schemas.microsoft.com/office/drawing/2014/chart" uri="{C3380CC4-5D6E-409C-BE32-E72D297353CC}">
                    <c16:uniqueId val="{00000001-D9A3-4674-96AA-B9163F435C6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Evaluation!$L$41</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Evaluation!$M$38:$U$38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Evaluation!$M$41:$U$41</c15:sqref>
                        </c15:formulaRef>
                      </c:ext>
                    </c:extLst>
                    <c:numCache>
                      <c:formatCode>General</c:formatCode>
                      <c:ptCount val="9"/>
                      <c:pt idx="0">
                        <c:v>0.54500000000000004</c:v>
                      </c:pt>
                      <c:pt idx="1">
                        <c:v>0.54500000000000004</c:v>
                      </c:pt>
                      <c:pt idx="2">
                        <c:v>0.54500000000000004</c:v>
                      </c:pt>
                      <c:pt idx="3">
                        <c:v>0.54500000000000004</c:v>
                      </c:pt>
                      <c:pt idx="4">
                        <c:v>0.54500000000000004</c:v>
                      </c:pt>
                      <c:pt idx="5">
                        <c:v>0.51400000000000001</c:v>
                      </c:pt>
                      <c:pt idx="6">
                        <c:v>0.40300000000000002</c:v>
                      </c:pt>
                      <c:pt idx="7">
                        <c:v>6.3E-2</c:v>
                      </c:pt>
                    </c:numCache>
                  </c:numRef>
                </c:val>
                <c:smooth val="0"/>
                <c:extLst xmlns:c15="http://schemas.microsoft.com/office/drawing/2012/chart">
                  <c:ext xmlns:c16="http://schemas.microsoft.com/office/drawing/2014/chart" uri="{C3380CC4-5D6E-409C-BE32-E72D297353CC}">
                    <c16:uniqueId val="{00000002-D9A3-4674-96AA-B9163F435C6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Evaluation!$L$42</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Evaluation!$M$38:$U$38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Evaluation!$M$42:$U$42</c15:sqref>
                        </c15:formulaRef>
                      </c:ext>
                    </c:extLst>
                    <c:numCache>
                      <c:formatCode>General</c:formatCode>
                      <c:ptCount val="9"/>
                      <c:pt idx="0">
                        <c:v>0.46700000000000003</c:v>
                      </c:pt>
                      <c:pt idx="1">
                        <c:v>0.46700000000000003</c:v>
                      </c:pt>
                      <c:pt idx="2">
                        <c:v>0.46700000000000003</c:v>
                      </c:pt>
                      <c:pt idx="3">
                        <c:v>0.46700000000000003</c:v>
                      </c:pt>
                      <c:pt idx="4">
                        <c:v>0.46700000000000003</c:v>
                      </c:pt>
                      <c:pt idx="5">
                        <c:v>0.47</c:v>
                      </c:pt>
                      <c:pt idx="6">
                        <c:v>0.39600000000000002</c:v>
                      </c:pt>
                      <c:pt idx="7">
                        <c:v>0.34799999999999998</c:v>
                      </c:pt>
                    </c:numCache>
                  </c:numRef>
                </c:val>
                <c:smooth val="0"/>
                <c:extLst xmlns:c15="http://schemas.microsoft.com/office/drawing/2012/chart">
                  <c:ext xmlns:c16="http://schemas.microsoft.com/office/drawing/2014/chart" uri="{C3380CC4-5D6E-409C-BE32-E72D297353CC}">
                    <c16:uniqueId val="{00000003-D9A3-4674-96AA-B9163F435C6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Evaluation!$L$43</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Evaluation!$M$38:$U$38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Evaluation!$M$43:$U$43</c15:sqref>
                        </c15:formulaRef>
                      </c:ext>
                    </c:extLst>
                    <c:numCache>
                      <c:formatCode>General</c:formatCode>
                      <c:ptCount val="9"/>
                      <c:pt idx="0">
                        <c:v>0.52100000000000002</c:v>
                      </c:pt>
                      <c:pt idx="1">
                        <c:v>0.52100000000000002</c:v>
                      </c:pt>
                      <c:pt idx="2">
                        <c:v>0.52100000000000002</c:v>
                      </c:pt>
                      <c:pt idx="3">
                        <c:v>0.52100000000000002</c:v>
                      </c:pt>
                      <c:pt idx="4">
                        <c:v>0.47099999999999997</c:v>
                      </c:pt>
                      <c:pt idx="5">
                        <c:v>0.432</c:v>
                      </c:pt>
                      <c:pt idx="6">
                        <c:v>0.34300000000000003</c:v>
                      </c:pt>
                      <c:pt idx="7">
                        <c:v>9.0999999999999998E-2</c:v>
                      </c:pt>
                    </c:numCache>
                  </c:numRef>
                </c:val>
                <c:smooth val="0"/>
                <c:extLst xmlns:c15="http://schemas.microsoft.com/office/drawing/2012/chart">
                  <c:ext xmlns:c16="http://schemas.microsoft.com/office/drawing/2014/chart" uri="{C3380CC4-5D6E-409C-BE32-E72D297353CC}">
                    <c16:uniqueId val="{00000004-D9A3-4674-96AA-B9163F435C6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Evaluation!$L$44</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Evaluation!$M$38:$U$38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Evaluation!$M$44:$U$44</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D9A3-4674-96AA-B9163F435C6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Evaluation!$L$46</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Evaluation!$M$38:$U$38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Evaluation!$M$46:$U$46</c15:sqref>
                        </c15:formulaRef>
                      </c:ext>
                    </c:extLst>
                    <c:numCache>
                      <c:formatCode>General</c:formatCode>
                      <c:ptCount val="9"/>
                      <c:pt idx="0">
                        <c:v>154.9</c:v>
                      </c:pt>
                      <c:pt idx="1">
                        <c:v>180.9</c:v>
                      </c:pt>
                      <c:pt idx="2">
                        <c:v>165.4</c:v>
                      </c:pt>
                      <c:pt idx="3">
                        <c:v>148.6</c:v>
                      </c:pt>
                      <c:pt idx="4">
                        <c:v>142.47</c:v>
                      </c:pt>
                      <c:pt idx="5">
                        <c:v>125.24</c:v>
                      </c:pt>
                      <c:pt idx="6">
                        <c:v>114.7</c:v>
                      </c:pt>
                      <c:pt idx="7">
                        <c:v>96.26</c:v>
                      </c:pt>
                    </c:numCache>
                  </c:numRef>
                </c:val>
                <c:smooth val="0"/>
                <c:extLst xmlns:c15="http://schemas.microsoft.com/office/drawing/2012/chart">
                  <c:ext xmlns:c16="http://schemas.microsoft.com/office/drawing/2014/chart" uri="{C3380CC4-5D6E-409C-BE32-E72D297353CC}">
                    <c16:uniqueId val="{00000007-D9A3-4674-96AA-B9163F435C6D}"/>
                  </c:ext>
                </c:extLst>
              </c15:ser>
            </c15:filteredLineSeries>
          </c:ext>
        </c:extLst>
      </c:lineChart>
      <c:catAx>
        <c:axId val="33836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25720"/>
        <c:crosses val="autoZero"/>
        <c:auto val="1"/>
        <c:lblAlgn val="ctr"/>
        <c:lblOffset val="100"/>
        <c:noMultiLvlLbl val="0"/>
      </c:catAx>
      <c:valAx>
        <c:axId val="33542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66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Semantic!$C$24</c:f>
              <c:strCache>
                <c:ptCount val="1"/>
                <c:pt idx="0">
                  <c:v>Cosine</c:v>
                </c:pt>
              </c:strCache>
            </c:strRef>
          </c:tx>
          <c:spPr>
            <a:solidFill>
              <a:schemeClr val="accent1"/>
            </a:solidFill>
            <a:ln>
              <a:noFill/>
            </a:ln>
            <a:effectLst/>
          </c:spPr>
          <c:invertIfNegative val="0"/>
          <c:cat>
            <c:multiLvlStrRef>
              <c:f>Semantic!$A$25:$B$32</c:f>
              <c:multiLvlStrCache>
                <c:ptCount val="8"/>
                <c:lvl>
                  <c:pt idx="0">
                    <c:v>project</c:v>
                  </c:pt>
                  <c:pt idx="1">
                    <c:v>knowledge</c:v>
                  </c:pt>
                  <c:pt idx="2">
                    <c:v>work</c:v>
                  </c:pt>
                  <c:pt idx="3">
                    <c:v>problem</c:v>
                  </c:pt>
                  <c:pt idx="4">
                    <c:v>course</c:v>
                  </c:pt>
                  <c:pt idx="5">
                    <c:v>information</c:v>
                  </c:pt>
                  <c:pt idx="6">
                    <c:v>book</c:v>
                  </c:pt>
                </c:lvl>
                <c:lvl>
                  <c:pt idx="0">
                    <c:v>1</c:v>
                  </c:pt>
                  <c:pt idx="1">
                    <c:v>2</c:v>
                  </c:pt>
                  <c:pt idx="2">
                    <c:v>3</c:v>
                  </c:pt>
                  <c:pt idx="3">
                    <c:v>4</c:v>
                  </c:pt>
                  <c:pt idx="4">
                    <c:v>5</c:v>
                  </c:pt>
                  <c:pt idx="5">
                    <c:v>6</c:v>
                  </c:pt>
                  <c:pt idx="6">
                    <c:v>7</c:v>
                  </c:pt>
                  <c:pt idx="7">
                    <c:v>Average</c:v>
                  </c:pt>
                </c:lvl>
              </c:multiLvlStrCache>
            </c:multiLvlStrRef>
          </c:cat>
          <c:val>
            <c:numRef>
              <c:f>Semantic!$C$25:$C$32</c:f>
              <c:numCache>
                <c:formatCode>General</c:formatCode>
                <c:ptCount val="8"/>
                <c:pt idx="0">
                  <c:v>0.72799999999999998</c:v>
                </c:pt>
                <c:pt idx="1">
                  <c:v>0.70799999999999996</c:v>
                </c:pt>
                <c:pt idx="2">
                  <c:v>0.82799999999999996</c:v>
                </c:pt>
                <c:pt idx="3">
                  <c:v>0.77</c:v>
                </c:pt>
                <c:pt idx="4">
                  <c:v>0.77800000000000002</c:v>
                </c:pt>
                <c:pt idx="5">
                  <c:v>0.74</c:v>
                </c:pt>
                <c:pt idx="6">
                  <c:v>0.748</c:v>
                </c:pt>
                <c:pt idx="7">
                  <c:v>0.75714285714285712</c:v>
                </c:pt>
              </c:numCache>
            </c:numRef>
          </c:val>
          <c:extLst>
            <c:ext xmlns:c16="http://schemas.microsoft.com/office/drawing/2014/chart" uri="{C3380CC4-5D6E-409C-BE32-E72D297353CC}">
              <c16:uniqueId val="{00000000-C07F-4313-8FAD-F54781675AA8}"/>
            </c:ext>
          </c:extLst>
        </c:ser>
        <c:ser>
          <c:idx val="1"/>
          <c:order val="1"/>
          <c:tx>
            <c:strRef>
              <c:f>Semantic!$D$24</c:f>
              <c:strCache>
                <c:ptCount val="1"/>
                <c:pt idx="0">
                  <c:v>Wordnet</c:v>
                </c:pt>
              </c:strCache>
            </c:strRef>
          </c:tx>
          <c:spPr>
            <a:solidFill>
              <a:schemeClr val="accent2"/>
            </a:solidFill>
            <a:ln>
              <a:noFill/>
            </a:ln>
            <a:effectLst/>
          </c:spPr>
          <c:invertIfNegative val="0"/>
          <c:cat>
            <c:multiLvlStrRef>
              <c:f>Semantic!$A$25:$B$32</c:f>
              <c:multiLvlStrCache>
                <c:ptCount val="8"/>
                <c:lvl>
                  <c:pt idx="0">
                    <c:v>project</c:v>
                  </c:pt>
                  <c:pt idx="1">
                    <c:v>knowledge</c:v>
                  </c:pt>
                  <c:pt idx="2">
                    <c:v>work</c:v>
                  </c:pt>
                  <c:pt idx="3">
                    <c:v>problem</c:v>
                  </c:pt>
                  <c:pt idx="4">
                    <c:v>course</c:v>
                  </c:pt>
                  <c:pt idx="5">
                    <c:v>information</c:v>
                  </c:pt>
                  <c:pt idx="6">
                    <c:v>book</c:v>
                  </c:pt>
                </c:lvl>
                <c:lvl>
                  <c:pt idx="0">
                    <c:v>1</c:v>
                  </c:pt>
                  <c:pt idx="1">
                    <c:v>2</c:v>
                  </c:pt>
                  <c:pt idx="2">
                    <c:v>3</c:v>
                  </c:pt>
                  <c:pt idx="3">
                    <c:v>4</c:v>
                  </c:pt>
                  <c:pt idx="4">
                    <c:v>5</c:v>
                  </c:pt>
                  <c:pt idx="5">
                    <c:v>6</c:v>
                  </c:pt>
                  <c:pt idx="6">
                    <c:v>7</c:v>
                  </c:pt>
                  <c:pt idx="7">
                    <c:v>Average</c:v>
                  </c:pt>
                </c:lvl>
              </c:multiLvlStrCache>
            </c:multiLvlStrRef>
          </c:cat>
          <c:val>
            <c:numRef>
              <c:f>Semantic!$D$25:$D$32</c:f>
              <c:numCache>
                <c:formatCode>General</c:formatCode>
                <c:ptCount val="8"/>
                <c:pt idx="0">
                  <c:v>0.39</c:v>
                </c:pt>
                <c:pt idx="1">
                  <c:v>0.58399999999999996</c:v>
                </c:pt>
                <c:pt idx="2">
                  <c:v>0.56999999999999995</c:v>
                </c:pt>
                <c:pt idx="3">
                  <c:v>0.39400000000000002</c:v>
                </c:pt>
                <c:pt idx="4">
                  <c:v>0.52</c:v>
                </c:pt>
                <c:pt idx="5">
                  <c:v>0.39700000000000002</c:v>
                </c:pt>
                <c:pt idx="6">
                  <c:v>0.20100000000000001</c:v>
                </c:pt>
                <c:pt idx="7">
                  <c:v>0.43657142857142867</c:v>
                </c:pt>
              </c:numCache>
            </c:numRef>
          </c:val>
          <c:extLst>
            <c:ext xmlns:c16="http://schemas.microsoft.com/office/drawing/2014/chart" uri="{C3380CC4-5D6E-409C-BE32-E72D297353CC}">
              <c16:uniqueId val="{00000001-C07F-4313-8FAD-F54781675AA8}"/>
            </c:ext>
          </c:extLst>
        </c:ser>
        <c:ser>
          <c:idx val="2"/>
          <c:order val="2"/>
          <c:tx>
            <c:strRef>
              <c:f>Semantic!$E$24</c:f>
              <c:strCache>
                <c:ptCount val="1"/>
                <c:pt idx="0">
                  <c:v>Path Similarity</c:v>
                </c:pt>
              </c:strCache>
            </c:strRef>
          </c:tx>
          <c:spPr>
            <a:solidFill>
              <a:schemeClr val="accent3"/>
            </a:solidFill>
            <a:ln>
              <a:noFill/>
            </a:ln>
            <a:effectLst/>
          </c:spPr>
          <c:invertIfNegative val="0"/>
          <c:cat>
            <c:multiLvlStrRef>
              <c:f>Semantic!$A$25:$B$32</c:f>
              <c:multiLvlStrCache>
                <c:ptCount val="8"/>
                <c:lvl>
                  <c:pt idx="0">
                    <c:v>project</c:v>
                  </c:pt>
                  <c:pt idx="1">
                    <c:v>knowledge</c:v>
                  </c:pt>
                  <c:pt idx="2">
                    <c:v>work</c:v>
                  </c:pt>
                  <c:pt idx="3">
                    <c:v>problem</c:v>
                  </c:pt>
                  <c:pt idx="4">
                    <c:v>course</c:v>
                  </c:pt>
                  <c:pt idx="5">
                    <c:v>information</c:v>
                  </c:pt>
                  <c:pt idx="6">
                    <c:v>book</c:v>
                  </c:pt>
                </c:lvl>
                <c:lvl>
                  <c:pt idx="0">
                    <c:v>1</c:v>
                  </c:pt>
                  <c:pt idx="1">
                    <c:v>2</c:v>
                  </c:pt>
                  <c:pt idx="2">
                    <c:v>3</c:v>
                  </c:pt>
                  <c:pt idx="3">
                    <c:v>4</c:v>
                  </c:pt>
                  <c:pt idx="4">
                    <c:v>5</c:v>
                  </c:pt>
                  <c:pt idx="5">
                    <c:v>6</c:v>
                  </c:pt>
                  <c:pt idx="6">
                    <c:v>7</c:v>
                  </c:pt>
                  <c:pt idx="7">
                    <c:v>Average</c:v>
                  </c:pt>
                </c:lvl>
              </c:multiLvlStrCache>
            </c:multiLvlStrRef>
          </c:cat>
          <c:val>
            <c:numRef>
              <c:f>Semantic!$E$25:$E$32</c:f>
              <c:numCache>
                <c:formatCode>General</c:formatCode>
                <c:ptCount val="8"/>
                <c:pt idx="0">
                  <c:v>0.19</c:v>
                </c:pt>
                <c:pt idx="1">
                  <c:v>0.26800000000000002</c:v>
                </c:pt>
                <c:pt idx="2">
                  <c:v>0.254</c:v>
                </c:pt>
                <c:pt idx="3">
                  <c:v>0.19700000000000001</c:v>
                </c:pt>
                <c:pt idx="4">
                  <c:v>0.20899999999999999</c:v>
                </c:pt>
                <c:pt idx="5">
                  <c:v>0.19</c:v>
                </c:pt>
                <c:pt idx="6">
                  <c:v>0.15</c:v>
                </c:pt>
                <c:pt idx="7">
                  <c:v>0.20828571428571427</c:v>
                </c:pt>
              </c:numCache>
            </c:numRef>
          </c:val>
          <c:extLst>
            <c:ext xmlns:c16="http://schemas.microsoft.com/office/drawing/2014/chart" uri="{C3380CC4-5D6E-409C-BE32-E72D297353CC}">
              <c16:uniqueId val="{00000002-C07F-4313-8FAD-F54781675AA8}"/>
            </c:ext>
          </c:extLst>
        </c:ser>
        <c:ser>
          <c:idx val="3"/>
          <c:order val="3"/>
          <c:tx>
            <c:strRef>
              <c:f>Semantic!$F$24</c:f>
              <c:strCache>
                <c:ptCount val="1"/>
                <c:pt idx="0">
                  <c:v>Word2Vec</c:v>
                </c:pt>
              </c:strCache>
            </c:strRef>
          </c:tx>
          <c:spPr>
            <a:solidFill>
              <a:schemeClr val="accent4"/>
            </a:solidFill>
            <a:ln>
              <a:noFill/>
            </a:ln>
            <a:effectLst/>
          </c:spPr>
          <c:invertIfNegative val="0"/>
          <c:cat>
            <c:multiLvlStrRef>
              <c:f>Semantic!$A$25:$B$32</c:f>
              <c:multiLvlStrCache>
                <c:ptCount val="8"/>
                <c:lvl>
                  <c:pt idx="0">
                    <c:v>project</c:v>
                  </c:pt>
                  <c:pt idx="1">
                    <c:v>knowledge</c:v>
                  </c:pt>
                  <c:pt idx="2">
                    <c:v>work</c:v>
                  </c:pt>
                  <c:pt idx="3">
                    <c:v>problem</c:v>
                  </c:pt>
                  <c:pt idx="4">
                    <c:v>course</c:v>
                  </c:pt>
                  <c:pt idx="5">
                    <c:v>information</c:v>
                  </c:pt>
                  <c:pt idx="6">
                    <c:v>book</c:v>
                  </c:pt>
                </c:lvl>
                <c:lvl>
                  <c:pt idx="0">
                    <c:v>1</c:v>
                  </c:pt>
                  <c:pt idx="1">
                    <c:v>2</c:v>
                  </c:pt>
                  <c:pt idx="2">
                    <c:v>3</c:v>
                  </c:pt>
                  <c:pt idx="3">
                    <c:v>4</c:v>
                  </c:pt>
                  <c:pt idx="4">
                    <c:v>5</c:v>
                  </c:pt>
                  <c:pt idx="5">
                    <c:v>6</c:v>
                  </c:pt>
                  <c:pt idx="6">
                    <c:v>7</c:v>
                  </c:pt>
                  <c:pt idx="7">
                    <c:v>Average</c:v>
                  </c:pt>
                </c:lvl>
              </c:multiLvlStrCache>
            </c:multiLvlStrRef>
          </c:cat>
          <c:val>
            <c:numRef>
              <c:f>Semantic!$F$25:$F$32</c:f>
              <c:numCache>
                <c:formatCode>General</c:formatCode>
                <c:ptCount val="8"/>
                <c:pt idx="0">
                  <c:v>0.93200000000000005</c:v>
                </c:pt>
                <c:pt idx="1">
                  <c:v>0.97599999999999998</c:v>
                </c:pt>
                <c:pt idx="2">
                  <c:v>0.91400000000000003</c:v>
                </c:pt>
                <c:pt idx="3">
                  <c:v>0.95299999999999996</c:v>
                </c:pt>
                <c:pt idx="4">
                  <c:v>0.99399999999999999</c:v>
                </c:pt>
                <c:pt idx="5">
                  <c:v>0.97899999999999998</c:v>
                </c:pt>
                <c:pt idx="6">
                  <c:v>0.97</c:v>
                </c:pt>
                <c:pt idx="7">
                  <c:v>0.95971428571428574</c:v>
                </c:pt>
              </c:numCache>
            </c:numRef>
          </c:val>
          <c:extLst>
            <c:ext xmlns:c16="http://schemas.microsoft.com/office/drawing/2014/chart" uri="{C3380CC4-5D6E-409C-BE32-E72D297353CC}">
              <c16:uniqueId val="{00000000-50DD-4659-B1FB-92F0D709CDE1}"/>
            </c:ext>
          </c:extLst>
        </c:ser>
        <c:dLbls>
          <c:showLegendKey val="0"/>
          <c:showVal val="0"/>
          <c:showCatName val="0"/>
          <c:showSerName val="0"/>
          <c:showPercent val="0"/>
          <c:showBubbleSize val="0"/>
        </c:dLbls>
        <c:gapWidth val="219"/>
        <c:overlap val="-27"/>
        <c:axId val="510959568"/>
        <c:axId val="510960224"/>
      </c:barChart>
      <c:catAx>
        <c:axId val="51095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0224"/>
        <c:crosses val="autoZero"/>
        <c:auto val="1"/>
        <c:lblAlgn val="ctr"/>
        <c:lblOffset val="100"/>
        <c:noMultiLvlLbl val="0"/>
      </c:catAx>
      <c:valAx>
        <c:axId val="5109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5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Semantic!$J$50</c:f>
              <c:strCache>
                <c:ptCount val="1"/>
                <c:pt idx="0">
                  <c:v>Cosine</c:v>
                </c:pt>
              </c:strCache>
            </c:strRef>
          </c:tx>
          <c:spPr>
            <a:solidFill>
              <a:schemeClr val="accent1"/>
            </a:solidFill>
            <a:ln>
              <a:noFill/>
            </a:ln>
            <a:effectLst/>
          </c:spPr>
          <c:invertIfNegative val="0"/>
          <c:cat>
            <c:multiLvlStrRef>
              <c:f>Semantic!$H$51:$I$56</c:f>
              <c:multiLvlStrCache>
                <c:ptCount val="6"/>
                <c:lvl>
                  <c:pt idx="0">
                    <c:v>length</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Semantic!$J$51:$J$56</c:f>
              <c:numCache>
                <c:formatCode>General</c:formatCode>
                <c:ptCount val="6"/>
                <c:pt idx="0">
                  <c:v>0.63</c:v>
                </c:pt>
                <c:pt idx="1">
                  <c:v>0.6</c:v>
                </c:pt>
                <c:pt idx="2">
                  <c:v>0.751</c:v>
                </c:pt>
                <c:pt idx="3">
                  <c:v>0.78400000000000003</c:v>
                </c:pt>
                <c:pt idx="4">
                  <c:v>0.68500000000000005</c:v>
                </c:pt>
                <c:pt idx="5">
                  <c:v>0.69</c:v>
                </c:pt>
              </c:numCache>
            </c:numRef>
          </c:val>
          <c:extLst>
            <c:ext xmlns:c16="http://schemas.microsoft.com/office/drawing/2014/chart" uri="{C3380CC4-5D6E-409C-BE32-E72D297353CC}">
              <c16:uniqueId val="{00000000-E01B-4F5F-927E-E270D943BCF2}"/>
            </c:ext>
          </c:extLst>
        </c:ser>
        <c:ser>
          <c:idx val="1"/>
          <c:order val="1"/>
          <c:tx>
            <c:strRef>
              <c:f>Semantic!$K$50</c:f>
              <c:strCache>
                <c:ptCount val="1"/>
                <c:pt idx="0">
                  <c:v>Wordnet</c:v>
                </c:pt>
              </c:strCache>
            </c:strRef>
          </c:tx>
          <c:spPr>
            <a:solidFill>
              <a:schemeClr val="accent2"/>
            </a:solidFill>
            <a:ln>
              <a:noFill/>
            </a:ln>
            <a:effectLst/>
          </c:spPr>
          <c:invertIfNegative val="0"/>
          <c:cat>
            <c:multiLvlStrRef>
              <c:f>Semantic!$H$51:$I$56</c:f>
              <c:multiLvlStrCache>
                <c:ptCount val="6"/>
                <c:lvl>
                  <c:pt idx="0">
                    <c:v>length</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Semantic!$K$51:$K$56</c:f>
              <c:numCache>
                <c:formatCode>General</c:formatCode>
                <c:ptCount val="6"/>
                <c:pt idx="0">
                  <c:v>0.32500000000000001</c:v>
                </c:pt>
                <c:pt idx="1">
                  <c:v>0.316</c:v>
                </c:pt>
                <c:pt idx="2">
                  <c:v>0.438</c:v>
                </c:pt>
                <c:pt idx="3">
                  <c:v>0.41599999999999998</c:v>
                </c:pt>
                <c:pt idx="4">
                  <c:v>0.40600000000000003</c:v>
                </c:pt>
                <c:pt idx="5">
                  <c:v>0.38019999999999998</c:v>
                </c:pt>
              </c:numCache>
            </c:numRef>
          </c:val>
          <c:extLst>
            <c:ext xmlns:c16="http://schemas.microsoft.com/office/drawing/2014/chart" uri="{C3380CC4-5D6E-409C-BE32-E72D297353CC}">
              <c16:uniqueId val="{00000001-E01B-4F5F-927E-E270D943BCF2}"/>
            </c:ext>
          </c:extLst>
        </c:ser>
        <c:ser>
          <c:idx val="2"/>
          <c:order val="2"/>
          <c:tx>
            <c:strRef>
              <c:f>Semantic!$L$50</c:f>
              <c:strCache>
                <c:ptCount val="1"/>
                <c:pt idx="0">
                  <c:v>Path Similarity</c:v>
                </c:pt>
              </c:strCache>
            </c:strRef>
          </c:tx>
          <c:spPr>
            <a:solidFill>
              <a:schemeClr val="accent3"/>
            </a:solidFill>
            <a:ln>
              <a:noFill/>
            </a:ln>
            <a:effectLst/>
          </c:spPr>
          <c:invertIfNegative val="0"/>
          <c:cat>
            <c:multiLvlStrRef>
              <c:f>Semantic!$H$51:$I$56</c:f>
              <c:multiLvlStrCache>
                <c:ptCount val="6"/>
                <c:lvl>
                  <c:pt idx="0">
                    <c:v>length</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Semantic!$L$51:$L$56</c:f>
              <c:numCache>
                <c:formatCode>General</c:formatCode>
                <c:ptCount val="6"/>
                <c:pt idx="0">
                  <c:v>0.19400000000000001</c:v>
                </c:pt>
                <c:pt idx="1">
                  <c:v>0.1</c:v>
                </c:pt>
                <c:pt idx="2">
                  <c:v>0.19400000000000001</c:v>
                </c:pt>
                <c:pt idx="3">
                  <c:v>0.19600000000000001</c:v>
                </c:pt>
                <c:pt idx="4">
                  <c:v>0.19600000000000001</c:v>
                </c:pt>
                <c:pt idx="5">
                  <c:v>0.17600000000000002</c:v>
                </c:pt>
              </c:numCache>
            </c:numRef>
          </c:val>
          <c:extLst>
            <c:ext xmlns:c16="http://schemas.microsoft.com/office/drawing/2014/chart" uri="{C3380CC4-5D6E-409C-BE32-E72D297353CC}">
              <c16:uniqueId val="{00000002-E01B-4F5F-927E-E270D943BCF2}"/>
            </c:ext>
          </c:extLst>
        </c:ser>
        <c:ser>
          <c:idx val="3"/>
          <c:order val="3"/>
          <c:tx>
            <c:strRef>
              <c:f>Semantic!$M$50</c:f>
              <c:strCache>
                <c:ptCount val="1"/>
                <c:pt idx="0">
                  <c:v>Word2Vec</c:v>
                </c:pt>
              </c:strCache>
            </c:strRef>
          </c:tx>
          <c:spPr>
            <a:solidFill>
              <a:schemeClr val="accent4"/>
            </a:solidFill>
            <a:ln>
              <a:noFill/>
            </a:ln>
            <a:effectLst/>
          </c:spPr>
          <c:invertIfNegative val="0"/>
          <c:cat>
            <c:multiLvlStrRef>
              <c:f>Semantic!$H$51:$I$56</c:f>
              <c:multiLvlStrCache>
                <c:ptCount val="6"/>
                <c:lvl>
                  <c:pt idx="0">
                    <c:v>length</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Semantic!$M$51:$M$56</c:f>
              <c:numCache>
                <c:formatCode>General</c:formatCode>
                <c:ptCount val="6"/>
                <c:pt idx="0">
                  <c:v>0.96699999999999997</c:v>
                </c:pt>
                <c:pt idx="1">
                  <c:v>0.92200000000000004</c:v>
                </c:pt>
                <c:pt idx="2">
                  <c:v>0.99</c:v>
                </c:pt>
                <c:pt idx="3">
                  <c:v>0.96</c:v>
                </c:pt>
                <c:pt idx="4">
                  <c:v>0.75600000000000001</c:v>
                </c:pt>
                <c:pt idx="5">
                  <c:v>0.91899999999999993</c:v>
                </c:pt>
              </c:numCache>
            </c:numRef>
          </c:val>
          <c:extLst>
            <c:ext xmlns:c16="http://schemas.microsoft.com/office/drawing/2014/chart" uri="{C3380CC4-5D6E-409C-BE32-E72D297353CC}">
              <c16:uniqueId val="{00000000-3038-4195-A9B0-5101863176FB}"/>
            </c:ext>
          </c:extLst>
        </c:ser>
        <c:dLbls>
          <c:showLegendKey val="0"/>
          <c:showVal val="0"/>
          <c:showCatName val="0"/>
          <c:showSerName val="0"/>
          <c:showPercent val="0"/>
          <c:showBubbleSize val="0"/>
        </c:dLbls>
        <c:gapWidth val="219"/>
        <c:overlap val="-27"/>
        <c:axId val="547113864"/>
        <c:axId val="547118784"/>
      </c:barChart>
      <c:catAx>
        <c:axId val="54711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18784"/>
        <c:crosses val="autoZero"/>
        <c:auto val="1"/>
        <c:lblAlgn val="ctr"/>
        <c:lblOffset val="100"/>
        <c:noMultiLvlLbl val="0"/>
      </c:catAx>
      <c:valAx>
        <c:axId val="54711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13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Semantic!$C$50</c:f>
              <c:strCache>
                <c:ptCount val="1"/>
                <c:pt idx="0">
                  <c:v>Cosine</c:v>
                </c:pt>
              </c:strCache>
            </c:strRef>
          </c:tx>
          <c:spPr>
            <a:solidFill>
              <a:schemeClr val="accent1"/>
            </a:solidFill>
            <a:ln>
              <a:noFill/>
            </a:ln>
            <a:effectLst/>
          </c:spPr>
          <c:invertIfNegative val="0"/>
          <c:cat>
            <c:multiLvlStrRef>
              <c:f>Semantic!$A$51:$B$56</c:f>
              <c:multiLvlStrCache>
                <c:ptCount val="6"/>
                <c:lvl>
                  <c:pt idx="0">
                    <c:v>shape</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Semantic!$C$51:$C$56</c:f>
              <c:numCache>
                <c:formatCode>General</c:formatCode>
                <c:ptCount val="6"/>
                <c:pt idx="0">
                  <c:v>0.68700000000000006</c:v>
                </c:pt>
                <c:pt idx="1">
                  <c:v>0.76500000000000001</c:v>
                </c:pt>
                <c:pt idx="2">
                  <c:v>0.73099999999999998</c:v>
                </c:pt>
                <c:pt idx="3">
                  <c:v>0.81799999999999995</c:v>
                </c:pt>
                <c:pt idx="4">
                  <c:v>0.77100000000000002</c:v>
                </c:pt>
                <c:pt idx="5">
                  <c:v>0.75439999999999996</c:v>
                </c:pt>
              </c:numCache>
            </c:numRef>
          </c:val>
          <c:extLst>
            <c:ext xmlns:c16="http://schemas.microsoft.com/office/drawing/2014/chart" uri="{C3380CC4-5D6E-409C-BE32-E72D297353CC}">
              <c16:uniqueId val="{00000000-A4E3-454B-9E7E-05C3301F56E0}"/>
            </c:ext>
          </c:extLst>
        </c:ser>
        <c:ser>
          <c:idx val="1"/>
          <c:order val="1"/>
          <c:tx>
            <c:strRef>
              <c:f>Semantic!$D$50</c:f>
              <c:strCache>
                <c:ptCount val="1"/>
                <c:pt idx="0">
                  <c:v>Wordnet</c:v>
                </c:pt>
              </c:strCache>
            </c:strRef>
          </c:tx>
          <c:spPr>
            <a:solidFill>
              <a:schemeClr val="accent2"/>
            </a:solidFill>
            <a:ln>
              <a:noFill/>
            </a:ln>
            <a:effectLst/>
          </c:spPr>
          <c:invertIfNegative val="0"/>
          <c:cat>
            <c:multiLvlStrRef>
              <c:f>Semantic!$A$51:$B$56</c:f>
              <c:multiLvlStrCache>
                <c:ptCount val="6"/>
                <c:lvl>
                  <c:pt idx="0">
                    <c:v>shape</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Semantic!$D$51:$D$56</c:f>
              <c:numCache>
                <c:formatCode>General</c:formatCode>
                <c:ptCount val="6"/>
                <c:pt idx="0">
                  <c:v>0.28000000000000003</c:v>
                </c:pt>
                <c:pt idx="1">
                  <c:v>0.36299999999999999</c:v>
                </c:pt>
                <c:pt idx="2">
                  <c:v>0.38100000000000001</c:v>
                </c:pt>
                <c:pt idx="3">
                  <c:v>0.40799999999999997</c:v>
                </c:pt>
                <c:pt idx="4">
                  <c:v>0.39</c:v>
                </c:pt>
                <c:pt idx="5">
                  <c:v>0.3644</c:v>
                </c:pt>
              </c:numCache>
            </c:numRef>
          </c:val>
          <c:extLst>
            <c:ext xmlns:c16="http://schemas.microsoft.com/office/drawing/2014/chart" uri="{C3380CC4-5D6E-409C-BE32-E72D297353CC}">
              <c16:uniqueId val="{00000001-A4E3-454B-9E7E-05C3301F56E0}"/>
            </c:ext>
          </c:extLst>
        </c:ser>
        <c:ser>
          <c:idx val="2"/>
          <c:order val="2"/>
          <c:tx>
            <c:strRef>
              <c:f>Semantic!$E$50</c:f>
              <c:strCache>
                <c:ptCount val="1"/>
                <c:pt idx="0">
                  <c:v>Path Similarity</c:v>
                </c:pt>
              </c:strCache>
            </c:strRef>
          </c:tx>
          <c:spPr>
            <a:solidFill>
              <a:schemeClr val="accent3"/>
            </a:solidFill>
            <a:ln>
              <a:noFill/>
            </a:ln>
            <a:effectLst/>
          </c:spPr>
          <c:invertIfNegative val="0"/>
          <c:cat>
            <c:multiLvlStrRef>
              <c:f>Semantic!$A$51:$B$56</c:f>
              <c:multiLvlStrCache>
                <c:ptCount val="6"/>
                <c:lvl>
                  <c:pt idx="0">
                    <c:v>shape</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Semantic!$E$51:$E$56</c:f>
              <c:numCache>
                <c:formatCode>General</c:formatCode>
                <c:ptCount val="6"/>
                <c:pt idx="0">
                  <c:v>0.18099999999999999</c:v>
                </c:pt>
                <c:pt idx="1">
                  <c:v>0.188</c:v>
                </c:pt>
                <c:pt idx="2">
                  <c:v>0.183</c:v>
                </c:pt>
                <c:pt idx="3">
                  <c:v>0.192</c:v>
                </c:pt>
                <c:pt idx="4">
                  <c:v>0.189</c:v>
                </c:pt>
                <c:pt idx="5">
                  <c:v>0.18660000000000002</c:v>
                </c:pt>
              </c:numCache>
            </c:numRef>
          </c:val>
          <c:extLst>
            <c:ext xmlns:c16="http://schemas.microsoft.com/office/drawing/2014/chart" uri="{C3380CC4-5D6E-409C-BE32-E72D297353CC}">
              <c16:uniqueId val="{00000002-A4E3-454B-9E7E-05C3301F56E0}"/>
            </c:ext>
          </c:extLst>
        </c:ser>
        <c:ser>
          <c:idx val="3"/>
          <c:order val="3"/>
          <c:tx>
            <c:strRef>
              <c:f>Semantic!$F$50</c:f>
              <c:strCache>
                <c:ptCount val="1"/>
                <c:pt idx="0">
                  <c:v>Word2Vec</c:v>
                </c:pt>
              </c:strCache>
            </c:strRef>
          </c:tx>
          <c:spPr>
            <a:solidFill>
              <a:schemeClr val="accent4"/>
            </a:solidFill>
            <a:ln>
              <a:noFill/>
            </a:ln>
            <a:effectLst/>
          </c:spPr>
          <c:invertIfNegative val="0"/>
          <c:cat>
            <c:multiLvlStrRef>
              <c:f>Semantic!$A$51:$B$56</c:f>
              <c:multiLvlStrCache>
                <c:ptCount val="6"/>
                <c:lvl>
                  <c:pt idx="0">
                    <c:v>shape</c:v>
                  </c:pt>
                  <c:pt idx="1">
                    <c:v>problem</c:v>
                  </c:pt>
                  <c:pt idx="2">
                    <c:v>dress</c:v>
                  </c:pt>
                  <c:pt idx="3">
                    <c:v>time</c:v>
                  </c:pt>
                  <c:pt idx="4">
                    <c:v>body</c:v>
                  </c:pt>
                </c:lvl>
                <c:lvl>
                  <c:pt idx="0">
                    <c:v>1</c:v>
                  </c:pt>
                  <c:pt idx="1">
                    <c:v>2</c:v>
                  </c:pt>
                  <c:pt idx="2">
                    <c:v>3</c:v>
                  </c:pt>
                  <c:pt idx="3">
                    <c:v>4</c:v>
                  </c:pt>
                  <c:pt idx="4">
                    <c:v>5</c:v>
                  </c:pt>
                  <c:pt idx="5">
                    <c:v>Average</c:v>
                  </c:pt>
                </c:lvl>
              </c:multiLvlStrCache>
            </c:multiLvlStrRef>
          </c:cat>
          <c:val>
            <c:numRef>
              <c:f>Semantic!$F$51:$F$56</c:f>
              <c:numCache>
                <c:formatCode>General</c:formatCode>
                <c:ptCount val="6"/>
                <c:pt idx="0">
                  <c:v>0.89</c:v>
                </c:pt>
                <c:pt idx="1">
                  <c:v>0.96599999999999997</c:v>
                </c:pt>
                <c:pt idx="2">
                  <c:v>0.99099999999999999</c:v>
                </c:pt>
                <c:pt idx="3">
                  <c:v>0.96399999999999997</c:v>
                </c:pt>
                <c:pt idx="4">
                  <c:v>0.89900000000000002</c:v>
                </c:pt>
                <c:pt idx="5">
                  <c:v>0.94199999999999995</c:v>
                </c:pt>
              </c:numCache>
            </c:numRef>
          </c:val>
          <c:extLst>
            <c:ext xmlns:c16="http://schemas.microsoft.com/office/drawing/2014/chart" uri="{C3380CC4-5D6E-409C-BE32-E72D297353CC}">
              <c16:uniqueId val="{00000000-7D1A-4CCE-975B-53158BB46635}"/>
            </c:ext>
          </c:extLst>
        </c:ser>
        <c:dLbls>
          <c:showLegendKey val="0"/>
          <c:showVal val="0"/>
          <c:showCatName val="0"/>
          <c:showSerName val="0"/>
          <c:showPercent val="0"/>
          <c:showBubbleSize val="0"/>
        </c:dLbls>
        <c:gapWidth val="219"/>
        <c:overlap val="-27"/>
        <c:axId val="513023976"/>
        <c:axId val="513027912"/>
      </c:barChart>
      <c:catAx>
        <c:axId val="51302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27912"/>
        <c:crosses val="autoZero"/>
        <c:auto val="1"/>
        <c:lblAlgn val="ctr"/>
        <c:lblOffset val="100"/>
        <c:noMultiLvlLbl val="0"/>
      </c:catAx>
      <c:valAx>
        <c:axId val="513027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23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Semantic!$C$73</c:f>
              <c:strCache>
                <c:ptCount val="1"/>
                <c:pt idx="0">
                  <c:v>Cosine</c:v>
                </c:pt>
              </c:strCache>
            </c:strRef>
          </c:tx>
          <c:spPr>
            <a:solidFill>
              <a:schemeClr val="accent1"/>
            </a:solidFill>
            <a:ln>
              <a:noFill/>
            </a:ln>
            <a:effectLst/>
          </c:spPr>
          <c:invertIfNegative val="0"/>
          <c:cat>
            <c:multiLvlStrRef>
              <c:f>Semantic!$A$74:$B$81</c:f>
              <c:multiLvlStrCache>
                <c:ptCount val="8"/>
                <c:lvl>
                  <c:pt idx="0">
                    <c:v>shape</c:v>
                  </c:pt>
                  <c:pt idx="1">
                    <c:v>problem</c:v>
                  </c:pt>
                  <c:pt idx="2">
                    <c:v>dress</c:v>
                  </c:pt>
                  <c:pt idx="3">
                    <c:v>time</c:v>
                  </c:pt>
                  <c:pt idx="4">
                    <c:v>body</c:v>
                  </c:pt>
                  <c:pt idx="5">
                    <c:v>store</c:v>
                  </c:pt>
                  <c:pt idx="6">
                    <c:v>baby</c:v>
                  </c:pt>
                </c:lvl>
                <c:lvl>
                  <c:pt idx="0">
                    <c:v>1</c:v>
                  </c:pt>
                  <c:pt idx="1">
                    <c:v>2</c:v>
                  </c:pt>
                  <c:pt idx="2">
                    <c:v>3</c:v>
                  </c:pt>
                  <c:pt idx="3">
                    <c:v>4</c:v>
                  </c:pt>
                  <c:pt idx="4">
                    <c:v>5</c:v>
                  </c:pt>
                  <c:pt idx="5">
                    <c:v>6</c:v>
                  </c:pt>
                  <c:pt idx="6">
                    <c:v>7</c:v>
                  </c:pt>
                  <c:pt idx="7">
                    <c:v>Average</c:v>
                  </c:pt>
                </c:lvl>
              </c:multiLvlStrCache>
            </c:multiLvlStrRef>
          </c:cat>
          <c:val>
            <c:numRef>
              <c:f>Semantic!$C$74:$C$81</c:f>
              <c:numCache>
                <c:formatCode>General</c:formatCode>
                <c:ptCount val="8"/>
                <c:pt idx="0">
                  <c:v>0.68700000000000006</c:v>
                </c:pt>
                <c:pt idx="1">
                  <c:v>0.76500000000000001</c:v>
                </c:pt>
                <c:pt idx="2">
                  <c:v>0.75900000000000001</c:v>
                </c:pt>
                <c:pt idx="3">
                  <c:v>0.82</c:v>
                </c:pt>
                <c:pt idx="4">
                  <c:v>0.77100000000000002</c:v>
                </c:pt>
                <c:pt idx="5">
                  <c:v>0.71199999999999997</c:v>
                </c:pt>
                <c:pt idx="6">
                  <c:v>0.76</c:v>
                </c:pt>
                <c:pt idx="7">
                  <c:v>0.75342857142857134</c:v>
                </c:pt>
              </c:numCache>
            </c:numRef>
          </c:val>
          <c:extLst>
            <c:ext xmlns:c16="http://schemas.microsoft.com/office/drawing/2014/chart" uri="{C3380CC4-5D6E-409C-BE32-E72D297353CC}">
              <c16:uniqueId val="{00000000-1FB1-4011-AA06-C316E48D0C40}"/>
            </c:ext>
          </c:extLst>
        </c:ser>
        <c:ser>
          <c:idx val="1"/>
          <c:order val="1"/>
          <c:tx>
            <c:strRef>
              <c:f>Semantic!$D$73</c:f>
              <c:strCache>
                <c:ptCount val="1"/>
                <c:pt idx="0">
                  <c:v>Wordnet</c:v>
                </c:pt>
              </c:strCache>
            </c:strRef>
          </c:tx>
          <c:spPr>
            <a:solidFill>
              <a:schemeClr val="accent2"/>
            </a:solidFill>
            <a:ln>
              <a:noFill/>
            </a:ln>
            <a:effectLst/>
          </c:spPr>
          <c:invertIfNegative val="0"/>
          <c:cat>
            <c:multiLvlStrRef>
              <c:f>Semantic!$A$74:$B$81</c:f>
              <c:multiLvlStrCache>
                <c:ptCount val="8"/>
                <c:lvl>
                  <c:pt idx="0">
                    <c:v>shape</c:v>
                  </c:pt>
                  <c:pt idx="1">
                    <c:v>problem</c:v>
                  </c:pt>
                  <c:pt idx="2">
                    <c:v>dress</c:v>
                  </c:pt>
                  <c:pt idx="3">
                    <c:v>time</c:v>
                  </c:pt>
                  <c:pt idx="4">
                    <c:v>body</c:v>
                  </c:pt>
                  <c:pt idx="5">
                    <c:v>store</c:v>
                  </c:pt>
                  <c:pt idx="6">
                    <c:v>baby</c:v>
                  </c:pt>
                </c:lvl>
                <c:lvl>
                  <c:pt idx="0">
                    <c:v>1</c:v>
                  </c:pt>
                  <c:pt idx="1">
                    <c:v>2</c:v>
                  </c:pt>
                  <c:pt idx="2">
                    <c:v>3</c:v>
                  </c:pt>
                  <c:pt idx="3">
                    <c:v>4</c:v>
                  </c:pt>
                  <c:pt idx="4">
                    <c:v>5</c:v>
                  </c:pt>
                  <c:pt idx="5">
                    <c:v>6</c:v>
                  </c:pt>
                  <c:pt idx="6">
                    <c:v>7</c:v>
                  </c:pt>
                  <c:pt idx="7">
                    <c:v>Average</c:v>
                  </c:pt>
                </c:lvl>
              </c:multiLvlStrCache>
            </c:multiLvlStrRef>
          </c:cat>
          <c:val>
            <c:numRef>
              <c:f>Semantic!$D$74:$D$81</c:f>
              <c:numCache>
                <c:formatCode>General</c:formatCode>
                <c:ptCount val="8"/>
                <c:pt idx="0">
                  <c:v>0.28399999999999997</c:v>
                </c:pt>
                <c:pt idx="1">
                  <c:v>0.36299999999999999</c:v>
                </c:pt>
                <c:pt idx="2">
                  <c:v>0.35299999999999998</c:v>
                </c:pt>
                <c:pt idx="3">
                  <c:v>0.4</c:v>
                </c:pt>
                <c:pt idx="4">
                  <c:v>0.39</c:v>
                </c:pt>
                <c:pt idx="5">
                  <c:v>0.26400000000000001</c:v>
                </c:pt>
                <c:pt idx="6">
                  <c:v>0.28999999999999998</c:v>
                </c:pt>
                <c:pt idx="7">
                  <c:v>0.33485714285714291</c:v>
                </c:pt>
              </c:numCache>
            </c:numRef>
          </c:val>
          <c:extLst>
            <c:ext xmlns:c16="http://schemas.microsoft.com/office/drawing/2014/chart" uri="{C3380CC4-5D6E-409C-BE32-E72D297353CC}">
              <c16:uniqueId val="{00000001-1FB1-4011-AA06-C316E48D0C40}"/>
            </c:ext>
          </c:extLst>
        </c:ser>
        <c:ser>
          <c:idx val="2"/>
          <c:order val="2"/>
          <c:tx>
            <c:strRef>
              <c:f>Semantic!$E$73</c:f>
              <c:strCache>
                <c:ptCount val="1"/>
                <c:pt idx="0">
                  <c:v>Path Similarity</c:v>
                </c:pt>
              </c:strCache>
            </c:strRef>
          </c:tx>
          <c:spPr>
            <a:solidFill>
              <a:schemeClr val="accent3"/>
            </a:solidFill>
            <a:ln>
              <a:noFill/>
            </a:ln>
            <a:effectLst/>
          </c:spPr>
          <c:invertIfNegative val="0"/>
          <c:cat>
            <c:multiLvlStrRef>
              <c:f>Semantic!$A$74:$B$81</c:f>
              <c:multiLvlStrCache>
                <c:ptCount val="8"/>
                <c:lvl>
                  <c:pt idx="0">
                    <c:v>shape</c:v>
                  </c:pt>
                  <c:pt idx="1">
                    <c:v>problem</c:v>
                  </c:pt>
                  <c:pt idx="2">
                    <c:v>dress</c:v>
                  </c:pt>
                  <c:pt idx="3">
                    <c:v>time</c:v>
                  </c:pt>
                  <c:pt idx="4">
                    <c:v>body</c:v>
                  </c:pt>
                  <c:pt idx="5">
                    <c:v>store</c:v>
                  </c:pt>
                  <c:pt idx="6">
                    <c:v>baby</c:v>
                  </c:pt>
                </c:lvl>
                <c:lvl>
                  <c:pt idx="0">
                    <c:v>1</c:v>
                  </c:pt>
                  <c:pt idx="1">
                    <c:v>2</c:v>
                  </c:pt>
                  <c:pt idx="2">
                    <c:v>3</c:v>
                  </c:pt>
                  <c:pt idx="3">
                    <c:v>4</c:v>
                  </c:pt>
                  <c:pt idx="4">
                    <c:v>5</c:v>
                  </c:pt>
                  <c:pt idx="5">
                    <c:v>6</c:v>
                  </c:pt>
                  <c:pt idx="6">
                    <c:v>7</c:v>
                  </c:pt>
                  <c:pt idx="7">
                    <c:v>Average</c:v>
                  </c:pt>
                </c:lvl>
              </c:multiLvlStrCache>
            </c:multiLvlStrRef>
          </c:cat>
          <c:val>
            <c:numRef>
              <c:f>Semantic!$E$74:$E$81</c:f>
              <c:numCache>
                <c:formatCode>General</c:formatCode>
                <c:ptCount val="8"/>
                <c:pt idx="0">
                  <c:v>0.18099999999999999</c:v>
                </c:pt>
                <c:pt idx="1">
                  <c:v>0.188</c:v>
                </c:pt>
                <c:pt idx="2">
                  <c:v>0.182</c:v>
                </c:pt>
                <c:pt idx="3">
                  <c:v>0.19</c:v>
                </c:pt>
                <c:pt idx="4">
                  <c:v>0.189</c:v>
                </c:pt>
                <c:pt idx="5">
                  <c:v>0.16</c:v>
                </c:pt>
                <c:pt idx="6">
                  <c:v>0.17100000000000001</c:v>
                </c:pt>
                <c:pt idx="7">
                  <c:v>0.18014285714285713</c:v>
                </c:pt>
              </c:numCache>
            </c:numRef>
          </c:val>
          <c:extLst>
            <c:ext xmlns:c16="http://schemas.microsoft.com/office/drawing/2014/chart" uri="{C3380CC4-5D6E-409C-BE32-E72D297353CC}">
              <c16:uniqueId val="{00000002-1FB1-4011-AA06-C316E48D0C40}"/>
            </c:ext>
          </c:extLst>
        </c:ser>
        <c:ser>
          <c:idx val="3"/>
          <c:order val="3"/>
          <c:tx>
            <c:strRef>
              <c:f>Semantic!$F$73</c:f>
              <c:strCache>
                <c:ptCount val="1"/>
                <c:pt idx="0">
                  <c:v>Word2Vec</c:v>
                </c:pt>
              </c:strCache>
            </c:strRef>
          </c:tx>
          <c:spPr>
            <a:solidFill>
              <a:schemeClr val="accent4"/>
            </a:solidFill>
            <a:ln>
              <a:noFill/>
            </a:ln>
            <a:effectLst/>
          </c:spPr>
          <c:invertIfNegative val="0"/>
          <c:cat>
            <c:multiLvlStrRef>
              <c:f>Semantic!$A$74:$B$81</c:f>
              <c:multiLvlStrCache>
                <c:ptCount val="8"/>
                <c:lvl>
                  <c:pt idx="0">
                    <c:v>shape</c:v>
                  </c:pt>
                  <c:pt idx="1">
                    <c:v>problem</c:v>
                  </c:pt>
                  <c:pt idx="2">
                    <c:v>dress</c:v>
                  </c:pt>
                  <c:pt idx="3">
                    <c:v>time</c:v>
                  </c:pt>
                  <c:pt idx="4">
                    <c:v>body</c:v>
                  </c:pt>
                  <c:pt idx="5">
                    <c:v>store</c:v>
                  </c:pt>
                  <c:pt idx="6">
                    <c:v>baby</c:v>
                  </c:pt>
                </c:lvl>
                <c:lvl>
                  <c:pt idx="0">
                    <c:v>1</c:v>
                  </c:pt>
                  <c:pt idx="1">
                    <c:v>2</c:v>
                  </c:pt>
                  <c:pt idx="2">
                    <c:v>3</c:v>
                  </c:pt>
                  <c:pt idx="3">
                    <c:v>4</c:v>
                  </c:pt>
                  <c:pt idx="4">
                    <c:v>5</c:v>
                  </c:pt>
                  <c:pt idx="5">
                    <c:v>6</c:v>
                  </c:pt>
                  <c:pt idx="6">
                    <c:v>7</c:v>
                  </c:pt>
                  <c:pt idx="7">
                    <c:v>Average</c:v>
                  </c:pt>
                </c:lvl>
              </c:multiLvlStrCache>
            </c:multiLvlStrRef>
          </c:cat>
          <c:val>
            <c:numRef>
              <c:f>Semantic!$F$74:$F$81</c:f>
              <c:numCache>
                <c:formatCode>General</c:formatCode>
                <c:ptCount val="8"/>
                <c:pt idx="0">
                  <c:v>0.95599999999999996</c:v>
                </c:pt>
                <c:pt idx="1">
                  <c:v>0.83199999999999996</c:v>
                </c:pt>
                <c:pt idx="2">
                  <c:v>0.98799999999999999</c:v>
                </c:pt>
                <c:pt idx="3">
                  <c:v>0.97</c:v>
                </c:pt>
                <c:pt idx="4">
                  <c:v>0.88800000000000001</c:v>
                </c:pt>
                <c:pt idx="5">
                  <c:v>0.95799999999999996</c:v>
                </c:pt>
                <c:pt idx="6">
                  <c:v>0.91100000000000003</c:v>
                </c:pt>
                <c:pt idx="7">
                  <c:v>0.92900000000000005</c:v>
                </c:pt>
              </c:numCache>
            </c:numRef>
          </c:val>
          <c:extLst>
            <c:ext xmlns:c16="http://schemas.microsoft.com/office/drawing/2014/chart" uri="{C3380CC4-5D6E-409C-BE32-E72D297353CC}">
              <c16:uniqueId val="{00000000-6966-44F4-BB7B-6CB4433A68DF}"/>
            </c:ext>
          </c:extLst>
        </c:ser>
        <c:dLbls>
          <c:showLegendKey val="0"/>
          <c:showVal val="0"/>
          <c:showCatName val="0"/>
          <c:showSerName val="0"/>
          <c:showPercent val="0"/>
          <c:showBubbleSize val="0"/>
        </c:dLbls>
        <c:gapWidth val="219"/>
        <c:overlap val="-27"/>
        <c:axId val="538331848"/>
        <c:axId val="538325944"/>
      </c:barChart>
      <c:catAx>
        <c:axId val="53833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5944"/>
        <c:crosses val="autoZero"/>
        <c:auto val="1"/>
        <c:lblAlgn val="ctr"/>
        <c:lblOffset val="100"/>
        <c:noMultiLvlLbl val="0"/>
      </c:catAx>
      <c:valAx>
        <c:axId val="53832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31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Semantic!$J$73</c:f>
              <c:strCache>
                <c:ptCount val="1"/>
                <c:pt idx="0">
                  <c:v>Cosine</c:v>
                </c:pt>
              </c:strCache>
            </c:strRef>
          </c:tx>
          <c:spPr>
            <a:solidFill>
              <a:schemeClr val="accent1"/>
            </a:solidFill>
            <a:ln>
              <a:noFill/>
            </a:ln>
            <a:effectLst/>
          </c:spPr>
          <c:invertIfNegative val="0"/>
          <c:cat>
            <c:multiLvlStrRef>
              <c:f>Semantic!$H$74:$I$81</c:f>
              <c:multiLvlStrCache>
                <c:ptCount val="8"/>
                <c:lvl>
                  <c:pt idx="0">
                    <c:v>shape</c:v>
                  </c:pt>
                  <c:pt idx="1">
                    <c:v>problem</c:v>
                  </c:pt>
                  <c:pt idx="2">
                    <c:v>dress</c:v>
                  </c:pt>
                  <c:pt idx="3">
                    <c:v>time</c:v>
                  </c:pt>
                  <c:pt idx="4">
                    <c:v>body</c:v>
                  </c:pt>
                  <c:pt idx="5">
                    <c:v>quality</c:v>
                  </c:pt>
                  <c:pt idx="6">
                    <c:v>baby</c:v>
                  </c:pt>
                </c:lvl>
                <c:lvl>
                  <c:pt idx="0">
                    <c:v>1</c:v>
                  </c:pt>
                  <c:pt idx="1">
                    <c:v>2</c:v>
                  </c:pt>
                  <c:pt idx="2">
                    <c:v>3</c:v>
                  </c:pt>
                  <c:pt idx="3">
                    <c:v>4</c:v>
                  </c:pt>
                  <c:pt idx="4">
                    <c:v>5</c:v>
                  </c:pt>
                  <c:pt idx="5">
                    <c:v>6</c:v>
                  </c:pt>
                  <c:pt idx="6">
                    <c:v>7</c:v>
                  </c:pt>
                  <c:pt idx="7">
                    <c:v>Average</c:v>
                  </c:pt>
                </c:lvl>
              </c:multiLvlStrCache>
            </c:multiLvlStrRef>
          </c:cat>
          <c:val>
            <c:numRef>
              <c:f>Semantic!$J$74:$J$81</c:f>
              <c:numCache>
                <c:formatCode>General</c:formatCode>
                <c:ptCount val="8"/>
                <c:pt idx="0">
                  <c:v>0.67400000000000004</c:v>
                </c:pt>
                <c:pt idx="1">
                  <c:v>0.68400000000000005</c:v>
                </c:pt>
                <c:pt idx="2">
                  <c:v>0.75800000000000001</c:v>
                </c:pt>
                <c:pt idx="3">
                  <c:v>0.81</c:v>
                </c:pt>
                <c:pt idx="4">
                  <c:v>0.68500000000000005</c:v>
                </c:pt>
                <c:pt idx="5">
                  <c:v>0.69</c:v>
                </c:pt>
                <c:pt idx="6">
                  <c:v>0.68</c:v>
                </c:pt>
                <c:pt idx="7">
                  <c:v>0.71157142857142852</c:v>
                </c:pt>
              </c:numCache>
            </c:numRef>
          </c:val>
          <c:extLst>
            <c:ext xmlns:c16="http://schemas.microsoft.com/office/drawing/2014/chart" uri="{C3380CC4-5D6E-409C-BE32-E72D297353CC}">
              <c16:uniqueId val="{00000000-DB58-4B4A-88BA-1DDB48184C7C}"/>
            </c:ext>
          </c:extLst>
        </c:ser>
        <c:ser>
          <c:idx val="1"/>
          <c:order val="1"/>
          <c:tx>
            <c:strRef>
              <c:f>Semantic!$K$73</c:f>
              <c:strCache>
                <c:ptCount val="1"/>
                <c:pt idx="0">
                  <c:v>Wordnet</c:v>
                </c:pt>
              </c:strCache>
            </c:strRef>
          </c:tx>
          <c:spPr>
            <a:solidFill>
              <a:schemeClr val="accent2"/>
            </a:solidFill>
            <a:ln>
              <a:noFill/>
            </a:ln>
            <a:effectLst/>
          </c:spPr>
          <c:invertIfNegative val="0"/>
          <c:cat>
            <c:multiLvlStrRef>
              <c:f>Semantic!$H$74:$I$81</c:f>
              <c:multiLvlStrCache>
                <c:ptCount val="8"/>
                <c:lvl>
                  <c:pt idx="0">
                    <c:v>shape</c:v>
                  </c:pt>
                  <c:pt idx="1">
                    <c:v>problem</c:v>
                  </c:pt>
                  <c:pt idx="2">
                    <c:v>dress</c:v>
                  </c:pt>
                  <c:pt idx="3">
                    <c:v>time</c:v>
                  </c:pt>
                  <c:pt idx="4">
                    <c:v>body</c:v>
                  </c:pt>
                  <c:pt idx="5">
                    <c:v>quality</c:v>
                  </c:pt>
                  <c:pt idx="6">
                    <c:v>baby</c:v>
                  </c:pt>
                </c:lvl>
                <c:lvl>
                  <c:pt idx="0">
                    <c:v>1</c:v>
                  </c:pt>
                  <c:pt idx="1">
                    <c:v>2</c:v>
                  </c:pt>
                  <c:pt idx="2">
                    <c:v>3</c:v>
                  </c:pt>
                  <c:pt idx="3">
                    <c:v>4</c:v>
                  </c:pt>
                  <c:pt idx="4">
                    <c:v>5</c:v>
                  </c:pt>
                  <c:pt idx="5">
                    <c:v>6</c:v>
                  </c:pt>
                  <c:pt idx="6">
                    <c:v>7</c:v>
                  </c:pt>
                  <c:pt idx="7">
                    <c:v>Average</c:v>
                  </c:pt>
                </c:lvl>
              </c:multiLvlStrCache>
            </c:multiLvlStrRef>
          </c:cat>
          <c:val>
            <c:numRef>
              <c:f>Semantic!$K$74:$K$81</c:f>
              <c:numCache>
                <c:formatCode>General</c:formatCode>
                <c:ptCount val="8"/>
                <c:pt idx="0">
                  <c:v>0.32100000000000001</c:v>
                </c:pt>
                <c:pt idx="1">
                  <c:v>0.36</c:v>
                </c:pt>
                <c:pt idx="2">
                  <c:v>0.46100000000000002</c:v>
                </c:pt>
                <c:pt idx="3">
                  <c:v>0.40799999999999997</c:v>
                </c:pt>
                <c:pt idx="4">
                  <c:v>0.40600000000000003</c:v>
                </c:pt>
                <c:pt idx="5">
                  <c:v>0.45700000000000002</c:v>
                </c:pt>
                <c:pt idx="6">
                  <c:v>0.31</c:v>
                </c:pt>
                <c:pt idx="7">
                  <c:v>0.38899999999999996</c:v>
                </c:pt>
              </c:numCache>
            </c:numRef>
          </c:val>
          <c:extLst>
            <c:ext xmlns:c16="http://schemas.microsoft.com/office/drawing/2014/chart" uri="{C3380CC4-5D6E-409C-BE32-E72D297353CC}">
              <c16:uniqueId val="{00000001-DB58-4B4A-88BA-1DDB48184C7C}"/>
            </c:ext>
          </c:extLst>
        </c:ser>
        <c:ser>
          <c:idx val="2"/>
          <c:order val="2"/>
          <c:tx>
            <c:strRef>
              <c:f>Semantic!$L$73</c:f>
              <c:strCache>
                <c:ptCount val="1"/>
                <c:pt idx="0">
                  <c:v>Path Similarity</c:v>
                </c:pt>
              </c:strCache>
            </c:strRef>
          </c:tx>
          <c:spPr>
            <a:solidFill>
              <a:schemeClr val="accent3"/>
            </a:solidFill>
            <a:ln>
              <a:noFill/>
            </a:ln>
            <a:effectLst/>
          </c:spPr>
          <c:invertIfNegative val="0"/>
          <c:cat>
            <c:multiLvlStrRef>
              <c:f>Semantic!$H$74:$I$81</c:f>
              <c:multiLvlStrCache>
                <c:ptCount val="8"/>
                <c:lvl>
                  <c:pt idx="0">
                    <c:v>shape</c:v>
                  </c:pt>
                  <c:pt idx="1">
                    <c:v>problem</c:v>
                  </c:pt>
                  <c:pt idx="2">
                    <c:v>dress</c:v>
                  </c:pt>
                  <c:pt idx="3">
                    <c:v>time</c:v>
                  </c:pt>
                  <c:pt idx="4">
                    <c:v>body</c:v>
                  </c:pt>
                  <c:pt idx="5">
                    <c:v>quality</c:v>
                  </c:pt>
                  <c:pt idx="6">
                    <c:v>baby</c:v>
                  </c:pt>
                </c:lvl>
                <c:lvl>
                  <c:pt idx="0">
                    <c:v>1</c:v>
                  </c:pt>
                  <c:pt idx="1">
                    <c:v>2</c:v>
                  </c:pt>
                  <c:pt idx="2">
                    <c:v>3</c:v>
                  </c:pt>
                  <c:pt idx="3">
                    <c:v>4</c:v>
                  </c:pt>
                  <c:pt idx="4">
                    <c:v>5</c:v>
                  </c:pt>
                  <c:pt idx="5">
                    <c:v>6</c:v>
                  </c:pt>
                  <c:pt idx="6">
                    <c:v>7</c:v>
                  </c:pt>
                  <c:pt idx="7">
                    <c:v>Average</c:v>
                  </c:pt>
                </c:lvl>
              </c:multiLvlStrCache>
            </c:multiLvlStrRef>
          </c:cat>
          <c:val>
            <c:numRef>
              <c:f>Semantic!$L$74:$L$81</c:f>
              <c:numCache>
                <c:formatCode>General</c:formatCode>
                <c:ptCount val="8"/>
                <c:pt idx="0">
                  <c:v>0.184</c:v>
                </c:pt>
                <c:pt idx="1">
                  <c:v>0.189</c:v>
                </c:pt>
                <c:pt idx="2">
                  <c:v>0.2</c:v>
                </c:pt>
                <c:pt idx="3">
                  <c:v>0.192</c:v>
                </c:pt>
                <c:pt idx="4">
                  <c:v>0.19600000000000001</c:v>
                </c:pt>
                <c:pt idx="5">
                  <c:v>0.22</c:v>
                </c:pt>
                <c:pt idx="6">
                  <c:v>0.17</c:v>
                </c:pt>
                <c:pt idx="7">
                  <c:v>0.19299999999999998</c:v>
                </c:pt>
              </c:numCache>
            </c:numRef>
          </c:val>
          <c:extLst>
            <c:ext xmlns:c16="http://schemas.microsoft.com/office/drawing/2014/chart" uri="{C3380CC4-5D6E-409C-BE32-E72D297353CC}">
              <c16:uniqueId val="{00000002-DB58-4B4A-88BA-1DDB48184C7C}"/>
            </c:ext>
          </c:extLst>
        </c:ser>
        <c:ser>
          <c:idx val="3"/>
          <c:order val="3"/>
          <c:tx>
            <c:strRef>
              <c:f>Semantic!$M$73</c:f>
              <c:strCache>
                <c:ptCount val="1"/>
                <c:pt idx="0">
                  <c:v>Word2Vec</c:v>
                </c:pt>
              </c:strCache>
            </c:strRef>
          </c:tx>
          <c:spPr>
            <a:solidFill>
              <a:schemeClr val="accent4"/>
            </a:solidFill>
            <a:ln>
              <a:noFill/>
            </a:ln>
            <a:effectLst/>
          </c:spPr>
          <c:invertIfNegative val="0"/>
          <c:cat>
            <c:multiLvlStrRef>
              <c:f>Semantic!$H$74:$I$81</c:f>
              <c:multiLvlStrCache>
                <c:ptCount val="8"/>
                <c:lvl>
                  <c:pt idx="0">
                    <c:v>shape</c:v>
                  </c:pt>
                  <c:pt idx="1">
                    <c:v>problem</c:v>
                  </c:pt>
                  <c:pt idx="2">
                    <c:v>dress</c:v>
                  </c:pt>
                  <c:pt idx="3">
                    <c:v>time</c:v>
                  </c:pt>
                  <c:pt idx="4">
                    <c:v>body</c:v>
                  </c:pt>
                  <c:pt idx="5">
                    <c:v>quality</c:v>
                  </c:pt>
                  <c:pt idx="6">
                    <c:v>baby</c:v>
                  </c:pt>
                </c:lvl>
                <c:lvl>
                  <c:pt idx="0">
                    <c:v>1</c:v>
                  </c:pt>
                  <c:pt idx="1">
                    <c:v>2</c:v>
                  </c:pt>
                  <c:pt idx="2">
                    <c:v>3</c:v>
                  </c:pt>
                  <c:pt idx="3">
                    <c:v>4</c:v>
                  </c:pt>
                  <c:pt idx="4">
                    <c:v>5</c:v>
                  </c:pt>
                  <c:pt idx="5">
                    <c:v>6</c:v>
                  </c:pt>
                  <c:pt idx="6">
                    <c:v>7</c:v>
                  </c:pt>
                  <c:pt idx="7">
                    <c:v>Average</c:v>
                  </c:pt>
                </c:lvl>
              </c:multiLvlStrCache>
            </c:multiLvlStrRef>
          </c:cat>
          <c:val>
            <c:numRef>
              <c:f>Semantic!$M$74:$M$81</c:f>
              <c:numCache>
                <c:formatCode>General</c:formatCode>
                <c:ptCount val="8"/>
                <c:pt idx="0">
                  <c:v>0.93300000000000005</c:v>
                </c:pt>
                <c:pt idx="1">
                  <c:v>0.92800000000000005</c:v>
                </c:pt>
                <c:pt idx="2">
                  <c:v>0.97</c:v>
                </c:pt>
                <c:pt idx="3">
                  <c:v>0.96</c:v>
                </c:pt>
                <c:pt idx="4">
                  <c:v>0.95699999999999996</c:v>
                </c:pt>
                <c:pt idx="5">
                  <c:v>0.97899999999999998</c:v>
                </c:pt>
                <c:pt idx="6">
                  <c:v>0.92700000000000005</c:v>
                </c:pt>
                <c:pt idx="7">
                  <c:v>0.95057142857142851</c:v>
                </c:pt>
              </c:numCache>
            </c:numRef>
          </c:val>
          <c:extLst>
            <c:ext xmlns:c16="http://schemas.microsoft.com/office/drawing/2014/chart" uri="{C3380CC4-5D6E-409C-BE32-E72D297353CC}">
              <c16:uniqueId val="{00000000-EF90-45C3-96C8-318268BB7108}"/>
            </c:ext>
          </c:extLst>
        </c:ser>
        <c:dLbls>
          <c:showLegendKey val="0"/>
          <c:showVal val="0"/>
          <c:showCatName val="0"/>
          <c:showSerName val="0"/>
          <c:showPercent val="0"/>
          <c:showBubbleSize val="0"/>
        </c:dLbls>
        <c:gapWidth val="219"/>
        <c:overlap val="-27"/>
        <c:axId val="513614312"/>
        <c:axId val="513613000"/>
      </c:barChart>
      <c:catAx>
        <c:axId val="51361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13000"/>
        <c:crosses val="autoZero"/>
        <c:auto val="1"/>
        <c:lblAlgn val="ctr"/>
        <c:lblOffset val="100"/>
        <c:noMultiLvlLbl val="0"/>
      </c:catAx>
      <c:valAx>
        <c:axId val="51361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14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Semantic!$C$98</c:f>
              <c:strCache>
                <c:ptCount val="1"/>
                <c:pt idx="0">
                  <c:v>Cosine</c:v>
                </c:pt>
              </c:strCache>
            </c:strRef>
          </c:tx>
          <c:spPr>
            <a:solidFill>
              <a:schemeClr val="accent1"/>
            </a:solidFill>
            <a:ln>
              <a:noFill/>
            </a:ln>
            <a:effectLst/>
          </c:spPr>
          <c:invertIfNegative val="0"/>
          <c:cat>
            <c:multiLvlStrRef>
              <c:f>Semantic!$A$99:$B$104</c:f>
              <c:multiLvlStrCache>
                <c:ptCount val="6"/>
                <c:lvl>
                  <c:pt idx="0">
                    <c:v>problem</c:v>
                  </c:pt>
                  <c:pt idx="1">
                    <c:v>game</c:v>
                  </c:pt>
                  <c:pt idx="2">
                    <c:v>time</c:v>
                  </c:pt>
                  <c:pt idx="3">
                    <c:v>music</c:v>
                  </c:pt>
                  <c:pt idx="4">
                    <c:v>hit</c:v>
                  </c:pt>
                </c:lvl>
                <c:lvl>
                  <c:pt idx="0">
                    <c:v>1</c:v>
                  </c:pt>
                  <c:pt idx="1">
                    <c:v>2</c:v>
                  </c:pt>
                  <c:pt idx="2">
                    <c:v>3</c:v>
                  </c:pt>
                  <c:pt idx="3">
                    <c:v>4</c:v>
                  </c:pt>
                  <c:pt idx="4">
                    <c:v>5</c:v>
                  </c:pt>
                  <c:pt idx="5">
                    <c:v>Average</c:v>
                  </c:pt>
                </c:lvl>
              </c:multiLvlStrCache>
            </c:multiLvlStrRef>
          </c:cat>
          <c:val>
            <c:numRef>
              <c:f>Semantic!$C$99:$C$104</c:f>
              <c:numCache>
                <c:formatCode>General</c:formatCode>
                <c:ptCount val="6"/>
                <c:pt idx="0">
                  <c:v>0.76100000000000001</c:v>
                </c:pt>
                <c:pt idx="1">
                  <c:v>0.73599999999999999</c:v>
                </c:pt>
                <c:pt idx="2">
                  <c:v>0.76700000000000002</c:v>
                </c:pt>
                <c:pt idx="3">
                  <c:v>0.63700000000000001</c:v>
                </c:pt>
                <c:pt idx="4">
                  <c:v>0.69799999999999995</c:v>
                </c:pt>
                <c:pt idx="5">
                  <c:v>0.7198</c:v>
                </c:pt>
              </c:numCache>
            </c:numRef>
          </c:val>
          <c:extLst>
            <c:ext xmlns:c16="http://schemas.microsoft.com/office/drawing/2014/chart" uri="{C3380CC4-5D6E-409C-BE32-E72D297353CC}">
              <c16:uniqueId val="{00000000-349D-46E1-ACCF-4FC843E88BBE}"/>
            </c:ext>
          </c:extLst>
        </c:ser>
        <c:ser>
          <c:idx val="1"/>
          <c:order val="1"/>
          <c:tx>
            <c:strRef>
              <c:f>Semantic!$D$98</c:f>
              <c:strCache>
                <c:ptCount val="1"/>
                <c:pt idx="0">
                  <c:v>Wordnet</c:v>
                </c:pt>
              </c:strCache>
            </c:strRef>
          </c:tx>
          <c:spPr>
            <a:solidFill>
              <a:schemeClr val="accent2"/>
            </a:solidFill>
            <a:ln>
              <a:noFill/>
            </a:ln>
            <a:effectLst/>
          </c:spPr>
          <c:invertIfNegative val="0"/>
          <c:cat>
            <c:multiLvlStrRef>
              <c:f>Semantic!$A$99:$B$104</c:f>
              <c:multiLvlStrCache>
                <c:ptCount val="6"/>
                <c:lvl>
                  <c:pt idx="0">
                    <c:v>problem</c:v>
                  </c:pt>
                  <c:pt idx="1">
                    <c:v>game</c:v>
                  </c:pt>
                  <c:pt idx="2">
                    <c:v>time</c:v>
                  </c:pt>
                  <c:pt idx="3">
                    <c:v>music</c:v>
                  </c:pt>
                  <c:pt idx="4">
                    <c:v>hit</c:v>
                  </c:pt>
                </c:lvl>
                <c:lvl>
                  <c:pt idx="0">
                    <c:v>1</c:v>
                  </c:pt>
                  <c:pt idx="1">
                    <c:v>2</c:v>
                  </c:pt>
                  <c:pt idx="2">
                    <c:v>3</c:v>
                  </c:pt>
                  <c:pt idx="3">
                    <c:v>4</c:v>
                  </c:pt>
                  <c:pt idx="4">
                    <c:v>5</c:v>
                  </c:pt>
                  <c:pt idx="5">
                    <c:v>Average</c:v>
                  </c:pt>
                </c:lvl>
              </c:multiLvlStrCache>
            </c:multiLvlStrRef>
          </c:cat>
          <c:val>
            <c:numRef>
              <c:f>Semantic!$D$99:$D$104</c:f>
              <c:numCache>
                <c:formatCode>General</c:formatCode>
                <c:ptCount val="6"/>
                <c:pt idx="0">
                  <c:v>0.36699999999999999</c:v>
                </c:pt>
                <c:pt idx="1">
                  <c:v>0.45100000000000001</c:v>
                </c:pt>
                <c:pt idx="2">
                  <c:v>0.35</c:v>
                </c:pt>
                <c:pt idx="3">
                  <c:v>0.39400000000000002</c:v>
                </c:pt>
                <c:pt idx="4">
                  <c:v>0.28499999999999998</c:v>
                </c:pt>
                <c:pt idx="5">
                  <c:v>0.36940000000000006</c:v>
                </c:pt>
              </c:numCache>
            </c:numRef>
          </c:val>
          <c:extLst>
            <c:ext xmlns:c16="http://schemas.microsoft.com/office/drawing/2014/chart" uri="{C3380CC4-5D6E-409C-BE32-E72D297353CC}">
              <c16:uniqueId val="{00000001-349D-46E1-ACCF-4FC843E88BBE}"/>
            </c:ext>
          </c:extLst>
        </c:ser>
        <c:ser>
          <c:idx val="2"/>
          <c:order val="2"/>
          <c:tx>
            <c:strRef>
              <c:f>Semantic!$E$98</c:f>
              <c:strCache>
                <c:ptCount val="1"/>
                <c:pt idx="0">
                  <c:v>Path Similarity</c:v>
                </c:pt>
              </c:strCache>
            </c:strRef>
          </c:tx>
          <c:spPr>
            <a:solidFill>
              <a:schemeClr val="accent3"/>
            </a:solidFill>
            <a:ln>
              <a:noFill/>
            </a:ln>
            <a:effectLst/>
          </c:spPr>
          <c:invertIfNegative val="0"/>
          <c:cat>
            <c:multiLvlStrRef>
              <c:f>Semantic!$A$99:$B$104</c:f>
              <c:multiLvlStrCache>
                <c:ptCount val="6"/>
                <c:lvl>
                  <c:pt idx="0">
                    <c:v>problem</c:v>
                  </c:pt>
                  <c:pt idx="1">
                    <c:v>game</c:v>
                  </c:pt>
                  <c:pt idx="2">
                    <c:v>time</c:v>
                  </c:pt>
                  <c:pt idx="3">
                    <c:v>music</c:v>
                  </c:pt>
                  <c:pt idx="4">
                    <c:v>hit</c:v>
                  </c:pt>
                </c:lvl>
                <c:lvl>
                  <c:pt idx="0">
                    <c:v>1</c:v>
                  </c:pt>
                  <c:pt idx="1">
                    <c:v>2</c:v>
                  </c:pt>
                  <c:pt idx="2">
                    <c:v>3</c:v>
                  </c:pt>
                  <c:pt idx="3">
                    <c:v>4</c:v>
                  </c:pt>
                  <c:pt idx="4">
                    <c:v>5</c:v>
                  </c:pt>
                  <c:pt idx="5">
                    <c:v>Average</c:v>
                  </c:pt>
                </c:lvl>
              </c:multiLvlStrCache>
            </c:multiLvlStrRef>
          </c:cat>
          <c:val>
            <c:numRef>
              <c:f>Semantic!$E$99:$E$104</c:f>
              <c:numCache>
                <c:formatCode>General</c:formatCode>
                <c:ptCount val="6"/>
                <c:pt idx="0">
                  <c:v>0.19</c:v>
                </c:pt>
                <c:pt idx="1">
                  <c:v>0.216</c:v>
                </c:pt>
                <c:pt idx="2">
                  <c:v>0.1</c:v>
                </c:pt>
                <c:pt idx="3">
                  <c:v>0.20399999999999999</c:v>
                </c:pt>
                <c:pt idx="4">
                  <c:v>0.16800000000000001</c:v>
                </c:pt>
                <c:pt idx="5">
                  <c:v>0.17560000000000001</c:v>
                </c:pt>
              </c:numCache>
            </c:numRef>
          </c:val>
          <c:extLst>
            <c:ext xmlns:c16="http://schemas.microsoft.com/office/drawing/2014/chart" uri="{C3380CC4-5D6E-409C-BE32-E72D297353CC}">
              <c16:uniqueId val="{00000002-349D-46E1-ACCF-4FC843E88BBE}"/>
            </c:ext>
          </c:extLst>
        </c:ser>
        <c:ser>
          <c:idx val="3"/>
          <c:order val="3"/>
          <c:tx>
            <c:strRef>
              <c:f>Semantic!$F$98</c:f>
              <c:strCache>
                <c:ptCount val="1"/>
                <c:pt idx="0">
                  <c:v>Word2Vec</c:v>
                </c:pt>
              </c:strCache>
            </c:strRef>
          </c:tx>
          <c:spPr>
            <a:solidFill>
              <a:schemeClr val="accent4"/>
            </a:solidFill>
            <a:ln>
              <a:noFill/>
            </a:ln>
            <a:effectLst/>
          </c:spPr>
          <c:invertIfNegative val="0"/>
          <c:cat>
            <c:multiLvlStrRef>
              <c:f>Semantic!$A$99:$B$104</c:f>
              <c:multiLvlStrCache>
                <c:ptCount val="6"/>
                <c:lvl>
                  <c:pt idx="0">
                    <c:v>problem</c:v>
                  </c:pt>
                  <c:pt idx="1">
                    <c:v>game</c:v>
                  </c:pt>
                  <c:pt idx="2">
                    <c:v>time</c:v>
                  </c:pt>
                  <c:pt idx="3">
                    <c:v>music</c:v>
                  </c:pt>
                  <c:pt idx="4">
                    <c:v>hit</c:v>
                  </c:pt>
                </c:lvl>
                <c:lvl>
                  <c:pt idx="0">
                    <c:v>1</c:v>
                  </c:pt>
                  <c:pt idx="1">
                    <c:v>2</c:v>
                  </c:pt>
                  <c:pt idx="2">
                    <c:v>3</c:v>
                  </c:pt>
                  <c:pt idx="3">
                    <c:v>4</c:v>
                  </c:pt>
                  <c:pt idx="4">
                    <c:v>5</c:v>
                  </c:pt>
                  <c:pt idx="5">
                    <c:v>Average</c:v>
                  </c:pt>
                </c:lvl>
              </c:multiLvlStrCache>
            </c:multiLvlStrRef>
          </c:cat>
          <c:val>
            <c:numRef>
              <c:f>Semantic!$F$99:$F$104</c:f>
              <c:numCache>
                <c:formatCode>General</c:formatCode>
                <c:ptCount val="6"/>
                <c:pt idx="0">
                  <c:v>0.97099999999999997</c:v>
                </c:pt>
                <c:pt idx="1">
                  <c:v>0.99</c:v>
                </c:pt>
                <c:pt idx="2">
                  <c:v>0.98</c:v>
                </c:pt>
                <c:pt idx="3">
                  <c:v>0.58299999999999996</c:v>
                </c:pt>
                <c:pt idx="4">
                  <c:v>0.748</c:v>
                </c:pt>
                <c:pt idx="5">
                  <c:v>0.85440000000000005</c:v>
                </c:pt>
              </c:numCache>
            </c:numRef>
          </c:val>
          <c:extLst>
            <c:ext xmlns:c16="http://schemas.microsoft.com/office/drawing/2014/chart" uri="{C3380CC4-5D6E-409C-BE32-E72D297353CC}">
              <c16:uniqueId val="{00000000-0465-466E-A4F9-88A93F0A5C64}"/>
            </c:ext>
          </c:extLst>
        </c:ser>
        <c:dLbls>
          <c:showLegendKey val="0"/>
          <c:showVal val="0"/>
          <c:showCatName val="0"/>
          <c:showSerName val="0"/>
          <c:showPercent val="0"/>
          <c:showBubbleSize val="0"/>
        </c:dLbls>
        <c:gapWidth val="219"/>
        <c:overlap val="-27"/>
        <c:axId val="507223536"/>
        <c:axId val="507226488"/>
      </c:barChart>
      <c:catAx>
        <c:axId val="5072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26488"/>
        <c:crosses val="autoZero"/>
        <c:auto val="1"/>
        <c:lblAlgn val="ctr"/>
        <c:lblOffset val="100"/>
        <c:noMultiLvlLbl val="0"/>
      </c:catAx>
      <c:valAx>
        <c:axId val="507226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2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Semantic!$J$98</c:f>
              <c:strCache>
                <c:ptCount val="1"/>
                <c:pt idx="0">
                  <c:v>Cosine</c:v>
                </c:pt>
              </c:strCache>
            </c:strRef>
          </c:tx>
          <c:spPr>
            <a:solidFill>
              <a:schemeClr val="accent1"/>
            </a:solidFill>
            <a:ln>
              <a:noFill/>
            </a:ln>
            <a:effectLst/>
          </c:spPr>
          <c:invertIfNegative val="0"/>
          <c:cat>
            <c:multiLvlStrRef>
              <c:f>Semantic!$H$99:$I$104</c:f>
              <c:multiLvlStrCache>
                <c:ptCount val="6"/>
                <c:lvl>
                  <c:pt idx="0">
                    <c:v>problem</c:v>
                  </c:pt>
                  <c:pt idx="1">
                    <c:v>game</c:v>
                  </c:pt>
                  <c:pt idx="2">
                    <c:v>time</c:v>
                  </c:pt>
                  <c:pt idx="3">
                    <c:v>content</c:v>
                  </c:pt>
                  <c:pt idx="4">
                    <c:v>player</c:v>
                  </c:pt>
                </c:lvl>
                <c:lvl>
                  <c:pt idx="0">
                    <c:v>1</c:v>
                  </c:pt>
                  <c:pt idx="1">
                    <c:v>2</c:v>
                  </c:pt>
                  <c:pt idx="2">
                    <c:v>3</c:v>
                  </c:pt>
                  <c:pt idx="3">
                    <c:v>4</c:v>
                  </c:pt>
                  <c:pt idx="4">
                    <c:v>5</c:v>
                  </c:pt>
                  <c:pt idx="5">
                    <c:v>Average</c:v>
                  </c:pt>
                </c:lvl>
              </c:multiLvlStrCache>
            </c:multiLvlStrRef>
          </c:cat>
          <c:val>
            <c:numRef>
              <c:f>Semantic!$J$99:$J$104</c:f>
              <c:numCache>
                <c:formatCode>General</c:formatCode>
                <c:ptCount val="6"/>
                <c:pt idx="0">
                  <c:v>0.627</c:v>
                </c:pt>
                <c:pt idx="1">
                  <c:v>0.67500000000000004</c:v>
                </c:pt>
                <c:pt idx="2">
                  <c:v>0.66500000000000004</c:v>
                </c:pt>
                <c:pt idx="3">
                  <c:v>0.59099999999999997</c:v>
                </c:pt>
                <c:pt idx="4">
                  <c:v>0.58299999999999996</c:v>
                </c:pt>
                <c:pt idx="5">
                  <c:v>0.62819999999999998</c:v>
                </c:pt>
              </c:numCache>
            </c:numRef>
          </c:val>
          <c:extLst>
            <c:ext xmlns:c16="http://schemas.microsoft.com/office/drawing/2014/chart" uri="{C3380CC4-5D6E-409C-BE32-E72D297353CC}">
              <c16:uniqueId val="{00000000-2083-46B9-805D-8DB88D2487F3}"/>
            </c:ext>
          </c:extLst>
        </c:ser>
        <c:ser>
          <c:idx val="1"/>
          <c:order val="1"/>
          <c:tx>
            <c:strRef>
              <c:f>Semantic!$K$98</c:f>
              <c:strCache>
                <c:ptCount val="1"/>
                <c:pt idx="0">
                  <c:v>Wordnet</c:v>
                </c:pt>
              </c:strCache>
            </c:strRef>
          </c:tx>
          <c:spPr>
            <a:solidFill>
              <a:schemeClr val="accent2"/>
            </a:solidFill>
            <a:ln>
              <a:noFill/>
            </a:ln>
            <a:effectLst/>
          </c:spPr>
          <c:invertIfNegative val="0"/>
          <c:cat>
            <c:multiLvlStrRef>
              <c:f>Semantic!$H$99:$I$104</c:f>
              <c:multiLvlStrCache>
                <c:ptCount val="6"/>
                <c:lvl>
                  <c:pt idx="0">
                    <c:v>problem</c:v>
                  </c:pt>
                  <c:pt idx="1">
                    <c:v>game</c:v>
                  </c:pt>
                  <c:pt idx="2">
                    <c:v>time</c:v>
                  </c:pt>
                  <c:pt idx="3">
                    <c:v>content</c:v>
                  </c:pt>
                  <c:pt idx="4">
                    <c:v>player</c:v>
                  </c:pt>
                </c:lvl>
                <c:lvl>
                  <c:pt idx="0">
                    <c:v>1</c:v>
                  </c:pt>
                  <c:pt idx="1">
                    <c:v>2</c:v>
                  </c:pt>
                  <c:pt idx="2">
                    <c:v>3</c:v>
                  </c:pt>
                  <c:pt idx="3">
                    <c:v>4</c:v>
                  </c:pt>
                  <c:pt idx="4">
                    <c:v>5</c:v>
                  </c:pt>
                  <c:pt idx="5">
                    <c:v>Average</c:v>
                  </c:pt>
                </c:lvl>
              </c:multiLvlStrCache>
            </c:multiLvlStrRef>
          </c:cat>
          <c:val>
            <c:numRef>
              <c:f>Semantic!$K$99:$K$104</c:f>
              <c:numCache>
                <c:formatCode>General</c:formatCode>
                <c:ptCount val="6"/>
                <c:pt idx="0">
                  <c:v>0.35</c:v>
                </c:pt>
                <c:pt idx="1">
                  <c:v>0.432</c:v>
                </c:pt>
                <c:pt idx="2">
                  <c:v>0.29499999999999998</c:v>
                </c:pt>
                <c:pt idx="3">
                  <c:v>0.377</c:v>
                </c:pt>
                <c:pt idx="4">
                  <c:v>0.35</c:v>
                </c:pt>
                <c:pt idx="5">
                  <c:v>0.36079999999999995</c:v>
                </c:pt>
              </c:numCache>
            </c:numRef>
          </c:val>
          <c:extLst>
            <c:ext xmlns:c16="http://schemas.microsoft.com/office/drawing/2014/chart" uri="{C3380CC4-5D6E-409C-BE32-E72D297353CC}">
              <c16:uniqueId val="{00000001-2083-46B9-805D-8DB88D2487F3}"/>
            </c:ext>
          </c:extLst>
        </c:ser>
        <c:ser>
          <c:idx val="2"/>
          <c:order val="2"/>
          <c:tx>
            <c:strRef>
              <c:f>Semantic!$L$98</c:f>
              <c:strCache>
                <c:ptCount val="1"/>
                <c:pt idx="0">
                  <c:v>Path Similarity</c:v>
                </c:pt>
              </c:strCache>
            </c:strRef>
          </c:tx>
          <c:spPr>
            <a:solidFill>
              <a:schemeClr val="accent3"/>
            </a:solidFill>
            <a:ln>
              <a:noFill/>
            </a:ln>
            <a:effectLst/>
          </c:spPr>
          <c:invertIfNegative val="0"/>
          <c:cat>
            <c:multiLvlStrRef>
              <c:f>Semantic!$H$99:$I$104</c:f>
              <c:multiLvlStrCache>
                <c:ptCount val="6"/>
                <c:lvl>
                  <c:pt idx="0">
                    <c:v>problem</c:v>
                  </c:pt>
                  <c:pt idx="1">
                    <c:v>game</c:v>
                  </c:pt>
                  <c:pt idx="2">
                    <c:v>time</c:v>
                  </c:pt>
                  <c:pt idx="3">
                    <c:v>content</c:v>
                  </c:pt>
                  <c:pt idx="4">
                    <c:v>player</c:v>
                  </c:pt>
                </c:lvl>
                <c:lvl>
                  <c:pt idx="0">
                    <c:v>1</c:v>
                  </c:pt>
                  <c:pt idx="1">
                    <c:v>2</c:v>
                  </c:pt>
                  <c:pt idx="2">
                    <c:v>3</c:v>
                  </c:pt>
                  <c:pt idx="3">
                    <c:v>4</c:v>
                  </c:pt>
                  <c:pt idx="4">
                    <c:v>5</c:v>
                  </c:pt>
                  <c:pt idx="5">
                    <c:v>Average</c:v>
                  </c:pt>
                </c:lvl>
              </c:multiLvlStrCache>
            </c:multiLvlStrRef>
          </c:cat>
          <c:val>
            <c:numRef>
              <c:f>Semantic!$L$99:$L$104</c:f>
              <c:numCache>
                <c:formatCode>General</c:formatCode>
                <c:ptCount val="6"/>
                <c:pt idx="0">
                  <c:v>0.186</c:v>
                </c:pt>
                <c:pt idx="1">
                  <c:v>0.216</c:v>
                </c:pt>
                <c:pt idx="2">
                  <c:v>0.09</c:v>
                </c:pt>
                <c:pt idx="3">
                  <c:v>0.21299999999999999</c:v>
                </c:pt>
                <c:pt idx="4">
                  <c:v>0.17599999999999999</c:v>
                </c:pt>
                <c:pt idx="5">
                  <c:v>0.1762</c:v>
                </c:pt>
              </c:numCache>
            </c:numRef>
          </c:val>
          <c:extLst>
            <c:ext xmlns:c16="http://schemas.microsoft.com/office/drawing/2014/chart" uri="{C3380CC4-5D6E-409C-BE32-E72D297353CC}">
              <c16:uniqueId val="{00000002-2083-46B9-805D-8DB88D2487F3}"/>
            </c:ext>
          </c:extLst>
        </c:ser>
        <c:ser>
          <c:idx val="3"/>
          <c:order val="3"/>
          <c:tx>
            <c:strRef>
              <c:f>Semantic!$M$98</c:f>
              <c:strCache>
                <c:ptCount val="1"/>
                <c:pt idx="0">
                  <c:v>Word2Vec</c:v>
                </c:pt>
              </c:strCache>
            </c:strRef>
          </c:tx>
          <c:spPr>
            <a:solidFill>
              <a:schemeClr val="accent4"/>
            </a:solidFill>
            <a:ln>
              <a:noFill/>
            </a:ln>
            <a:effectLst/>
          </c:spPr>
          <c:invertIfNegative val="0"/>
          <c:cat>
            <c:multiLvlStrRef>
              <c:f>Semantic!$H$99:$I$104</c:f>
              <c:multiLvlStrCache>
                <c:ptCount val="6"/>
                <c:lvl>
                  <c:pt idx="0">
                    <c:v>problem</c:v>
                  </c:pt>
                  <c:pt idx="1">
                    <c:v>game</c:v>
                  </c:pt>
                  <c:pt idx="2">
                    <c:v>time</c:v>
                  </c:pt>
                  <c:pt idx="3">
                    <c:v>content</c:v>
                  </c:pt>
                  <c:pt idx="4">
                    <c:v>player</c:v>
                  </c:pt>
                </c:lvl>
                <c:lvl>
                  <c:pt idx="0">
                    <c:v>1</c:v>
                  </c:pt>
                  <c:pt idx="1">
                    <c:v>2</c:v>
                  </c:pt>
                  <c:pt idx="2">
                    <c:v>3</c:v>
                  </c:pt>
                  <c:pt idx="3">
                    <c:v>4</c:v>
                  </c:pt>
                  <c:pt idx="4">
                    <c:v>5</c:v>
                  </c:pt>
                  <c:pt idx="5">
                    <c:v>Average</c:v>
                  </c:pt>
                </c:lvl>
              </c:multiLvlStrCache>
            </c:multiLvlStrRef>
          </c:cat>
          <c:val>
            <c:numRef>
              <c:f>Semantic!$M$99:$M$104</c:f>
              <c:numCache>
                <c:formatCode>General</c:formatCode>
                <c:ptCount val="6"/>
                <c:pt idx="0">
                  <c:v>0.92400000000000004</c:v>
                </c:pt>
                <c:pt idx="1">
                  <c:v>0.996</c:v>
                </c:pt>
                <c:pt idx="2">
                  <c:v>0.98599999999999999</c:v>
                </c:pt>
                <c:pt idx="3">
                  <c:v>0.93899999999999995</c:v>
                </c:pt>
                <c:pt idx="4">
                  <c:v>0.95499999999999996</c:v>
                </c:pt>
                <c:pt idx="5">
                  <c:v>0.96</c:v>
                </c:pt>
              </c:numCache>
            </c:numRef>
          </c:val>
          <c:extLst>
            <c:ext xmlns:c16="http://schemas.microsoft.com/office/drawing/2014/chart" uri="{C3380CC4-5D6E-409C-BE32-E72D297353CC}">
              <c16:uniqueId val="{00000000-CCF2-48CB-80A9-8EFA68486388}"/>
            </c:ext>
          </c:extLst>
        </c:ser>
        <c:dLbls>
          <c:showLegendKey val="0"/>
          <c:showVal val="0"/>
          <c:showCatName val="0"/>
          <c:showSerName val="0"/>
          <c:showPercent val="0"/>
          <c:showBubbleSize val="0"/>
        </c:dLbls>
        <c:gapWidth val="219"/>
        <c:overlap val="-27"/>
        <c:axId val="317272760"/>
        <c:axId val="317272104"/>
      </c:barChart>
      <c:catAx>
        <c:axId val="317272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72104"/>
        <c:crosses val="autoZero"/>
        <c:auto val="1"/>
        <c:lblAlgn val="ctr"/>
        <c:lblOffset val="100"/>
        <c:noMultiLvlLbl val="0"/>
      </c:catAx>
      <c:valAx>
        <c:axId val="31727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72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Semantic!$C$120</c:f>
              <c:strCache>
                <c:ptCount val="1"/>
                <c:pt idx="0">
                  <c:v>Cosine</c:v>
                </c:pt>
              </c:strCache>
            </c:strRef>
          </c:tx>
          <c:spPr>
            <a:solidFill>
              <a:schemeClr val="accent1"/>
            </a:solidFill>
            <a:ln>
              <a:noFill/>
            </a:ln>
            <a:effectLst/>
          </c:spPr>
          <c:invertIfNegative val="0"/>
          <c:cat>
            <c:multiLvlStrRef>
              <c:f>Semantic!$A$121:$B$128</c:f>
              <c:multiLvlStrCache>
                <c:ptCount val="8"/>
                <c:lvl>
                  <c:pt idx="0">
                    <c:v>problem</c:v>
                  </c:pt>
                  <c:pt idx="1">
                    <c:v>game</c:v>
                  </c:pt>
                  <c:pt idx="2">
                    <c:v>time</c:v>
                  </c:pt>
                  <c:pt idx="3">
                    <c:v>music</c:v>
                  </c:pt>
                  <c:pt idx="4">
                    <c:v>battle</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Semantic!$C$121:$C$128</c:f>
              <c:numCache>
                <c:formatCode>General</c:formatCode>
                <c:ptCount val="8"/>
                <c:pt idx="0">
                  <c:v>0.76100000000000001</c:v>
                </c:pt>
                <c:pt idx="1">
                  <c:v>0.76600000000000001</c:v>
                </c:pt>
                <c:pt idx="2">
                  <c:v>0.75800000000000001</c:v>
                </c:pt>
                <c:pt idx="3">
                  <c:v>0.65400000000000003</c:v>
                </c:pt>
                <c:pt idx="4">
                  <c:v>0.63900000000000001</c:v>
                </c:pt>
                <c:pt idx="5">
                  <c:v>0.71399999999999997</c:v>
                </c:pt>
                <c:pt idx="6">
                  <c:v>0.77</c:v>
                </c:pt>
                <c:pt idx="7">
                  <c:v>0.72314285714285709</c:v>
                </c:pt>
              </c:numCache>
            </c:numRef>
          </c:val>
          <c:extLst>
            <c:ext xmlns:c16="http://schemas.microsoft.com/office/drawing/2014/chart" uri="{C3380CC4-5D6E-409C-BE32-E72D297353CC}">
              <c16:uniqueId val="{00000000-7928-493A-865D-468D736B279D}"/>
            </c:ext>
          </c:extLst>
        </c:ser>
        <c:ser>
          <c:idx val="1"/>
          <c:order val="1"/>
          <c:tx>
            <c:strRef>
              <c:f>Semantic!$D$120</c:f>
              <c:strCache>
                <c:ptCount val="1"/>
                <c:pt idx="0">
                  <c:v>Wordnet</c:v>
                </c:pt>
              </c:strCache>
            </c:strRef>
          </c:tx>
          <c:spPr>
            <a:solidFill>
              <a:schemeClr val="accent2"/>
            </a:solidFill>
            <a:ln>
              <a:noFill/>
            </a:ln>
            <a:effectLst/>
          </c:spPr>
          <c:invertIfNegative val="0"/>
          <c:cat>
            <c:multiLvlStrRef>
              <c:f>Semantic!$A$121:$B$128</c:f>
              <c:multiLvlStrCache>
                <c:ptCount val="8"/>
                <c:lvl>
                  <c:pt idx="0">
                    <c:v>problem</c:v>
                  </c:pt>
                  <c:pt idx="1">
                    <c:v>game</c:v>
                  </c:pt>
                  <c:pt idx="2">
                    <c:v>time</c:v>
                  </c:pt>
                  <c:pt idx="3">
                    <c:v>music</c:v>
                  </c:pt>
                  <c:pt idx="4">
                    <c:v>battle</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Semantic!$D$121:$D$128</c:f>
              <c:numCache>
                <c:formatCode>General</c:formatCode>
                <c:ptCount val="8"/>
                <c:pt idx="0">
                  <c:v>0.36</c:v>
                </c:pt>
                <c:pt idx="1">
                  <c:v>0.41799999999999998</c:v>
                </c:pt>
                <c:pt idx="2">
                  <c:v>0.33600000000000002</c:v>
                </c:pt>
                <c:pt idx="3">
                  <c:v>0.41399999999999998</c:v>
                </c:pt>
                <c:pt idx="4">
                  <c:v>0.25600000000000001</c:v>
                </c:pt>
                <c:pt idx="5">
                  <c:v>0.43</c:v>
                </c:pt>
                <c:pt idx="6">
                  <c:v>0.48199999999999998</c:v>
                </c:pt>
                <c:pt idx="7">
                  <c:v>0.38514285714285712</c:v>
                </c:pt>
              </c:numCache>
            </c:numRef>
          </c:val>
          <c:extLst>
            <c:ext xmlns:c16="http://schemas.microsoft.com/office/drawing/2014/chart" uri="{C3380CC4-5D6E-409C-BE32-E72D297353CC}">
              <c16:uniqueId val="{00000001-7928-493A-865D-468D736B279D}"/>
            </c:ext>
          </c:extLst>
        </c:ser>
        <c:ser>
          <c:idx val="2"/>
          <c:order val="2"/>
          <c:tx>
            <c:strRef>
              <c:f>Semantic!$E$120</c:f>
              <c:strCache>
                <c:ptCount val="1"/>
                <c:pt idx="0">
                  <c:v>Path Similarity</c:v>
                </c:pt>
              </c:strCache>
            </c:strRef>
          </c:tx>
          <c:spPr>
            <a:solidFill>
              <a:schemeClr val="accent3"/>
            </a:solidFill>
            <a:ln>
              <a:noFill/>
            </a:ln>
            <a:effectLst/>
          </c:spPr>
          <c:invertIfNegative val="0"/>
          <c:cat>
            <c:multiLvlStrRef>
              <c:f>Semantic!$A$121:$B$128</c:f>
              <c:multiLvlStrCache>
                <c:ptCount val="8"/>
                <c:lvl>
                  <c:pt idx="0">
                    <c:v>problem</c:v>
                  </c:pt>
                  <c:pt idx="1">
                    <c:v>game</c:v>
                  </c:pt>
                  <c:pt idx="2">
                    <c:v>time</c:v>
                  </c:pt>
                  <c:pt idx="3">
                    <c:v>music</c:v>
                  </c:pt>
                  <c:pt idx="4">
                    <c:v>battle</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Semantic!$E$121:$E$128</c:f>
              <c:numCache>
                <c:formatCode>General</c:formatCode>
                <c:ptCount val="8"/>
                <c:pt idx="0">
                  <c:v>0.19</c:v>
                </c:pt>
                <c:pt idx="1">
                  <c:v>0.19400000000000001</c:v>
                </c:pt>
                <c:pt idx="2">
                  <c:v>0.1</c:v>
                </c:pt>
                <c:pt idx="3">
                  <c:v>0.20899999999999999</c:v>
                </c:pt>
                <c:pt idx="4">
                  <c:v>0.17</c:v>
                </c:pt>
                <c:pt idx="5">
                  <c:v>0.19800000000000001</c:v>
                </c:pt>
                <c:pt idx="6">
                  <c:v>0.23799999999999999</c:v>
                </c:pt>
                <c:pt idx="7">
                  <c:v>0.18557142857142855</c:v>
                </c:pt>
              </c:numCache>
            </c:numRef>
          </c:val>
          <c:extLst>
            <c:ext xmlns:c16="http://schemas.microsoft.com/office/drawing/2014/chart" uri="{C3380CC4-5D6E-409C-BE32-E72D297353CC}">
              <c16:uniqueId val="{00000002-7928-493A-865D-468D736B279D}"/>
            </c:ext>
          </c:extLst>
        </c:ser>
        <c:ser>
          <c:idx val="3"/>
          <c:order val="3"/>
          <c:tx>
            <c:strRef>
              <c:f>Semantic!$F$120</c:f>
              <c:strCache>
                <c:ptCount val="1"/>
                <c:pt idx="0">
                  <c:v>Word2Vec</c:v>
                </c:pt>
              </c:strCache>
            </c:strRef>
          </c:tx>
          <c:spPr>
            <a:solidFill>
              <a:schemeClr val="accent4"/>
            </a:solidFill>
            <a:ln>
              <a:noFill/>
            </a:ln>
            <a:effectLst/>
          </c:spPr>
          <c:invertIfNegative val="0"/>
          <c:cat>
            <c:multiLvlStrRef>
              <c:f>Semantic!$A$121:$B$128</c:f>
              <c:multiLvlStrCache>
                <c:ptCount val="8"/>
                <c:lvl>
                  <c:pt idx="0">
                    <c:v>problem</c:v>
                  </c:pt>
                  <c:pt idx="1">
                    <c:v>game</c:v>
                  </c:pt>
                  <c:pt idx="2">
                    <c:v>time</c:v>
                  </c:pt>
                  <c:pt idx="3">
                    <c:v>music</c:v>
                  </c:pt>
                  <c:pt idx="4">
                    <c:v>battle</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Semantic!$F$121:$F$128</c:f>
              <c:numCache>
                <c:formatCode>General</c:formatCode>
                <c:ptCount val="8"/>
                <c:pt idx="0">
                  <c:v>0.89</c:v>
                </c:pt>
                <c:pt idx="1">
                  <c:v>0.98099999999999998</c:v>
                </c:pt>
                <c:pt idx="2">
                  <c:v>0.95499999999999996</c:v>
                </c:pt>
                <c:pt idx="3">
                  <c:v>0.73399999999999999</c:v>
                </c:pt>
                <c:pt idx="4">
                  <c:v>0.8</c:v>
                </c:pt>
                <c:pt idx="5">
                  <c:v>0.79500000000000004</c:v>
                </c:pt>
                <c:pt idx="6">
                  <c:v>0.91300000000000003</c:v>
                </c:pt>
                <c:pt idx="7">
                  <c:v>0.86685714285714288</c:v>
                </c:pt>
              </c:numCache>
            </c:numRef>
          </c:val>
          <c:extLst>
            <c:ext xmlns:c16="http://schemas.microsoft.com/office/drawing/2014/chart" uri="{C3380CC4-5D6E-409C-BE32-E72D297353CC}">
              <c16:uniqueId val="{00000000-D3C3-49AB-874C-4122D58A59F2}"/>
            </c:ext>
          </c:extLst>
        </c:ser>
        <c:dLbls>
          <c:showLegendKey val="0"/>
          <c:showVal val="0"/>
          <c:showCatName val="0"/>
          <c:showSerName val="0"/>
          <c:showPercent val="0"/>
          <c:showBubbleSize val="0"/>
        </c:dLbls>
        <c:gapWidth val="219"/>
        <c:overlap val="-27"/>
        <c:axId val="415753904"/>
        <c:axId val="415754888"/>
      </c:barChart>
      <c:catAx>
        <c:axId val="41575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54888"/>
        <c:crosses val="autoZero"/>
        <c:auto val="1"/>
        <c:lblAlgn val="ctr"/>
        <c:lblOffset val="100"/>
        <c:noMultiLvlLbl val="0"/>
      </c:catAx>
      <c:valAx>
        <c:axId val="41575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5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Semantic!$J$120</c:f>
              <c:strCache>
                <c:ptCount val="1"/>
                <c:pt idx="0">
                  <c:v>Cosine</c:v>
                </c:pt>
              </c:strCache>
            </c:strRef>
          </c:tx>
          <c:spPr>
            <a:solidFill>
              <a:schemeClr val="accent1"/>
            </a:solidFill>
            <a:ln>
              <a:noFill/>
            </a:ln>
            <a:effectLst/>
          </c:spPr>
          <c:invertIfNegative val="0"/>
          <c:cat>
            <c:multiLvlStrRef>
              <c:f>Semantic!$H$121:$I$128</c:f>
              <c:multiLvlStrCache>
                <c:ptCount val="8"/>
                <c:lvl>
                  <c:pt idx="0">
                    <c:v>problem</c:v>
                  </c:pt>
                  <c:pt idx="1">
                    <c:v>game</c:v>
                  </c:pt>
                  <c:pt idx="2">
                    <c:v>setting</c:v>
                  </c:pt>
                  <c:pt idx="3">
                    <c:v>food</c:v>
                  </c:pt>
                  <c:pt idx="4">
                    <c:v>player</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Semantic!$J$121:$J$128</c:f>
              <c:numCache>
                <c:formatCode>General</c:formatCode>
                <c:ptCount val="8"/>
                <c:pt idx="0">
                  <c:v>0.627</c:v>
                </c:pt>
                <c:pt idx="1">
                  <c:v>0.73799999999999999</c:v>
                </c:pt>
                <c:pt idx="2">
                  <c:v>0.65700000000000003</c:v>
                </c:pt>
                <c:pt idx="3">
                  <c:v>0.61699999999999999</c:v>
                </c:pt>
                <c:pt idx="4">
                  <c:v>0.58299999999999996</c:v>
                </c:pt>
                <c:pt idx="5">
                  <c:v>0.67300000000000004</c:v>
                </c:pt>
                <c:pt idx="6">
                  <c:v>0.73299999999999998</c:v>
                </c:pt>
                <c:pt idx="7">
                  <c:v>0.66114285714285714</c:v>
                </c:pt>
              </c:numCache>
            </c:numRef>
          </c:val>
          <c:extLst>
            <c:ext xmlns:c16="http://schemas.microsoft.com/office/drawing/2014/chart" uri="{C3380CC4-5D6E-409C-BE32-E72D297353CC}">
              <c16:uniqueId val="{00000000-EE5A-4816-84F5-7873F5D77D08}"/>
            </c:ext>
          </c:extLst>
        </c:ser>
        <c:ser>
          <c:idx val="1"/>
          <c:order val="1"/>
          <c:tx>
            <c:strRef>
              <c:f>Semantic!$K$120</c:f>
              <c:strCache>
                <c:ptCount val="1"/>
                <c:pt idx="0">
                  <c:v>Wordnet</c:v>
                </c:pt>
              </c:strCache>
            </c:strRef>
          </c:tx>
          <c:spPr>
            <a:solidFill>
              <a:schemeClr val="accent2"/>
            </a:solidFill>
            <a:ln>
              <a:noFill/>
            </a:ln>
            <a:effectLst/>
          </c:spPr>
          <c:invertIfNegative val="0"/>
          <c:cat>
            <c:multiLvlStrRef>
              <c:f>Semantic!$H$121:$I$128</c:f>
              <c:multiLvlStrCache>
                <c:ptCount val="8"/>
                <c:lvl>
                  <c:pt idx="0">
                    <c:v>problem</c:v>
                  </c:pt>
                  <c:pt idx="1">
                    <c:v>game</c:v>
                  </c:pt>
                  <c:pt idx="2">
                    <c:v>setting</c:v>
                  </c:pt>
                  <c:pt idx="3">
                    <c:v>food</c:v>
                  </c:pt>
                  <c:pt idx="4">
                    <c:v>player</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Semantic!$K$121:$K$128</c:f>
              <c:numCache>
                <c:formatCode>General</c:formatCode>
                <c:ptCount val="8"/>
                <c:pt idx="0">
                  <c:v>0.35</c:v>
                </c:pt>
                <c:pt idx="1">
                  <c:v>0.41199999999999998</c:v>
                </c:pt>
                <c:pt idx="2">
                  <c:v>0.27600000000000002</c:v>
                </c:pt>
                <c:pt idx="3">
                  <c:v>0.36199999999999999</c:v>
                </c:pt>
                <c:pt idx="4">
                  <c:v>0.35499999999999998</c:v>
                </c:pt>
                <c:pt idx="5">
                  <c:v>0.34</c:v>
                </c:pt>
                <c:pt idx="6">
                  <c:v>0.46400000000000002</c:v>
                </c:pt>
                <c:pt idx="7">
                  <c:v>0.36557142857142855</c:v>
                </c:pt>
              </c:numCache>
            </c:numRef>
          </c:val>
          <c:extLst>
            <c:ext xmlns:c16="http://schemas.microsoft.com/office/drawing/2014/chart" uri="{C3380CC4-5D6E-409C-BE32-E72D297353CC}">
              <c16:uniqueId val="{00000001-EE5A-4816-84F5-7873F5D77D08}"/>
            </c:ext>
          </c:extLst>
        </c:ser>
        <c:ser>
          <c:idx val="2"/>
          <c:order val="2"/>
          <c:tx>
            <c:strRef>
              <c:f>Semantic!$L$120</c:f>
              <c:strCache>
                <c:ptCount val="1"/>
                <c:pt idx="0">
                  <c:v>Path Similarity</c:v>
                </c:pt>
              </c:strCache>
            </c:strRef>
          </c:tx>
          <c:spPr>
            <a:solidFill>
              <a:schemeClr val="accent3"/>
            </a:solidFill>
            <a:ln>
              <a:noFill/>
            </a:ln>
            <a:effectLst/>
          </c:spPr>
          <c:invertIfNegative val="0"/>
          <c:cat>
            <c:multiLvlStrRef>
              <c:f>Semantic!$H$121:$I$128</c:f>
              <c:multiLvlStrCache>
                <c:ptCount val="8"/>
                <c:lvl>
                  <c:pt idx="0">
                    <c:v>problem</c:v>
                  </c:pt>
                  <c:pt idx="1">
                    <c:v>game</c:v>
                  </c:pt>
                  <c:pt idx="2">
                    <c:v>setting</c:v>
                  </c:pt>
                  <c:pt idx="3">
                    <c:v>food</c:v>
                  </c:pt>
                  <c:pt idx="4">
                    <c:v>player</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Semantic!$L$121:$L$128</c:f>
              <c:numCache>
                <c:formatCode>General</c:formatCode>
                <c:ptCount val="8"/>
                <c:pt idx="0">
                  <c:v>0.18</c:v>
                </c:pt>
                <c:pt idx="1">
                  <c:v>0.19500000000000001</c:v>
                </c:pt>
                <c:pt idx="2">
                  <c:v>0.16800000000000001</c:v>
                </c:pt>
                <c:pt idx="3">
                  <c:v>0.20499999999999999</c:v>
                </c:pt>
                <c:pt idx="4">
                  <c:v>0.17</c:v>
                </c:pt>
                <c:pt idx="5">
                  <c:v>0.18</c:v>
                </c:pt>
                <c:pt idx="6">
                  <c:v>0.22700000000000001</c:v>
                </c:pt>
                <c:pt idx="7">
                  <c:v>0.18928571428571431</c:v>
                </c:pt>
              </c:numCache>
            </c:numRef>
          </c:val>
          <c:extLst>
            <c:ext xmlns:c16="http://schemas.microsoft.com/office/drawing/2014/chart" uri="{C3380CC4-5D6E-409C-BE32-E72D297353CC}">
              <c16:uniqueId val="{00000002-EE5A-4816-84F5-7873F5D77D08}"/>
            </c:ext>
          </c:extLst>
        </c:ser>
        <c:ser>
          <c:idx val="3"/>
          <c:order val="3"/>
          <c:tx>
            <c:strRef>
              <c:f>Semantic!$M$120</c:f>
              <c:strCache>
                <c:ptCount val="1"/>
                <c:pt idx="0">
                  <c:v>Word2Vec</c:v>
                </c:pt>
              </c:strCache>
            </c:strRef>
          </c:tx>
          <c:spPr>
            <a:solidFill>
              <a:schemeClr val="accent4"/>
            </a:solidFill>
            <a:ln>
              <a:noFill/>
            </a:ln>
            <a:effectLst/>
          </c:spPr>
          <c:invertIfNegative val="0"/>
          <c:cat>
            <c:multiLvlStrRef>
              <c:f>Semantic!$H$121:$I$128</c:f>
              <c:multiLvlStrCache>
                <c:ptCount val="8"/>
                <c:lvl>
                  <c:pt idx="0">
                    <c:v>problem</c:v>
                  </c:pt>
                  <c:pt idx="1">
                    <c:v>game</c:v>
                  </c:pt>
                  <c:pt idx="2">
                    <c:v>setting</c:v>
                  </c:pt>
                  <c:pt idx="3">
                    <c:v>food</c:v>
                  </c:pt>
                  <c:pt idx="4">
                    <c:v>player</c:v>
                  </c:pt>
                  <c:pt idx="5">
                    <c:v>support</c:v>
                  </c:pt>
                  <c:pt idx="6">
                    <c:v>people</c:v>
                  </c:pt>
                </c:lvl>
                <c:lvl>
                  <c:pt idx="0">
                    <c:v>1</c:v>
                  </c:pt>
                  <c:pt idx="1">
                    <c:v>2</c:v>
                  </c:pt>
                  <c:pt idx="2">
                    <c:v>3</c:v>
                  </c:pt>
                  <c:pt idx="3">
                    <c:v>4</c:v>
                  </c:pt>
                  <c:pt idx="4">
                    <c:v>5</c:v>
                  </c:pt>
                  <c:pt idx="5">
                    <c:v>6</c:v>
                  </c:pt>
                  <c:pt idx="6">
                    <c:v>7</c:v>
                  </c:pt>
                  <c:pt idx="7">
                    <c:v>Average</c:v>
                  </c:pt>
                </c:lvl>
              </c:multiLvlStrCache>
            </c:multiLvlStrRef>
          </c:cat>
          <c:val>
            <c:numRef>
              <c:f>Semantic!$M$121:$M$128</c:f>
              <c:numCache>
                <c:formatCode>General</c:formatCode>
                <c:ptCount val="8"/>
                <c:pt idx="0">
                  <c:v>0.88500000000000001</c:v>
                </c:pt>
                <c:pt idx="1">
                  <c:v>0.997</c:v>
                </c:pt>
                <c:pt idx="2">
                  <c:v>0.84499999999999997</c:v>
                </c:pt>
                <c:pt idx="3">
                  <c:v>0.70599999999999996</c:v>
                </c:pt>
                <c:pt idx="4">
                  <c:v>0.90700000000000003</c:v>
                </c:pt>
                <c:pt idx="5">
                  <c:v>0.80600000000000005</c:v>
                </c:pt>
                <c:pt idx="6">
                  <c:v>0.82599999999999996</c:v>
                </c:pt>
                <c:pt idx="7">
                  <c:v>0.85314285714285709</c:v>
                </c:pt>
              </c:numCache>
            </c:numRef>
          </c:val>
          <c:extLst>
            <c:ext xmlns:c16="http://schemas.microsoft.com/office/drawing/2014/chart" uri="{C3380CC4-5D6E-409C-BE32-E72D297353CC}">
              <c16:uniqueId val="{00000000-39F0-4E1E-BC3C-56CC9E63ED7D}"/>
            </c:ext>
          </c:extLst>
        </c:ser>
        <c:dLbls>
          <c:showLegendKey val="0"/>
          <c:showVal val="0"/>
          <c:showCatName val="0"/>
          <c:showSerName val="0"/>
          <c:showPercent val="0"/>
          <c:showBubbleSize val="0"/>
        </c:dLbls>
        <c:gapWidth val="219"/>
        <c:overlap val="-27"/>
        <c:axId val="517340744"/>
        <c:axId val="517345664"/>
      </c:barChart>
      <c:catAx>
        <c:axId val="51734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45664"/>
        <c:crosses val="autoZero"/>
        <c:auto val="1"/>
        <c:lblAlgn val="ctr"/>
        <c:lblOffset val="100"/>
        <c:noMultiLvlLbl val="0"/>
      </c:catAx>
      <c:valAx>
        <c:axId val="51734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4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Semantic!$Q$50</c:f>
              <c:strCache>
                <c:ptCount val="1"/>
                <c:pt idx="0">
                  <c:v>Cosine</c:v>
                </c:pt>
              </c:strCache>
            </c:strRef>
          </c:tx>
          <c:spPr>
            <a:solidFill>
              <a:schemeClr val="accent1"/>
            </a:solidFill>
            <a:ln>
              <a:noFill/>
            </a:ln>
            <a:effectLst/>
          </c:spPr>
          <c:invertIfNegative val="0"/>
          <c:cat>
            <c:multiLvlStrRef>
              <c:f>Semantic!$O$51:$P$56</c:f>
              <c:multiLvlStrCache>
                <c:ptCount val="6"/>
                <c:lvl>
                  <c:pt idx="0">
                    <c:v>dress</c:v>
                  </c:pt>
                  <c:pt idx="1">
                    <c:v>quality</c:v>
                  </c:pt>
                  <c:pt idx="2">
                    <c:v>size</c:v>
                  </c:pt>
                  <c:pt idx="3">
                    <c:v>body</c:v>
                  </c:pt>
                  <c:pt idx="4">
                    <c:v>price</c:v>
                  </c:pt>
                </c:lvl>
                <c:lvl>
                  <c:pt idx="0">
                    <c:v>1</c:v>
                  </c:pt>
                  <c:pt idx="1">
                    <c:v>2</c:v>
                  </c:pt>
                  <c:pt idx="2">
                    <c:v>3</c:v>
                  </c:pt>
                  <c:pt idx="3">
                    <c:v>4</c:v>
                  </c:pt>
                  <c:pt idx="4">
                    <c:v>5</c:v>
                  </c:pt>
                  <c:pt idx="5">
                    <c:v>Average</c:v>
                  </c:pt>
                </c:lvl>
              </c:multiLvlStrCache>
            </c:multiLvlStrRef>
          </c:cat>
          <c:val>
            <c:numRef>
              <c:f>Semantic!$Q$51:$Q$56</c:f>
              <c:numCache>
                <c:formatCode>General</c:formatCode>
                <c:ptCount val="6"/>
                <c:pt idx="0">
                  <c:v>0.59799999999999998</c:v>
                </c:pt>
                <c:pt idx="1">
                  <c:v>0.59799999999999998</c:v>
                </c:pt>
                <c:pt idx="2">
                  <c:v>0.58899999999999997</c:v>
                </c:pt>
                <c:pt idx="3">
                  <c:v>0.61699999999999999</c:v>
                </c:pt>
                <c:pt idx="4">
                  <c:v>0.55000000000000004</c:v>
                </c:pt>
                <c:pt idx="5">
                  <c:v>0.59040000000000004</c:v>
                </c:pt>
              </c:numCache>
            </c:numRef>
          </c:val>
          <c:extLst>
            <c:ext xmlns:c16="http://schemas.microsoft.com/office/drawing/2014/chart" uri="{C3380CC4-5D6E-409C-BE32-E72D297353CC}">
              <c16:uniqueId val="{00000000-F6B3-4515-B386-12CF9CE7BF23}"/>
            </c:ext>
          </c:extLst>
        </c:ser>
        <c:ser>
          <c:idx val="1"/>
          <c:order val="1"/>
          <c:tx>
            <c:strRef>
              <c:f>Semantic!$R$50</c:f>
              <c:strCache>
                <c:ptCount val="1"/>
                <c:pt idx="0">
                  <c:v>Wordnet</c:v>
                </c:pt>
              </c:strCache>
            </c:strRef>
          </c:tx>
          <c:spPr>
            <a:solidFill>
              <a:schemeClr val="accent2"/>
            </a:solidFill>
            <a:ln>
              <a:noFill/>
            </a:ln>
            <a:effectLst/>
          </c:spPr>
          <c:invertIfNegative val="0"/>
          <c:cat>
            <c:multiLvlStrRef>
              <c:f>Semantic!$O$51:$P$56</c:f>
              <c:multiLvlStrCache>
                <c:ptCount val="6"/>
                <c:lvl>
                  <c:pt idx="0">
                    <c:v>dress</c:v>
                  </c:pt>
                  <c:pt idx="1">
                    <c:v>quality</c:v>
                  </c:pt>
                  <c:pt idx="2">
                    <c:v>size</c:v>
                  </c:pt>
                  <c:pt idx="3">
                    <c:v>body</c:v>
                  </c:pt>
                  <c:pt idx="4">
                    <c:v>price</c:v>
                  </c:pt>
                </c:lvl>
                <c:lvl>
                  <c:pt idx="0">
                    <c:v>1</c:v>
                  </c:pt>
                  <c:pt idx="1">
                    <c:v>2</c:v>
                  </c:pt>
                  <c:pt idx="2">
                    <c:v>3</c:v>
                  </c:pt>
                  <c:pt idx="3">
                    <c:v>4</c:v>
                  </c:pt>
                  <c:pt idx="4">
                    <c:v>5</c:v>
                  </c:pt>
                  <c:pt idx="5">
                    <c:v>Average</c:v>
                  </c:pt>
                </c:lvl>
              </c:multiLvlStrCache>
            </c:multiLvlStrRef>
          </c:cat>
          <c:val>
            <c:numRef>
              <c:f>Semantic!$R$51:$R$56</c:f>
              <c:numCache>
                <c:formatCode>General</c:formatCode>
                <c:ptCount val="6"/>
                <c:pt idx="0">
                  <c:v>0.36099999999999999</c:v>
                </c:pt>
                <c:pt idx="1">
                  <c:v>0.371</c:v>
                </c:pt>
                <c:pt idx="2">
                  <c:v>0.42</c:v>
                </c:pt>
                <c:pt idx="3">
                  <c:v>0.32</c:v>
                </c:pt>
                <c:pt idx="4">
                  <c:v>0.32800000000000001</c:v>
                </c:pt>
                <c:pt idx="5">
                  <c:v>0.36</c:v>
                </c:pt>
              </c:numCache>
            </c:numRef>
          </c:val>
          <c:extLst>
            <c:ext xmlns:c16="http://schemas.microsoft.com/office/drawing/2014/chart" uri="{C3380CC4-5D6E-409C-BE32-E72D297353CC}">
              <c16:uniqueId val="{00000001-F6B3-4515-B386-12CF9CE7BF23}"/>
            </c:ext>
          </c:extLst>
        </c:ser>
        <c:ser>
          <c:idx val="2"/>
          <c:order val="2"/>
          <c:tx>
            <c:strRef>
              <c:f>Semantic!$S$50</c:f>
              <c:strCache>
                <c:ptCount val="1"/>
                <c:pt idx="0">
                  <c:v>Path Similarity</c:v>
                </c:pt>
              </c:strCache>
            </c:strRef>
          </c:tx>
          <c:spPr>
            <a:solidFill>
              <a:schemeClr val="accent3"/>
            </a:solidFill>
            <a:ln>
              <a:noFill/>
            </a:ln>
            <a:effectLst/>
          </c:spPr>
          <c:invertIfNegative val="0"/>
          <c:cat>
            <c:multiLvlStrRef>
              <c:f>Semantic!$O$51:$P$56</c:f>
              <c:multiLvlStrCache>
                <c:ptCount val="6"/>
                <c:lvl>
                  <c:pt idx="0">
                    <c:v>dress</c:v>
                  </c:pt>
                  <c:pt idx="1">
                    <c:v>quality</c:v>
                  </c:pt>
                  <c:pt idx="2">
                    <c:v>size</c:v>
                  </c:pt>
                  <c:pt idx="3">
                    <c:v>body</c:v>
                  </c:pt>
                  <c:pt idx="4">
                    <c:v>price</c:v>
                  </c:pt>
                </c:lvl>
                <c:lvl>
                  <c:pt idx="0">
                    <c:v>1</c:v>
                  </c:pt>
                  <c:pt idx="1">
                    <c:v>2</c:v>
                  </c:pt>
                  <c:pt idx="2">
                    <c:v>3</c:v>
                  </c:pt>
                  <c:pt idx="3">
                    <c:v>4</c:v>
                  </c:pt>
                  <c:pt idx="4">
                    <c:v>5</c:v>
                  </c:pt>
                  <c:pt idx="5">
                    <c:v>Average</c:v>
                  </c:pt>
                </c:lvl>
              </c:multiLvlStrCache>
            </c:multiLvlStrRef>
          </c:cat>
          <c:val>
            <c:numRef>
              <c:f>Semantic!$S$51:$S$56</c:f>
              <c:numCache>
                <c:formatCode>General</c:formatCode>
                <c:ptCount val="6"/>
                <c:pt idx="0">
                  <c:v>0.17899999999999999</c:v>
                </c:pt>
                <c:pt idx="1">
                  <c:v>0.2</c:v>
                </c:pt>
                <c:pt idx="2">
                  <c:v>0.2</c:v>
                </c:pt>
                <c:pt idx="3">
                  <c:v>0.1</c:v>
                </c:pt>
                <c:pt idx="4">
                  <c:v>0.18</c:v>
                </c:pt>
                <c:pt idx="5">
                  <c:v>0.17180000000000001</c:v>
                </c:pt>
              </c:numCache>
            </c:numRef>
          </c:val>
          <c:extLst>
            <c:ext xmlns:c16="http://schemas.microsoft.com/office/drawing/2014/chart" uri="{C3380CC4-5D6E-409C-BE32-E72D297353CC}">
              <c16:uniqueId val="{00000002-F6B3-4515-B386-12CF9CE7BF23}"/>
            </c:ext>
          </c:extLst>
        </c:ser>
        <c:ser>
          <c:idx val="3"/>
          <c:order val="3"/>
          <c:tx>
            <c:strRef>
              <c:f>Semantic!$T$50</c:f>
              <c:strCache>
                <c:ptCount val="1"/>
                <c:pt idx="0">
                  <c:v>Word2Vec</c:v>
                </c:pt>
              </c:strCache>
            </c:strRef>
          </c:tx>
          <c:spPr>
            <a:solidFill>
              <a:schemeClr val="accent4"/>
            </a:solidFill>
            <a:ln>
              <a:noFill/>
            </a:ln>
            <a:effectLst/>
          </c:spPr>
          <c:invertIfNegative val="0"/>
          <c:cat>
            <c:multiLvlStrRef>
              <c:f>Semantic!$O$51:$P$56</c:f>
              <c:multiLvlStrCache>
                <c:ptCount val="6"/>
                <c:lvl>
                  <c:pt idx="0">
                    <c:v>dress</c:v>
                  </c:pt>
                  <c:pt idx="1">
                    <c:v>quality</c:v>
                  </c:pt>
                  <c:pt idx="2">
                    <c:v>size</c:v>
                  </c:pt>
                  <c:pt idx="3">
                    <c:v>body</c:v>
                  </c:pt>
                  <c:pt idx="4">
                    <c:v>price</c:v>
                  </c:pt>
                </c:lvl>
                <c:lvl>
                  <c:pt idx="0">
                    <c:v>1</c:v>
                  </c:pt>
                  <c:pt idx="1">
                    <c:v>2</c:v>
                  </c:pt>
                  <c:pt idx="2">
                    <c:v>3</c:v>
                  </c:pt>
                  <c:pt idx="3">
                    <c:v>4</c:v>
                  </c:pt>
                  <c:pt idx="4">
                    <c:v>5</c:v>
                  </c:pt>
                  <c:pt idx="5">
                    <c:v>Average</c:v>
                  </c:pt>
                </c:lvl>
              </c:multiLvlStrCache>
            </c:multiLvlStrRef>
          </c:cat>
          <c:val>
            <c:numRef>
              <c:f>Semantic!$T$51:$T$56</c:f>
              <c:numCache>
                <c:formatCode>General</c:formatCode>
                <c:ptCount val="6"/>
                <c:pt idx="0">
                  <c:v>0.99299999999999999</c:v>
                </c:pt>
                <c:pt idx="1">
                  <c:v>0.98299999999999998</c:v>
                </c:pt>
                <c:pt idx="2">
                  <c:v>0.98699999999999999</c:v>
                </c:pt>
                <c:pt idx="3">
                  <c:v>0.93799999999999994</c:v>
                </c:pt>
                <c:pt idx="4">
                  <c:v>0.86199999999999999</c:v>
                </c:pt>
                <c:pt idx="5">
                  <c:v>0.9526</c:v>
                </c:pt>
              </c:numCache>
            </c:numRef>
          </c:val>
          <c:extLst>
            <c:ext xmlns:c16="http://schemas.microsoft.com/office/drawing/2014/chart" uri="{C3380CC4-5D6E-409C-BE32-E72D297353CC}">
              <c16:uniqueId val="{00000000-DA2D-4E17-9F55-7867257A1317}"/>
            </c:ext>
          </c:extLst>
        </c:ser>
        <c:dLbls>
          <c:showLegendKey val="0"/>
          <c:showVal val="0"/>
          <c:showCatName val="0"/>
          <c:showSerName val="0"/>
          <c:showPercent val="0"/>
          <c:showBubbleSize val="0"/>
        </c:dLbls>
        <c:gapWidth val="219"/>
        <c:overlap val="-27"/>
        <c:axId val="513008888"/>
        <c:axId val="513012168"/>
      </c:barChart>
      <c:catAx>
        <c:axId val="51300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12168"/>
        <c:crosses val="autoZero"/>
        <c:auto val="1"/>
        <c:lblAlgn val="ctr"/>
        <c:lblOffset val="100"/>
        <c:noMultiLvlLbl val="0"/>
      </c:catAx>
      <c:valAx>
        <c:axId val="51301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08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Evaluation!$W$45</c:f>
              <c:strCache>
                <c:ptCount val="1"/>
                <c:pt idx="0">
                  <c:v>Average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Evaluation!$X$38:$AF$38</c:f>
              <c:strCache>
                <c:ptCount val="9"/>
                <c:pt idx="0">
                  <c:v>0.1</c:v>
                </c:pt>
                <c:pt idx="1">
                  <c:v>0.2</c:v>
                </c:pt>
                <c:pt idx="2">
                  <c:v>0.3</c:v>
                </c:pt>
                <c:pt idx="3">
                  <c:v>0.4</c:v>
                </c:pt>
                <c:pt idx="4">
                  <c:v>0.5</c:v>
                </c:pt>
                <c:pt idx="5">
                  <c:v>0.6</c:v>
                </c:pt>
                <c:pt idx="6">
                  <c:v>0.7</c:v>
                </c:pt>
                <c:pt idx="7">
                  <c:v>0.8</c:v>
                </c:pt>
                <c:pt idx="8">
                  <c:v>0.9</c:v>
                </c:pt>
              </c:strCache>
            </c:strRef>
          </c:cat>
          <c:val>
            <c:numRef>
              <c:f>Evaluation!$X$45:$AF$45</c:f>
              <c:numCache>
                <c:formatCode>General</c:formatCode>
                <c:ptCount val="9"/>
                <c:pt idx="0">
                  <c:v>3.4600000000000006E-2</c:v>
                </c:pt>
                <c:pt idx="1">
                  <c:v>3.4600000000000006E-2</c:v>
                </c:pt>
                <c:pt idx="2">
                  <c:v>3.7600000000000008E-2</c:v>
                </c:pt>
                <c:pt idx="3">
                  <c:v>3.7600000000000008E-2</c:v>
                </c:pt>
                <c:pt idx="4">
                  <c:v>4.0800000000000003E-2</c:v>
                </c:pt>
                <c:pt idx="5">
                  <c:v>5.1200000000000002E-2</c:v>
                </c:pt>
                <c:pt idx="6">
                  <c:v>9.74E-2</c:v>
                </c:pt>
                <c:pt idx="7">
                  <c:v>0.28660000000000008</c:v>
                </c:pt>
              </c:numCache>
            </c:numRef>
          </c:val>
          <c:smooth val="0"/>
          <c:extLst>
            <c:ext xmlns:c16="http://schemas.microsoft.com/office/drawing/2014/chart" uri="{C3380CC4-5D6E-409C-BE32-E72D297353CC}">
              <c16:uniqueId val="{00000006-B4EF-4FFB-8A6F-AF14730B826E}"/>
            </c:ext>
          </c:extLst>
        </c:ser>
        <c:dLbls>
          <c:dLblPos val="t"/>
          <c:showLegendKey val="0"/>
          <c:showVal val="1"/>
          <c:showCatName val="0"/>
          <c:showSerName val="0"/>
          <c:showPercent val="0"/>
          <c:showBubbleSize val="0"/>
        </c:dLbls>
        <c:marker val="1"/>
        <c:smooth val="0"/>
        <c:axId val="517729088"/>
        <c:axId val="517726792"/>
        <c:extLst>
          <c:ext xmlns:c15="http://schemas.microsoft.com/office/drawing/2012/chart" uri="{02D57815-91ED-43cb-92C2-25804820EDAC}">
            <c15:filteredLineSeries>
              <c15:ser>
                <c:idx val="0"/>
                <c:order val="0"/>
                <c:tx>
                  <c:strRef>
                    <c:extLst>
                      <c:ext uri="{02D57815-91ED-43cb-92C2-25804820EDAC}">
                        <c15:formulaRef>
                          <c15:sqref>Evaluation!$W$39</c15:sqref>
                        </c15:formulaRef>
                      </c:ext>
                    </c:extLst>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Evaluation!$X$38:$AF$38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c:ext uri="{02D57815-91ED-43cb-92C2-25804820EDAC}">
                        <c15:formulaRef>
                          <c15:sqref>Evaluation!$X$39:$AF$39</c15:sqref>
                        </c15:formulaRef>
                      </c:ext>
                    </c:extLst>
                    <c:numCache>
                      <c:formatCode>General</c:formatCode>
                      <c:ptCount val="9"/>
                      <c:pt idx="0">
                        <c:v>3.5999999999999997E-2</c:v>
                      </c:pt>
                      <c:pt idx="1">
                        <c:v>3.5999999999999997E-2</c:v>
                      </c:pt>
                      <c:pt idx="2">
                        <c:v>4.5999999999999999E-2</c:v>
                      </c:pt>
                      <c:pt idx="3">
                        <c:v>4.5999999999999999E-2</c:v>
                      </c:pt>
                      <c:pt idx="4">
                        <c:v>5.3999999999999999E-2</c:v>
                      </c:pt>
                      <c:pt idx="5">
                        <c:v>7.4999999999999997E-2</c:v>
                      </c:pt>
                      <c:pt idx="6">
                        <c:v>0.214</c:v>
                      </c:pt>
                      <c:pt idx="7">
                        <c:v>0.54500000000000004</c:v>
                      </c:pt>
                    </c:numCache>
                  </c:numRef>
                </c:val>
                <c:smooth val="0"/>
                <c:extLst>
                  <c:ext xmlns:c16="http://schemas.microsoft.com/office/drawing/2014/chart" uri="{C3380CC4-5D6E-409C-BE32-E72D297353CC}">
                    <c16:uniqueId val="{00000000-B4EF-4FFB-8A6F-AF14730B826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Evaluation!$W$40</c15:sqref>
                        </c15:formulaRef>
                      </c:ext>
                    </c:extLst>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Evaluation!$X$38:$AF$38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Evaluation!$X$40:$AF$40</c15:sqref>
                        </c15:formulaRef>
                      </c:ext>
                    </c:extLst>
                    <c:numCache>
                      <c:formatCode>General</c:formatCode>
                      <c:ptCount val="9"/>
                      <c:pt idx="0">
                        <c:v>4.8000000000000001E-2</c:v>
                      </c:pt>
                      <c:pt idx="1">
                        <c:v>4.8000000000000001E-2</c:v>
                      </c:pt>
                      <c:pt idx="2">
                        <c:v>5.2999999999999999E-2</c:v>
                      </c:pt>
                      <c:pt idx="3">
                        <c:v>5.2999999999999999E-2</c:v>
                      </c:pt>
                      <c:pt idx="4">
                        <c:v>5.2999999999999999E-2</c:v>
                      </c:pt>
                      <c:pt idx="5">
                        <c:v>7.5999999999999998E-2</c:v>
                      </c:pt>
                      <c:pt idx="6">
                        <c:v>0.106</c:v>
                      </c:pt>
                      <c:pt idx="7">
                        <c:v>0.13400000000000001</c:v>
                      </c:pt>
                    </c:numCache>
                  </c:numRef>
                </c:val>
                <c:smooth val="0"/>
                <c:extLst xmlns:c15="http://schemas.microsoft.com/office/drawing/2012/chart">
                  <c:ext xmlns:c16="http://schemas.microsoft.com/office/drawing/2014/chart" uri="{C3380CC4-5D6E-409C-BE32-E72D297353CC}">
                    <c16:uniqueId val="{00000001-B4EF-4FFB-8A6F-AF14730B826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Evaluation!$W$41</c15:sqref>
                        </c15:formulaRef>
                      </c:ext>
                    </c:extLst>
                    <c:strCache>
                      <c:ptCount val="1"/>
                      <c:pt idx="0">
                        <c:v>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Evaluation!$X$38:$AF$38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Evaluation!$X$41:$AF$41</c15:sqref>
                        </c15:formulaRef>
                      </c:ext>
                    </c:extLst>
                    <c:numCache>
                      <c:formatCode>General</c:formatCode>
                      <c:ptCount val="9"/>
                      <c:pt idx="0">
                        <c:v>1.9E-2</c:v>
                      </c:pt>
                      <c:pt idx="1">
                        <c:v>1.9E-2</c:v>
                      </c:pt>
                      <c:pt idx="2">
                        <c:v>1.9E-2</c:v>
                      </c:pt>
                      <c:pt idx="3">
                        <c:v>1.9E-2</c:v>
                      </c:pt>
                      <c:pt idx="4">
                        <c:v>1.9E-2</c:v>
                      </c:pt>
                      <c:pt idx="5">
                        <c:v>2.5000000000000001E-2</c:v>
                      </c:pt>
                      <c:pt idx="6">
                        <c:v>4.8000000000000001E-2</c:v>
                      </c:pt>
                      <c:pt idx="7">
                        <c:v>0.372</c:v>
                      </c:pt>
                    </c:numCache>
                  </c:numRef>
                </c:val>
                <c:smooth val="0"/>
                <c:extLst xmlns:c15="http://schemas.microsoft.com/office/drawing/2012/chart">
                  <c:ext xmlns:c16="http://schemas.microsoft.com/office/drawing/2014/chart" uri="{C3380CC4-5D6E-409C-BE32-E72D297353CC}">
                    <c16:uniqueId val="{00000002-B4EF-4FFB-8A6F-AF14730B826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Evaluation!$W$42</c15:sqref>
                        </c15:formulaRef>
                      </c:ext>
                    </c:extLst>
                    <c:strCache>
                      <c:ptCount val="1"/>
                      <c:pt idx="0">
                        <c:v>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Evaluation!$X$38:$AF$38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Evaluation!$X$42:$AF$42</c15:sqref>
                        </c15:formulaRef>
                      </c:ext>
                    </c:extLst>
                    <c:numCache>
                      <c:formatCode>General</c:formatCode>
                      <c:ptCount val="9"/>
                      <c:pt idx="0">
                        <c:v>3.3000000000000002E-2</c:v>
                      </c:pt>
                      <c:pt idx="1">
                        <c:v>3.3000000000000002E-2</c:v>
                      </c:pt>
                      <c:pt idx="2">
                        <c:v>3.3000000000000002E-2</c:v>
                      </c:pt>
                      <c:pt idx="3">
                        <c:v>3.3000000000000002E-2</c:v>
                      </c:pt>
                      <c:pt idx="4">
                        <c:v>3.3000000000000002E-2</c:v>
                      </c:pt>
                      <c:pt idx="5">
                        <c:v>3.4000000000000002E-2</c:v>
                      </c:pt>
                      <c:pt idx="6">
                        <c:v>3.9E-2</c:v>
                      </c:pt>
                      <c:pt idx="7">
                        <c:v>5.1999999999999998E-2</c:v>
                      </c:pt>
                    </c:numCache>
                  </c:numRef>
                </c:val>
                <c:smooth val="0"/>
                <c:extLst xmlns:c15="http://schemas.microsoft.com/office/drawing/2012/chart">
                  <c:ext xmlns:c16="http://schemas.microsoft.com/office/drawing/2014/chart" uri="{C3380CC4-5D6E-409C-BE32-E72D297353CC}">
                    <c16:uniqueId val="{00000003-B4EF-4FFB-8A6F-AF14730B826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Evaluation!$W$43</c15:sqref>
                        </c15:formulaRef>
                      </c:ext>
                    </c:extLst>
                    <c:strCache>
                      <c:ptCount val="1"/>
                      <c:pt idx="0">
                        <c:v>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Evaluation!$X$38:$AF$38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Evaluation!$X$43:$AF$43</c15:sqref>
                        </c15:formulaRef>
                      </c:ext>
                    </c:extLst>
                    <c:numCache>
                      <c:formatCode>General</c:formatCode>
                      <c:ptCount val="9"/>
                      <c:pt idx="0">
                        <c:v>3.6999999999999998E-2</c:v>
                      </c:pt>
                      <c:pt idx="1">
                        <c:v>3.6999999999999998E-2</c:v>
                      </c:pt>
                      <c:pt idx="2">
                        <c:v>3.6999999999999998E-2</c:v>
                      </c:pt>
                      <c:pt idx="3">
                        <c:v>3.6999999999999998E-2</c:v>
                      </c:pt>
                      <c:pt idx="4">
                        <c:v>4.4999999999999998E-2</c:v>
                      </c:pt>
                      <c:pt idx="5">
                        <c:v>4.5999999999999999E-2</c:v>
                      </c:pt>
                      <c:pt idx="6">
                        <c:v>0.08</c:v>
                      </c:pt>
                      <c:pt idx="7">
                        <c:v>0.33</c:v>
                      </c:pt>
                    </c:numCache>
                  </c:numRef>
                </c:val>
                <c:smooth val="0"/>
                <c:extLst xmlns:c15="http://schemas.microsoft.com/office/drawing/2012/chart">
                  <c:ext xmlns:c16="http://schemas.microsoft.com/office/drawing/2014/chart" uri="{C3380CC4-5D6E-409C-BE32-E72D297353CC}">
                    <c16:uniqueId val="{00000004-B4EF-4FFB-8A6F-AF14730B826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Evaluation!$W$44</c15:sqref>
                        </c15:formulaRef>
                      </c:ext>
                    </c:extLst>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Evaluation!$X$38:$AF$38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Evaluation!$X$44:$AF$44</c15:sqref>
                        </c15:formulaRef>
                      </c:ext>
                    </c:extLst>
                    <c:numCache>
                      <c:formatCode>General</c:formatCode>
                      <c:ptCount val="9"/>
                    </c:numCache>
                  </c:numRef>
                </c:val>
                <c:smooth val="0"/>
                <c:extLst xmlns:c15="http://schemas.microsoft.com/office/drawing/2012/chart">
                  <c:ext xmlns:c16="http://schemas.microsoft.com/office/drawing/2014/chart" uri="{C3380CC4-5D6E-409C-BE32-E72D297353CC}">
                    <c16:uniqueId val="{00000005-B4EF-4FFB-8A6F-AF14730B826E}"/>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Evaluation!$W$46</c15:sqref>
                        </c15:formulaRef>
                      </c:ext>
                    </c:extLst>
                    <c:strCache>
                      <c:ptCount val="1"/>
                      <c:pt idx="0">
                        <c:v>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Evaluation!$X$38:$AF$38</c15:sqref>
                        </c15:formulaRef>
                      </c:ext>
                    </c:extLst>
                    <c:strCache>
                      <c:ptCount val="9"/>
                      <c:pt idx="0">
                        <c:v>0.1</c:v>
                      </c:pt>
                      <c:pt idx="1">
                        <c:v>0.2</c:v>
                      </c:pt>
                      <c:pt idx="2">
                        <c:v>0.3</c:v>
                      </c:pt>
                      <c:pt idx="3">
                        <c:v>0.4</c:v>
                      </c:pt>
                      <c:pt idx="4">
                        <c:v>0.5</c:v>
                      </c:pt>
                      <c:pt idx="5">
                        <c:v>0.6</c:v>
                      </c:pt>
                      <c:pt idx="6">
                        <c:v>0.7</c:v>
                      </c:pt>
                      <c:pt idx="7">
                        <c:v>0.8</c:v>
                      </c:pt>
                      <c:pt idx="8">
                        <c:v>0.9</c:v>
                      </c:pt>
                    </c:strCache>
                  </c:strRef>
                </c:cat>
                <c:val>
                  <c:numRef>
                    <c:extLst xmlns:c15="http://schemas.microsoft.com/office/drawing/2012/chart">
                      <c:ext xmlns:c15="http://schemas.microsoft.com/office/drawing/2012/chart" uri="{02D57815-91ED-43cb-92C2-25804820EDAC}">
                        <c15:formulaRef>
                          <c15:sqref>Evaluation!$X$46:$AF$46</c15:sqref>
                        </c15:formulaRef>
                      </c:ext>
                    </c:extLst>
                    <c:numCache>
                      <c:formatCode>General</c:formatCode>
                      <c:ptCount val="9"/>
                      <c:pt idx="0">
                        <c:v>154.9</c:v>
                      </c:pt>
                      <c:pt idx="1">
                        <c:v>180.9</c:v>
                      </c:pt>
                      <c:pt idx="2">
                        <c:v>165.4</c:v>
                      </c:pt>
                      <c:pt idx="3">
                        <c:v>148.6</c:v>
                      </c:pt>
                      <c:pt idx="4">
                        <c:v>142.47</c:v>
                      </c:pt>
                      <c:pt idx="5">
                        <c:v>125.24</c:v>
                      </c:pt>
                      <c:pt idx="6">
                        <c:v>114.7</c:v>
                      </c:pt>
                      <c:pt idx="7">
                        <c:v>96.26</c:v>
                      </c:pt>
                    </c:numCache>
                  </c:numRef>
                </c:val>
                <c:smooth val="0"/>
                <c:extLst xmlns:c15="http://schemas.microsoft.com/office/drawing/2012/chart">
                  <c:ext xmlns:c16="http://schemas.microsoft.com/office/drawing/2014/chart" uri="{C3380CC4-5D6E-409C-BE32-E72D297353CC}">
                    <c16:uniqueId val="{00000007-B4EF-4FFB-8A6F-AF14730B826E}"/>
                  </c:ext>
                </c:extLst>
              </c15:ser>
            </c15:filteredLineSeries>
          </c:ext>
        </c:extLst>
      </c:lineChart>
      <c:catAx>
        <c:axId val="51772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26792"/>
        <c:crosses val="autoZero"/>
        <c:auto val="1"/>
        <c:lblAlgn val="ctr"/>
        <c:lblOffset val="100"/>
        <c:noMultiLvlLbl val="0"/>
      </c:catAx>
      <c:valAx>
        <c:axId val="51772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29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Semantic!$Q$73</c:f>
              <c:strCache>
                <c:ptCount val="1"/>
                <c:pt idx="0">
                  <c:v>Cosine</c:v>
                </c:pt>
              </c:strCache>
            </c:strRef>
          </c:tx>
          <c:spPr>
            <a:solidFill>
              <a:schemeClr val="accent1"/>
            </a:solidFill>
            <a:ln>
              <a:noFill/>
            </a:ln>
            <a:effectLst/>
          </c:spPr>
          <c:invertIfNegative val="0"/>
          <c:cat>
            <c:multiLvlStrRef>
              <c:f>Semantic!$O$74:$P$81</c:f>
              <c:multiLvlStrCache>
                <c:ptCount val="8"/>
                <c:lvl>
                  <c:pt idx="0">
                    <c:v>dress</c:v>
                  </c:pt>
                  <c:pt idx="1">
                    <c:v>fabric</c:v>
                  </c:pt>
                  <c:pt idx="2">
                    <c:v>model</c:v>
                  </c:pt>
                  <c:pt idx="3">
                    <c:v>quality</c:v>
                  </c:pt>
                  <c:pt idx="4">
                    <c:v>price</c:v>
                  </c:pt>
                  <c:pt idx="5">
                    <c:v>body</c:v>
                  </c:pt>
                  <c:pt idx="6">
                    <c:v>top</c:v>
                  </c:pt>
                </c:lvl>
                <c:lvl>
                  <c:pt idx="0">
                    <c:v>1</c:v>
                  </c:pt>
                  <c:pt idx="1">
                    <c:v>2</c:v>
                  </c:pt>
                  <c:pt idx="2">
                    <c:v>3</c:v>
                  </c:pt>
                  <c:pt idx="3">
                    <c:v>4</c:v>
                  </c:pt>
                  <c:pt idx="4">
                    <c:v>5</c:v>
                  </c:pt>
                  <c:pt idx="5">
                    <c:v>6</c:v>
                  </c:pt>
                  <c:pt idx="6">
                    <c:v>7</c:v>
                  </c:pt>
                  <c:pt idx="7">
                    <c:v>Average</c:v>
                  </c:pt>
                </c:lvl>
              </c:multiLvlStrCache>
            </c:multiLvlStrRef>
          </c:cat>
          <c:val>
            <c:numRef>
              <c:f>Semantic!$Q$74:$Q$81</c:f>
              <c:numCache>
                <c:formatCode>General</c:formatCode>
                <c:ptCount val="8"/>
                <c:pt idx="0">
                  <c:v>0.56999999999999995</c:v>
                </c:pt>
                <c:pt idx="1">
                  <c:v>0.56799999999999995</c:v>
                </c:pt>
                <c:pt idx="2">
                  <c:v>0.60099999999999998</c:v>
                </c:pt>
                <c:pt idx="3">
                  <c:v>0.56599999999999995</c:v>
                </c:pt>
                <c:pt idx="4">
                  <c:v>0.60099999999999998</c:v>
                </c:pt>
                <c:pt idx="5">
                  <c:v>0.625</c:v>
                </c:pt>
                <c:pt idx="6">
                  <c:v>0.54500000000000004</c:v>
                </c:pt>
                <c:pt idx="7">
                  <c:v>0.58228571428571418</c:v>
                </c:pt>
              </c:numCache>
            </c:numRef>
          </c:val>
          <c:extLst>
            <c:ext xmlns:c16="http://schemas.microsoft.com/office/drawing/2014/chart" uri="{C3380CC4-5D6E-409C-BE32-E72D297353CC}">
              <c16:uniqueId val="{00000000-E9B5-4480-8FC7-B700E128EB1D}"/>
            </c:ext>
          </c:extLst>
        </c:ser>
        <c:ser>
          <c:idx val="1"/>
          <c:order val="1"/>
          <c:tx>
            <c:strRef>
              <c:f>Semantic!$R$73</c:f>
              <c:strCache>
                <c:ptCount val="1"/>
                <c:pt idx="0">
                  <c:v>Wordnet</c:v>
                </c:pt>
              </c:strCache>
            </c:strRef>
          </c:tx>
          <c:spPr>
            <a:solidFill>
              <a:schemeClr val="accent2"/>
            </a:solidFill>
            <a:ln>
              <a:noFill/>
            </a:ln>
            <a:effectLst/>
          </c:spPr>
          <c:invertIfNegative val="0"/>
          <c:cat>
            <c:multiLvlStrRef>
              <c:f>Semantic!$O$74:$P$81</c:f>
              <c:multiLvlStrCache>
                <c:ptCount val="8"/>
                <c:lvl>
                  <c:pt idx="0">
                    <c:v>dress</c:v>
                  </c:pt>
                  <c:pt idx="1">
                    <c:v>fabric</c:v>
                  </c:pt>
                  <c:pt idx="2">
                    <c:v>model</c:v>
                  </c:pt>
                  <c:pt idx="3">
                    <c:v>quality</c:v>
                  </c:pt>
                  <c:pt idx="4">
                    <c:v>price</c:v>
                  </c:pt>
                  <c:pt idx="5">
                    <c:v>body</c:v>
                  </c:pt>
                  <c:pt idx="6">
                    <c:v>top</c:v>
                  </c:pt>
                </c:lvl>
                <c:lvl>
                  <c:pt idx="0">
                    <c:v>1</c:v>
                  </c:pt>
                  <c:pt idx="1">
                    <c:v>2</c:v>
                  </c:pt>
                  <c:pt idx="2">
                    <c:v>3</c:v>
                  </c:pt>
                  <c:pt idx="3">
                    <c:v>4</c:v>
                  </c:pt>
                  <c:pt idx="4">
                    <c:v>5</c:v>
                  </c:pt>
                  <c:pt idx="5">
                    <c:v>6</c:v>
                  </c:pt>
                  <c:pt idx="6">
                    <c:v>7</c:v>
                  </c:pt>
                  <c:pt idx="7">
                    <c:v>Average</c:v>
                  </c:pt>
                </c:lvl>
              </c:multiLvlStrCache>
            </c:multiLvlStrRef>
          </c:cat>
          <c:val>
            <c:numRef>
              <c:f>Semantic!$R$74:$R$81</c:f>
              <c:numCache>
                <c:formatCode>General</c:formatCode>
                <c:ptCount val="8"/>
                <c:pt idx="0">
                  <c:v>0.40899999999999997</c:v>
                </c:pt>
                <c:pt idx="1">
                  <c:v>0.4</c:v>
                </c:pt>
                <c:pt idx="2">
                  <c:v>0.26500000000000001</c:v>
                </c:pt>
                <c:pt idx="3">
                  <c:v>0.437</c:v>
                </c:pt>
                <c:pt idx="4">
                  <c:v>0.28000000000000003</c:v>
                </c:pt>
                <c:pt idx="5">
                  <c:v>0.28000000000000003</c:v>
                </c:pt>
                <c:pt idx="6">
                  <c:v>0.38200000000000001</c:v>
                </c:pt>
                <c:pt idx="7">
                  <c:v>0.35042857142857142</c:v>
                </c:pt>
              </c:numCache>
            </c:numRef>
          </c:val>
          <c:extLst>
            <c:ext xmlns:c16="http://schemas.microsoft.com/office/drawing/2014/chart" uri="{C3380CC4-5D6E-409C-BE32-E72D297353CC}">
              <c16:uniqueId val="{00000001-E9B5-4480-8FC7-B700E128EB1D}"/>
            </c:ext>
          </c:extLst>
        </c:ser>
        <c:ser>
          <c:idx val="2"/>
          <c:order val="2"/>
          <c:tx>
            <c:strRef>
              <c:f>Semantic!$S$73</c:f>
              <c:strCache>
                <c:ptCount val="1"/>
                <c:pt idx="0">
                  <c:v>Path Similarity</c:v>
                </c:pt>
              </c:strCache>
            </c:strRef>
          </c:tx>
          <c:spPr>
            <a:solidFill>
              <a:schemeClr val="accent3"/>
            </a:solidFill>
            <a:ln>
              <a:noFill/>
            </a:ln>
            <a:effectLst/>
          </c:spPr>
          <c:invertIfNegative val="0"/>
          <c:cat>
            <c:multiLvlStrRef>
              <c:f>Semantic!$O$74:$P$81</c:f>
              <c:multiLvlStrCache>
                <c:ptCount val="8"/>
                <c:lvl>
                  <c:pt idx="0">
                    <c:v>dress</c:v>
                  </c:pt>
                  <c:pt idx="1">
                    <c:v>fabric</c:v>
                  </c:pt>
                  <c:pt idx="2">
                    <c:v>model</c:v>
                  </c:pt>
                  <c:pt idx="3">
                    <c:v>quality</c:v>
                  </c:pt>
                  <c:pt idx="4">
                    <c:v>price</c:v>
                  </c:pt>
                  <c:pt idx="5">
                    <c:v>body</c:v>
                  </c:pt>
                  <c:pt idx="6">
                    <c:v>top</c:v>
                  </c:pt>
                </c:lvl>
                <c:lvl>
                  <c:pt idx="0">
                    <c:v>1</c:v>
                  </c:pt>
                  <c:pt idx="1">
                    <c:v>2</c:v>
                  </c:pt>
                  <c:pt idx="2">
                    <c:v>3</c:v>
                  </c:pt>
                  <c:pt idx="3">
                    <c:v>4</c:v>
                  </c:pt>
                  <c:pt idx="4">
                    <c:v>5</c:v>
                  </c:pt>
                  <c:pt idx="5">
                    <c:v>6</c:v>
                  </c:pt>
                  <c:pt idx="6">
                    <c:v>7</c:v>
                  </c:pt>
                  <c:pt idx="7">
                    <c:v>Average</c:v>
                  </c:pt>
                </c:lvl>
              </c:multiLvlStrCache>
            </c:multiLvlStrRef>
          </c:cat>
          <c:val>
            <c:numRef>
              <c:f>Semantic!$S$74:$S$81</c:f>
              <c:numCache>
                <c:formatCode>General</c:formatCode>
                <c:ptCount val="8"/>
                <c:pt idx="0">
                  <c:v>0.129</c:v>
                </c:pt>
                <c:pt idx="1">
                  <c:v>0.19700000000000001</c:v>
                </c:pt>
                <c:pt idx="2">
                  <c:v>0.16</c:v>
                </c:pt>
                <c:pt idx="3">
                  <c:v>0.223</c:v>
                </c:pt>
                <c:pt idx="4">
                  <c:v>9.6000000000000002E-2</c:v>
                </c:pt>
                <c:pt idx="5">
                  <c:v>0.1</c:v>
                </c:pt>
                <c:pt idx="6">
                  <c:v>0.19</c:v>
                </c:pt>
                <c:pt idx="7">
                  <c:v>0.15642857142857142</c:v>
                </c:pt>
              </c:numCache>
            </c:numRef>
          </c:val>
          <c:extLst>
            <c:ext xmlns:c16="http://schemas.microsoft.com/office/drawing/2014/chart" uri="{C3380CC4-5D6E-409C-BE32-E72D297353CC}">
              <c16:uniqueId val="{00000002-E9B5-4480-8FC7-B700E128EB1D}"/>
            </c:ext>
          </c:extLst>
        </c:ser>
        <c:ser>
          <c:idx val="3"/>
          <c:order val="3"/>
          <c:tx>
            <c:strRef>
              <c:f>Semantic!$T$73</c:f>
              <c:strCache>
                <c:ptCount val="1"/>
                <c:pt idx="0">
                  <c:v>Word2Vec</c:v>
                </c:pt>
              </c:strCache>
            </c:strRef>
          </c:tx>
          <c:spPr>
            <a:solidFill>
              <a:schemeClr val="accent4"/>
            </a:solidFill>
            <a:ln>
              <a:noFill/>
            </a:ln>
            <a:effectLst/>
          </c:spPr>
          <c:invertIfNegative val="0"/>
          <c:cat>
            <c:multiLvlStrRef>
              <c:f>Semantic!$O$74:$P$81</c:f>
              <c:multiLvlStrCache>
                <c:ptCount val="8"/>
                <c:lvl>
                  <c:pt idx="0">
                    <c:v>dress</c:v>
                  </c:pt>
                  <c:pt idx="1">
                    <c:v>fabric</c:v>
                  </c:pt>
                  <c:pt idx="2">
                    <c:v>model</c:v>
                  </c:pt>
                  <c:pt idx="3">
                    <c:v>quality</c:v>
                  </c:pt>
                  <c:pt idx="4">
                    <c:v>price</c:v>
                  </c:pt>
                  <c:pt idx="5">
                    <c:v>body</c:v>
                  </c:pt>
                  <c:pt idx="6">
                    <c:v>top</c:v>
                  </c:pt>
                </c:lvl>
                <c:lvl>
                  <c:pt idx="0">
                    <c:v>1</c:v>
                  </c:pt>
                  <c:pt idx="1">
                    <c:v>2</c:v>
                  </c:pt>
                  <c:pt idx="2">
                    <c:v>3</c:v>
                  </c:pt>
                  <c:pt idx="3">
                    <c:v>4</c:v>
                  </c:pt>
                  <c:pt idx="4">
                    <c:v>5</c:v>
                  </c:pt>
                  <c:pt idx="5">
                    <c:v>6</c:v>
                  </c:pt>
                  <c:pt idx="6">
                    <c:v>7</c:v>
                  </c:pt>
                  <c:pt idx="7">
                    <c:v>Average</c:v>
                  </c:pt>
                </c:lvl>
              </c:multiLvlStrCache>
            </c:multiLvlStrRef>
          </c:cat>
          <c:val>
            <c:numRef>
              <c:f>Semantic!$T$74:$T$81</c:f>
              <c:numCache>
                <c:formatCode>General</c:formatCode>
                <c:ptCount val="8"/>
                <c:pt idx="0">
                  <c:v>0.97699999999999998</c:v>
                </c:pt>
                <c:pt idx="1">
                  <c:v>0.96399999999999997</c:v>
                </c:pt>
                <c:pt idx="2">
                  <c:v>0.96799999999999997</c:v>
                </c:pt>
                <c:pt idx="3">
                  <c:v>0.97099999999999997</c:v>
                </c:pt>
                <c:pt idx="4">
                  <c:v>0.96399999999999997</c:v>
                </c:pt>
                <c:pt idx="5">
                  <c:v>0.91600000000000004</c:v>
                </c:pt>
                <c:pt idx="6">
                  <c:v>0.97199999999999998</c:v>
                </c:pt>
                <c:pt idx="7">
                  <c:v>0.96171428571428563</c:v>
                </c:pt>
              </c:numCache>
            </c:numRef>
          </c:val>
          <c:extLst>
            <c:ext xmlns:c16="http://schemas.microsoft.com/office/drawing/2014/chart" uri="{C3380CC4-5D6E-409C-BE32-E72D297353CC}">
              <c16:uniqueId val="{00000000-C17E-40DB-AA7F-C3536885374A}"/>
            </c:ext>
          </c:extLst>
        </c:ser>
        <c:dLbls>
          <c:showLegendKey val="0"/>
          <c:showVal val="0"/>
          <c:showCatName val="0"/>
          <c:showSerName val="0"/>
          <c:showPercent val="0"/>
          <c:showBubbleSize val="0"/>
        </c:dLbls>
        <c:gapWidth val="219"/>
        <c:overlap val="-27"/>
        <c:axId val="504264912"/>
        <c:axId val="504265568"/>
      </c:barChart>
      <c:catAx>
        <c:axId val="50426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5568"/>
        <c:crosses val="autoZero"/>
        <c:auto val="1"/>
        <c:lblAlgn val="ctr"/>
        <c:lblOffset val="100"/>
        <c:noMultiLvlLbl val="0"/>
      </c:catAx>
      <c:valAx>
        <c:axId val="50426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Semantic!$X$50</c:f>
              <c:strCache>
                <c:ptCount val="1"/>
                <c:pt idx="0">
                  <c:v>Cosine</c:v>
                </c:pt>
              </c:strCache>
            </c:strRef>
          </c:tx>
          <c:spPr>
            <a:solidFill>
              <a:schemeClr val="accent1"/>
            </a:solidFill>
            <a:ln>
              <a:noFill/>
            </a:ln>
            <a:effectLst/>
          </c:spPr>
          <c:invertIfNegative val="0"/>
          <c:cat>
            <c:multiLvlStrRef>
              <c:f>Semantic!$V$51:$W$56</c:f>
              <c:multiLvlStrCache>
                <c:ptCount val="6"/>
                <c:lvl>
                  <c:pt idx="0">
                    <c:v>dress</c:v>
                  </c:pt>
                  <c:pt idx="1">
                    <c:v>length</c:v>
                  </c:pt>
                  <c:pt idx="2">
                    <c:v>size</c:v>
                  </c:pt>
                  <c:pt idx="3">
                    <c:v>quality</c:v>
                  </c:pt>
                  <c:pt idx="4">
                    <c:v>body</c:v>
                  </c:pt>
                </c:lvl>
                <c:lvl>
                  <c:pt idx="0">
                    <c:v>1</c:v>
                  </c:pt>
                  <c:pt idx="1">
                    <c:v>2</c:v>
                  </c:pt>
                  <c:pt idx="2">
                    <c:v>3</c:v>
                  </c:pt>
                  <c:pt idx="3">
                    <c:v>4</c:v>
                  </c:pt>
                  <c:pt idx="4">
                    <c:v>5</c:v>
                  </c:pt>
                  <c:pt idx="5">
                    <c:v>Average</c:v>
                  </c:pt>
                </c:lvl>
              </c:multiLvlStrCache>
            </c:multiLvlStrRef>
          </c:cat>
          <c:val>
            <c:numRef>
              <c:f>Semantic!$X$51:$X$56</c:f>
              <c:numCache>
                <c:formatCode>General</c:formatCode>
                <c:ptCount val="6"/>
                <c:pt idx="0">
                  <c:v>0.68200000000000005</c:v>
                </c:pt>
                <c:pt idx="1">
                  <c:v>0.59899999999999998</c:v>
                </c:pt>
                <c:pt idx="2">
                  <c:v>0.57999999999999996</c:v>
                </c:pt>
                <c:pt idx="3">
                  <c:v>0.56000000000000005</c:v>
                </c:pt>
                <c:pt idx="4">
                  <c:v>0.56299999999999994</c:v>
                </c:pt>
                <c:pt idx="5">
                  <c:v>0.5968</c:v>
                </c:pt>
              </c:numCache>
            </c:numRef>
          </c:val>
          <c:extLst>
            <c:ext xmlns:c16="http://schemas.microsoft.com/office/drawing/2014/chart" uri="{C3380CC4-5D6E-409C-BE32-E72D297353CC}">
              <c16:uniqueId val="{00000000-62B5-46BF-8D52-818307D0D0C8}"/>
            </c:ext>
          </c:extLst>
        </c:ser>
        <c:ser>
          <c:idx val="1"/>
          <c:order val="1"/>
          <c:tx>
            <c:strRef>
              <c:f>Semantic!$Y$50</c:f>
              <c:strCache>
                <c:ptCount val="1"/>
                <c:pt idx="0">
                  <c:v>Wordnet</c:v>
                </c:pt>
              </c:strCache>
            </c:strRef>
          </c:tx>
          <c:spPr>
            <a:solidFill>
              <a:schemeClr val="accent2"/>
            </a:solidFill>
            <a:ln>
              <a:noFill/>
            </a:ln>
            <a:effectLst/>
          </c:spPr>
          <c:invertIfNegative val="0"/>
          <c:cat>
            <c:multiLvlStrRef>
              <c:f>Semantic!$V$51:$W$56</c:f>
              <c:multiLvlStrCache>
                <c:ptCount val="6"/>
                <c:lvl>
                  <c:pt idx="0">
                    <c:v>dress</c:v>
                  </c:pt>
                  <c:pt idx="1">
                    <c:v>length</c:v>
                  </c:pt>
                  <c:pt idx="2">
                    <c:v>size</c:v>
                  </c:pt>
                  <c:pt idx="3">
                    <c:v>quality</c:v>
                  </c:pt>
                  <c:pt idx="4">
                    <c:v>body</c:v>
                  </c:pt>
                </c:lvl>
                <c:lvl>
                  <c:pt idx="0">
                    <c:v>1</c:v>
                  </c:pt>
                  <c:pt idx="1">
                    <c:v>2</c:v>
                  </c:pt>
                  <c:pt idx="2">
                    <c:v>3</c:v>
                  </c:pt>
                  <c:pt idx="3">
                    <c:v>4</c:v>
                  </c:pt>
                  <c:pt idx="4">
                    <c:v>5</c:v>
                  </c:pt>
                  <c:pt idx="5">
                    <c:v>Average</c:v>
                  </c:pt>
                </c:lvl>
              </c:multiLvlStrCache>
            </c:multiLvlStrRef>
          </c:cat>
          <c:val>
            <c:numRef>
              <c:f>Semantic!$Y$51:$Y$56</c:f>
              <c:numCache>
                <c:formatCode>General</c:formatCode>
                <c:ptCount val="6"/>
                <c:pt idx="0">
                  <c:v>0.42299999999999999</c:v>
                </c:pt>
                <c:pt idx="1">
                  <c:v>0.42399999999999999</c:v>
                </c:pt>
                <c:pt idx="2">
                  <c:v>0.439</c:v>
                </c:pt>
                <c:pt idx="3">
                  <c:v>0.36899999999999999</c:v>
                </c:pt>
                <c:pt idx="4">
                  <c:v>0.308</c:v>
                </c:pt>
                <c:pt idx="5">
                  <c:v>0.3926</c:v>
                </c:pt>
              </c:numCache>
            </c:numRef>
          </c:val>
          <c:extLst>
            <c:ext xmlns:c16="http://schemas.microsoft.com/office/drawing/2014/chart" uri="{C3380CC4-5D6E-409C-BE32-E72D297353CC}">
              <c16:uniqueId val="{00000001-62B5-46BF-8D52-818307D0D0C8}"/>
            </c:ext>
          </c:extLst>
        </c:ser>
        <c:ser>
          <c:idx val="2"/>
          <c:order val="2"/>
          <c:tx>
            <c:strRef>
              <c:f>Semantic!$Z$50</c:f>
              <c:strCache>
                <c:ptCount val="1"/>
                <c:pt idx="0">
                  <c:v>Path Similarity</c:v>
                </c:pt>
              </c:strCache>
            </c:strRef>
          </c:tx>
          <c:spPr>
            <a:solidFill>
              <a:schemeClr val="accent3"/>
            </a:solidFill>
            <a:ln>
              <a:noFill/>
            </a:ln>
            <a:effectLst/>
          </c:spPr>
          <c:invertIfNegative val="0"/>
          <c:cat>
            <c:multiLvlStrRef>
              <c:f>Semantic!$V$51:$W$56</c:f>
              <c:multiLvlStrCache>
                <c:ptCount val="6"/>
                <c:lvl>
                  <c:pt idx="0">
                    <c:v>dress</c:v>
                  </c:pt>
                  <c:pt idx="1">
                    <c:v>length</c:v>
                  </c:pt>
                  <c:pt idx="2">
                    <c:v>size</c:v>
                  </c:pt>
                  <c:pt idx="3">
                    <c:v>quality</c:v>
                  </c:pt>
                  <c:pt idx="4">
                    <c:v>body</c:v>
                  </c:pt>
                </c:lvl>
                <c:lvl>
                  <c:pt idx="0">
                    <c:v>1</c:v>
                  </c:pt>
                  <c:pt idx="1">
                    <c:v>2</c:v>
                  </c:pt>
                  <c:pt idx="2">
                    <c:v>3</c:v>
                  </c:pt>
                  <c:pt idx="3">
                    <c:v>4</c:v>
                  </c:pt>
                  <c:pt idx="4">
                    <c:v>5</c:v>
                  </c:pt>
                  <c:pt idx="5">
                    <c:v>Average</c:v>
                  </c:pt>
                </c:lvl>
              </c:multiLvlStrCache>
            </c:multiLvlStrRef>
          </c:cat>
          <c:val>
            <c:numRef>
              <c:f>Semantic!$Z$51:$Z$56</c:f>
              <c:numCache>
                <c:formatCode>General</c:formatCode>
                <c:ptCount val="6"/>
                <c:pt idx="0">
                  <c:v>0.19</c:v>
                </c:pt>
                <c:pt idx="1">
                  <c:v>0.21</c:v>
                </c:pt>
                <c:pt idx="2">
                  <c:v>0.21</c:v>
                </c:pt>
                <c:pt idx="3">
                  <c:v>0.13200000000000001</c:v>
                </c:pt>
                <c:pt idx="4">
                  <c:v>0.09</c:v>
                </c:pt>
                <c:pt idx="5">
                  <c:v>0.16639999999999999</c:v>
                </c:pt>
              </c:numCache>
            </c:numRef>
          </c:val>
          <c:extLst>
            <c:ext xmlns:c16="http://schemas.microsoft.com/office/drawing/2014/chart" uri="{C3380CC4-5D6E-409C-BE32-E72D297353CC}">
              <c16:uniqueId val="{00000002-62B5-46BF-8D52-818307D0D0C8}"/>
            </c:ext>
          </c:extLst>
        </c:ser>
        <c:ser>
          <c:idx val="3"/>
          <c:order val="3"/>
          <c:tx>
            <c:strRef>
              <c:f>Semantic!$AA$50</c:f>
              <c:strCache>
                <c:ptCount val="1"/>
                <c:pt idx="0">
                  <c:v>Word2Vec</c:v>
                </c:pt>
              </c:strCache>
            </c:strRef>
          </c:tx>
          <c:spPr>
            <a:solidFill>
              <a:schemeClr val="accent4"/>
            </a:solidFill>
            <a:ln>
              <a:noFill/>
            </a:ln>
            <a:effectLst/>
          </c:spPr>
          <c:invertIfNegative val="0"/>
          <c:cat>
            <c:multiLvlStrRef>
              <c:f>Semantic!$V$51:$W$56</c:f>
              <c:multiLvlStrCache>
                <c:ptCount val="6"/>
                <c:lvl>
                  <c:pt idx="0">
                    <c:v>dress</c:v>
                  </c:pt>
                  <c:pt idx="1">
                    <c:v>length</c:v>
                  </c:pt>
                  <c:pt idx="2">
                    <c:v>size</c:v>
                  </c:pt>
                  <c:pt idx="3">
                    <c:v>quality</c:v>
                  </c:pt>
                  <c:pt idx="4">
                    <c:v>body</c:v>
                  </c:pt>
                </c:lvl>
                <c:lvl>
                  <c:pt idx="0">
                    <c:v>1</c:v>
                  </c:pt>
                  <c:pt idx="1">
                    <c:v>2</c:v>
                  </c:pt>
                  <c:pt idx="2">
                    <c:v>3</c:v>
                  </c:pt>
                  <c:pt idx="3">
                    <c:v>4</c:v>
                  </c:pt>
                  <c:pt idx="4">
                    <c:v>5</c:v>
                  </c:pt>
                  <c:pt idx="5">
                    <c:v>Average</c:v>
                  </c:pt>
                </c:lvl>
              </c:multiLvlStrCache>
            </c:multiLvlStrRef>
          </c:cat>
          <c:val>
            <c:numRef>
              <c:f>Semantic!$AA$51:$AA$56</c:f>
              <c:numCache>
                <c:formatCode>General</c:formatCode>
                <c:ptCount val="6"/>
                <c:pt idx="0">
                  <c:v>0.995</c:v>
                </c:pt>
                <c:pt idx="1">
                  <c:v>0.98399999999999999</c:v>
                </c:pt>
                <c:pt idx="2">
                  <c:v>0.99099999999999999</c:v>
                </c:pt>
                <c:pt idx="3">
                  <c:v>0.98</c:v>
                </c:pt>
                <c:pt idx="4">
                  <c:v>0.98</c:v>
                </c:pt>
                <c:pt idx="5">
                  <c:v>0.98599999999999999</c:v>
                </c:pt>
              </c:numCache>
            </c:numRef>
          </c:val>
          <c:extLst>
            <c:ext xmlns:c16="http://schemas.microsoft.com/office/drawing/2014/chart" uri="{C3380CC4-5D6E-409C-BE32-E72D297353CC}">
              <c16:uniqueId val="{00000000-A206-40E6-9972-485E81BD58AB}"/>
            </c:ext>
          </c:extLst>
        </c:ser>
        <c:dLbls>
          <c:showLegendKey val="0"/>
          <c:showVal val="0"/>
          <c:showCatName val="0"/>
          <c:showSerName val="0"/>
          <c:showPercent val="0"/>
          <c:showBubbleSize val="0"/>
        </c:dLbls>
        <c:gapWidth val="219"/>
        <c:overlap val="-27"/>
        <c:axId val="407342584"/>
        <c:axId val="407350456"/>
      </c:barChart>
      <c:catAx>
        <c:axId val="40734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50456"/>
        <c:crosses val="autoZero"/>
        <c:auto val="1"/>
        <c:lblAlgn val="ctr"/>
        <c:lblOffset val="100"/>
        <c:noMultiLvlLbl val="0"/>
      </c:catAx>
      <c:valAx>
        <c:axId val="40735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42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Semantic!$X$73</c:f>
              <c:strCache>
                <c:ptCount val="1"/>
                <c:pt idx="0">
                  <c:v>Cosine</c:v>
                </c:pt>
              </c:strCache>
            </c:strRef>
          </c:tx>
          <c:spPr>
            <a:solidFill>
              <a:schemeClr val="accent1"/>
            </a:solidFill>
            <a:ln>
              <a:noFill/>
            </a:ln>
            <a:effectLst/>
          </c:spPr>
          <c:invertIfNegative val="0"/>
          <c:cat>
            <c:multiLvlStrRef>
              <c:f>Semantic!$V$74:$W$81</c:f>
              <c:multiLvlStrCache>
                <c:ptCount val="8"/>
                <c:lvl>
                  <c:pt idx="0">
                    <c:v>dress</c:v>
                  </c:pt>
                  <c:pt idx="1">
                    <c:v>model</c:v>
                  </c:pt>
                  <c:pt idx="2">
                    <c:v>length</c:v>
                  </c:pt>
                  <c:pt idx="3">
                    <c:v>quality</c:v>
                  </c:pt>
                  <c:pt idx="4">
                    <c:v>clothes</c:v>
                  </c:pt>
                  <c:pt idx="5">
                    <c:v>store</c:v>
                  </c:pt>
                  <c:pt idx="6">
                    <c:v>top</c:v>
                  </c:pt>
                </c:lvl>
                <c:lvl>
                  <c:pt idx="0">
                    <c:v>1</c:v>
                  </c:pt>
                  <c:pt idx="1">
                    <c:v>2</c:v>
                  </c:pt>
                  <c:pt idx="2">
                    <c:v>3</c:v>
                  </c:pt>
                  <c:pt idx="3">
                    <c:v>4</c:v>
                  </c:pt>
                  <c:pt idx="4">
                    <c:v>5</c:v>
                  </c:pt>
                  <c:pt idx="5">
                    <c:v>6</c:v>
                  </c:pt>
                  <c:pt idx="6">
                    <c:v>7</c:v>
                  </c:pt>
                  <c:pt idx="7">
                    <c:v>Average</c:v>
                  </c:pt>
                </c:lvl>
              </c:multiLvlStrCache>
            </c:multiLvlStrRef>
          </c:cat>
          <c:val>
            <c:numRef>
              <c:f>Semantic!$X$74:$X$81</c:f>
              <c:numCache>
                <c:formatCode>General</c:formatCode>
                <c:ptCount val="8"/>
                <c:pt idx="0">
                  <c:v>0.56699999999999995</c:v>
                </c:pt>
                <c:pt idx="1">
                  <c:v>0.53700000000000003</c:v>
                </c:pt>
                <c:pt idx="2">
                  <c:v>0.62</c:v>
                </c:pt>
                <c:pt idx="3">
                  <c:v>0.58099999999999996</c:v>
                </c:pt>
                <c:pt idx="4">
                  <c:v>0.57299999999999995</c:v>
                </c:pt>
                <c:pt idx="5">
                  <c:v>0.54100000000000004</c:v>
                </c:pt>
                <c:pt idx="6">
                  <c:v>0.61</c:v>
                </c:pt>
                <c:pt idx="7">
                  <c:v>0.57557142857142851</c:v>
                </c:pt>
              </c:numCache>
            </c:numRef>
          </c:val>
          <c:extLst>
            <c:ext xmlns:c16="http://schemas.microsoft.com/office/drawing/2014/chart" uri="{C3380CC4-5D6E-409C-BE32-E72D297353CC}">
              <c16:uniqueId val="{00000000-9303-4512-BF79-6A7158183496}"/>
            </c:ext>
          </c:extLst>
        </c:ser>
        <c:ser>
          <c:idx val="1"/>
          <c:order val="1"/>
          <c:tx>
            <c:strRef>
              <c:f>Semantic!$Y$73</c:f>
              <c:strCache>
                <c:ptCount val="1"/>
                <c:pt idx="0">
                  <c:v>Wordnet</c:v>
                </c:pt>
              </c:strCache>
            </c:strRef>
          </c:tx>
          <c:spPr>
            <a:solidFill>
              <a:schemeClr val="accent2"/>
            </a:solidFill>
            <a:ln>
              <a:noFill/>
            </a:ln>
            <a:effectLst/>
          </c:spPr>
          <c:invertIfNegative val="0"/>
          <c:cat>
            <c:multiLvlStrRef>
              <c:f>Semantic!$V$74:$W$81</c:f>
              <c:multiLvlStrCache>
                <c:ptCount val="8"/>
                <c:lvl>
                  <c:pt idx="0">
                    <c:v>dress</c:v>
                  </c:pt>
                  <c:pt idx="1">
                    <c:v>model</c:v>
                  </c:pt>
                  <c:pt idx="2">
                    <c:v>length</c:v>
                  </c:pt>
                  <c:pt idx="3">
                    <c:v>quality</c:v>
                  </c:pt>
                  <c:pt idx="4">
                    <c:v>clothes</c:v>
                  </c:pt>
                  <c:pt idx="5">
                    <c:v>store</c:v>
                  </c:pt>
                  <c:pt idx="6">
                    <c:v>top</c:v>
                  </c:pt>
                </c:lvl>
                <c:lvl>
                  <c:pt idx="0">
                    <c:v>1</c:v>
                  </c:pt>
                  <c:pt idx="1">
                    <c:v>2</c:v>
                  </c:pt>
                  <c:pt idx="2">
                    <c:v>3</c:v>
                  </c:pt>
                  <c:pt idx="3">
                    <c:v>4</c:v>
                  </c:pt>
                  <c:pt idx="4">
                    <c:v>5</c:v>
                  </c:pt>
                  <c:pt idx="5">
                    <c:v>6</c:v>
                  </c:pt>
                  <c:pt idx="6">
                    <c:v>7</c:v>
                  </c:pt>
                  <c:pt idx="7">
                    <c:v>Average</c:v>
                  </c:pt>
                </c:lvl>
              </c:multiLvlStrCache>
            </c:multiLvlStrRef>
          </c:cat>
          <c:val>
            <c:numRef>
              <c:f>Semantic!$Y$74:$Y$81</c:f>
              <c:numCache>
                <c:formatCode>General</c:formatCode>
                <c:ptCount val="8"/>
                <c:pt idx="0">
                  <c:v>0.375</c:v>
                </c:pt>
                <c:pt idx="1">
                  <c:v>0.27500000000000002</c:v>
                </c:pt>
                <c:pt idx="2">
                  <c:v>0.29699999999999999</c:v>
                </c:pt>
                <c:pt idx="3">
                  <c:v>0.372</c:v>
                </c:pt>
                <c:pt idx="4">
                  <c:v>0.46899999999999997</c:v>
                </c:pt>
                <c:pt idx="5">
                  <c:v>0.23300000000000001</c:v>
                </c:pt>
                <c:pt idx="6">
                  <c:v>0.24099999999999999</c:v>
                </c:pt>
                <c:pt idx="7">
                  <c:v>0.32314285714285712</c:v>
                </c:pt>
              </c:numCache>
            </c:numRef>
          </c:val>
          <c:extLst>
            <c:ext xmlns:c16="http://schemas.microsoft.com/office/drawing/2014/chart" uri="{C3380CC4-5D6E-409C-BE32-E72D297353CC}">
              <c16:uniqueId val="{00000001-9303-4512-BF79-6A7158183496}"/>
            </c:ext>
          </c:extLst>
        </c:ser>
        <c:ser>
          <c:idx val="2"/>
          <c:order val="2"/>
          <c:tx>
            <c:strRef>
              <c:f>Semantic!$Z$73</c:f>
              <c:strCache>
                <c:ptCount val="1"/>
                <c:pt idx="0">
                  <c:v>Path Similarity</c:v>
                </c:pt>
              </c:strCache>
            </c:strRef>
          </c:tx>
          <c:spPr>
            <a:solidFill>
              <a:schemeClr val="accent3"/>
            </a:solidFill>
            <a:ln>
              <a:noFill/>
            </a:ln>
            <a:effectLst/>
          </c:spPr>
          <c:invertIfNegative val="0"/>
          <c:cat>
            <c:multiLvlStrRef>
              <c:f>Semantic!$V$74:$W$81</c:f>
              <c:multiLvlStrCache>
                <c:ptCount val="8"/>
                <c:lvl>
                  <c:pt idx="0">
                    <c:v>dress</c:v>
                  </c:pt>
                  <c:pt idx="1">
                    <c:v>model</c:v>
                  </c:pt>
                  <c:pt idx="2">
                    <c:v>length</c:v>
                  </c:pt>
                  <c:pt idx="3">
                    <c:v>quality</c:v>
                  </c:pt>
                  <c:pt idx="4">
                    <c:v>clothes</c:v>
                  </c:pt>
                  <c:pt idx="5">
                    <c:v>store</c:v>
                  </c:pt>
                  <c:pt idx="6">
                    <c:v>top</c:v>
                  </c:pt>
                </c:lvl>
                <c:lvl>
                  <c:pt idx="0">
                    <c:v>1</c:v>
                  </c:pt>
                  <c:pt idx="1">
                    <c:v>2</c:v>
                  </c:pt>
                  <c:pt idx="2">
                    <c:v>3</c:v>
                  </c:pt>
                  <c:pt idx="3">
                    <c:v>4</c:v>
                  </c:pt>
                  <c:pt idx="4">
                    <c:v>5</c:v>
                  </c:pt>
                  <c:pt idx="5">
                    <c:v>6</c:v>
                  </c:pt>
                  <c:pt idx="6">
                    <c:v>7</c:v>
                  </c:pt>
                  <c:pt idx="7">
                    <c:v>Average</c:v>
                  </c:pt>
                </c:lvl>
              </c:multiLvlStrCache>
            </c:multiLvlStrRef>
          </c:cat>
          <c:val>
            <c:numRef>
              <c:f>Semantic!$Z$74:$Z$81</c:f>
              <c:numCache>
                <c:formatCode>General</c:formatCode>
                <c:ptCount val="8"/>
                <c:pt idx="0">
                  <c:v>0.18</c:v>
                </c:pt>
                <c:pt idx="1">
                  <c:v>0.16600000000000001</c:v>
                </c:pt>
                <c:pt idx="2">
                  <c:v>0.186</c:v>
                </c:pt>
                <c:pt idx="3">
                  <c:v>0.2</c:v>
                </c:pt>
                <c:pt idx="4">
                  <c:v>0.13900000000000001</c:v>
                </c:pt>
                <c:pt idx="5">
                  <c:v>7.3999999999999996E-2</c:v>
                </c:pt>
                <c:pt idx="6">
                  <c:v>9.1999999999999998E-2</c:v>
                </c:pt>
                <c:pt idx="7">
                  <c:v>0.14814285714285713</c:v>
                </c:pt>
              </c:numCache>
            </c:numRef>
          </c:val>
          <c:extLst>
            <c:ext xmlns:c16="http://schemas.microsoft.com/office/drawing/2014/chart" uri="{C3380CC4-5D6E-409C-BE32-E72D297353CC}">
              <c16:uniqueId val="{00000002-9303-4512-BF79-6A7158183496}"/>
            </c:ext>
          </c:extLst>
        </c:ser>
        <c:ser>
          <c:idx val="3"/>
          <c:order val="3"/>
          <c:tx>
            <c:strRef>
              <c:f>Semantic!$AA$73</c:f>
              <c:strCache>
                <c:ptCount val="1"/>
                <c:pt idx="0">
                  <c:v>Word2Vec</c:v>
                </c:pt>
              </c:strCache>
            </c:strRef>
          </c:tx>
          <c:spPr>
            <a:solidFill>
              <a:schemeClr val="accent4"/>
            </a:solidFill>
            <a:ln>
              <a:noFill/>
            </a:ln>
            <a:effectLst/>
          </c:spPr>
          <c:invertIfNegative val="0"/>
          <c:cat>
            <c:multiLvlStrRef>
              <c:f>Semantic!$V$74:$W$81</c:f>
              <c:multiLvlStrCache>
                <c:ptCount val="8"/>
                <c:lvl>
                  <c:pt idx="0">
                    <c:v>dress</c:v>
                  </c:pt>
                  <c:pt idx="1">
                    <c:v>model</c:v>
                  </c:pt>
                  <c:pt idx="2">
                    <c:v>length</c:v>
                  </c:pt>
                  <c:pt idx="3">
                    <c:v>quality</c:v>
                  </c:pt>
                  <c:pt idx="4">
                    <c:v>clothes</c:v>
                  </c:pt>
                  <c:pt idx="5">
                    <c:v>store</c:v>
                  </c:pt>
                  <c:pt idx="6">
                    <c:v>top</c:v>
                  </c:pt>
                </c:lvl>
                <c:lvl>
                  <c:pt idx="0">
                    <c:v>1</c:v>
                  </c:pt>
                  <c:pt idx="1">
                    <c:v>2</c:v>
                  </c:pt>
                  <c:pt idx="2">
                    <c:v>3</c:v>
                  </c:pt>
                  <c:pt idx="3">
                    <c:v>4</c:v>
                  </c:pt>
                  <c:pt idx="4">
                    <c:v>5</c:v>
                  </c:pt>
                  <c:pt idx="5">
                    <c:v>6</c:v>
                  </c:pt>
                  <c:pt idx="6">
                    <c:v>7</c:v>
                  </c:pt>
                  <c:pt idx="7">
                    <c:v>Average</c:v>
                  </c:pt>
                </c:lvl>
              </c:multiLvlStrCache>
            </c:multiLvlStrRef>
          </c:cat>
          <c:val>
            <c:numRef>
              <c:f>Semantic!$AA$74:$AA$81</c:f>
              <c:numCache>
                <c:formatCode>General</c:formatCode>
                <c:ptCount val="8"/>
                <c:pt idx="0">
                  <c:v>0.98499999999999999</c:v>
                </c:pt>
                <c:pt idx="1">
                  <c:v>0.96099999999999997</c:v>
                </c:pt>
                <c:pt idx="2">
                  <c:v>0.98099999999999998</c:v>
                </c:pt>
                <c:pt idx="3">
                  <c:v>0.96</c:v>
                </c:pt>
                <c:pt idx="4">
                  <c:v>0.92800000000000005</c:v>
                </c:pt>
                <c:pt idx="5">
                  <c:v>0.94699999999999995</c:v>
                </c:pt>
                <c:pt idx="6">
                  <c:v>0.97199999999999998</c:v>
                </c:pt>
                <c:pt idx="7">
                  <c:v>0.96199999999999997</c:v>
                </c:pt>
              </c:numCache>
            </c:numRef>
          </c:val>
          <c:extLst>
            <c:ext xmlns:c16="http://schemas.microsoft.com/office/drawing/2014/chart" uri="{C3380CC4-5D6E-409C-BE32-E72D297353CC}">
              <c16:uniqueId val="{00000000-BBDB-4FE6-8AAA-9E65D2A15332}"/>
            </c:ext>
          </c:extLst>
        </c:ser>
        <c:dLbls>
          <c:showLegendKey val="0"/>
          <c:showVal val="0"/>
          <c:showCatName val="0"/>
          <c:showSerName val="0"/>
          <c:showPercent val="0"/>
          <c:showBubbleSize val="0"/>
        </c:dLbls>
        <c:gapWidth val="219"/>
        <c:overlap val="-27"/>
        <c:axId val="547279464"/>
        <c:axId val="547278808"/>
      </c:barChart>
      <c:catAx>
        <c:axId val="54727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78808"/>
        <c:crosses val="autoZero"/>
        <c:auto val="1"/>
        <c:lblAlgn val="ctr"/>
        <c:lblOffset val="100"/>
        <c:noMultiLvlLbl val="0"/>
      </c:catAx>
      <c:valAx>
        <c:axId val="54727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79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Semantic!$Q$98</c:f>
              <c:strCache>
                <c:ptCount val="1"/>
                <c:pt idx="0">
                  <c:v>Cosine</c:v>
                </c:pt>
              </c:strCache>
            </c:strRef>
          </c:tx>
          <c:spPr>
            <a:solidFill>
              <a:schemeClr val="accent1"/>
            </a:solidFill>
            <a:ln>
              <a:noFill/>
            </a:ln>
            <a:effectLst/>
          </c:spPr>
          <c:invertIfNegative val="0"/>
          <c:cat>
            <c:multiLvlStrRef>
              <c:f>Semantic!$O$99:$P$104</c:f>
              <c:multiLvlStrCache>
                <c:ptCount val="6"/>
                <c:lvl>
                  <c:pt idx="0">
                    <c:v>play</c:v>
                  </c:pt>
                  <c:pt idx="1">
                    <c:v>game</c:v>
                  </c:pt>
                  <c:pt idx="2">
                    <c:v>player</c:v>
                  </c:pt>
                  <c:pt idx="3">
                    <c:v>support</c:v>
                  </c:pt>
                  <c:pt idx="4">
                    <c:v>problem</c:v>
                  </c:pt>
                </c:lvl>
                <c:lvl>
                  <c:pt idx="0">
                    <c:v>1</c:v>
                  </c:pt>
                  <c:pt idx="1">
                    <c:v>2</c:v>
                  </c:pt>
                  <c:pt idx="2">
                    <c:v>3</c:v>
                  </c:pt>
                  <c:pt idx="3">
                    <c:v>4</c:v>
                  </c:pt>
                  <c:pt idx="4">
                    <c:v>5</c:v>
                  </c:pt>
                  <c:pt idx="5">
                    <c:v>Average</c:v>
                  </c:pt>
                </c:lvl>
              </c:multiLvlStrCache>
            </c:multiLvlStrRef>
          </c:cat>
          <c:val>
            <c:numRef>
              <c:f>Semantic!$Q$99:$Q$104</c:f>
              <c:numCache>
                <c:formatCode>General</c:formatCode>
                <c:ptCount val="6"/>
                <c:pt idx="0">
                  <c:v>0.60299999999999998</c:v>
                </c:pt>
                <c:pt idx="1">
                  <c:v>0.56399999999999995</c:v>
                </c:pt>
                <c:pt idx="2">
                  <c:v>0.54500000000000004</c:v>
                </c:pt>
                <c:pt idx="3">
                  <c:v>0.60799999999999998</c:v>
                </c:pt>
                <c:pt idx="4">
                  <c:v>0.6</c:v>
                </c:pt>
                <c:pt idx="5">
                  <c:v>0.58399999999999996</c:v>
                </c:pt>
              </c:numCache>
            </c:numRef>
          </c:val>
          <c:extLst>
            <c:ext xmlns:c16="http://schemas.microsoft.com/office/drawing/2014/chart" uri="{C3380CC4-5D6E-409C-BE32-E72D297353CC}">
              <c16:uniqueId val="{00000000-4520-4EE9-80BD-D57C994836C0}"/>
            </c:ext>
          </c:extLst>
        </c:ser>
        <c:ser>
          <c:idx val="1"/>
          <c:order val="1"/>
          <c:tx>
            <c:strRef>
              <c:f>Semantic!$R$98</c:f>
              <c:strCache>
                <c:ptCount val="1"/>
                <c:pt idx="0">
                  <c:v>Wordnet</c:v>
                </c:pt>
              </c:strCache>
            </c:strRef>
          </c:tx>
          <c:spPr>
            <a:solidFill>
              <a:schemeClr val="accent2"/>
            </a:solidFill>
            <a:ln>
              <a:noFill/>
            </a:ln>
            <a:effectLst/>
          </c:spPr>
          <c:invertIfNegative val="0"/>
          <c:cat>
            <c:multiLvlStrRef>
              <c:f>Semantic!$O$99:$P$104</c:f>
              <c:multiLvlStrCache>
                <c:ptCount val="6"/>
                <c:lvl>
                  <c:pt idx="0">
                    <c:v>play</c:v>
                  </c:pt>
                  <c:pt idx="1">
                    <c:v>game</c:v>
                  </c:pt>
                  <c:pt idx="2">
                    <c:v>player</c:v>
                  </c:pt>
                  <c:pt idx="3">
                    <c:v>support</c:v>
                  </c:pt>
                  <c:pt idx="4">
                    <c:v>problem</c:v>
                  </c:pt>
                </c:lvl>
                <c:lvl>
                  <c:pt idx="0">
                    <c:v>1</c:v>
                  </c:pt>
                  <c:pt idx="1">
                    <c:v>2</c:v>
                  </c:pt>
                  <c:pt idx="2">
                    <c:v>3</c:v>
                  </c:pt>
                  <c:pt idx="3">
                    <c:v>4</c:v>
                  </c:pt>
                  <c:pt idx="4">
                    <c:v>5</c:v>
                  </c:pt>
                  <c:pt idx="5">
                    <c:v>Average</c:v>
                  </c:pt>
                </c:lvl>
              </c:multiLvlStrCache>
            </c:multiLvlStrRef>
          </c:cat>
          <c:val>
            <c:numRef>
              <c:f>Semantic!$R$99:$R$104</c:f>
              <c:numCache>
                <c:formatCode>General</c:formatCode>
                <c:ptCount val="6"/>
                <c:pt idx="0">
                  <c:v>0.23499999999999999</c:v>
                </c:pt>
                <c:pt idx="1">
                  <c:v>0.312</c:v>
                </c:pt>
                <c:pt idx="2">
                  <c:v>0.32900000000000001</c:v>
                </c:pt>
                <c:pt idx="3">
                  <c:v>0.40600000000000003</c:v>
                </c:pt>
                <c:pt idx="4">
                  <c:v>0.41499999999999998</c:v>
                </c:pt>
                <c:pt idx="5">
                  <c:v>0.33940000000000003</c:v>
                </c:pt>
              </c:numCache>
            </c:numRef>
          </c:val>
          <c:extLst>
            <c:ext xmlns:c16="http://schemas.microsoft.com/office/drawing/2014/chart" uri="{C3380CC4-5D6E-409C-BE32-E72D297353CC}">
              <c16:uniqueId val="{00000001-4520-4EE9-80BD-D57C994836C0}"/>
            </c:ext>
          </c:extLst>
        </c:ser>
        <c:ser>
          <c:idx val="2"/>
          <c:order val="2"/>
          <c:tx>
            <c:strRef>
              <c:f>Semantic!$S$98</c:f>
              <c:strCache>
                <c:ptCount val="1"/>
                <c:pt idx="0">
                  <c:v>Path Similarity</c:v>
                </c:pt>
              </c:strCache>
            </c:strRef>
          </c:tx>
          <c:spPr>
            <a:solidFill>
              <a:schemeClr val="accent3"/>
            </a:solidFill>
            <a:ln>
              <a:noFill/>
            </a:ln>
            <a:effectLst/>
          </c:spPr>
          <c:invertIfNegative val="0"/>
          <c:cat>
            <c:multiLvlStrRef>
              <c:f>Semantic!$O$99:$P$104</c:f>
              <c:multiLvlStrCache>
                <c:ptCount val="6"/>
                <c:lvl>
                  <c:pt idx="0">
                    <c:v>play</c:v>
                  </c:pt>
                  <c:pt idx="1">
                    <c:v>game</c:v>
                  </c:pt>
                  <c:pt idx="2">
                    <c:v>player</c:v>
                  </c:pt>
                  <c:pt idx="3">
                    <c:v>support</c:v>
                  </c:pt>
                  <c:pt idx="4">
                    <c:v>problem</c:v>
                  </c:pt>
                </c:lvl>
                <c:lvl>
                  <c:pt idx="0">
                    <c:v>1</c:v>
                  </c:pt>
                  <c:pt idx="1">
                    <c:v>2</c:v>
                  </c:pt>
                  <c:pt idx="2">
                    <c:v>3</c:v>
                  </c:pt>
                  <c:pt idx="3">
                    <c:v>4</c:v>
                  </c:pt>
                  <c:pt idx="4">
                    <c:v>5</c:v>
                  </c:pt>
                  <c:pt idx="5">
                    <c:v>Average</c:v>
                  </c:pt>
                </c:lvl>
              </c:multiLvlStrCache>
            </c:multiLvlStrRef>
          </c:cat>
          <c:val>
            <c:numRef>
              <c:f>Semantic!$S$99:$S$104</c:f>
              <c:numCache>
                <c:formatCode>General</c:formatCode>
                <c:ptCount val="6"/>
                <c:pt idx="0">
                  <c:v>8.7999999999999995E-2</c:v>
                </c:pt>
                <c:pt idx="1">
                  <c:v>9.7000000000000003E-2</c:v>
                </c:pt>
                <c:pt idx="2">
                  <c:v>0.182</c:v>
                </c:pt>
                <c:pt idx="3">
                  <c:v>0.192</c:v>
                </c:pt>
                <c:pt idx="4">
                  <c:v>0.21199999999999999</c:v>
                </c:pt>
                <c:pt idx="5">
                  <c:v>0.15419999999999998</c:v>
                </c:pt>
              </c:numCache>
            </c:numRef>
          </c:val>
          <c:extLst>
            <c:ext xmlns:c16="http://schemas.microsoft.com/office/drawing/2014/chart" uri="{C3380CC4-5D6E-409C-BE32-E72D297353CC}">
              <c16:uniqueId val="{00000002-4520-4EE9-80BD-D57C994836C0}"/>
            </c:ext>
          </c:extLst>
        </c:ser>
        <c:ser>
          <c:idx val="3"/>
          <c:order val="3"/>
          <c:tx>
            <c:strRef>
              <c:f>Semantic!$T$98</c:f>
              <c:strCache>
                <c:ptCount val="1"/>
                <c:pt idx="0">
                  <c:v>Word2Vec</c:v>
                </c:pt>
              </c:strCache>
            </c:strRef>
          </c:tx>
          <c:spPr>
            <a:solidFill>
              <a:schemeClr val="accent4"/>
            </a:solidFill>
            <a:ln>
              <a:noFill/>
            </a:ln>
            <a:effectLst/>
          </c:spPr>
          <c:invertIfNegative val="0"/>
          <c:cat>
            <c:multiLvlStrRef>
              <c:f>Semantic!$O$99:$P$104</c:f>
              <c:multiLvlStrCache>
                <c:ptCount val="6"/>
                <c:lvl>
                  <c:pt idx="0">
                    <c:v>play</c:v>
                  </c:pt>
                  <c:pt idx="1">
                    <c:v>game</c:v>
                  </c:pt>
                  <c:pt idx="2">
                    <c:v>player</c:v>
                  </c:pt>
                  <c:pt idx="3">
                    <c:v>support</c:v>
                  </c:pt>
                  <c:pt idx="4">
                    <c:v>problem</c:v>
                  </c:pt>
                </c:lvl>
                <c:lvl>
                  <c:pt idx="0">
                    <c:v>1</c:v>
                  </c:pt>
                  <c:pt idx="1">
                    <c:v>2</c:v>
                  </c:pt>
                  <c:pt idx="2">
                    <c:v>3</c:v>
                  </c:pt>
                  <c:pt idx="3">
                    <c:v>4</c:v>
                  </c:pt>
                  <c:pt idx="4">
                    <c:v>5</c:v>
                  </c:pt>
                  <c:pt idx="5">
                    <c:v>Average</c:v>
                  </c:pt>
                </c:lvl>
              </c:multiLvlStrCache>
            </c:multiLvlStrRef>
          </c:cat>
          <c:val>
            <c:numRef>
              <c:f>Semantic!$T$99:$T$104</c:f>
              <c:numCache>
                <c:formatCode>General</c:formatCode>
                <c:ptCount val="6"/>
                <c:pt idx="0">
                  <c:v>0.88</c:v>
                </c:pt>
                <c:pt idx="1">
                  <c:v>0.998</c:v>
                </c:pt>
                <c:pt idx="2">
                  <c:v>0.83</c:v>
                </c:pt>
                <c:pt idx="3">
                  <c:v>0.90200000000000002</c:v>
                </c:pt>
                <c:pt idx="4">
                  <c:v>0.95299999999999996</c:v>
                </c:pt>
                <c:pt idx="5">
                  <c:v>0.91260000000000008</c:v>
                </c:pt>
              </c:numCache>
            </c:numRef>
          </c:val>
          <c:extLst>
            <c:ext xmlns:c16="http://schemas.microsoft.com/office/drawing/2014/chart" uri="{C3380CC4-5D6E-409C-BE32-E72D297353CC}">
              <c16:uniqueId val="{00000000-7DCD-4188-806E-B3F59F2612ED}"/>
            </c:ext>
          </c:extLst>
        </c:ser>
        <c:dLbls>
          <c:showLegendKey val="0"/>
          <c:showVal val="0"/>
          <c:showCatName val="0"/>
          <c:showSerName val="0"/>
          <c:showPercent val="0"/>
          <c:showBubbleSize val="0"/>
        </c:dLbls>
        <c:gapWidth val="219"/>
        <c:overlap val="-27"/>
        <c:axId val="410451248"/>
        <c:axId val="410453544"/>
      </c:barChart>
      <c:catAx>
        <c:axId val="41045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53544"/>
        <c:crosses val="autoZero"/>
        <c:auto val="1"/>
        <c:lblAlgn val="ctr"/>
        <c:lblOffset val="100"/>
        <c:noMultiLvlLbl val="0"/>
      </c:catAx>
      <c:valAx>
        <c:axId val="41045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5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Semantic!$X$98</c:f>
              <c:strCache>
                <c:ptCount val="1"/>
                <c:pt idx="0">
                  <c:v>Cosine</c:v>
                </c:pt>
              </c:strCache>
            </c:strRef>
          </c:tx>
          <c:spPr>
            <a:solidFill>
              <a:schemeClr val="accent1"/>
            </a:solidFill>
            <a:ln>
              <a:noFill/>
            </a:ln>
            <a:effectLst/>
          </c:spPr>
          <c:invertIfNegative val="0"/>
          <c:cat>
            <c:multiLvlStrRef>
              <c:f>Semantic!$V$99:$W$104</c:f>
              <c:multiLvlStrCache>
                <c:ptCount val="6"/>
                <c:lvl>
                  <c:pt idx="0">
                    <c:v>game</c:v>
                  </c:pt>
                  <c:pt idx="1">
                    <c:v>play</c:v>
                  </c:pt>
                  <c:pt idx="2">
                    <c:v>people</c:v>
                  </c:pt>
                  <c:pt idx="3">
                    <c:v>player</c:v>
                  </c:pt>
                  <c:pt idx="4">
                    <c:v>time</c:v>
                  </c:pt>
                </c:lvl>
                <c:lvl>
                  <c:pt idx="0">
                    <c:v>1</c:v>
                  </c:pt>
                  <c:pt idx="1">
                    <c:v>2</c:v>
                  </c:pt>
                  <c:pt idx="2">
                    <c:v>3</c:v>
                  </c:pt>
                  <c:pt idx="3">
                    <c:v>4</c:v>
                  </c:pt>
                  <c:pt idx="4">
                    <c:v>5</c:v>
                  </c:pt>
                  <c:pt idx="5">
                    <c:v>Average</c:v>
                  </c:pt>
                </c:lvl>
              </c:multiLvlStrCache>
            </c:multiLvlStrRef>
          </c:cat>
          <c:val>
            <c:numRef>
              <c:f>Semantic!$X$99:$X$104</c:f>
              <c:numCache>
                <c:formatCode>General</c:formatCode>
                <c:ptCount val="6"/>
                <c:pt idx="0">
                  <c:v>0.58599999999999997</c:v>
                </c:pt>
                <c:pt idx="1">
                  <c:v>0.61</c:v>
                </c:pt>
                <c:pt idx="2">
                  <c:v>0.57999999999999996</c:v>
                </c:pt>
                <c:pt idx="3">
                  <c:v>0.57099999999999995</c:v>
                </c:pt>
                <c:pt idx="4">
                  <c:v>0.629</c:v>
                </c:pt>
                <c:pt idx="5">
                  <c:v>0.59519999999999995</c:v>
                </c:pt>
              </c:numCache>
            </c:numRef>
          </c:val>
          <c:extLst>
            <c:ext xmlns:c16="http://schemas.microsoft.com/office/drawing/2014/chart" uri="{C3380CC4-5D6E-409C-BE32-E72D297353CC}">
              <c16:uniqueId val="{00000000-F6A6-4739-9838-37B6FD09E1E3}"/>
            </c:ext>
          </c:extLst>
        </c:ser>
        <c:ser>
          <c:idx val="1"/>
          <c:order val="1"/>
          <c:tx>
            <c:strRef>
              <c:f>Semantic!$Y$98</c:f>
              <c:strCache>
                <c:ptCount val="1"/>
                <c:pt idx="0">
                  <c:v>Wordnet</c:v>
                </c:pt>
              </c:strCache>
            </c:strRef>
          </c:tx>
          <c:spPr>
            <a:solidFill>
              <a:schemeClr val="accent2"/>
            </a:solidFill>
            <a:ln>
              <a:noFill/>
            </a:ln>
            <a:effectLst/>
          </c:spPr>
          <c:invertIfNegative val="0"/>
          <c:cat>
            <c:multiLvlStrRef>
              <c:f>Semantic!$V$99:$W$104</c:f>
              <c:multiLvlStrCache>
                <c:ptCount val="6"/>
                <c:lvl>
                  <c:pt idx="0">
                    <c:v>game</c:v>
                  </c:pt>
                  <c:pt idx="1">
                    <c:v>play</c:v>
                  </c:pt>
                  <c:pt idx="2">
                    <c:v>people</c:v>
                  </c:pt>
                  <c:pt idx="3">
                    <c:v>player</c:v>
                  </c:pt>
                  <c:pt idx="4">
                    <c:v>time</c:v>
                  </c:pt>
                </c:lvl>
                <c:lvl>
                  <c:pt idx="0">
                    <c:v>1</c:v>
                  </c:pt>
                  <c:pt idx="1">
                    <c:v>2</c:v>
                  </c:pt>
                  <c:pt idx="2">
                    <c:v>3</c:v>
                  </c:pt>
                  <c:pt idx="3">
                    <c:v>4</c:v>
                  </c:pt>
                  <c:pt idx="4">
                    <c:v>5</c:v>
                  </c:pt>
                  <c:pt idx="5">
                    <c:v>Average</c:v>
                  </c:pt>
                </c:lvl>
              </c:multiLvlStrCache>
            </c:multiLvlStrRef>
          </c:cat>
          <c:val>
            <c:numRef>
              <c:f>Semantic!$Y$99:$Y$104</c:f>
              <c:numCache>
                <c:formatCode>General</c:formatCode>
                <c:ptCount val="6"/>
                <c:pt idx="0">
                  <c:v>0.34899999999999998</c:v>
                </c:pt>
                <c:pt idx="1">
                  <c:v>0.38400000000000001</c:v>
                </c:pt>
                <c:pt idx="2">
                  <c:v>0.4</c:v>
                </c:pt>
                <c:pt idx="3">
                  <c:v>0.37</c:v>
                </c:pt>
                <c:pt idx="4">
                  <c:v>0.27</c:v>
                </c:pt>
                <c:pt idx="5">
                  <c:v>0.35460000000000003</c:v>
                </c:pt>
              </c:numCache>
            </c:numRef>
          </c:val>
          <c:extLst>
            <c:ext xmlns:c16="http://schemas.microsoft.com/office/drawing/2014/chart" uri="{C3380CC4-5D6E-409C-BE32-E72D297353CC}">
              <c16:uniqueId val="{00000001-F6A6-4739-9838-37B6FD09E1E3}"/>
            </c:ext>
          </c:extLst>
        </c:ser>
        <c:ser>
          <c:idx val="2"/>
          <c:order val="2"/>
          <c:tx>
            <c:strRef>
              <c:f>Semantic!$Z$98</c:f>
              <c:strCache>
                <c:ptCount val="1"/>
                <c:pt idx="0">
                  <c:v>Path Similarity</c:v>
                </c:pt>
              </c:strCache>
            </c:strRef>
          </c:tx>
          <c:spPr>
            <a:solidFill>
              <a:schemeClr val="accent3"/>
            </a:solidFill>
            <a:ln>
              <a:noFill/>
            </a:ln>
            <a:effectLst/>
          </c:spPr>
          <c:invertIfNegative val="0"/>
          <c:cat>
            <c:multiLvlStrRef>
              <c:f>Semantic!$V$99:$W$104</c:f>
              <c:multiLvlStrCache>
                <c:ptCount val="6"/>
                <c:lvl>
                  <c:pt idx="0">
                    <c:v>game</c:v>
                  </c:pt>
                  <c:pt idx="1">
                    <c:v>play</c:v>
                  </c:pt>
                  <c:pt idx="2">
                    <c:v>people</c:v>
                  </c:pt>
                  <c:pt idx="3">
                    <c:v>player</c:v>
                  </c:pt>
                  <c:pt idx="4">
                    <c:v>time</c:v>
                  </c:pt>
                </c:lvl>
                <c:lvl>
                  <c:pt idx="0">
                    <c:v>1</c:v>
                  </c:pt>
                  <c:pt idx="1">
                    <c:v>2</c:v>
                  </c:pt>
                  <c:pt idx="2">
                    <c:v>3</c:v>
                  </c:pt>
                  <c:pt idx="3">
                    <c:v>4</c:v>
                  </c:pt>
                  <c:pt idx="4">
                    <c:v>5</c:v>
                  </c:pt>
                  <c:pt idx="5">
                    <c:v>Average</c:v>
                  </c:pt>
                </c:lvl>
              </c:multiLvlStrCache>
            </c:multiLvlStrRef>
          </c:cat>
          <c:val>
            <c:numRef>
              <c:f>Semantic!$Z$99:$Z$104</c:f>
              <c:numCache>
                <c:formatCode>General</c:formatCode>
                <c:ptCount val="6"/>
                <c:pt idx="0">
                  <c:v>0.183</c:v>
                </c:pt>
                <c:pt idx="1">
                  <c:v>0.184</c:v>
                </c:pt>
                <c:pt idx="2">
                  <c:v>0.216</c:v>
                </c:pt>
                <c:pt idx="3">
                  <c:v>0.2</c:v>
                </c:pt>
                <c:pt idx="4">
                  <c:v>0.16900000000000001</c:v>
                </c:pt>
                <c:pt idx="5">
                  <c:v>0.19039999999999999</c:v>
                </c:pt>
              </c:numCache>
            </c:numRef>
          </c:val>
          <c:extLst>
            <c:ext xmlns:c16="http://schemas.microsoft.com/office/drawing/2014/chart" uri="{C3380CC4-5D6E-409C-BE32-E72D297353CC}">
              <c16:uniqueId val="{00000002-F6A6-4739-9838-37B6FD09E1E3}"/>
            </c:ext>
          </c:extLst>
        </c:ser>
        <c:ser>
          <c:idx val="3"/>
          <c:order val="3"/>
          <c:tx>
            <c:strRef>
              <c:f>Semantic!$AA$98</c:f>
              <c:strCache>
                <c:ptCount val="1"/>
                <c:pt idx="0">
                  <c:v>Word2Vec</c:v>
                </c:pt>
              </c:strCache>
            </c:strRef>
          </c:tx>
          <c:spPr>
            <a:solidFill>
              <a:schemeClr val="accent4"/>
            </a:solidFill>
            <a:ln>
              <a:noFill/>
            </a:ln>
            <a:effectLst/>
          </c:spPr>
          <c:invertIfNegative val="0"/>
          <c:cat>
            <c:multiLvlStrRef>
              <c:f>Semantic!$V$99:$W$104</c:f>
              <c:multiLvlStrCache>
                <c:ptCount val="6"/>
                <c:lvl>
                  <c:pt idx="0">
                    <c:v>game</c:v>
                  </c:pt>
                  <c:pt idx="1">
                    <c:v>play</c:v>
                  </c:pt>
                  <c:pt idx="2">
                    <c:v>people</c:v>
                  </c:pt>
                  <c:pt idx="3">
                    <c:v>player</c:v>
                  </c:pt>
                  <c:pt idx="4">
                    <c:v>time</c:v>
                  </c:pt>
                </c:lvl>
                <c:lvl>
                  <c:pt idx="0">
                    <c:v>1</c:v>
                  </c:pt>
                  <c:pt idx="1">
                    <c:v>2</c:v>
                  </c:pt>
                  <c:pt idx="2">
                    <c:v>3</c:v>
                  </c:pt>
                  <c:pt idx="3">
                    <c:v>4</c:v>
                  </c:pt>
                  <c:pt idx="4">
                    <c:v>5</c:v>
                  </c:pt>
                  <c:pt idx="5">
                    <c:v>Average</c:v>
                  </c:pt>
                </c:lvl>
              </c:multiLvlStrCache>
            </c:multiLvlStrRef>
          </c:cat>
          <c:val>
            <c:numRef>
              <c:f>Semantic!$AA$99:$AA$104</c:f>
              <c:numCache>
                <c:formatCode>General</c:formatCode>
                <c:ptCount val="6"/>
                <c:pt idx="0">
                  <c:v>0.998</c:v>
                </c:pt>
                <c:pt idx="1">
                  <c:v>0.83</c:v>
                </c:pt>
                <c:pt idx="2">
                  <c:v>0.97299999999999998</c:v>
                </c:pt>
                <c:pt idx="3">
                  <c:v>0.99199999999999999</c:v>
                </c:pt>
                <c:pt idx="4">
                  <c:v>0.98499999999999999</c:v>
                </c:pt>
                <c:pt idx="5">
                  <c:v>0.95559999999999989</c:v>
                </c:pt>
              </c:numCache>
            </c:numRef>
          </c:val>
          <c:extLst>
            <c:ext xmlns:c16="http://schemas.microsoft.com/office/drawing/2014/chart" uri="{C3380CC4-5D6E-409C-BE32-E72D297353CC}">
              <c16:uniqueId val="{00000000-2C72-45DB-A3B0-7E0F093108AB}"/>
            </c:ext>
          </c:extLst>
        </c:ser>
        <c:dLbls>
          <c:showLegendKey val="0"/>
          <c:showVal val="0"/>
          <c:showCatName val="0"/>
          <c:showSerName val="0"/>
          <c:showPercent val="0"/>
          <c:showBubbleSize val="0"/>
        </c:dLbls>
        <c:gapWidth val="219"/>
        <c:overlap val="-27"/>
        <c:axId val="547565272"/>
        <c:axId val="547567896"/>
      </c:barChart>
      <c:catAx>
        <c:axId val="54756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7896"/>
        <c:crosses val="autoZero"/>
        <c:auto val="1"/>
        <c:lblAlgn val="ctr"/>
        <c:lblOffset val="100"/>
        <c:noMultiLvlLbl val="0"/>
      </c:catAx>
      <c:valAx>
        <c:axId val="54756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5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Semantic!$Q$120</c:f>
              <c:strCache>
                <c:ptCount val="1"/>
                <c:pt idx="0">
                  <c:v>Cosine</c:v>
                </c:pt>
              </c:strCache>
            </c:strRef>
          </c:tx>
          <c:spPr>
            <a:solidFill>
              <a:schemeClr val="accent1"/>
            </a:solidFill>
            <a:ln>
              <a:noFill/>
            </a:ln>
            <a:effectLst/>
          </c:spPr>
          <c:invertIfNegative val="0"/>
          <c:cat>
            <c:multiLvlStrRef>
              <c:f>Semantic!$O$121:$P$128</c:f>
              <c:multiLvlStrCache>
                <c:ptCount val="8"/>
                <c:lvl>
                  <c:pt idx="0">
                    <c:v>time</c:v>
                  </c:pt>
                  <c:pt idx="1">
                    <c:v>setting</c:v>
                  </c:pt>
                  <c:pt idx="2">
                    <c:v>people</c:v>
                  </c:pt>
                  <c:pt idx="3">
                    <c:v>play</c:v>
                  </c:pt>
                  <c:pt idx="4">
                    <c:v>game</c:v>
                  </c:pt>
                  <c:pt idx="5">
                    <c:v>player</c:v>
                  </c:pt>
                  <c:pt idx="6">
                    <c:v>problem</c:v>
                  </c:pt>
                </c:lvl>
                <c:lvl>
                  <c:pt idx="0">
                    <c:v>1</c:v>
                  </c:pt>
                  <c:pt idx="1">
                    <c:v>2</c:v>
                  </c:pt>
                  <c:pt idx="2">
                    <c:v>3</c:v>
                  </c:pt>
                  <c:pt idx="3">
                    <c:v>4</c:v>
                  </c:pt>
                  <c:pt idx="4">
                    <c:v>5</c:v>
                  </c:pt>
                  <c:pt idx="5">
                    <c:v>6</c:v>
                  </c:pt>
                  <c:pt idx="6">
                    <c:v>7</c:v>
                  </c:pt>
                  <c:pt idx="7">
                    <c:v>Average</c:v>
                  </c:pt>
                </c:lvl>
              </c:multiLvlStrCache>
            </c:multiLvlStrRef>
          </c:cat>
          <c:val>
            <c:numRef>
              <c:f>Semantic!$Q$121:$Q$128</c:f>
              <c:numCache>
                <c:formatCode>General</c:formatCode>
                <c:ptCount val="8"/>
                <c:pt idx="0">
                  <c:v>0.59899999999999998</c:v>
                </c:pt>
                <c:pt idx="1">
                  <c:v>0.60099999999999998</c:v>
                </c:pt>
                <c:pt idx="2">
                  <c:v>0.51300000000000001</c:v>
                </c:pt>
                <c:pt idx="3">
                  <c:v>0.54900000000000004</c:v>
                </c:pt>
                <c:pt idx="4">
                  <c:v>0.55700000000000005</c:v>
                </c:pt>
                <c:pt idx="5">
                  <c:v>0.58399999999999996</c:v>
                </c:pt>
                <c:pt idx="6">
                  <c:v>0.60099999999999998</c:v>
                </c:pt>
                <c:pt idx="7">
                  <c:v>0.57199999999999995</c:v>
                </c:pt>
              </c:numCache>
            </c:numRef>
          </c:val>
          <c:extLst>
            <c:ext xmlns:c16="http://schemas.microsoft.com/office/drawing/2014/chart" uri="{C3380CC4-5D6E-409C-BE32-E72D297353CC}">
              <c16:uniqueId val="{00000000-DB28-4E29-BD68-AF8DC1B52779}"/>
            </c:ext>
          </c:extLst>
        </c:ser>
        <c:ser>
          <c:idx val="1"/>
          <c:order val="1"/>
          <c:tx>
            <c:strRef>
              <c:f>Semantic!$R$120</c:f>
              <c:strCache>
                <c:ptCount val="1"/>
                <c:pt idx="0">
                  <c:v>Wordnet</c:v>
                </c:pt>
              </c:strCache>
            </c:strRef>
          </c:tx>
          <c:spPr>
            <a:solidFill>
              <a:schemeClr val="accent2"/>
            </a:solidFill>
            <a:ln>
              <a:noFill/>
            </a:ln>
            <a:effectLst/>
          </c:spPr>
          <c:invertIfNegative val="0"/>
          <c:cat>
            <c:multiLvlStrRef>
              <c:f>Semantic!$O$121:$P$128</c:f>
              <c:multiLvlStrCache>
                <c:ptCount val="8"/>
                <c:lvl>
                  <c:pt idx="0">
                    <c:v>time</c:v>
                  </c:pt>
                  <c:pt idx="1">
                    <c:v>setting</c:v>
                  </c:pt>
                  <c:pt idx="2">
                    <c:v>people</c:v>
                  </c:pt>
                  <c:pt idx="3">
                    <c:v>play</c:v>
                  </c:pt>
                  <c:pt idx="4">
                    <c:v>game</c:v>
                  </c:pt>
                  <c:pt idx="5">
                    <c:v>player</c:v>
                  </c:pt>
                  <c:pt idx="6">
                    <c:v>problem</c:v>
                  </c:pt>
                </c:lvl>
                <c:lvl>
                  <c:pt idx="0">
                    <c:v>1</c:v>
                  </c:pt>
                  <c:pt idx="1">
                    <c:v>2</c:v>
                  </c:pt>
                  <c:pt idx="2">
                    <c:v>3</c:v>
                  </c:pt>
                  <c:pt idx="3">
                    <c:v>4</c:v>
                  </c:pt>
                  <c:pt idx="4">
                    <c:v>5</c:v>
                  </c:pt>
                  <c:pt idx="5">
                    <c:v>6</c:v>
                  </c:pt>
                  <c:pt idx="6">
                    <c:v>7</c:v>
                  </c:pt>
                  <c:pt idx="7">
                    <c:v>Average</c:v>
                  </c:pt>
                </c:lvl>
              </c:multiLvlStrCache>
            </c:multiLvlStrRef>
          </c:cat>
          <c:val>
            <c:numRef>
              <c:f>Semantic!$R$121:$R$128</c:f>
              <c:numCache>
                <c:formatCode>General</c:formatCode>
                <c:ptCount val="8"/>
                <c:pt idx="0">
                  <c:v>0.37</c:v>
                </c:pt>
                <c:pt idx="1">
                  <c:v>0.27700000000000002</c:v>
                </c:pt>
                <c:pt idx="2">
                  <c:v>0.39</c:v>
                </c:pt>
                <c:pt idx="3">
                  <c:v>0.23400000000000001</c:v>
                </c:pt>
                <c:pt idx="4">
                  <c:v>0.34899999999999998</c:v>
                </c:pt>
                <c:pt idx="5">
                  <c:v>0.28999999999999998</c:v>
                </c:pt>
                <c:pt idx="6">
                  <c:v>0.35799999999999998</c:v>
                </c:pt>
                <c:pt idx="7">
                  <c:v>0.32399999999999995</c:v>
                </c:pt>
              </c:numCache>
            </c:numRef>
          </c:val>
          <c:extLst>
            <c:ext xmlns:c16="http://schemas.microsoft.com/office/drawing/2014/chart" uri="{C3380CC4-5D6E-409C-BE32-E72D297353CC}">
              <c16:uniqueId val="{00000001-DB28-4E29-BD68-AF8DC1B52779}"/>
            </c:ext>
          </c:extLst>
        </c:ser>
        <c:ser>
          <c:idx val="2"/>
          <c:order val="2"/>
          <c:tx>
            <c:strRef>
              <c:f>Semantic!$S$120</c:f>
              <c:strCache>
                <c:ptCount val="1"/>
                <c:pt idx="0">
                  <c:v>Path Similarity</c:v>
                </c:pt>
              </c:strCache>
            </c:strRef>
          </c:tx>
          <c:spPr>
            <a:solidFill>
              <a:schemeClr val="accent3"/>
            </a:solidFill>
            <a:ln>
              <a:noFill/>
            </a:ln>
            <a:effectLst/>
          </c:spPr>
          <c:invertIfNegative val="0"/>
          <c:cat>
            <c:multiLvlStrRef>
              <c:f>Semantic!$O$121:$P$128</c:f>
              <c:multiLvlStrCache>
                <c:ptCount val="8"/>
                <c:lvl>
                  <c:pt idx="0">
                    <c:v>time</c:v>
                  </c:pt>
                  <c:pt idx="1">
                    <c:v>setting</c:v>
                  </c:pt>
                  <c:pt idx="2">
                    <c:v>people</c:v>
                  </c:pt>
                  <c:pt idx="3">
                    <c:v>play</c:v>
                  </c:pt>
                  <c:pt idx="4">
                    <c:v>game</c:v>
                  </c:pt>
                  <c:pt idx="5">
                    <c:v>player</c:v>
                  </c:pt>
                  <c:pt idx="6">
                    <c:v>problem</c:v>
                  </c:pt>
                </c:lvl>
                <c:lvl>
                  <c:pt idx="0">
                    <c:v>1</c:v>
                  </c:pt>
                  <c:pt idx="1">
                    <c:v>2</c:v>
                  </c:pt>
                  <c:pt idx="2">
                    <c:v>3</c:v>
                  </c:pt>
                  <c:pt idx="3">
                    <c:v>4</c:v>
                  </c:pt>
                  <c:pt idx="4">
                    <c:v>5</c:v>
                  </c:pt>
                  <c:pt idx="5">
                    <c:v>6</c:v>
                  </c:pt>
                  <c:pt idx="6">
                    <c:v>7</c:v>
                  </c:pt>
                  <c:pt idx="7">
                    <c:v>Average</c:v>
                  </c:pt>
                </c:lvl>
              </c:multiLvlStrCache>
            </c:multiLvlStrRef>
          </c:cat>
          <c:val>
            <c:numRef>
              <c:f>Semantic!$S$121:$S$128</c:f>
              <c:numCache>
                <c:formatCode>General</c:formatCode>
                <c:ptCount val="8"/>
                <c:pt idx="0">
                  <c:v>0.189</c:v>
                </c:pt>
                <c:pt idx="1">
                  <c:v>0.16800000000000001</c:v>
                </c:pt>
                <c:pt idx="2">
                  <c:v>0.20399999999999999</c:v>
                </c:pt>
                <c:pt idx="3">
                  <c:v>8.6999999999999994E-2</c:v>
                </c:pt>
                <c:pt idx="4">
                  <c:v>0.11</c:v>
                </c:pt>
                <c:pt idx="5">
                  <c:v>0.19700000000000001</c:v>
                </c:pt>
                <c:pt idx="6">
                  <c:v>0.19</c:v>
                </c:pt>
                <c:pt idx="7">
                  <c:v>0.16357142857142853</c:v>
                </c:pt>
              </c:numCache>
            </c:numRef>
          </c:val>
          <c:extLst>
            <c:ext xmlns:c16="http://schemas.microsoft.com/office/drawing/2014/chart" uri="{C3380CC4-5D6E-409C-BE32-E72D297353CC}">
              <c16:uniqueId val="{00000002-DB28-4E29-BD68-AF8DC1B52779}"/>
            </c:ext>
          </c:extLst>
        </c:ser>
        <c:ser>
          <c:idx val="3"/>
          <c:order val="3"/>
          <c:tx>
            <c:strRef>
              <c:f>Semantic!$T$120</c:f>
              <c:strCache>
                <c:ptCount val="1"/>
                <c:pt idx="0">
                  <c:v>Word2Vec</c:v>
                </c:pt>
              </c:strCache>
            </c:strRef>
          </c:tx>
          <c:spPr>
            <a:solidFill>
              <a:schemeClr val="accent4"/>
            </a:solidFill>
            <a:ln>
              <a:noFill/>
            </a:ln>
            <a:effectLst/>
          </c:spPr>
          <c:invertIfNegative val="0"/>
          <c:cat>
            <c:multiLvlStrRef>
              <c:f>Semantic!$O$121:$P$128</c:f>
              <c:multiLvlStrCache>
                <c:ptCount val="8"/>
                <c:lvl>
                  <c:pt idx="0">
                    <c:v>time</c:v>
                  </c:pt>
                  <c:pt idx="1">
                    <c:v>setting</c:v>
                  </c:pt>
                  <c:pt idx="2">
                    <c:v>people</c:v>
                  </c:pt>
                  <c:pt idx="3">
                    <c:v>play</c:v>
                  </c:pt>
                  <c:pt idx="4">
                    <c:v>game</c:v>
                  </c:pt>
                  <c:pt idx="5">
                    <c:v>player</c:v>
                  </c:pt>
                  <c:pt idx="6">
                    <c:v>problem</c:v>
                  </c:pt>
                </c:lvl>
                <c:lvl>
                  <c:pt idx="0">
                    <c:v>1</c:v>
                  </c:pt>
                  <c:pt idx="1">
                    <c:v>2</c:v>
                  </c:pt>
                  <c:pt idx="2">
                    <c:v>3</c:v>
                  </c:pt>
                  <c:pt idx="3">
                    <c:v>4</c:v>
                  </c:pt>
                  <c:pt idx="4">
                    <c:v>5</c:v>
                  </c:pt>
                  <c:pt idx="5">
                    <c:v>6</c:v>
                  </c:pt>
                  <c:pt idx="6">
                    <c:v>7</c:v>
                  </c:pt>
                  <c:pt idx="7">
                    <c:v>Average</c:v>
                  </c:pt>
                </c:lvl>
              </c:multiLvlStrCache>
            </c:multiLvlStrRef>
          </c:cat>
          <c:val>
            <c:numRef>
              <c:f>Semantic!$T$121:$T$128</c:f>
              <c:numCache>
                <c:formatCode>General</c:formatCode>
                <c:ptCount val="8"/>
                <c:pt idx="0">
                  <c:v>0.91500000000000004</c:v>
                </c:pt>
                <c:pt idx="1">
                  <c:v>0.78900000000000003</c:v>
                </c:pt>
                <c:pt idx="2">
                  <c:v>0.90600000000000003</c:v>
                </c:pt>
                <c:pt idx="3">
                  <c:v>0.76200000000000001</c:v>
                </c:pt>
                <c:pt idx="4">
                  <c:v>0.98899999999999999</c:v>
                </c:pt>
                <c:pt idx="5">
                  <c:v>0.91200000000000003</c:v>
                </c:pt>
                <c:pt idx="6">
                  <c:v>0.91500000000000004</c:v>
                </c:pt>
                <c:pt idx="7">
                  <c:v>0.88400000000000012</c:v>
                </c:pt>
              </c:numCache>
            </c:numRef>
          </c:val>
          <c:extLst>
            <c:ext xmlns:c16="http://schemas.microsoft.com/office/drawing/2014/chart" uri="{C3380CC4-5D6E-409C-BE32-E72D297353CC}">
              <c16:uniqueId val="{00000000-E184-40B1-AF52-E8DD6139014C}"/>
            </c:ext>
          </c:extLst>
        </c:ser>
        <c:dLbls>
          <c:showLegendKey val="0"/>
          <c:showVal val="0"/>
          <c:showCatName val="0"/>
          <c:showSerName val="0"/>
          <c:showPercent val="0"/>
          <c:showBubbleSize val="0"/>
        </c:dLbls>
        <c:gapWidth val="219"/>
        <c:overlap val="-27"/>
        <c:axId val="547283400"/>
        <c:axId val="547280120"/>
      </c:barChart>
      <c:catAx>
        <c:axId val="54728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80120"/>
        <c:crosses val="autoZero"/>
        <c:auto val="1"/>
        <c:lblAlgn val="ctr"/>
        <c:lblOffset val="100"/>
        <c:noMultiLvlLbl val="0"/>
      </c:catAx>
      <c:valAx>
        <c:axId val="54728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83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Semantic!$X$120</c:f>
              <c:strCache>
                <c:ptCount val="1"/>
                <c:pt idx="0">
                  <c:v>Cosine</c:v>
                </c:pt>
              </c:strCache>
            </c:strRef>
          </c:tx>
          <c:spPr>
            <a:solidFill>
              <a:schemeClr val="accent1"/>
            </a:solidFill>
            <a:ln>
              <a:noFill/>
            </a:ln>
            <a:effectLst/>
          </c:spPr>
          <c:invertIfNegative val="0"/>
          <c:cat>
            <c:multiLvlStrRef>
              <c:f>Semantic!$V$121:$W$128</c:f>
              <c:multiLvlStrCache>
                <c:ptCount val="8"/>
                <c:lvl>
                  <c:pt idx="0">
                    <c:v>support</c:v>
                  </c:pt>
                  <c:pt idx="1">
                    <c:v>time</c:v>
                  </c:pt>
                  <c:pt idx="2">
                    <c:v>setting</c:v>
                  </c:pt>
                  <c:pt idx="3">
                    <c:v>play</c:v>
                  </c:pt>
                  <c:pt idx="4">
                    <c:v>player</c:v>
                  </c:pt>
                  <c:pt idx="5">
                    <c:v>game</c:v>
                  </c:pt>
                  <c:pt idx="6">
                    <c:v>problem</c:v>
                  </c:pt>
                </c:lvl>
                <c:lvl>
                  <c:pt idx="0">
                    <c:v>1</c:v>
                  </c:pt>
                  <c:pt idx="1">
                    <c:v>2</c:v>
                  </c:pt>
                  <c:pt idx="2">
                    <c:v>3</c:v>
                  </c:pt>
                  <c:pt idx="3">
                    <c:v>4</c:v>
                  </c:pt>
                  <c:pt idx="4">
                    <c:v>5</c:v>
                  </c:pt>
                  <c:pt idx="5">
                    <c:v>6</c:v>
                  </c:pt>
                  <c:pt idx="6">
                    <c:v>7</c:v>
                  </c:pt>
                  <c:pt idx="7">
                    <c:v>Average</c:v>
                  </c:pt>
                </c:lvl>
              </c:multiLvlStrCache>
            </c:multiLvlStrRef>
          </c:cat>
          <c:val>
            <c:numRef>
              <c:f>Semantic!$X$121:$X$128</c:f>
              <c:numCache>
                <c:formatCode>General</c:formatCode>
                <c:ptCount val="8"/>
                <c:pt idx="0">
                  <c:v>0.59699999999999998</c:v>
                </c:pt>
                <c:pt idx="1">
                  <c:v>0.65800000000000003</c:v>
                </c:pt>
                <c:pt idx="2">
                  <c:v>0.59</c:v>
                </c:pt>
                <c:pt idx="3">
                  <c:v>0.61799999999999999</c:v>
                </c:pt>
                <c:pt idx="4">
                  <c:v>0.54</c:v>
                </c:pt>
                <c:pt idx="5">
                  <c:v>0.52</c:v>
                </c:pt>
                <c:pt idx="6">
                  <c:v>0.52300000000000002</c:v>
                </c:pt>
                <c:pt idx="7">
                  <c:v>0.57799999999999996</c:v>
                </c:pt>
              </c:numCache>
            </c:numRef>
          </c:val>
          <c:extLst>
            <c:ext xmlns:c16="http://schemas.microsoft.com/office/drawing/2014/chart" uri="{C3380CC4-5D6E-409C-BE32-E72D297353CC}">
              <c16:uniqueId val="{00000000-43BD-427F-AA90-72521399C1B8}"/>
            </c:ext>
          </c:extLst>
        </c:ser>
        <c:ser>
          <c:idx val="1"/>
          <c:order val="1"/>
          <c:tx>
            <c:strRef>
              <c:f>Semantic!$Y$120</c:f>
              <c:strCache>
                <c:ptCount val="1"/>
                <c:pt idx="0">
                  <c:v>Wordnet</c:v>
                </c:pt>
              </c:strCache>
            </c:strRef>
          </c:tx>
          <c:spPr>
            <a:solidFill>
              <a:schemeClr val="accent2"/>
            </a:solidFill>
            <a:ln>
              <a:noFill/>
            </a:ln>
            <a:effectLst/>
          </c:spPr>
          <c:invertIfNegative val="0"/>
          <c:cat>
            <c:multiLvlStrRef>
              <c:f>Semantic!$V$121:$W$128</c:f>
              <c:multiLvlStrCache>
                <c:ptCount val="8"/>
                <c:lvl>
                  <c:pt idx="0">
                    <c:v>support</c:v>
                  </c:pt>
                  <c:pt idx="1">
                    <c:v>time</c:v>
                  </c:pt>
                  <c:pt idx="2">
                    <c:v>setting</c:v>
                  </c:pt>
                  <c:pt idx="3">
                    <c:v>play</c:v>
                  </c:pt>
                  <c:pt idx="4">
                    <c:v>player</c:v>
                  </c:pt>
                  <c:pt idx="5">
                    <c:v>game</c:v>
                  </c:pt>
                  <c:pt idx="6">
                    <c:v>problem</c:v>
                  </c:pt>
                </c:lvl>
                <c:lvl>
                  <c:pt idx="0">
                    <c:v>1</c:v>
                  </c:pt>
                  <c:pt idx="1">
                    <c:v>2</c:v>
                  </c:pt>
                  <c:pt idx="2">
                    <c:v>3</c:v>
                  </c:pt>
                  <c:pt idx="3">
                    <c:v>4</c:v>
                  </c:pt>
                  <c:pt idx="4">
                    <c:v>5</c:v>
                  </c:pt>
                  <c:pt idx="5">
                    <c:v>6</c:v>
                  </c:pt>
                  <c:pt idx="6">
                    <c:v>7</c:v>
                  </c:pt>
                  <c:pt idx="7">
                    <c:v>Average</c:v>
                  </c:pt>
                </c:lvl>
              </c:multiLvlStrCache>
            </c:multiLvlStrRef>
          </c:cat>
          <c:val>
            <c:numRef>
              <c:f>Semantic!$Y$121:$Y$128</c:f>
              <c:numCache>
                <c:formatCode>General</c:formatCode>
                <c:ptCount val="8"/>
                <c:pt idx="0">
                  <c:v>0.41399999999999998</c:v>
                </c:pt>
                <c:pt idx="1">
                  <c:v>0.34</c:v>
                </c:pt>
                <c:pt idx="2">
                  <c:v>0.28899999999999998</c:v>
                </c:pt>
                <c:pt idx="3">
                  <c:v>0.24099999999999999</c:v>
                </c:pt>
                <c:pt idx="4">
                  <c:v>0.315</c:v>
                </c:pt>
                <c:pt idx="5">
                  <c:v>0.36199999999999999</c:v>
                </c:pt>
                <c:pt idx="6">
                  <c:v>0.41</c:v>
                </c:pt>
                <c:pt idx="7">
                  <c:v>0.33871428571428569</c:v>
                </c:pt>
              </c:numCache>
            </c:numRef>
          </c:val>
          <c:extLst>
            <c:ext xmlns:c16="http://schemas.microsoft.com/office/drawing/2014/chart" uri="{C3380CC4-5D6E-409C-BE32-E72D297353CC}">
              <c16:uniqueId val="{00000001-43BD-427F-AA90-72521399C1B8}"/>
            </c:ext>
          </c:extLst>
        </c:ser>
        <c:ser>
          <c:idx val="2"/>
          <c:order val="2"/>
          <c:tx>
            <c:strRef>
              <c:f>Semantic!$Z$120</c:f>
              <c:strCache>
                <c:ptCount val="1"/>
                <c:pt idx="0">
                  <c:v>Path Similarity</c:v>
                </c:pt>
              </c:strCache>
            </c:strRef>
          </c:tx>
          <c:spPr>
            <a:solidFill>
              <a:schemeClr val="accent3"/>
            </a:solidFill>
            <a:ln>
              <a:noFill/>
            </a:ln>
            <a:effectLst/>
          </c:spPr>
          <c:invertIfNegative val="0"/>
          <c:cat>
            <c:multiLvlStrRef>
              <c:f>Semantic!$V$121:$W$128</c:f>
              <c:multiLvlStrCache>
                <c:ptCount val="8"/>
                <c:lvl>
                  <c:pt idx="0">
                    <c:v>support</c:v>
                  </c:pt>
                  <c:pt idx="1">
                    <c:v>time</c:v>
                  </c:pt>
                  <c:pt idx="2">
                    <c:v>setting</c:v>
                  </c:pt>
                  <c:pt idx="3">
                    <c:v>play</c:v>
                  </c:pt>
                  <c:pt idx="4">
                    <c:v>player</c:v>
                  </c:pt>
                  <c:pt idx="5">
                    <c:v>game</c:v>
                  </c:pt>
                  <c:pt idx="6">
                    <c:v>problem</c:v>
                  </c:pt>
                </c:lvl>
                <c:lvl>
                  <c:pt idx="0">
                    <c:v>1</c:v>
                  </c:pt>
                  <c:pt idx="1">
                    <c:v>2</c:v>
                  </c:pt>
                  <c:pt idx="2">
                    <c:v>3</c:v>
                  </c:pt>
                  <c:pt idx="3">
                    <c:v>4</c:v>
                  </c:pt>
                  <c:pt idx="4">
                    <c:v>5</c:v>
                  </c:pt>
                  <c:pt idx="5">
                    <c:v>6</c:v>
                  </c:pt>
                  <c:pt idx="6">
                    <c:v>7</c:v>
                  </c:pt>
                  <c:pt idx="7">
                    <c:v>Average</c:v>
                  </c:pt>
                </c:lvl>
              </c:multiLvlStrCache>
            </c:multiLvlStrRef>
          </c:cat>
          <c:val>
            <c:numRef>
              <c:f>Semantic!$Z$121:$Z$128</c:f>
              <c:numCache>
                <c:formatCode>General</c:formatCode>
                <c:ptCount val="8"/>
                <c:pt idx="0">
                  <c:v>0.2</c:v>
                </c:pt>
                <c:pt idx="1">
                  <c:v>0.18099999999999999</c:v>
                </c:pt>
                <c:pt idx="2">
                  <c:v>0.16900000000000001</c:v>
                </c:pt>
                <c:pt idx="3">
                  <c:v>0.09</c:v>
                </c:pt>
                <c:pt idx="4">
                  <c:v>0.186</c:v>
                </c:pt>
                <c:pt idx="5">
                  <c:v>0.17899999999999999</c:v>
                </c:pt>
                <c:pt idx="6">
                  <c:v>0.13700000000000001</c:v>
                </c:pt>
                <c:pt idx="7">
                  <c:v>0.16314285714285717</c:v>
                </c:pt>
              </c:numCache>
            </c:numRef>
          </c:val>
          <c:extLst>
            <c:ext xmlns:c16="http://schemas.microsoft.com/office/drawing/2014/chart" uri="{C3380CC4-5D6E-409C-BE32-E72D297353CC}">
              <c16:uniqueId val="{00000002-43BD-427F-AA90-72521399C1B8}"/>
            </c:ext>
          </c:extLst>
        </c:ser>
        <c:ser>
          <c:idx val="3"/>
          <c:order val="3"/>
          <c:tx>
            <c:strRef>
              <c:f>Semantic!$AA$120</c:f>
              <c:strCache>
                <c:ptCount val="1"/>
                <c:pt idx="0">
                  <c:v>Word2Vec</c:v>
                </c:pt>
              </c:strCache>
            </c:strRef>
          </c:tx>
          <c:spPr>
            <a:solidFill>
              <a:schemeClr val="accent4"/>
            </a:solidFill>
            <a:ln>
              <a:noFill/>
            </a:ln>
            <a:effectLst/>
          </c:spPr>
          <c:invertIfNegative val="0"/>
          <c:cat>
            <c:multiLvlStrRef>
              <c:f>Semantic!$V$121:$W$128</c:f>
              <c:multiLvlStrCache>
                <c:ptCount val="8"/>
                <c:lvl>
                  <c:pt idx="0">
                    <c:v>support</c:v>
                  </c:pt>
                  <c:pt idx="1">
                    <c:v>time</c:v>
                  </c:pt>
                  <c:pt idx="2">
                    <c:v>setting</c:v>
                  </c:pt>
                  <c:pt idx="3">
                    <c:v>play</c:v>
                  </c:pt>
                  <c:pt idx="4">
                    <c:v>player</c:v>
                  </c:pt>
                  <c:pt idx="5">
                    <c:v>game</c:v>
                  </c:pt>
                  <c:pt idx="6">
                    <c:v>problem</c:v>
                  </c:pt>
                </c:lvl>
                <c:lvl>
                  <c:pt idx="0">
                    <c:v>1</c:v>
                  </c:pt>
                  <c:pt idx="1">
                    <c:v>2</c:v>
                  </c:pt>
                  <c:pt idx="2">
                    <c:v>3</c:v>
                  </c:pt>
                  <c:pt idx="3">
                    <c:v>4</c:v>
                  </c:pt>
                  <c:pt idx="4">
                    <c:v>5</c:v>
                  </c:pt>
                  <c:pt idx="5">
                    <c:v>6</c:v>
                  </c:pt>
                  <c:pt idx="6">
                    <c:v>7</c:v>
                  </c:pt>
                  <c:pt idx="7">
                    <c:v>Average</c:v>
                  </c:pt>
                </c:lvl>
              </c:multiLvlStrCache>
            </c:multiLvlStrRef>
          </c:cat>
          <c:val>
            <c:numRef>
              <c:f>Semantic!$AA$121:$AA$128</c:f>
              <c:numCache>
                <c:formatCode>General</c:formatCode>
                <c:ptCount val="8"/>
                <c:pt idx="0">
                  <c:v>0.91</c:v>
                </c:pt>
                <c:pt idx="1">
                  <c:v>0.94699999999999995</c:v>
                </c:pt>
                <c:pt idx="2">
                  <c:v>0.83599999999999997</c:v>
                </c:pt>
                <c:pt idx="3">
                  <c:v>0.71</c:v>
                </c:pt>
                <c:pt idx="4">
                  <c:v>0.89300000000000002</c:v>
                </c:pt>
                <c:pt idx="5">
                  <c:v>0.98</c:v>
                </c:pt>
                <c:pt idx="6">
                  <c:v>0.90900000000000003</c:v>
                </c:pt>
                <c:pt idx="7">
                  <c:v>0.88357142857142856</c:v>
                </c:pt>
              </c:numCache>
            </c:numRef>
          </c:val>
          <c:extLst>
            <c:ext xmlns:c16="http://schemas.microsoft.com/office/drawing/2014/chart" uri="{C3380CC4-5D6E-409C-BE32-E72D297353CC}">
              <c16:uniqueId val="{00000000-99C7-4E2E-9212-A52970FB969F}"/>
            </c:ext>
          </c:extLst>
        </c:ser>
        <c:dLbls>
          <c:showLegendKey val="0"/>
          <c:showVal val="0"/>
          <c:showCatName val="0"/>
          <c:showSerName val="0"/>
          <c:showPercent val="0"/>
          <c:showBubbleSize val="0"/>
        </c:dLbls>
        <c:gapWidth val="219"/>
        <c:overlap val="-27"/>
        <c:axId val="547580688"/>
        <c:axId val="547578392"/>
      </c:barChart>
      <c:catAx>
        <c:axId val="54758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78392"/>
        <c:crosses val="autoZero"/>
        <c:auto val="1"/>
        <c:lblAlgn val="ctr"/>
        <c:lblOffset val="100"/>
        <c:noMultiLvlLbl val="0"/>
      </c:catAx>
      <c:valAx>
        <c:axId val="547578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8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Semantic!$A$145</c:f>
              <c:strCache>
                <c:ptCount val="1"/>
                <c:pt idx="0">
                  <c:v>Edukasi 5</c:v>
                </c:pt>
              </c:strCache>
              <c:extLst xmlns:c15="http://schemas.microsoft.com/office/drawing/2012/chart"/>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Semantic!$B$144:$F$144</c:f>
              <c:strCache>
                <c:ptCount val="5"/>
                <c:pt idx="0">
                  <c:v>LDA</c:v>
                </c:pt>
                <c:pt idx="1">
                  <c:v>LDA-TFIDF</c:v>
                </c:pt>
                <c:pt idx="2">
                  <c:v>LDA-Glove</c:v>
                </c:pt>
                <c:pt idx="3">
                  <c:v>LDA-Glove 0,7</c:v>
                </c:pt>
                <c:pt idx="4">
                  <c:v>BTM</c:v>
                </c:pt>
              </c:strCache>
              <c:extLst xmlns:c15="http://schemas.microsoft.com/office/drawing/2012/chart"/>
            </c:strRef>
          </c:cat>
          <c:val>
            <c:numRef>
              <c:f>Semantic!$B$145:$F$145</c:f>
              <c:numCache>
                <c:formatCode>0.000</c:formatCode>
                <c:ptCount val="5"/>
                <c:pt idx="0">
                  <c:v>0.61699999999999999</c:v>
                </c:pt>
                <c:pt idx="1">
                  <c:v>0.60920000000000007</c:v>
                </c:pt>
                <c:pt idx="2">
                  <c:v>0.71039999999999992</c:v>
                </c:pt>
                <c:pt idx="3">
                  <c:v>0.75969999999999993</c:v>
                </c:pt>
                <c:pt idx="4">
                  <c:v>0.63800000000000001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CF35-4EDE-9C3C-BA6336C824E2}"/>
            </c:ext>
          </c:extLst>
        </c:ser>
        <c:ser>
          <c:idx val="1"/>
          <c:order val="1"/>
          <c:tx>
            <c:strRef>
              <c:f>Semantic!$A$146</c:f>
              <c:strCache>
                <c:ptCount val="1"/>
                <c:pt idx="0">
                  <c:v>Edukasi 7</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Semantic!$B$144:$F$144</c:f>
              <c:strCache>
                <c:ptCount val="5"/>
                <c:pt idx="0">
                  <c:v>LDA</c:v>
                </c:pt>
                <c:pt idx="1">
                  <c:v>LDA-TFIDF</c:v>
                </c:pt>
                <c:pt idx="2">
                  <c:v>LDA-Glove</c:v>
                </c:pt>
                <c:pt idx="3">
                  <c:v>LDA-Glove 0,7</c:v>
                </c:pt>
                <c:pt idx="4">
                  <c:v>BTM</c:v>
                </c:pt>
              </c:strCache>
              <c:extLst xmlns:c15="http://schemas.microsoft.com/office/drawing/2012/chart"/>
            </c:strRef>
          </c:cat>
          <c:val>
            <c:numRef>
              <c:f>Semantic!$B$146:$F$146</c:f>
              <c:numCache>
                <c:formatCode>0.000</c:formatCode>
                <c:ptCount val="5"/>
                <c:pt idx="0">
                  <c:v>0.62785714285714278</c:v>
                </c:pt>
                <c:pt idx="1">
                  <c:v>0.60211428571428571</c:v>
                </c:pt>
                <c:pt idx="2">
                  <c:v>0.71971428571428575</c:v>
                </c:pt>
                <c:pt idx="3">
                  <c:v>0.75714285714285712</c:v>
                </c:pt>
                <c:pt idx="4">
                  <c:v>0.64485714285714291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CF35-4EDE-9C3C-BA6336C824E2}"/>
            </c:ext>
          </c:extLst>
        </c:ser>
        <c:ser>
          <c:idx val="2"/>
          <c:order val="2"/>
          <c:tx>
            <c:strRef>
              <c:f>Semantic!$A$147</c:f>
              <c:strCache>
                <c:ptCount val="1"/>
                <c:pt idx="0">
                  <c:v>E-commerce 5</c:v>
                </c:pt>
              </c:strCache>
              <c:extLst xmlns:c15="http://schemas.microsoft.com/office/drawing/2012/chart"/>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Semantic!$B$144:$F$144</c:f>
              <c:strCache>
                <c:ptCount val="5"/>
                <c:pt idx="0">
                  <c:v>LDA</c:v>
                </c:pt>
                <c:pt idx="1">
                  <c:v>LDA-TFIDF</c:v>
                </c:pt>
                <c:pt idx="2">
                  <c:v>LDA-Glove</c:v>
                </c:pt>
                <c:pt idx="3">
                  <c:v>LDA-Glove 0,7</c:v>
                </c:pt>
                <c:pt idx="4">
                  <c:v>BTM</c:v>
                </c:pt>
              </c:strCache>
              <c:extLst xmlns:c15="http://schemas.microsoft.com/office/drawing/2012/chart"/>
            </c:strRef>
          </c:cat>
          <c:val>
            <c:numRef>
              <c:f>Semantic!$B$147:$F$147</c:f>
              <c:numCache>
                <c:formatCode>0.000</c:formatCode>
                <c:ptCount val="5"/>
                <c:pt idx="0">
                  <c:v>0.5968</c:v>
                </c:pt>
                <c:pt idx="1">
                  <c:v>0.59040000000000004</c:v>
                </c:pt>
                <c:pt idx="2">
                  <c:v>0.69</c:v>
                </c:pt>
                <c:pt idx="3">
                  <c:v>0.75439999999999996</c:v>
                </c:pt>
                <c:pt idx="4">
                  <c:v>0.60799999999999998</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2-CF35-4EDE-9C3C-BA6336C824E2}"/>
            </c:ext>
          </c:extLst>
        </c:ser>
        <c:ser>
          <c:idx val="3"/>
          <c:order val="3"/>
          <c:tx>
            <c:strRef>
              <c:f>Semantic!$A$148</c:f>
              <c:strCache>
                <c:ptCount val="1"/>
                <c:pt idx="0">
                  <c:v>E-commerce 7</c:v>
                </c:pt>
              </c:strCache>
              <c:extLst xmlns:c15="http://schemas.microsoft.com/office/drawing/2012/chart"/>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Semantic!$B$144:$F$144</c:f>
              <c:strCache>
                <c:ptCount val="5"/>
                <c:pt idx="0">
                  <c:v>LDA</c:v>
                </c:pt>
                <c:pt idx="1">
                  <c:v>LDA-TFIDF</c:v>
                </c:pt>
                <c:pt idx="2">
                  <c:v>LDA-Glove</c:v>
                </c:pt>
                <c:pt idx="3">
                  <c:v>LDA-Glove 0,7</c:v>
                </c:pt>
                <c:pt idx="4">
                  <c:v>BTM</c:v>
                </c:pt>
              </c:strCache>
              <c:extLst xmlns:c15="http://schemas.microsoft.com/office/drawing/2012/chart"/>
            </c:strRef>
          </c:cat>
          <c:val>
            <c:numRef>
              <c:f>Semantic!$B$148:$F$148</c:f>
              <c:numCache>
                <c:formatCode>0.000</c:formatCode>
                <c:ptCount val="5"/>
                <c:pt idx="0">
                  <c:v>0.57557142857142851</c:v>
                </c:pt>
                <c:pt idx="1">
                  <c:v>0.58228571428571418</c:v>
                </c:pt>
                <c:pt idx="2">
                  <c:v>0.71157142857142852</c:v>
                </c:pt>
                <c:pt idx="3">
                  <c:v>0.75342857142857134</c:v>
                </c:pt>
                <c:pt idx="4">
                  <c:v>0.59728571428571431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3-CF35-4EDE-9C3C-BA6336C824E2}"/>
            </c:ext>
          </c:extLst>
        </c:ser>
        <c:ser>
          <c:idx val="4"/>
          <c:order val="4"/>
          <c:tx>
            <c:strRef>
              <c:f>Semantic!$A$149</c:f>
              <c:strCache>
                <c:ptCount val="1"/>
                <c:pt idx="0">
                  <c:v>Game 5</c:v>
                </c:pt>
              </c:strCache>
              <c:extLs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Semantic!$B$144:$F$144</c:f>
              <c:strCache>
                <c:ptCount val="5"/>
                <c:pt idx="0">
                  <c:v>LDA</c:v>
                </c:pt>
                <c:pt idx="1">
                  <c:v>LDA-TFIDF</c:v>
                </c:pt>
                <c:pt idx="2">
                  <c:v>LDA-Glove</c:v>
                </c:pt>
                <c:pt idx="3">
                  <c:v>LDA-Glove 0,7</c:v>
                </c:pt>
                <c:pt idx="4">
                  <c:v>BTM</c:v>
                </c:pt>
              </c:strCache>
              <c:extLst xmlns:c15="http://schemas.microsoft.com/office/drawing/2012/chart"/>
            </c:strRef>
          </c:cat>
          <c:val>
            <c:numRef>
              <c:f>Semantic!$B$149:$F$149</c:f>
              <c:numCache>
                <c:formatCode>0.000</c:formatCode>
                <c:ptCount val="5"/>
                <c:pt idx="0">
                  <c:v>0.59519999999999995</c:v>
                </c:pt>
                <c:pt idx="1">
                  <c:v>0.58399999999999996</c:v>
                </c:pt>
                <c:pt idx="2">
                  <c:v>0.62819999999999998</c:v>
                </c:pt>
                <c:pt idx="3">
                  <c:v>0.7198</c:v>
                </c:pt>
                <c:pt idx="4">
                  <c:v>0.62060000000000004</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F260-42BC-AC72-84903199EB90}"/>
            </c:ext>
          </c:extLst>
        </c:ser>
        <c:ser>
          <c:idx val="5"/>
          <c:order val="5"/>
          <c:tx>
            <c:strRef>
              <c:f>Semantic!$A$150</c:f>
              <c:strCache>
                <c:ptCount val="1"/>
                <c:pt idx="0">
                  <c:v>Game 7</c:v>
                </c:pt>
              </c:strCache>
              <c:extLst xmlns:c15="http://schemas.microsoft.com/office/drawing/2012/chart"/>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Semantic!$B$144:$F$144</c:f>
              <c:strCache>
                <c:ptCount val="5"/>
                <c:pt idx="0">
                  <c:v>LDA</c:v>
                </c:pt>
                <c:pt idx="1">
                  <c:v>LDA-TFIDF</c:v>
                </c:pt>
                <c:pt idx="2">
                  <c:v>LDA-Glove</c:v>
                </c:pt>
                <c:pt idx="3">
                  <c:v>LDA-Glove 0,7</c:v>
                </c:pt>
                <c:pt idx="4">
                  <c:v>BTM</c:v>
                </c:pt>
              </c:strCache>
              <c:extLst xmlns:c15="http://schemas.microsoft.com/office/drawing/2012/chart"/>
            </c:strRef>
          </c:cat>
          <c:val>
            <c:numRef>
              <c:f>Semantic!$B$150:$F$150</c:f>
              <c:numCache>
                <c:formatCode>0.000</c:formatCode>
                <c:ptCount val="5"/>
                <c:pt idx="0">
                  <c:v>0.57799999999999996</c:v>
                </c:pt>
                <c:pt idx="1">
                  <c:v>0.57199999999999995</c:v>
                </c:pt>
                <c:pt idx="2">
                  <c:v>0.66114285714285714</c:v>
                </c:pt>
                <c:pt idx="3">
                  <c:v>0.72314285714285709</c:v>
                </c:pt>
                <c:pt idx="4">
                  <c:v>0.63105714285714298</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AA77-474E-AE07-B3BC34DDFB02}"/>
            </c:ext>
          </c:extLst>
        </c:ser>
        <c:dLbls>
          <c:showLegendKey val="0"/>
          <c:showVal val="0"/>
          <c:showCatName val="0"/>
          <c:showSerName val="0"/>
          <c:showPercent val="0"/>
          <c:showBubbleSize val="0"/>
        </c:dLbls>
        <c:marker val="1"/>
        <c:smooth val="0"/>
        <c:axId val="551828472"/>
        <c:axId val="551825848"/>
        <c:extLst/>
      </c:lineChart>
      <c:catAx>
        <c:axId val="5518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25848"/>
        <c:crosses val="autoZero"/>
        <c:auto val="1"/>
        <c:lblAlgn val="ctr"/>
        <c:lblOffset val="100"/>
        <c:noMultiLvlLbl val="0"/>
      </c:catAx>
      <c:valAx>
        <c:axId val="55182584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2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Semantic!$I$145</c:f>
              <c:strCache>
                <c:ptCount val="1"/>
                <c:pt idx="0">
                  <c:v>Edukasi 5</c:v>
                </c:pt>
              </c:strCache>
              <c:extLst xmlns:c15="http://schemas.microsoft.com/office/drawing/2012/chart"/>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Semantic!$J$144:$N$144</c:f>
              <c:strCache>
                <c:ptCount val="5"/>
                <c:pt idx="0">
                  <c:v>LDA</c:v>
                </c:pt>
                <c:pt idx="1">
                  <c:v>LDA-TFIDF</c:v>
                </c:pt>
                <c:pt idx="2">
                  <c:v>LDA-Glove</c:v>
                </c:pt>
                <c:pt idx="3">
                  <c:v>LDA-Glove 0,7</c:v>
                </c:pt>
                <c:pt idx="4">
                  <c:v>BTM</c:v>
                </c:pt>
              </c:strCache>
              <c:extLst xmlns:c15="http://schemas.microsoft.com/office/drawing/2012/chart"/>
            </c:strRef>
          </c:cat>
          <c:val>
            <c:numRef>
              <c:f>Semantic!$J$145:$N$145</c:f>
              <c:numCache>
                <c:formatCode>0.000</c:formatCode>
                <c:ptCount val="5"/>
                <c:pt idx="0">
                  <c:v>0.42199999999999999</c:v>
                </c:pt>
                <c:pt idx="1">
                  <c:v>0.41820000000000002</c:v>
                </c:pt>
                <c:pt idx="2">
                  <c:v>0.48280000000000001</c:v>
                </c:pt>
                <c:pt idx="3">
                  <c:v>0.49660000000000004</c:v>
                </c:pt>
                <c:pt idx="4">
                  <c:v>0.39980000000000004</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C305-41C5-807B-2E25AAB462B8}"/>
            </c:ext>
          </c:extLst>
        </c:ser>
        <c:ser>
          <c:idx val="1"/>
          <c:order val="1"/>
          <c:tx>
            <c:strRef>
              <c:f>Semantic!$I$146</c:f>
              <c:strCache>
                <c:ptCount val="1"/>
                <c:pt idx="0">
                  <c:v>Edukasi 7</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Semantic!$J$144:$N$144</c:f>
              <c:strCache>
                <c:ptCount val="5"/>
                <c:pt idx="0">
                  <c:v>LDA</c:v>
                </c:pt>
                <c:pt idx="1">
                  <c:v>LDA-TFIDF</c:v>
                </c:pt>
                <c:pt idx="2">
                  <c:v>LDA-Glove</c:v>
                </c:pt>
                <c:pt idx="3">
                  <c:v>LDA-Glove 0,7</c:v>
                </c:pt>
                <c:pt idx="4">
                  <c:v>BTM</c:v>
                </c:pt>
              </c:strCache>
              <c:extLst xmlns:c15="http://schemas.microsoft.com/office/drawing/2012/chart"/>
            </c:strRef>
          </c:cat>
          <c:val>
            <c:numRef>
              <c:f>Semantic!$J$146:$N$146</c:f>
              <c:numCache>
                <c:formatCode>0.000</c:formatCode>
                <c:ptCount val="5"/>
                <c:pt idx="0">
                  <c:v>0.43085714285714288</c:v>
                </c:pt>
                <c:pt idx="1">
                  <c:v>0.3908571428571429</c:v>
                </c:pt>
                <c:pt idx="2">
                  <c:v>0.46071428571428574</c:v>
                </c:pt>
                <c:pt idx="3">
                  <c:v>0.43657142857142867</c:v>
                </c:pt>
                <c:pt idx="4">
                  <c:v>0.42928571428571433</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C305-41C5-807B-2E25AAB462B8}"/>
            </c:ext>
          </c:extLst>
        </c:ser>
        <c:ser>
          <c:idx val="2"/>
          <c:order val="2"/>
          <c:tx>
            <c:strRef>
              <c:f>Semantic!$I$147</c:f>
              <c:strCache>
                <c:ptCount val="1"/>
                <c:pt idx="0">
                  <c:v>E-commerce 5</c:v>
                </c:pt>
              </c:strCache>
              <c:extLst xmlns:c15="http://schemas.microsoft.com/office/drawing/2012/chart"/>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Semantic!$J$144:$N$144</c:f>
              <c:strCache>
                <c:ptCount val="5"/>
                <c:pt idx="0">
                  <c:v>LDA</c:v>
                </c:pt>
                <c:pt idx="1">
                  <c:v>LDA-TFIDF</c:v>
                </c:pt>
                <c:pt idx="2">
                  <c:v>LDA-Glove</c:v>
                </c:pt>
                <c:pt idx="3">
                  <c:v>LDA-Glove 0,7</c:v>
                </c:pt>
                <c:pt idx="4">
                  <c:v>BTM</c:v>
                </c:pt>
              </c:strCache>
              <c:extLst xmlns:c15="http://schemas.microsoft.com/office/drawing/2012/chart"/>
            </c:strRef>
          </c:cat>
          <c:val>
            <c:numRef>
              <c:f>Semantic!$J$147:$N$147</c:f>
              <c:numCache>
                <c:formatCode>0.000</c:formatCode>
                <c:ptCount val="5"/>
                <c:pt idx="0">
                  <c:v>0.3926</c:v>
                </c:pt>
                <c:pt idx="1">
                  <c:v>0.36</c:v>
                </c:pt>
                <c:pt idx="2">
                  <c:v>0.38019999999999998</c:v>
                </c:pt>
                <c:pt idx="3">
                  <c:v>0.3644</c:v>
                </c:pt>
                <c:pt idx="4">
                  <c:v>0.39360000000000001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2-C305-41C5-807B-2E25AAB462B8}"/>
            </c:ext>
          </c:extLst>
        </c:ser>
        <c:ser>
          <c:idx val="3"/>
          <c:order val="3"/>
          <c:tx>
            <c:strRef>
              <c:f>Semantic!$I$148</c:f>
              <c:strCache>
                <c:ptCount val="1"/>
                <c:pt idx="0">
                  <c:v>E-commerce 7</c:v>
                </c:pt>
              </c:strCache>
              <c:extLst xmlns:c15="http://schemas.microsoft.com/office/drawing/2012/chart"/>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Semantic!$J$144:$N$144</c:f>
              <c:strCache>
                <c:ptCount val="5"/>
                <c:pt idx="0">
                  <c:v>LDA</c:v>
                </c:pt>
                <c:pt idx="1">
                  <c:v>LDA-TFIDF</c:v>
                </c:pt>
                <c:pt idx="2">
                  <c:v>LDA-Glove</c:v>
                </c:pt>
                <c:pt idx="3">
                  <c:v>LDA-Glove 0,7</c:v>
                </c:pt>
                <c:pt idx="4">
                  <c:v>BTM</c:v>
                </c:pt>
              </c:strCache>
              <c:extLst xmlns:c15="http://schemas.microsoft.com/office/drawing/2012/chart"/>
            </c:strRef>
          </c:cat>
          <c:val>
            <c:numRef>
              <c:f>Semantic!$J$148:$N$148</c:f>
              <c:numCache>
                <c:formatCode>0.000</c:formatCode>
                <c:ptCount val="5"/>
                <c:pt idx="0">
                  <c:v>0.32314285714285712</c:v>
                </c:pt>
                <c:pt idx="1">
                  <c:v>0.35042857142857142</c:v>
                </c:pt>
                <c:pt idx="2">
                  <c:v>0.38899999999999996</c:v>
                </c:pt>
                <c:pt idx="3">
                  <c:v>0.33485714285714291</c:v>
                </c:pt>
                <c:pt idx="4">
                  <c:v>0.39057142857142857</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3-C305-41C5-807B-2E25AAB462B8}"/>
            </c:ext>
          </c:extLst>
        </c:ser>
        <c:ser>
          <c:idx val="4"/>
          <c:order val="4"/>
          <c:tx>
            <c:strRef>
              <c:f>Semantic!$I$149</c:f>
              <c:strCache>
                <c:ptCount val="1"/>
                <c:pt idx="0">
                  <c:v>Game 5</c:v>
                </c:pt>
              </c:strCache>
              <c:extLs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Semantic!$J$144:$N$144</c:f>
              <c:strCache>
                <c:ptCount val="5"/>
                <c:pt idx="0">
                  <c:v>LDA</c:v>
                </c:pt>
                <c:pt idx="1">
                  <c:v>LDA-TFIDF</c:v>
                </c:pt>
                <c:pt idx="2">
                  <c:v>LDA-Glove</c:v>
                </c:pt>
                <c:pt idx="3">
                  <c:v>LDA-Glove 0,7</c:v>
                </c:pt>
                <c:pt idx="4">
                  <c:v>BTM</c:v>
                </c:pt>
              </c:strCache>
              <c:extLst xmlns:c15="http://schemas.microsoft.com/office/drawing/2012/chart"/>
            </c:strRef>
          </c:cat>
          <c:val>
            <c:numRef>
              <c:f>Semantic!$J$149:$N$149</c:f>
              <c:numCache>
                <c:formatCode>0.000</c:formatCode>
                <c:ptCount val="5"/>
                <c:pt idx="0">
                  <c:v>0.35460000000000003</c:v>
                </c:pt>
                <c:pt idx="1">
                  <c:v>0.33940000000000003</c:v>
                </c:pt>
                <c:pt idx="2">
                  <c:v>0.36079999999999995</c:v>
                </c:pt>
                <c:pt idx="3">
                  <c:v>0.36940000000000006</c:v>
                </c:pt>
                <c:pt idx="4">
                  <c:v>0.35899999999999999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D6ED-4115-82B3-04F2C3B6BB0F}"/>
            </c:ext>
          </c:extLst>
        </c:ser>
        <c:ser>
          <c:idx val="5"/>
          <c:order val="5"/>
          <c:tx>
            <c:strRef>
              <c:f>Semantic!$I$150</c:f>
              <c:strCache>
                <c:ptCount val="1"/>
                <c:pt idx="0">
                  <c:v>Game 7</c:v>
                </c:pt>
              </c:strCache>
              <c:extLst xmlns:c15="http://schemas.microsoft.com/office/drawing/2012/chart"/>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Semantic!$J$144:$N$144</c:f>
              <c:strCache>
                <c:ptCount val="5"/>
                <c:pt idx="0">
                  <c:v>LDA</c:v>
                </c:pt>
                <c:pt idx="1">
                  <c:v>LDA-TFIDF</c:v>
                </c:pt>
                <c:pt idx="2">
                  <c:v>LDA-Glove</c:v>
                </c:pt>
                <c:pt idx="3">
                  <c:v>LDA-Glove 0,7</c:v>
                </c:pt>
                <c:pt idx="4">
                  <c:v>BTM</c:v>
                </c:pt>
              </c:strCache>
              <c:extLst xmlns:c15="http://schemas.microsoft.com/office/drawing/2012/chart"/>
            </c:strRef>
          </c:cat>
          <c:val>
            <c:numRef>
              <c:f>Semantic!$J$150:$N$150</c:f>
              <c:numCache>
                <c:formatCode>0.000</c:formatCode>
                <c:ptCount val="5"/>
                <c:pt idx="0">
                  <c:v>0.33871428571428569</c:v>
                </c:pt>
                <c:pt idx="1">
                  <c:v>0.32399999999999995</c:v>
                </c:pt>
                <c:pt idx="2">
                  <c:v>0.36557142857142855</c:v>
                </c:pt>
                <c:pt idx="3">
                  <c:v>0.38514285714285712</c:v>
                </c:pt>
                <c:pt idx="4">
                  <c:v>0.32971428571428568</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D6ED-4115-82B3-04F2C3B6BB0F}"/>
            </c:ext>
          </c:extLst>
        </c:ser>
        <c:dLbls>
          <c:showLegendKey val="0"/>
          <c:showVal val="0"/>
          <c:showCatName val="0"/>
          <c:showSerName val="0"/>
          <c:showPercent val="0"/>
          <c:showBubbleSize val="0"/>
        </c:dLbls>
        <c:marker val="1"/>
        <c:smooth val="0"/>
        <c:axId val="621507832"/>
        <c:axId val="621508160"/>
        <c:extLst/>
      </c:lineChart>
      <c:catAx>
        <c:axId val="62150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08160"/>
        <c:crosses val="autoZero"/>
        <c:auto val="1"/>
        <c:lblAlgn val="ctr"/>
        <c:lblOffset val="100"/>
        <c:noMultiLvlLbl val="0"/>
      </c:catAx>
      <c:valAx>
        <c:axId val="621508160"/>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07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Semantic!$Q$145</c:f>
              <c:strCache>
                <c:ptCount val="1"/>
                <c:pt idx="0">
                  <c:v>Edukasi 5</c:v>
                </c:pt>
              </c:strCache>
              <c:extLst xmlns:c15="http://schemas.microsoft.com/office/drawing/2012/chart"/>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Semantic!$R$144:$V$144</c:f>
              <c:strCache>
                <c:ptCount val="5"/>
                <c:pt idx="0">
                  <c:v>LDA</c:v>
                </c:pt>
                <c:pt idx="1">
                  <c:v>LDA-TFIDF</c:v>
                </c:pt>
                <c:pt idx="2">
                  <c:v>LDA-Glove</c:v>
                </c:pt>
                <c:pt idx="3">
                  <c:v>LDA-Glove 0,7</c:v>
                </c:pt>
                <c:pt idx="4">
                  <c:v>BTM</c:v>
                </c:pt>
              </c:strCache>
              <c:extLst xmlns:c15="http://schemas.microsoft.com/office/drawing/2012/chart"/>
            </c:strRef>
          </c:cat>
          <c:val>
            <c:numRef>
              <c:f>Semantic!$R$145:$V$145</c:f>
              <c:numCache>
                <c:formatCode>0.000</c:formatCode>
                <c:ptCount val="5"/>
                <c:pt idx="0">
                  <c:v>0.20119999999999999</c:v>
                </c:pt>
                <c:pt idx="1">
                  <c:v>0.17420000000000002</c:v>
                </c:pt>
                <c:pt idx="2">
                  <c:v>0.21840000000000001</c:v>
                </c:pt>
                <c:pt idx="3">
                  <c:v>0.2172</c:v>
                </c:pt>
                <c:pt idx="4">
                  <c:v>0.16159999999999999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377F-49A3-B5D1-2335CBE6D443}"/>
            </c:ext>
          </c:extLst>
        </c:ser>
        <c:ser>
          <c:idx val="1"/>
          <c:order val="1"/>
          <c:tx>
            <c:strRef>
              <c:f>Semantic!$Q$146</c:f>
              <c:strCache>
                <c:ptCount val="1"/>
                <c:pt idx="0">
                  <c:v>Edukasi 7</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Semantic!$R$144:$V$144</c:f>
              <c:strCache>
                <c:ptCount val="5"/>
                <c:pt idx="0">
                  <c:v>LDA</c:v>
                </c:pt>
                <c:pt idx="1">
                  <c:v>LDA-TFIDF</c:v>
                </c:pt>
                <c:pt idx="2">
                  <c:v>LDA-Glove</c:v>
                </c:pt>
                <c:pt idx="3">
                  <c:v>LDA-Glove 0,7</c:v>
                </c:pt>
                <c:pt idx="4">
                  <c:v>BTM</c:v>
                </c:pt>
              </c:strCache>
              <c:extLst xmlns:c15="http://schemas.microsoft.com/office/drawing/2012/chart"/>
            </c:strRef>
          </c:cat>
          <c:val>
            <c:numRef>
              <c:f>Semantic!$R$146:$V$146</c:f>
              <c:numCache>
                <c:formatCode>0.000</c:formatCode>
                <c:ptCount val="5"/>
                <c:pt idx="0">
                  <c:v>0.20657142857142857</c:v>
                </c:pt>
                <c:pt idx="1">
                  <c:v>0.1364285714285714</c:v>
                </c:pt>
                <c:pt idx="2">
                  <c:v>0.21514285714285714</c:v>
                </c:pt>
                <c:pt idx="3">
                  <c:v>0.20828571428571427</c:v>
                </c:pt>
                <c:pt idx="4">
                  <c:v>0.16971428571428571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377F-49A3-B5D1-2335CBE6D443}"/>
            </c:ext>
          </c:extLst>
        </c:ser>
        <c:dLbls>
          <c:showLegendKey val="0"/>
          <c:showVal val="0"/>
          <c:showCatName val="0"/>
          <c:showSerName val="0"/>
          <c:showPercent val="0"/>
          <c:showBubbleSize val="0"/>
        </c:dLbls>
        <c:marker val="1"/>
        <c:smooth val="0"/>
        <c:axId val="620354472"/>
        <c:axId val="620354800"/>
        <c:extLst>
          <c:ext xmlns:c15="http://schemas.microsoft.com/office/drawing/2012/chart" uri="{02D57815-91ED-43cb-92C2-25804820EDAC}">
            <c15:filteredLineSeries>
              <c15:ser>
                <c:idx val="2"/>
                <c:order val="2"/>
                <c:tx>
                  <c:strRef>
                    <c:extLst>
                      <c:ext uri="{02D57815-91ED-43cb-92C2-25804820EDAC}">
                        <c15:formulaRef>
                          <c15:sqref>Semantic!$Q$147</c15:sqref>
                        </c15:formulaRef>
                      </c:ext>
                    </c:extLst>
                    <c:strCache>
                      <c:ptCount val="1"/>
                      <c:pt idx="0">
                        <c:v>E-commerce 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Semantic!$R$144:$V$144</c15:sqref>
                        </c15:formulaRef>
                      </c:ext>
                    </c:extLst>
                    <c:strCache>
                      <c:ptCount val="5"/>
                      <c:pt idx="0">
                        <c:v>LDA</c:v>
                      </c:pt>
                      <c:pt idx="1">
                        <c:v>LDA-TFIDF</c:v>
                      </c:pt>
                      <c:pt idx="2">
                        <c:v>LDA-Glove</c:v>
                      </c:pt>
                      <c:pt idx="3">
                        <c:v>LDA-Glove 0,7</c:v>
                      </c:pt>
                      <c:pt idx="4">
                        <c:v>BTM</c:v>
                      </c:pt>
                    </c:strCache>
                  </c:strRef>
                </c:cat>
                <c:val>
                  <c:numRef>
                    <c:extLst>
                      <c:ext uri="{02D57815-91ED-43cb-92C2-25804820EDAC}">
                        <c15:formulaRef>
                          <c15:sqref>Semantic!$R$147:$V$147</c15:sqref>
                        </c15:formulaRef>
                      </c:ext>
                    </c:extLst>
                    <c:numCache>
                      <c:formatCode>0.000</c:formatCode>
                      <c:ptCount val="5"/>
                      <c:pt idx="0">
                        <c:v>0.16639999999999999</c:v>
                      </c:pt>
                      <c:pt idx="1">
                        <c:v>0.17180000000000001</c:v>
                      </c:pt>
                      <c:pt idx="2">
                        <c:v>0.17600000000000002</c:v>
                      </c:pt>
                      <c:pt idx="3">
                        <c:v>0.18660000000000002</c:v>
                      </c:pt>
                      <c:pt idx="4">
                        <c:v>0.17380000000000001</c:v>
                      </c:pt>
                    </c:numCache>
                  </c:numRef>
                </c:val>
                <c:smooth val="0"/>
                <c:extLst>
                  <c:ext xmlns:c16="http://schemas.microsoft.com/office/drawing/2014/chart" uri="{C3380CC4-5D6E-409C-BE32-E72D297353CC}">
                    <c16:uniqueId val="{00000002-377F-49A3-B5D1-2335CBE6D44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Semantic!$Q$148</c15:sqref>
                        </c15:formulaRef>
                      </c:ext>
                    </c:extLst>
                    <c:strCache>
                      <c:ptCount val="1"/>
                      <c:pt idx="0">
                        <c:v>E-commerce 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Semantic!$R$144:$V$144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Semantic!$R$148:$V$148</c15:sqref>
                        </c15:formulaRef>
                      </c:ext>
                    </c:extLst>
                    <c:numCache>
                      <c:formatCode>0.000</c:formatCode>
                      <c:ptCount val="5"/>
                      <c:pt idx="0">
                        <c:v>0.14814285714285713</c:v>
                      </c:pt>
                      <c:pt idx="1">
                        <c:v>0.15642857142857142</c:v>
                      </c:pt>
                      <c:pt idx="2">
                        <c:v>0.19299999999999998</c:v>
                      </c:pt>
                      <c:pt idx="3">
                        <c:v>0.18014285714285713</c:v>
                      </c:pt>
                      <c:pt idx="4">
                        <c:v>0.15414285714285714</c:v>
                      </c:pt>
                    </c:numCache>
                  </c:numRef>
                </c:val>
                <c:smooth val="0"/>
                <c:extLst xmlns:c15="http://schemas.microsoft.com/office/drawing/2012/chart">
                  <c:ext xmlns:c16="http://schemas.microsoft.com/office/drawing/2014/chart" uri="{C3380CC4-5D6E-409C-BE32-E72D297353CC}">
                    <c16:uniqueId val="{00000003-377F-49A3-B5D1-2335CBE6D44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Semantic!$Q$149</c15:sqref>
                        </c15:formulaRef>
                      </c:ext>
                    </c:extLst>
                    <c:strCache>
                      <c:ptCount val="1"/>
                      <c:pt idx="0">
                        <c:v>Game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Semantic!$R$144:$V$144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Semantic!$R$149:$V$149</c15:sqref>
                        </c15:formulaRef>
                      </c:ext>
                    </c:extLst>
                    <c:numCache>
                      <c:formatCode>0.000</c:formatCode>
                      <c:ptCount val="5"/>
                      <c:pt idx="0">
                        <c:v>0.19039999999999999</c:v>
                      </c:pt>
                      <c:pt idx="1">
                        <c:v>0.15419999999999998</c:v>
                      </c:pt>
                      <c:pt idx="2">
                        <c:v>0.1762</c:v>
                      </c:pt>
                      <c:pt idx="3">
                        <c:v>0.17560000000000001</c:v>
                      </c:pt>
                      <c:pt idx="4">
                        <c:v>0.17200000000000001</c:v>
                      </c:pt>
                    </c:numCache>
                  </c:numRef>
                </c:val>
                <c:smooth val="0"/>
                <c:extLst xmlns:c15="http://schemas.microsoft.com/office/drawing/2012/chart">
                  <c:ext xmlns:c16="http://schemas.microsoft.com/office/drawing/2014/chart" uri="{C3380CC4-5D6E-409C-BE32-E72D297353CC}">
                    <c16:uniqueId val="{00000000-B138-4B60-8857-E054A792755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Semantic!$Q$150</c15:sqref>
                        </c15:formulaRef>
                      </c:ext>
                    </c:extLst>
                    <c:strCache>
                      <c:ptCount val="1"/>
                      <c:pt idx="0">
                        <c:v>Game 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Semantic!$R$144:$V$144</c15:sqref>
                        </c15:formulaRef>
                      </c:ext>
                    </c:extLst>
                    <c:strCache>
                      <c:ptCount val="5"/>
                      <c:pt idx="0">
                        <c:v>LDA</c:v>
                      </c:pt>
                      <c:pt idx="1">
                        <c:v>LDA-TFIDF</c:v>
                      </c:pt>
                      <c:pt idx="2">
                        <c:v>LDA-Glove</c:v>
                      </c:pt>
                      <c:pt idx="3">
                        <c:v>LDA-Glove 0,7</c:v>
                      </c:pt>
                      <c:pt idx="4">
                        <c:v>BTM</c:v>
                      </c:pt>
                    </c:strCache>
                  </c:strRef>
                </c:cat>
                <c:val>
                  <c:numRef>
                    <c:extLst xmlns:c15="http://schemas.microsoft.com/office/drawing/2012/chart">
                      <c:ext xmlns:c15="http://schemas.microsoft.com/office/drawing/2012/chart" uri="{02D57815-91ED-43cb-92C2-25804820EDAC}">
                        <c15:formulaRef>
                          <c15:sqref>Semantic!$R$150:$V$150</c15:sqref>
                        </c15:formulaRef>
                      </c:ext>
                    </c:extLst>
                    <c:numCache>
                      <c:formatCode>0.000</c:formatCode>
                      <c:ptCount val="5"/>
                      <c:pt idx="0">
                        <c:v>0.16314285714285717</c:v>
                      </c:pt>
                      <c:pt idx="1">
                        <c:v>0.16357142857142853</c:v>
                      </c:pt>
                      <c:pt idx="2">
                        <c:v>0.18928571428571431</c:v>
                      </c:pt>
                      <c:pt idx="3">
                        <c:v>0.18557142857142855</c:v>
                      </c:pt>
                      <c:pt idx="4">
                        <c:v>0.14499999999999999</c:v>
                      </c:pt>
                    </c:numCache>
                  </c:numRef>
                </c:val>
                <c:smooth val="0"/>
                <c:extLst xmlns:c15="http://schemas.microsoft.com/office/drawing/2012/chart">
                  <c:ext xmlns:c16="http://schemas.microsoft.com/office/drawing/2014/chart" uri="{C3380CC4-5D6E-409C-BE32-E72D297353CC}">
                    <c16:uniqueId val="{00000001-B138-4B60-8857-E054A792755A}"/>
                  </c:ext>
                </c:extLst>
              </c15:ser>
            </c15:filteredLineSeries>
          </c:ext>
        </c:extLst>
      </c:lineChart>
      <c:catAx>
        <c:axId val="62035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54800"/>
        <c:crosses val="autoZero"/>
        <c:auto val="1"/>
        <c:lblAlgn val="ctr"/>
        <c:lblOffset val="100"/>
        <c:noMultiLvlLbl val="0"/>
      </c:catAx>
      <c:valAx>
        <c:axId val="620354800"/>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54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withinLinear" id="14">
  <a:schemeClr val="accent1"/>
</cs:colorStyle>
</file>

<file path=xl/charts/colors72.xml><?xml version="1.0" encoding="utf-8"?>
<cs:colorStyle xmlns:cs="http://schemas.microsoft.com/office/drawing/2012/chartStyle" xmlns:a="http://schemas.openxmlformats.org/drawingml/2006/main" meth="withinLinear" id="14">
  <a:schemeClr val="accent1"/>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7" Type="http://schemas.openxmlformats.org/officeDocument/2006/relationships/chart" Target="../charts/chart7.xml"/><Relationship Id="rId71" Type="http://schemas.openxmlformats.org/officeDocument/2006/relationships/chart" Target="../charts/chart71.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5" Type="http://schemas.openxmlformats.org/officeDocument/2006/relationships/chart" Target="../charts/chart5.xml"/><Relationship Id="rId61" Type="http://schemas.openxmlformats.org/officeDocument/2006/relationships/chart" Target="../charts/chart61.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26" Type="http://schemas.openxmlformats.org/officeDocument/2006/relationships/chart" Target="../charts/chart98.xml"/><Relationship Id="rId21" Type="http://schemas.openxmlformats.org/officeDocument/2006/relationships/chart" Target="../charts/chart93.xml"/><Relationship Id="rId42" Type="http://schemas.openxmlformats.org/officeDocument/2006/relationships/chart" Target="../charts/chart114.xml"/><Relationship Id="rId47" Type="http://schemas.openxmlformats.org/officeDocument/2006/relationships/chart" Target="../charts/chart119.xml"/><Relationship Id="rId63" Type="http://schemas.openxmlformats.org/officeDocument/2006/relationships/chart" Target="../charts/chart135.xml"/><Relationship Id="rId68" Type="http://schemas.openxmlformats.org/officeDocument/2006/relationships/chart" Target="../charts/chart140.xml"/><Relationship Id="rId16" Type="http://schemas.openxmlformats.org/officeDocument/2006/relationships/chart" Target="../charts/chart88.xml"/><Relationship Id="rId11" Type="http://schemas.openxmlformats.org/officeDocument/2006/relationships/chart" Target="../charts/chart83.xml"/><Relationship Id="rId32" Type="http://schemas.openxmlformats.org/officeDocument/2006/relationships/chart" Target="../charts/chart104.xml"/><Relationship Id="rId37" Type="http://schemas.openxmlformats.org/officeDocument/2006/relationships/chart" Target="../charts/chart109.xml"/><Relationship Id="rId53" Type="http://schemas.openxmlformats.org/officeDocument/2006/relationships/chart" Target="../charts/chart125.xml"/><Relationship Id="rId58" Type="http://schemas.openxmlformats.org/officeDocument/2006/relationships/chart" Target="../charts/chart130.xml"/><Relationship Id="rId74" Type="http://schemas.openxmlformats.org/officeDocument/2006/relationships/chart" Target="../charts/chart146.xml"/><Relationship Id="rId79" Type="http://schemas.openxmlformats.org/officeDocument/2006/relationships/chart" Target="../charts/chart151.xml"/><Relationship Id="rId5" Type="http://schemas.openxmlformats.org/officeDocument/2006/relationships/chart" Target="../charts/chart77.xml"/><Relationship Id="rId61" Type="http://schemas.openxmlformats.org/officeDocument/2006/relationships/chart" Target="../charts/chart133.xml"/><Relationship Id="rId19" Type="http://schemas.openxmlformats.org/officeDocument/2006/relationships/chart" Target="../charts/chart91.xml"/><Relationship Id="rId14" Type="http://schemas.openxmlformats.org/officeDocument/2006/relationships/chart" Target="../charts/chart86.xml"/><Relationship Id="rId22" Type="http://schemas.openxmlformats.org/officeDocument/2006/relationships/chart" Target="../charts/chart94.xml"/><Relationship Id="rId27" Type="http://schemas.openxmlformats.org/officeDocument/2006/relationships/chart" Target="../charts/chart99.xml"/><Relationship Id="rId30" Type="http://schemas.openxmlformats.org/officeDocument/2006/relationships/chart" Target="../charts/chart102.xml"/><Relationship Id="rId35" Type="http://schemas.openxmlformats.org/officeDocument/2006/relationships/chart" Target="../charts/chart107.xml"/><Relationship Id="rId43" Type="http://schemas.openxmlformats.org/officeDocument/2006/relationships/chart" Target="../charts/chart115.xml"/><Relationship Id="rId48" Type="http://schemas.openxmlformats.org/officeDocument/2006/relationships/chart" Target="../charts/chart120.xml"/><Relationship Id="rId56" Type="http://schemas.openxmlformats.org/officeDocument/2006/relationships/chart" Target="../charts/chart128.xml"/><Relationship Id="rId64" Type="http://schemas.openxmlformats.org/officeDocument/2006/relationships/chart" Target="../charts/chart136.xml"/><Relationship Id="rId69" Type="http://schemas.openxmlformats.org/officeDocument/2006/relationships/chart" Target="../charts/chart141.xml"/><Relationship Id="rId77" Type="http://schemas.openxmlformats.org/officeDocument/2006/relationships/chart" Target="../charts/chart149.xml"/><Relationship Id="rId8" Type="http://schemas.openxmlformats.org/officeDocument/2006/relationships/chart" Target="../charts/chart80.xml"/><Relationship Id="rId51" Type="http://schemas.openxmlformats.org/officeDocument/2006/relationships/chart" Target="../charts/chart123.xml"/><Relationship Id="rId72" Type="http://schemas.openxmlformats.org/officeDocument/2006/relationships/chart" Target="../charts/chart144.xml"/><Relationship Id="rId80" Type="http://schemas.openxmlformats.org/officeDocument/2006/relationships/chart" Target="../charts/chart152.xml"/><Relationship Id="rId3" Type="http://schemas.openxmlformats.org/officeDocument/2006/relationships/chart" Target="../charts/chart75.xml"/><Relationship Id="rId12" Type="http://schemas.openxmlformats.org/officeDocument/2006/relationships/chart" Target="../charts/chart84.xml"/><Relationship Id="rId17" Type="http://schemas.openxmlformats.org/officeDocument/2006/relationships/chart" Target="../charts/chart89.xml"/><Relationship Id="rId25" Type="http://schemas.openxmlformats.org/officeDocument/2006/relationships/chart" Target="../charts/chart97.xml"/><Relationship Id="rId33" Type="http://schemas.openxmlformats.org/officeDocument/2006/relationships/chart" Target="../charts/chart105.xml"/><Relationship Id="rId38" Type="http://schemas.openxmlformats.org/officeDocument/2006/relationships/chart" Target="../charts/chart110.xml"/><Relationship Id="rId46" Type="http://schemas.openxmlformats.org/officeDocument/2006/relationships/chart" Target="../charts/chart118.xml"/><Relationship Id="rId59" Type="http://schemas.openxmlformats.org/officeDocument/2006/relationships/chart" Target="../charts/chart131.xml"/><Relationship Id="rId67" Type="http://schemas.openxmlformats.org/officeDocument/2006/relationships/chart" Target="../charts/chart139.xml"/><Relationship Id="rId20" Type="http://schemas.openxmlformats.org/officeDocument/2006/relationships/chart" Target="../charts/chart92.xml"/><Relationship Id="rId41" Type="http://schemas.openxmlformats.org/officeDocument/2006/relationships/chart" Target="../charts/chart113.xml"/><Relationship Id="rId54" Type="http://schemas.openxmlformats.org/officeDocument/2006/relationships/chart" Target="../charts/chart126.xml"/><Relationship Id="rId62" Type="http://schemas.openxmlformats.org/officeDocument/2006/relationships/chart" Target="../charts/chart134.xml"/><Relationship Id="rId70" Type="http://schemas.openxmlformats.org/officeDocument/2006/relationships/chart" Target="../charts/chart142.xml"/><Relationship Id="rId75" Type="http://schemas.openxmlformats.org/officeDocument/2006/relationships/chart" Target="../charts/chart147.xml"/><Relationship Id="rId1" Type="http://schemas.openxmlformats.org/officeDocument/2006/relationships/chart" Target="../charts/chart73.xml"/><Relationship Id="rId6" Type="http://schemas.openxmlformats.org/officeDocument/2006/relationships/chart" Target="../charts/chart78.xml"/><Relationship Id="rId15" Type="http://schemas.openxmlformats.org/officeDocument/2006/relationships/chart" Target="../charts/chart87.xml"/><Relationship Id="rId23" Type="http://schemas.openxmlformats.org/officeDocument/2006/relationships/chart" Target="../charts/chart95.xml"/><Relationship Id="rId28" Type="http://schemas.openxmlformats.org/officeDocument/2006/relationships/chart" Target="../charts/chart100.xml"/><Relationship Id="rId36" Type="http://schemas.openxmlformats.org/officeDocument/2006/relationships/chart" Target="../charts/chart108.xml"/><Relationship Id="rId49" Type="http://schemas.openxmlformats.org/officeDocument/2006/relationships/chart" Target="../charts/chart121.xml"/><Relationship Id="rId57" Type="http://schemas.openxmlformats.org/officeDocument/2006/relationships/chart" Target="../charts/chart129.xml"/><Relationship Id="rId10" Type="http://schemas.openxmlformats.org/officeDocument/2006/relationships/chart" Target="../charts/chart82.xml"/><Relationship Id="rId31" Type="http://schemas.openxmlformats.org/officeDocument/2006/relationships/chart" Target="../charts/chart103.xml"/><Relationship Id="rId44" Type="http://schemas.openxmlformats.org/officeDocument/2006/relationships/chart" Target="../charts/chart116.xml"/><Relationship Id="rId52" Type="http://schemas.openxmlformats.org/officeDocument/2006/relationships/chart" Target="../charts/chart124.xml"/><Relationship Id="rId60" Type="http://schemas.openxmlformats.org/officeDocument/2006/relationships/chart" Target="../charts/chart132.xml"/><Relationship Id="rId65" Type="http://schemas.openxmlformats.org/officeDocument/2006/relationships/chart" Target="../charts/chart137.xml"/><Relationship Id="rId73" Type="http://schemas.openxmlformats.org/officeDocument/2006/relationships/chart" Target="../charts/chart145.xml"/><Relationship Id="rId78" Type="http://schemas.openxmlformats.org/officeDocument/2006/relationships/chart" Target="../charts/chart150.xml"/><Relationship Id="rId81" Type="http://schemas.openxmlformats.org/officeDocument/2006/relationships/chart" Target="../charts/chart153.xml"/><Relationship Id="rId4" Type="http://schemas.openxmlformats.org/officeDocument/2006/relationships/chart" Target="../charts/chart76.xml"/><Relationship Id="rId9" Type="http://schemas.openxmlformats.org/officeDocument/2006/relationships/chart" Target="../charts/chart81.xml"/><Relationship Id="rId13" Type="http://schemas.openxmlformats.org/officeDocument/2006/relationships/chart" Target="../charts/chart85.xml"/><Relationship Id="rId18" Type="http://schemas.openxmlformats.org/officeDocument/2006/relationships/chart" Target="../charts/chart90.xml"/><Relationship Id="rId39" Type="http://schemas.openxmlformats.org/officeDocument/2006/relationships/chart" Target="../charts/chart111.xml"/><Relationship Id="rId34" Type="http://schemas.openxmlformats.org/officeDocument/2006/relationships/chart" Target="../charts/chart106.xml"/><Relationship Id="rId50" Type="http://schemas.openxmlformats.org/officeDocument/2006/relationships/chart" Target="../charts/chart122.xml"/><Relationship Id="rId55" Type="http://schemas.openxmlformats.org/officeDocument/2006/relationships/chart" Target="../charts/chart127.xml"/><Relationship Id="rId76" Type="http://schemas.openxmlformats.org/officeDocument/2006/relationships/chart" Target="../charts/chart148.xml"/><Relationship Id="rId7" Type="http://schemas.openxmlformats.org/officeDocument/2006/relationships/chart" Target="../charts/chart79.xml"/><Relationship Id="rId71" Type="http://schemas.openxmlformats.org/officeDocument/2006/relationships/chart" Target="../charts/chart143.xml"/><Relationship Id="rId2" Type="http://schemas.openxmlformats.org/officeDocument/2006/relationships/chart" Target="../charts/chart74.xml"/><Relationship Id="rId29" Type="http://schemas.openxmlformats.org/officeDocument/2006/relationships/chart" Target="../charts/chart101.xml"/><Relationship Id="rId24" Type="http://schemas.openxmlformats.org/officeDocument/2006/relationships/chart" Target="../charts/chart96.xml"/><Relationship Id="rId40" Type="http://schemas.openxmlformats.org/officeDocument/2006/relationships/chart" Target="../charts/chart112.xml"/><Relationship Id="rId45" Type="http://schemas.openxmlformats.org/officeDocument/2006/relationships/chart" Target="../charts/chart117.xml"/><Relationship Id="rId66" Type="http://schemas.openxmlformats.org/officeDocument/2006/relationships/chart" Target="../charts/chart13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7.xml"/><Relationship Id="rId2" Type="http://schemas.openxmlformats.org/officeDocument/2006/relationships/chart" Target="../charts/chart156.xml"/><Relationship Id="rId1" Type="http://schemas.openxmlformats.org/officeDocument/2006/relationships/chart" Target="../charts/chart155.xml"/><Relationship Id="rId6" Type="http://schemas.openxmlformats.org/officeDocument/2006/relationships/chart" Target="../charts/chart160.xml"/><Relationship Id="rId5" Type="http://schemas.openxmlformats.org/officeDocument/2006/relationships/chart" Target="../charts/chart159.xml"/><Relationship Id="rId4" Type="http://schemas.openxmlformats.org/officeDocument/2006/relationships/chart" Target="../charts/chart158.xml"/></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161925</xdr:colOff>
      <xdr:row>19</xdr:row>
      <xdr:rowOff>95250</xdr:rowOff>
    </xdr:from>
    <xdr:to>
      <xdr:col>7</xdr:col>
      <xdr:colOff>619125</xdr:colOff>
      <xdr:row>34</xdr:row>
      <xdr:rowOff>76200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479425</xdr:colOff>
      <xdr:row>19</xdr:row>
      <xdr:rowOff>101600</xdr:rowOff>
    </xdr:from>
    <xdr:to>
      <xdr:col>19</xdr:col>
      <xdr:colOff>174625</xdr:colOff>
      <xdr:row>34</xdr:row>
      <xdr:rowOff>82550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174625</xdr:colOff>
      <xdr:row>19</xdr:row>
      <xdr:rowOff>107950</xdr:rowOff>
    </xdr:from>
    <xdr:to>
      <xdr:col>30</xdr:col>
      <xdr:colOff>479425</xdr:colOff>
      <xdr:row>34</xdr:row>
      <xdr:rowOff>88900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142875</xdr:colOff>
      <xdr:row>0</xdr:row>
      <xdr:rowOff>0</xdr:rowOff>
    </xdr:from>
    <xdr:to>
      <xdr:col>37</xdr:col>
      <xdr:colOff>31750</xdr:colOff>
      <xdr:row>9</xdr:row>
      <xdr:rowOff>146050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536575</xdr:colOff>
      <xdr:row>0</xdr:row>
      <xdr:rowOff>0</xdr:rowOff>
    </xdr:from>
    <xdr:to>
      <xdr:col>44</xdr:col>
      <xdr:colOff>88900</xdr:colOff>
      <xdr:row>9</xdr:row>
      <xdr:rowOff>177800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377825</xdr:colOff>
      <xdr:row>0</xdr:row>
      <xdr:rowOff>0</xdr:rowOff>
    </xdr:from>
    <xdr:to>
      <xdr:col>48</xdr:col>
      <xdr:colOff>279400</xdr:colOff>
      <xdr:row>9</xdr:row>
      <xdr:rowOff>171450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657225</xdr:colOff>
      <xdr:row>46</xdr:row>
      <xdr:rowOff>107950</xdr:rowOff>
    </xdr:from>
    <xdr:to>
      <xdr:col>7</xdr:col>
      <xdr:colOff>428625</xdr:colOff>
      <xdr:row>61</xdr:row>
      <xdr:rowOff>88900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92075</xdr:colOff>
      <xdr:row>46</xdr:row>
      <xdr:rowOff>114300</xdr:rowOff>
    </xdr:from>
    <xdr:to>
      <xdr:col>19</xdr:col>
      <xdr:colOff>396875</xdr:colOff>
      <xdr:row>61</xdr:row>
      <xdr:rowOff>95250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568325</xdr:colOff>
      <xdr:row>46</xdr:row>
      <xdr:rowOff>107950</xdr:rowOff>
    </xdr:from>
    <xdr:to>
      <xdr:col>30</xdr:col>
      <xdr:colOff>263525</xdr:colOff>
      <xdr:row>61</xdr:row>
      <xdr:rowOff>88900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85725</xdr:colOff>
      <xdr:row>46</xdr:row>
      <xdr:rowOff>146050</xdr:rowOff>
    </xdr:from>
    <xdr:to>
      <xdr:col>42</xdr:col>
      <xdr:colOff>390525</xdr:colOff>
      <xdr:row>61</xdr:row>
      <xdr:rowOff>127000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485775</xdr:colOff>
      <xdr:row>19</xdr:row>
      <xdr:rowOff>165100</xdr:rowOff>
    </xdr:from>
    <xdr:to>
      <xdr:col>42</xdr:col>
      <xdr:colOff>180975</xdr:colOff>
      <xdr:row>34</xdr:row>
      <xdr:rowOff>146050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12095</xdr:colOff>
      <xdr:row>73</xdr:row>
      <xdr:rowOff>64709</xdr:rowOff>
    </xdr:from>
    <xdr:to>
      <xdr:col>7</xdr:col>
      <xdr:colOff>456595</xdr:colOff>
      <xdr:row>88</xdr:row>
      <xdr:rowOff>86481</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518582</xdr:colOff>
      <xdr:row>73</xdr:row>
      <xdr:rowOff>125185</xdr:rowOff>
    </xdr:from>
    <xdr:to>
      <xdr:col>19</xdr:col>
      <xdr:colOff>192011</xdr:colOff>
      <xdr:row>88</xdr:row>
      <xdr:rowOff>146957</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548822</xdr:colOff>
      <xdr:row>73</xdr:row>
      <xdr:rowOff>72268</xdr:rowOff>
    </xdr:from>
    <xdr:to>
      <xdr:col>30</xdr:col>
      <xdr:colOff>222251</xdr:colOff>
      <xdr:row>88</xdr:row>
      <xdr:rowOff>94040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579060</xdr:colOff>
      <xdr:row>73</xdr:row>
      <xdr:rowOff>140305</xdr:rowOff>
    </xdr:from>
    <xdr:to>
      <xdr:col>41</xdr:col>
      <xdr:colOff>252488</xdr:colOff>
      <xdr:row>88</xdr:row>
      <xdr:rowOff>162077</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435491</xdr:colOff>
      <xdr:row>95</xdr:row>
      <xdr:rowOff>149233</xdr:rowOff>
    </xdr:from>
    <xdr:to>
      <xdr:col>8</xdr:col>
      <xdr:colOff>241459</xdr:colOff>
      <xdr:row>111</xdr:row>
      <xdr:rowOff>50235</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178648</xdr:colOff>
      <xdr:row>95</xdr:row>
      <xdr:rowOff>165258</xdr:rowOff>
    </xdr:from>
    <xdr:to>
      <xdr:col>18</xdr:col>
      <xdr:colOff>512392</xdr:colOff>
      <xdr:row>111</xdr:row>
      <xdr:rowOff>66260</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479117</xdr:colOff>
      <xdr:row>95</xdr:row>
      <xdr:rowOff>153219</xdr:rowOff>
    </xdr:from>
    <xdr:to>
      <xdr:col>30</xdr:col>
      <xdr:colOff>134988</xdr:colOff>
      <xdr:row>110</xdr:row>
      <xdr:rowOff>129185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34</xdr:col>
      <xdr:colOff>232834</xdr:colOff>
      <xdr:row>95</xdr:row>
      <xdr:rowOff>152401</xdr:rowOff>
    </xdr:from>
    <xdr:to>
      <xdr:col>41</xdr:col>
      <xdr:colOff>508000</xdr:colOff>
      <xdr:row>110</xdr:row>
      <xdr:rowOff>38101</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44509</xdr:colOff>
      <xdr:row>117</xdr:row>
      <xdr:rowOff>28745</xdr:rowOff>
    </xdr:from>
    <xdr:to>
      <xdr:col>7</xdr:col>
      <xdr:colOff>489009</xdr:colOff>
      <xdr:row>132</xdr:row>
      <xdr:rowOff>131153</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96923</xdr:colOff>
      <xdr:row>140</xdr:row>
      <xdr:rowOff>32051</xdr:rowOff>
    </xdr:from>
    <xdr:to>
      <xdr:col>6</xdr:col>
      <xdr:colOff>570287</xdr:colOff>
      <xdr:row>155</xdr:row>
      <xdr:rowOff>33205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210705</xdr:colOff>
      <xdr:row>140</xdr:row>
      <xdr:rowOff>124499</xdr:rowOff>
    </xdr:from>
    <xdr:to>
      <xdr:col>17</xdr:col>
      <xdr:colOff>539751</xdr:colOff>
      <xdr:row>155</xdr:row>
      <xdr:rowOff>125653</xdr:rowOff>
    </xdr:to>
    <xdr:graphicFrame macro="">
      <xdr:nvGraphicFramePr>
        <xdr:cNvPr id="28" name="Chart 27">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21</xdr:col>
      <xdr:colOff>124542</xdr:colOff>
      <xdr:row>140</xdr:row>
      <xdr:rowOff>967</xdr:rowOff>
    </xdr:from>
    <xdr:to>
      <xdr:col>28</xdr:col>
      <xdr:colOff>407507</xdr:colOff>
      <xdr:row>154</xdr:row>
      <xdr:rowOff>89499</xdr:rowOff>
    </xdr:to>
    <xdr:graphicFrame macro="">
      <xdr:nvGraphicFramePr>
        <xdr:cNvPr id="29" name="Chart 28">
          <a:extLst>
            <a:ext uri="{FF2B5EF4-FFF2-40B4-BE49-F238E27FC236}">
              <a16:creationId xmlns:a16="http://schemas.microsoft.com/office/drawing/2014/main" id="{00000000-0008-0000-03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33</xdr:col>
      <xdr:colOff>448956</xdr:colOff>
      <xdr:row>139</xdr:row>
      <xdr:rowOff>174987</xdr:rowOff>
    </xdr:from>
    <xdr:to>
      <xdr:col>41</xdr:col>
      <xdr:colOff>119202</xdr:colOff>
      <xdr:row>154</xdr:row>
      <xdr:rowOff>80663</xdr:rowOff>
    </xdr:to>
    <xdr:graphicFrame macro="">
      <xdr:nvGraphicFramePr>
        <xdr:cNvPr id="30" name="Chart 29">
          <a:extLst>
            <a:ext uri="{FF2B5EF4-FFF2-40B4-BE49-F238E27FC236}">
              <a16:creationId xmlns:a16="http://schemas.microsoft.com/office/drawing/2014/main" id="{00000000-0008-0000-03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43</xdr:col>
      <xdr:colOff>539808</xdr:colOff>
      <xdr:row>140</xdr:row>
      <xdr:rowOff>45528</xdr:rowOff>
    </xdr:from>
    <xdr:to>
      <xdr:col>51</xdr:col>
      <xdr:colOff>209670</xdr:colOff>
      <xdr:row>154</xdr:row>
      <xdr:rowOff>134060</xdr:rowOff>
    </xdr:to>
    <xdr:graphicFrame macro="">
      <xdr:nvGraphicFramePr>
        <xdr:cNvPr id="31" name="Chart 30">
          <a:extLst>
            <a:ext uri="{FF2B5EF4-FFF2-40B4-BE49-F238E27FC236}">
              <a16:creationId xmlns:a16="http://schemas.microsoft.com/office/drawing/2014/main" id="{00000000-0008-0000-03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195204</xdr:colOff>
      <xdr:row>164</xdr:row>
      <xdr:rowOff>43432</xdr:rowOff>
    </xdr:from>
    <xdr:to>
      <xdr:col>6</xdr:col>
      <xdr:colOff>674982</xdr:colOff>
      <xdr:row>179</xdr:row>
      <xdr:rowOff>82002</xdr:rowOff>
    </xdr:to>
    <xdr:graphicFrame macro="">
      <xdr:nvGraphicFramePr>
        <xdr:cNvPr id="22" name="Chart 2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366310</xdr:colOff>
      <xdr:row>164</xdr:row>
      <xdr:rowOff>137846</xdr:rowOff>
    </xdr:from>
    <xdr:to>
      <xdr:col>18</xdr:col>
      <xdr:colOff>46458</xdr:colOff>
      <xdr:row>179</xdr:row>
      <xdr:rowOff>176417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21</xdr:col>
      <xdr:colOff>446068</xdr:colOff>
      <xdr:row>163</xdr:row>
      <xdr:rowOff>35590</xdr:rowOff>
    </xdr:from>
    <xdr:to>
      <xdr:col>29</xdr:col>
      <xdr:colOff>126216</xdr:colOff>
      <xdr:row>178</xdr:row>
      <xdr:rowOff>74161</xdr:rowOff>
    </xdr:to>
    <xdr:graphicFrame macro="">
      <xdr:nvGraphicFramePr>
        <xdr:cNvPr id="24" name="Chart 23">
          <a:extLst>
            <a:ext uri="{FF2B5EF4-FFF2-40B4-BE49-F238E27FC236}">
              <a16:creationId xmlns:a16="http://schemas.microsoft.com/office/drawing/2014/main" id="{00000000-0008-0000-03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33</xdr:col>
      <xdr:colOff>532303</xdr:colOff>
      <xdr:row>163</xdr:row>
      <xdr:rowOff>66949</xdr:rowOff>
    </xdr:from>
    <xdr:to>
      <xdr:col>41</xdr:col>
      <xdr:colOff>212451</xdr:colOff>
      <xdr:row>178</xdr:row>
      <xdr:rowOff>105520</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43</xdr:col>
      <xdr:colOff>579339</xdr:colOff>
      <xdr:row>163</xdr:row>
      <xdr:rowOff>121826</xdr:rowOff>
    </xdr:from>
    <xdr:to>
      <xdr:col>51</xdr:col>
      <xdr:colOff>259487</xdr:colOff>
      <xdr:row>178</xdr:row>
      <xdr:rowOff>160397</xdr:rowOff>
    </xdr:to>
    <xdr:graphicFrame macro="">
      <xdr:nvGraphicFramePr>
        <xdr:cNvPr id="26" name="Chart 25">
          <a:extLst>
            <a:ext uri="{FF2B5EF4-FFF2-40B4-BE49-F238E27FC236}">
              <a16:creationId xmlns:a16="http://schemas.microsoft.com/office/drawing/2014/main" id="{00000000-0008-0000-03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91759</xdr:colOff>
      <xdr:row>187</xdr:row>
      <xdr:rowOff>41998</xdr:rowOff>
    </xdr:from>
    <xdr:to>
      <xdr:col>6</xdr:col>
      <xdr:colOff>525311</xdr:colOff>
      <xdr:row>201</xdr:row>
      <xdr:rowOff>177445</xdr:rowOff>
    </xdr:to>
    <xdr:graphicFrame macro="">
      <xdr:nvGraphicFramePr>
        <xdr:cNvPr id="41" name="Chart 40">
          <a:extLst>
            <a:ext uri="{FF2B5EF4-FFF2-40B4-BE49-F238E27FC236}">
              <a16:creationId xmlns:a16="http://schemas.microsoft.com/office/drawing/2014/main" id="{00000000-0008-0000-03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489388</xdr:colOff>
      <xdr:row>187</xdr:row>
      <xdr:rowOff>124348</xdr:rowOff>
    </xdr:from>
    <xdr:to>
      <xdr:col>18</xdr:col>
      <xdr:colOff>156561</xdr:colOff>
      <xdr:row>202</xdr:row>
      <xdr:rowOff>75737</xdr:rowOff>
    </xdr:to>
    <xdr:graphicFrame macro="">
      <xdr:nvGraphicFramePr>
        <xdr:cNvPr id="42" name="Chart 41">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544129</xdr:colOff>
      <xdr:row>186</xdr:row>
      <xdr:rowOff>150211</xdr:rowOff>
    </xdr:from>
    <xdr:to>
      <xdr:col>29</xdr:col>
      <xdr:colOff>211302</xdr:colOff>
      <xdr:row>201</xdr:row>
      <xdr:rowOff>101600</xdr:rowOff>
    </xdr:to>
    <xdr:graphicFrame macro="">
      <xdr:nvGraphicFramePr>
        <xdr:cNvPr id="43" name="Chart 42">
          <a:extLst>
            <a:ext uri="{FF2B5EF4-FFF2-40B4-BE49-F238E27FC236}">
              <a16:creationId xmlns:a16="http://schemas.microsoft.com/office/drawing/2014/main" id="{00000000-0008-0000-03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33</xdr:col>
      <xdr:colOff>469237</xdr:colOff>
      <xdr:row>187</xdr:row>
      <xdr:rowOff>31049</xdr:rowOff>
    </xdr:from>
    <xdr:to>
      <xdr:col>41</xdr:col>
      <xdr:colOff>136409</xdr:colOff>
      <xdr:row>201</xdr:row>
      <xdr:rowOff>166496</xdr:rowOff>
    </xdr:to>
    <xdr:graphicFrame macro="">
      <xdr:nvGraphicFramePr>
        <xdr:cNvPr id="44" name="Chart 43">
          <a:extLst>
            <a:ext uri="{FF2B5EF4-FFF2-40B4-BE49-F238E27FC236}">
              <a16:creationId xmlns:a16="http://schemas.microsoft.com/office/drawing/2014/main" id="{00000000-0008-0000-03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43</xdr:col>
      <xdr:colOff>548821</xdr:colOff>
      <xdr:row>186</xdr:row>
      <xdr:rowOff>162984</xdr:rowOff>
    </xdr:from>
    <xdr:to>
      <xdr:col>51</xdr:col>
      <xdr:colOff>222250</xdr:colOff>
      <xdr:row>202</xdr:row>
      <xdr:rowOff>3327</xdr:rowOff>
    </xdr:to>
    <xdr:graphicFrame macro="">
      <xdr:nvGraphicFramePr>
        <xdr:cNvPr id="45" name="Chart 44">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0</xdr:colOff>
      <xdr:row>208</xdr:row>
      <xdr:rowOff>12090</xdr:rowOff>
    </xdr:from>
    <xdr:to>
      <xdr:col>6</xdr:col>
      <xdr:colOff>468923</xdr:colOff>
      <xdr:row>222</xdr:row>
      <xdr:rowOff>155118</xdr:rowOff>
    </xdr:to>
    <xdr:graphicFrame macro="">
      <xdr:nvGraphicFramePr>
        <xdr:cNvPr id="46" name="Chart 45">
          <a:extLst>
            <a:ext uri="{FF2B5EF4-FFF2-40B4-BE49-F238E27FC236}">
              <a16:creationId xmlns:a16="http://schemas.microsoft.com/office/drawing/2014/main" id="{00000000-0008-0000-03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10</xdr:col>
      <xdr:colOff>532990</xdr:colOff>
      <xdr:row>208</xdr:row>
      <xdr:rowOff>22992</xdr:rowOff>
    </xdr:from>
    <xdr:to>
      <xdr:col>18</xdr:col>
      <xdr:colOff>259452</xdr:colOff>
      <xdr:row>222</xdr:row>
      <xdr:rowOff>166020</xdr:rowOff>
    </xdr:to>
    <xdr:graphicFrame macro="">
      <xdr:nvGraphicFramePr>
        <xdr:cNvPr id="47" name="Chart 46">
          <a:extLst>
            <a:ext uri="{FF2B5EF4-FFF2-40B4-BE49-F238E27FC236}">
              <a16:creationId xmlns:a16="http://schemas.microsoft.com/office/drawing/2014/main" id="{00000000-0008-0000-03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21</xdr:col>
      <xdr:colOff>453702</xdr:colOff>
      <xdr:row>208</xdr:row>
      <xdr:rowOff>29931</xdr:rowOff>
    </xdr:from>
    <xdr:to>
      <xdr:col>29</xdr:col>
      <xdr:colOff>180163</xdr:colOff>
      <xdr:row>222</xdr:row>
      <xdr:rowOff>172959</xdr:rowOff>
    </xdr:to>
    <xdr:graphicFrame macro="">
      <xdr:nvGraphicFramePr>
        <xdr:cNvPr id="48" name="Chart 47">
          <a:extLst>
            <a:ext uri="{FF2B5EF4-FFF2-40B4-BE49-F238E27FC236}">
              <a16:creationId xmlns:a16="http://schemas.microsoft.com/office/drawing/2014/main" id="{00000000-0008-0000-03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33</xdr:col>
      <xdr:colOff>519821</xdr:colOff>
      <xdr:row>208</xdr:row>
      <xdr:rowOff>9260</xdr:rowOff>
    </xdr:from>
    <xdr:to>
      <xdr:col>41</xdr:col>
      <xdr:colOff>246283</xdr:colOff>
      <xdr:row>222</xdr:row>
      <xdr:rowOff>152288</xdr:rowOff>
    </xdr:to>
    <xdr:graphicFrame macro="">
      <xdr:nvGraphicFramePr>
        <xdr:cNvPr id="49" name="Chart 48">
          <a:extLst>
            <a:ext uri="{FF2B5EF4-FFF2-40B4-BE49-F238E27FC236}">
              <a16:creationId xmlns:a16="http://schemas.microsoft.com/office/drawing/2014/main" id="{00000000-0008-0000-03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43</xdr:col>
      <xdr:colOff>463472</xdr:colOff>
      <xdr:row>208</xdr:row>
      <xdr:rowOff>41398</xdr:rowOff>
    </xdr:from>
    <xdr:to>
      <xdr:col>51</xdr:col>
      <xdr:colOff>189934</xdr:colOff>
      <xdr:row>223</xdr:row>
      <xdr:rowOff>368</xdr:rowOff>
    </xdr:to>
    <xdr:graphicFrame macro="">
      <xdr:nvGraphicFramePr>
        <xdr:cNvPr id="50" name="Chart 49">
          <a:extLst>
            <a:ext uri="{FF2B5EF4-FFF2-40B4-BE49-F238E27FC236}">
              <a16:creationId xmlns:a16="http://schemas.microsoft.com/office/drawing/2014/main" id="{00000000-0008-0000-03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63500</xdr:colOff>
      <xdr:row>258</xdr:row>
      <xdr:rowOff>74246</xdr:rowOff>
    </xdr:from>
    <xdr:to>
      <xdr:col>6</xdr:col>
      <xdr:colOff>532423</xdr:colOff>
      <xdr:row>273</xdr:row>
      <xdr:rowOff>33215</xdr:rowOff>
    </xdr:to>
    <xdr:graphicFrame macro="">
      <xdr:nvGraphicFramePr>
        <xdr:cNvPr id="51" name="Chart 50">
          <a:extLst>
            <a:ext uri="{FF2B5EF4-FFF2-40B4-BE49-F238E27FC236}">
              <a16:creationId xmlns:a16="http://schemas.microsoft.com/office/drawing/2014/main" id="{00000000-0008-0000-03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10</xdr:col>
      <xdr:colOff>483576</xdr:colOff>
      <xdr:row>258</xdr:row>
      <xdr:rowOff>61646</xdr:rowOff>
    </xdr:from>
    <xdr:to>
      <xdr:col>18</xdr:col>
      <xdr:colOff>210038</xdr:colOff>
      <xdr:row>273</xdr:row>
      <xdr:rowOff>22173</xdr:rowOff>
    </xdr:to>
    <xdr:graphicFrame macro="">
      <xdr:nvGraphicFramePr>
        <xdr:cNvPr id="52" name="Chart 51">
          <a:extLst>
            <a:ext uri="{FF2B5EF4-FFF2-40B4-BE49-F238E27FC236}">
              <a16:creationId xmlns:a16="http://schemas.microsoft.com/office/drawing/2014/main" id="{00000000-0008-0000-03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21</xdr:col>
      <xdr:colOff>512885</xdr:colOff>
      <xdr:row>258</xdr:row>
      <xdr:rowOff>44939</xdr:rowOff>
    </xdr:from>
    <xdr:to>
      <xdr:col>29</xdr:col>
      <xdr:colOff>239346</xdr:colOff>
      <xdr:row>273</xdr:row>
      <xdr:rowOff>3908</xdr:rowOff>
    </xdr:to>
    <xdr:graphicFrame macro="">
      <xdr:nvGraphicFramePr>
        <xdr:cNvPr id="53" name="Chart 52">
          <a:extLst>
            <a:ext uri="{FF2B5EF4-FFF2-40B4-BE49-F238E27FC236}">
              <a16:creationId xmlns:a16="http://schemas.microsoft.com/office/drawing/2014/main" id="{00000000-0008-0000-03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33</xdr:col>
      <xdr:colOff>591038</xdr:colOff>
      <xdr:row>258</xdr:row>
      <xdr:rowOff>44939</xdr:rowOff>
    </xdr:from>
    <xdr:to>
      <xdr:col>41</xdr:col>
      <xdr:colOff>317500</xdr:colOff>
      <xdr:row>273</xdr:row>
      <xdr:rowOff>3908</xdr:rowOff>
    </xdr:to>
    <xdr:graphicFrame macro="">
      <xdr:nvGraphicFramePr>
        <xdr:cNvPr id="54" name="Chart 53">
          <a:extLst>
            <a:ext uri="{FF2B5EF4-FFF2-40B4-BE49-F238E27FC236}">
              <a16:creationId xmlns:a16="http://schemas.microsoft.com/office/drawing/2014/main" id="{00000000-0008-0000-03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43</xdr:col>
      <xdr:colOff>571500</xdr:colOff>
      <xdr:row>258</xdr:row>
      <xdr:rowOff>35169</xdr:rowOff>
    </xdr:from>
    <xdr:to>
      <xdr:col>51</xdr:col>
      <xdr:colOff>297962</xdr:colOff>
      <xdr:row>272</xdr:row>
      <xdr:rowOff>179754</xdr:rowOff>
    </xdr:to>
    <xdr:graphicFrame macro="">
      <xdr:nvGraphicFramePr>
        <xdr:cNvPr id="55" name="Chart 54">
          <a:extLst>
            <a:ext uri="{FF2B5EF4-FFF2-40B4-BE49-F238E27FC236}">
              <a16:creationId xmlns:a16="http://schemas.microsoft.com/office/drawing/2014/main" id="{00000000-0008-0000-03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73269</xdr:colOff>
      <xdr:row>282</xdr:row>
      <xdr:rowOff>74246</xdr:rowOff>
    </xdr:from>
    <xdr:to>
      <xdr:col>6</xdr:col>
      <xdr:colOff>327269</xdr:colOff>
      <xdr:row>297</xdr:row>
      <xdr:rowOff>33216</xdr:rowOff>
    </xdr:to>
    <xdr:graphicFrame macro="">
      <xdr:nvGraphicFramePr>
        <xdr:cNvPr id="56" name="Chart 55">
          <a:extLst>
            <a:ext uri="{FF2B5EF4-FFF2-40B4-BE49-F238E27FC236}">
              <a16:creationId xmlns:a16="http://schemas.microsoft.com/office/drawing/2014/main" id="{00000000-0008-0000-03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10</xdr:col>
      <xdr:colOff>511433</xdr:colOff>
      <xdr:row>282</xdr:row>
      <xdr:rowOff>35697</xdr:rowOff>
    </xdr:from>
    <xdr:to>
      <xdr:col>18</xdr:col>
      <xdr:colOff>209379</xdr:colOff>
      <xdr:row>297</xdr:row>
      <xdr:rowOff>75856</xdr:rowOff>
    </xdr:to>
    <xdr:graphicFrame macro="">
      <xdr:nvGraphicFramePr>
        <xdr:cNvPr id="57" name="Chart 56">
          <a:extLst>
            <a:ext uri="{FF2B5EF4-FFF2-40B4-BE49-F238E27FC236}">
              <a16:creationId xmlns:a16="http://schemas.microsoft.com/office/drawing/2014/main" id="{00000000-0008-0000-03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21</xdr:col>
      <xdr:colOff>571501</xdr:colOff>
      <xdr:row>282</xdr:row>
      <xdr:rowOff>87183</xdr:rowOff>
    </xdr:from>
    <xdr:to>
      <xdr:col>29</xdr:col>
      <xdr:colOff>269446</xdr:colOff>
      <xdr:row>297</xdr:row>
      <xdr:rowOff>127342</xdr:rowOff>
    </xdr:to>
    <xdr:graphicFrame macro="">
      <xdr:nvGraphicFramePr>
        <xdr:cNvPr id="58" name="Chart 57">
          <a:extLst>
            <a:ext uri="{FF2B5EF4-FFF2-40B4-BE49-F238E27FC236}">
              <a16:creationId xmlns:a16="http://schemas.microsoft.com/office/drawing/2014/main" id="{00000000-0008-0000-03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33</xdr:col>
      <xdr:colOff>545756</xdr:colOff>
      <xdr:row>282</xdr:row>
      <xdr:rowOff>61441</xdr:rowOff>
    </xdr:from>
    <xdr:to>
      <xdr:col>41</xdr:col>
      <xdr:colOff>243702</xdr:colOff>
      <xdr:row>297</xdr:row>
      <xdr:rowOff>101600</xdr:rowOff>
    </xdr:to>
    <xdr:graphicFrame macro="">
      <xdr:nvGraphicFramePr>
        <xdr:cNvPr id="60" name="Chart 59">
          <a:extLst>
            <a:ext uri="{FF2B5EF4-FFF2-40B4-BE49-F238E27FC236}">
              <a16:creationId xmlns:a16="http://schemas.microsoft.com/office/drawing/2014/main" id="{00000000-0008-0000-03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43</xdr:col>
      <xdr:colOff>554338</xdr:colOff>
      <xdr:row>282</xdr:row>
      <xdr:rowOff>61441</xdr:rowOff>
    </xdr:from>
    <xdr:to>
      <xdr:col>51</xdr:col>
      <xdr:colOff>252284</xdr:colOff>
      <xdr:row>297</xdr:row>
      <xdr:rowOff>101600</xdr:rowOff>
    </xdr:to>
    <xdr:graphicFrame macro="">
      <xdr:nvGraphicFramePr>
        <xdr:cNvPr id="61" name="Chart 60">
          <a:extLst>
            <a:ext uri="{FF2B5EF4-FFF2-40B4-BE49-F238E27FC236}">
              <a16:creationId xmlns:a16="http://schemas.microsoft.com/office/drawing/2014/main" id="{00000000-0008-0000-03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48054</xdr:colOff>
      <xdr:row>306</xdr:row>
      <xdr:rowOff>44278</xdr:rowOff>
    </xdr:from>
    <xdr:to>
      <xdr:col>6</xdr:col>
      <xdr:colOff>286608</xdr:colOff>
      <xdr:row>321</xdr:row>
      <xdr:rowOff>84438</xdr:rowOff>
    </xdr:to>
    <xdr:graphicFrame macro="">
      <xdr:nvGraphicFramePr>
        <xdr:cNvPr id="62" name="Chart 61">
          <a:extLst>
            <a:ext uri="{FF2B5EF4-FFF2-40B4-BE49-F238E27FC236}">
              <a16:creationId xmlns:a16="http://schemas.microsoft.com/office/drawing/2014/main" id="{00000000-0008-0000-03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10</xdr:col>
      <xdr:colOff>442784</xdr:colOff>
      <xdr:row>306</xdr:row>
      <xdr:rowOff>61440</xdr:rowOff>
    </xdr:from>
    <xdr:to>
      <xdr:col>18</xdr:col>
      <xdr:colOff>140730</xdr:colOff>
      <xdr:row>321</xdr:row>
      <xdr:rowOff>101600</xdr:rowOff>
    </xdr:to>
    <xdr:graphicFrame macro="">
      <xdr:nvGraphicFramePr>
        <xdr:cNvPr id="63" name="Chart 62">
          <a:extLst>
            <a:ext uri="{FF2B5EF4-FFF2-40B4-BE49-F238E27FC236}">
              <a16:creationId xmlns:a16="http://schemas.microsoft.com/office/drawing/2014/main" id="{00000000-0008-0000-03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21</xdr:col>
      <xdr:colOff>451366</xdr:colOff>
      <xdr:row>306</xdr:row>
      <xdr:rowOff>35697</xdr:rowOff>
    </xdr:from>
    <xdr:to>
      <xdr:col>29</xdr:col>
      <xdr:colOff>149311</xdr:colOff>
      <xdr:row>321</xdr:row>
      <xdr:rowOff>75857</xdr:rowOff>
    </xdr:to>
    <xdr:graphicFrame macro="">
      <xdr:nvGraphicFramePr>
        <xdr:cNvPr id="64" name="Chart 63">
          <a:extLst>
            <a:ext uri="{FF2B5EF4-FFF2-40B4-BE49-F238E27FC236}">
              <a16:creationId xmlns:a16="http://schemas.microsoft.com/office/drawing/2014/main" id="{00000000-0008-0000-03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33</xdr:col>
      <xdr:colOff>528595</xdr:colOff>
      <xdr:row>306</xdr:row>
      <xdr:rowOff>44278</xdr:rowOff>
    </xdr:from>
    <xdr:to>
      <xdr:col>40</xdr:col>
      <xdr:colOff>518298</xdr:colOff>
      <xdr:row>321</xdr:row>
      <xdr:rowOff>84438</xdr:rowOff>
    </xdr:to>
    <xdr:graphicFrame macro="">
      <xdr:nvGraphicFramePr>
        <xdr:cNvPr id="65" name="Chart 64">
          <a:extLst>
            <a:ext uri="{FF2B5EF4-FFF2-40B4-BE49-F238E27FC236}">
              <a16:creationId xmlns:a16="http://schemas.microsoft.com/office/drawing/2014/main" id="{00000000-0008-0000-03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43</xdr:col>
      <xdr:colOff>502851</xdr:colOff>
      <xdr:row>306</xdr:row>
      <xdr:rowOff>78603</xdr:rowOff>
    </xdr:from>
    <xdr:to>
      <xdr:col>50</xdr:col>
      <xdr:colOff>492554</xdr:colOff>
      <xdr:row>321</xdr:row>
      <xdr:rowOff>118763</xdr:rowOff>
    </xdr:to>
    <xdr:graphicFrame macro="">
      <xdr:nvGraphicFramePr>
        <xdr:cNvPr id="66" name="Chart 65">
          <a:extLst>
            <a:ext uri="{FF2B5EF4-FFF2-40B4-BE49-F238E27FC236}">
              <a16:creationId xmlns:a16="http://schemas.microsoft.com/office/drawing/2014/main" id="{00000000-0008-0000-03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121709</xdr:colOff>
      <xdr:row>229</xdr:row>
      <xdr:rowOff>120650</xdr:rowOff>
    </xdr:from>
    <xdr:to>
      <xdr:col>6</xdr:col>
      <xdr:colOff>354542</xdr:colOff>
      <xdr:row>244</xdr:row>
      <xdr:rowOff>165100</xdr:rowOff>
    </xdr:to>
    <xdr:graphicFrame macro="">
      <xdr:nvGraphicFramePr>
        <xdr:cNvPr id="32" name="Chart 31">
          <a:extLst>
            <a:ext uri="{FF2B5EF4-FFF2-40B4-BE49-F238E27FC236}">
              <a16:creationId xmlns:a16="http://schemas.microsoft.com/office/drawing/2014/main" id="{00000000-0008-0000-03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11</xdr:col>
      <xdr:colOff>104978</xdr:colOff>
      <xdr:row>230</xdr:row>
      <xdr:rowOff>122028</xdr:rowOff>
    </xdr:from>
    <xdr:to>
      <xdr:col>18</xdr:col>
      <xdr:colOff>62644</xdr:colOff>
      <xdr:row>245</xdr:row>
      <xdr:rowOff>166478</xdr:rowOff>
    </xdr:to>
    <xdr:graphicFrame macro="">
      <xdr:nvGraphicFramePr>
        <xdr:cNvPr id="33" name="Chart 32">
          <a:extLst>
            <a:ext uri="{FF2B5EF4-FFF2-40B4-BE49-F238E27FC236}">
              <a16:creationId xmlns:a16="http://schemas.microsoft.com/office/drawing/2014/main" id="{00000000-0008-0000-03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21</xdr:col>
      <xdr:colOff>599339</xdr:colOff>
      <xdr:row>230</xdr:row>
      <xdr:rowOff>77395</xdr:rowOff>
    </xdr:from>
    <xdr:to>
      <xdr:col>28</xdr:col>
      <xdr:colOff>557006</xdr:colOff>
      <xdr:row>245</xdr:row>
      <xdr:rowOff>125987</xdr:rowOff>
    </xdr:to>
    <xdr:graphicFrame macro="">
      <xdr:nvGraphicFramePr>
        <xdr:cNvPr id="34" name="Chart 33">
          <a:extLst>
            <a:ext uri="{FF2B5EF4-FFF2-40B4-BE49-F238E27FC236}">
              <a16:creationId xmlns:a16="http://schemas.microsoft.com/office/drawing/2014/main" id="{00000000-0008-0000-03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34</xdr:col>
      <xdr:colOff>19555</xdr:colOff>
      <xdr:row>230</xdr:row>
      <xdr:rowOff>56228</xdr:rowOff>
    </xdr:from>
    <xdr:to>
      <xdr:col>40</xdr:col>
      <xdr:colOff>584614</xdr:colOff>
      <xdr:row>245</xdr:row>
      <xdr:rowOff>100678</xdr:rowOff>
    </xdr:to>
    <xdr:graphicFrame macro="">
      <xdr:nvGraphicFramePr>
        <xdr:cNvPr id="35" name="Chart 34">
          <a:extLst>
            <a:ext uri="{FF2B5EF4-FFF2-40B4-BE49-F238E27FC236}">
              <a16:creationId xmlns:a16="http://schemas.microsoft.com/office/drawing/2014/main" id="{00000000-0008-0000-03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44</xdr:col>
      <xdr:colOff>47625</xdr:colOff>
      <xdr:row>230</xdr:row>
      <xdr:rowOff>11595</xdr:rowOff>
    </xdr:from>
    <xdr:to>
      <xdr:col>51</xdr:col>
      <xdr:colOff>5291</xdr:colOff>
      <xdr:row>245</xdr:row>
      <xdr:rowOff>56045</xdr:rowOff>
    </xdr:to>
    <xdr:graphicFrame macro="">
      <xdr:nvGraphicFramePr>
        <xdr:cNvPr id="36" name="Chart 35">
          <a:extLst>
            <a:ext uri="{FF2B5EF4-FFF2-40B4-BE49-F238E27FC236}">
              <a16:creationId xmlns:a16="http://schemas.microsoft.com/office/drawing/2014/main" id="{00000000-0008-0000-03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xdr:col>
      <xdr:colOff>79375</xdr:colOff>
      <xdr:row>331</xdr:row>
      <xdr:rowOff>99483</xdr:rowOff>
    </xdr:from>
    <xdr:to>
      <xdr:col>5</xdr:col>
      <xdr:colOff>394939</xdr:colOff>
      <xdr:row>343</xdr:row>
      <xdr:rowOff>7744</xdr:rowOff>
    </xdr:to>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12</xdr:col>
      <xdr:colOff>131226</xdr:colOff>
      <xdr:row>331</xdr:row>
      <xdr:rowOff>130157</xdr:rowOff>
    </xdr:from>
    <xdr:to>
      <xdr:col>17</xdr:col>
      <xdr:colOff>569719</xdr:colOff>
      <xdr:row>343</xdr:row>
      <xdr:rowOff>130561</xdr:rowOff>
    </xdr:to>
    <xdr:graphicFrame macro="">
      <xdr:nvGraphicFramePr>
        <xdr:cNvPr id="38" name="Chart 37">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xdr:col>
      <xdr:colOff>9922</xdr:colOff>
      <xdr:row>455</xdr:row>
      <xdr:rowOff>174523</xdr:rowOff>
    </xdr:from>
    <xdr:to>
      <xdr:col>6</xdr:col>
      <xdr:colOff>484404</xdr:colOff>
      <xdr:row>469</xdr:row>
      <xdr:rowOff>19694</xdr:rowOff>
    </xdr:to>
    <xdr:graphicFrame macro="">
      <xdr:nvGraphicFramePr>
        <xdr:cNvPr id="72" name="Chart 71">
          <a:extLst>
            <a:ext uri="{FF2B5EF4-FFF2-40B4-BE49-F238E27FC236}">
              <a16:creationId xmlns:a16="http://schemas.microsoft.com/office/drawing/2014/main" id="{00000000-0008-0000-03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10</xdr:col>
      <xdr:colOff>8821</xdr:colOff>
      <xdr:row>456</xdr:row>
      <xdr:rowOff>59905</xdr:rowOff>
    </xdr:from>
    <xdr:to>
      <xdr:col>15</xdr:col>
      <xdr:colOff>455283</xdr:colOff>
      <xdr:row>468</xdr:row>
      <xdr:rowOff>179210</xdr:rowOff>
    </xdr:to>
    <xdr:graphicFrame macro="">
      <xdr:nvGraphicFramePr>
        <xdr:cNvPr id="73" name="Chart 72">
          <a:extLst>
            <a:ext uri="{FF2B5EF4-FFF2-40B4-BE49-F238E27FC236}">
              <a16:creationId xmlns:a16="http://schemas.microsoft.com/office/drawing/2014/main" id="{00000000-0008-0000-03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19</xdr:col>
      <xdr:colOff>24604</xdr:colOff>
      <xdr:row>455</xdr:row>
      <xdr:rowOff>125076</xdr:rowOff>
    </xdr:from>
    <xdr:to>
      <xdr:col>24</xdr:col>
      <xdr:colOff>509925</xdr:colOff>
      <xdr:row>468</xdr:row>
      <xdr:rowOff>168399</xdr:rowOff>
    </xdr:to>
    <xdr:graphicFrame macro="">
      <xdr:nvGraphicFramePr>
        <xdr:cNvPr id="74" name="Chart 73">
          <a:extLst>
            <a:ext uri="{FF2B5EF4-FFF2-40B4-BE49-F238E27FC236}">
              <a16:creationId xmlns:a16="http://schemas.microsoft.com/office/drawing/2014/main" id="{00000000-0008-0000-03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826746</xdr:colOff>
      <xdr:row>478</xdr:row>
      <xdr:rowOff>177800</xdr:rowOff>
    </xdr:from>
    <xdr:to>
      <xdr:col>6</xdr:col>
      <xdr:colOff>660400</xdr:colOff>
      <xdr:row>492</xdr:row>
      <xdr:rowOff>0</xdr:rowOff>
    </xdr:to>
    <xdr:graphicFrame macro="">
      <xdr:nvGraphicFramePr>
        <xdr:cNvPr id="76" name="Chart 75">
          <a:extLst>
            <a:ext uri="{FF2B5EF4-FFF2-40B4-BE49-F238E27FC236}">
              <a16:creationId xmlns:a16="http://schemas.microsoft.com/office/drawing/2014/main" id="{00000000-0008-0000-03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xdr:col>
      <xdr:colOff>11459</xdr:colOff>
      <xdr:row>502</xdr:row>
      <xdr:rowOff>152399</xdr:rowOff>
    </xdr:from>
    <xdr:to>
      <xdr:col>7</xdr:col>
      <xdr:colOff>16934</xdr:colOff>
      <xdr:row>515</xdr:row>
      <xdr:rowOff>160355</xdr:rowOff>
    </xdr:to>
    <xdr:graphicFrame macro="">
      <xdr:nvGraphicFramePr>
        <xdr:cNvPr id="77" name="Chart 76">
          <a:extLst>
            <a:ext uri="{FF2B5EF4-FFF2-40B4-BE49-F238E27FC236}">
              <a16:creationId xmlns:a16="http://schemas.microsoft.com/office/drawing/2014/main" id="{00000000-0008-0000-03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18</xdr:col>
      <xdr:colOff>539103</xdr:colOff>
      <xdr:row>479</xdr:row>
      <xdr:rowOff>1</xdr:rowOff>
    </xdr:from>
    <xdr:to>
      <xdr:col>25</xdr:col>
      <xdr:colOff>0</xdr:colOff>
      <xdr:row>493</xdr:row>
      <xdr:rowOff>10886</xdr:rowOff>
    </xdr:to>
    <xdr:graphicFrame macro="">
      <xdr:nvGraphicFramePr>
        <xdr:cNvPr id="78" name="Chart 77">
          <a:extLst>
            <a:ext uri="{FF2B5EF4-FFF2-40B4-BE49-F238E27FC236}">
              <a16:creationId xmlns:a16="http://schemas.microsoft.com/office/drawing/2014/main" id="{00000000-0008-0000-03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847428</xdr:colOff>
      <xdr:row>524</xdr:row>
      <xdr:rowOff>28597</xdr:rowOff>
    </xdr:from>
    <xdr:to>
      <xdr:col>6</xdr:col>
      <xdr:colOff>434474</xdr:colOff>
      <xdr:row>537</xdr:row>
      <xdr:rowOff>11141</xdr:rowOff>
    </xdr:to>
    <xdr:graphicFrame macro="">
      <xdr:nvGraphicFramePr>
        <xdr:cNvPr id="39" name="Chart 38">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10</xdr:col>
      <xdr:colOff>43708</xdr:colOff>
      <xdr:row>524</xdr:row>
      <xdr:rowOff>67458</xdr:rowOff>
    </xdr:from>
    <xdr:to>
      <xdr:col>15</xdr:col>
      <xdr:colOff>345351</xdr:colOff>
      <xdr:row>537</xdr:row>
      <xdr:rowOff>89123</xdr:rowOff>
    </xdr:to>
    <xdr:graphicFrame macro="">
      <xdr:nvGraphicFramePr>
        <xdr:cNvPr id="40" name="Chart 39">
          <a:extLst>
            <a:ext uri="{FF2B5EF4-FFF2-40B4-BE49-F238E27FC236}">
              <a16:creationId xmlns:a16="http://schemas.microsoft.com/office/drawing/2014/main" id="{00000000-0008-0000-03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0</xdr:col>
      <xdr:colOff>809625</xdr:colOff>
      <xdr:row>545</xdr:row>
      <xdr:rowOff>159870</xdr:rowOff>
    </xdr:from>
    <xdr:to>
      <xdr:col>7</xdr:col>
      <xdr:colOff>385669</xdr:colOff>
      <xdr:row>560</xdr:row>
      <xdr:rowOff>101600</xdr:rowOff>
    </xdr:to>
    <xdr:graphicFrame macro="">
      <xdr:nvGraphicFramePr>
        <xdr:cNvPr id="59" name="Chart 58">
          <a:extLst>
            <a:ext uri="{FF2B5EF4-FFF2-40B4-BE49-F238E27FC236}">
              <a16:creationId xmlns:a16="http://schemas.microsoft.com/office/drawing/2014/main" id="{00000000-0008-0000-03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9</xdr:col>
      <xdr:colOff>576170</xdr:colOff>
      <xdr:row>546</xdr:row>
      <xdr:rowOff>94504</xdr:rowOff>
    </xdr:from>
    <xdr:to>
      <xdr:col>16</xdr:col>
      <xdr:colOff>310964</xdr:colOff>
      <xdr:row>561</xdr:row>
      <xdr:rowOff>36233</xdr:rowOff>
    </xdr:to>
    <xdr:graphicFrame macro="">
      <xdr:nvGraphicFramePr>
        <xdr:cNvPr id="67" name="Chart 66">
          <a:extLst>
            <a:ext uri="{FF2B5EF4-FFF2-40B4-BE49-F238E27FC236}">
              <a16:creationId xmlns:a16="http://schemas.microsoft.com/office/drawing/2014/main" id="{00000000-0008-0000-03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41275</xdr:colOff>
      <xdr:row>9</xdr:row>
      <xdr:rowOff>88900</xdr:rowOff>
    </xdr:from>
    <xdr:to>
      <xdr:col>6</xdr:col>
      <xdr:colOff>273050</xdr:colOff>
      <xdr:row>21</xdr:row>
      <xdr:rowOff>44450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536575</xdr:colOff>
      <xdr:row>9</xdr:row>
      <xdr:rowOff>69850</xdr:rowOff>
    </xdr:from>
    <xdr:to>
      <xdr:col>13</xdr:col>
      <xdr:colOff>177800</xdr:colOff>
      <xdr:row>21</xdr:row>
      <xdr:rowOff>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568325</xdr:colOff>
      <xdr:row>9</xdr:row>
      <xdr:rowOff>76200</xdr:rowOff>
    </xdr:from>
    <xdr:to>
      <xdr:col>20</xdr:col>
      <xdr:colOff>165100</xdr:colOff>
      <xdr:row>21</xdr:row>
      <xdr:rowOff>38100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9525</xdr:colOff>
      <xdr:row>9</xdr:row>
      <xdr:rowOff>57150</xdr:rowOff>
    </xdr:from>
    <xdr:to>
      <xdr:col>27</xdr:col>
      <xdr:colOff>285750</xdr:colOff>
      <xdr:row>21</xdr:row>
      <xdr:rowOff>25400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585932</xdr:colOff>
      <xdr:row>32</xdr:row>
      <xdr:rowOff>93230</xdr:rowOff>
    </xdr:from>
    <xdr:to>
      <xdr:col>27</xdr:col>
      <xdr:colOff>252557</xdr:colOff>
      <xdr:row>45</xdr:row>
      <xdr:rowOff>57727</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499338</xdr:colOff>
      <xdr:row>32</xdr:row>
      <xdr:rowOff>100444</xdr:rowOff>
    </xdr:from>
    <xdr:to>
      <xdr:col>20</xdr:col>
      <xdr:colOff>101022</xdr:colOff>
      <xdr:row>45</xdr:row>
      <xdr:rowOff>180397</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542639</xdr:colOff>
      <xdr:row>32</xdr:row>
      <xdr:rowOff>57150</xdr:rowOff>
    </xdr:from>
    <xdr:to>
      <xdr:col>13</xdr:col>
      <xdr:colOff>194830</xdr:colOff>
      <xdr:row>45</xdr:row>
      <xdr:rowOff>129885</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32</xdr:row>
      <xdr:rowOff>64365</xdr:rowOff>
    </xdr:from>
    <xdr:to>
      <xdr:col>6</xdr:col>
      <xdr:colOff>230909</xdr:colOff>
      <xdr:row>45</xdr:row>
      <xdr:rowOff>50510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563034</xdr:colOff>
      <xdr:row>56</xdr:row>
      <xdr:rowOff>110067</xdr:rowOff>
    </xdr:from>
    <xdr:to>
      <xdr:col>13</xdr:col>
      <xdr:colOff>169333</xdr:colOff>
      <xdr:row>69</xdr:row>
      <xdr:rowOff>59267</xdr:rowOff>
    </xdr:to>
    <xdr:graphicFrame macro="">
      <xdr:nvGraphicFramePr>
        <xdr:cNvPr id="15" name="Chart 14">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56</xdr:row>
      <xdr:rowOff>33866</xdr:rowOff>
    </xdr:from>
    <xdr:to>
      <xdr:col>6</xdr:col>
      <xdr:colOff>59267</xdr:colOff>
      <xdr:row>69</xdr:row>
      <xdr:rowOff>76200</xdr:rowOff>
    </xdr:to>
    <xdr:graphicFrame macro="">
      <xdr:nvGraphicFramePr>
        <xdr:cNvPr id="16" name="Chart 15">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114300</xdr:colOff>
      <xdr:row>81</xdr:row>
      <xdr:rowOff>70556</xdr:rowOff>
    </xdr:from>
    <xdr:to>
      <xdr:col>6</xdr:col>
      <xdr:colOff>127000</xdr:colOff>
      <xdr:row>93</xdr:row>
      <xdr:rowOff>314</xdr:rowOff>
    </xdr:to>
    <xdr:graphicFrame macro="">
      <xdr:nvGraphicFramePr>
        <xdr:cNvPr id="17" name="Chart 16">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46567</xdr:colOff>
      <xdr:row>81</xdr:row>
      <xdr:rowOff>25402</xdr:rowOff>
    </xdr:from>
    <xdr:to>
      <xdr:col>13</xdr:col>
      <xdr:colOff>16933</xdr:colOff>
      <xdr:row>92</xdr:row>
      <xdr:rowOff>143934</xdr:rowOff>
    </xdr:to>
    <xdr:graphicFrame macro="">
      <xdr:nvGraphicFramePr>
        <xdr:cNvPr id="18" name="Chart 17">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38099</xdr:colOff>
      <xdr:row>104</xdr:row>
      <xdr:rowOff>67732</xdr:rowOff>
    </xdr:from>
    <xdr:to>
      <xdr:col>6</xdr:col>
      <xdr:colOff>313267</xdr:colOff>
      <xdr:row>116</xdr:row>
      <xdr:rowOff>118533</xdr:rowOff>
    </xdr:to>
    <xdr:graphicFrame macro="">
      <xdr:nvGraphicFramePr>
        <xdr:cNvPr id="20" name="Chart 19">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410634</xdr:colOff>
      <xdr:row>104</xdr:row>
      <xdr:rowOff>67734</xdr:rowOff>
    </xdr:from>
    <xdr:to>
      <xdr:col>13</xdr:col>
      <xdr:colOff>372533</xdr:colOff>
      <xdr:row>116</xdr:row>
      <xdr:rowOff>143934</xdr:rowOff>
    </xdr:to>
    <xdr:graphicFrame macro="">
      <xdr:nvGraphicFramePr>
        <xdr:cNvPr id="21" name="Chart 20">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55034</xdr:colOff>
      <xdr:row>128</xdr:row>
      <xdr:rowOff>110066</xdr:rowOff>
    </xdr:from>
    <xdr:to>
      <xdr:col>6</xdr:col>
      <xdr:colOff>110067</xdr:colOff>
      <xdr:row>140</xdr:row>
      <xdr:rowOff>42334</xdr:rowOff>
    </xdr:to>
    <xdr:graphicFrame macro="">
      <xdr:nvGraphicFramePr>
        <xdr:cNvPr id="22" name="Chart 2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70087</xdr:colOff>
      <xdr:row>128</xdr:row>
      <xdr:rowOff>61776</xdr:rowOff>
    </xdr:from>
    <xdr:to>
      <xdr:col>13</xdr:col>
      <xdr:colOff>116653</xdr:colOff>
      <xdr:row>140</xdr:row>
      <xdr:rowOff>44843</xdr:rowOff>
    </xdr:to>
    <xdr:graphicFrame macro="">
      <xdr:nvGraphicFramePr>
        <xdr:cNvPr id="23" name="Chart 22">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4282</xdr:colOff>
      <xdr:row>56</xdr:row>
      <xdr:rowOff>66069</xdr:rowOff>
    </xdr:from>
    <xdr:to>
      <xdr:col>20</xdr:col>
      <xdr:colOff>342472</xdr:colOff>
      <xdr:row>69</xdr:row>
      <xdr:rowOff>57078</xdr:rowOff>
    </xdr:to>
    <xdr:graphicFrame macro="">
      <xdr:nvGraphicFramePr>
        <xdr:cNvPr id="24" name="Chart 23">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603606</xdr:colOff>
      <xdr:row>81</xdr:row>
      <xdr:rowOff>44663</xdr:rowOff>
    </xdr:from>
    <xdr:to>
      <xdr:col>20</xdr:col>
      <xdr:colOff>142697</xdr:colOff>
      <xdr:row>92</xdr:row>
      <xdr:rowOff>107022</xdr:rowOff>
    </xdr:to>
    <xdr:graphicFrame macro="">
      <xdr:nvGraphicFramePr>
        <xdr:cNvPr id="25" name="Chart 24">
          <a:extLst>
            <a:ext uri="{FF2B5EF4-FFF2-40B4-BE49-F238E27FC236}">
              <a16:creationId xmlns:a16="http://schemas.microsoft.com/office/drawing/2014/main" id="{00000000-0008-0000-04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589337</xdr:colOff>
      <xdr:row>56</xdr:row>
      <xdr:rowOff>51799</xdr:rowOff>
    </xdr:from>
    <xdr:to>
      <xdr:col>27</xdr:col>
      <xdr:colOff>256854</xdr:colOff>
      <xdr:row>69</xdr:row>
      <xdr:rowOff>64213</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603606</xdr:colOff>
      <xdr:row>81</xdr:row>
      <xdr:rowOff>44663</xdr:rowOff>
    </xdr:from>
    <xdr:to>
      <xdr:col>27</xdr:col>
      <xdr:colOff>242584</xdr:colOff>
      <xdr:row>92</xdr:row>
      <xdr:rowOff>114156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571501</xdr:colOff>
      <xdr:row>104</xdr:row>
      <xdr:rowOff>42334</xdr:rowOff>
    </xdr:from>
    <xdr:to>
      <xdr:col>20</xdr:col>
      <xdr:colOff>254001</xdr:colOff>
      <xdr:row>116</xdr:row>
      <xdr:rowOff>127000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29633</xdr:colOff>
      <xdr:row>104</xdr:row>
      <xdr:rowOff>50800</xdr:rowOff>
    </xdr:from>
    <xdr:to>
      <xdr:col>27</xdr:col>
      <xdr:colOff>287866</xdr:colOff>
      <xdr:row>116</xdr:row>
      <xdr:rowOff>143934</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588434</xdr:colOff>
      <xdr:row>128</xdr:row>
      <xdr:rowOff>76201</xdr:rowOff>
    </xdr:from>
    <xdr:to>
      <xdr:col>20</xdr:col>
      <xdr:colOff>263071</xdr:colOff>
      <xdr:row>140</xdr:row>
      <xdr:rowOff>136072</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20</xdr:col>
      <xdr:colOff>576036</xdr:colOff>
      <xdr:row>128</xdr:row>
      <xdr:rowOff>84365</xdr:rowOff>
    </xdr:from>
    <xdr:to>
      <xdr:col>26</xdr:col>
      <xdr:colOff>562841</xdr:colOff>
      <xdr:row>139</xdr:row>
      <xdr:rowOff>144319</xdr:rowOff>
    </xdr:to>
    <xdr:graphicFrame macro="">
      <xdr:nvGraphicFramePr>
        <xdr:cNvPr id="19" name="Chart 18">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15161</xdr:colOff>
      <xdr:row>151</xdr:row>
      <xdr:rowOff>73911</xdr:rowOff>
    </xdr:from>
    <xdr:to>
      <xdr:col>6</xdr:col>
      <xdr:colOff>602896</xdr:colOff>
      <xdr:row>166</xdr:row>
      <xdr:rowOff>46203</xdr:rowOff>
    </xdr:to>
    <xdr:graphicFrame macro="">
      <xdr:nvGraphicFramePr>
        <xdr:cNvPr id="26" name="Chart 25">
          <a:extLst>
            <a:ext uri="{FF2B5EF4-FFF2-40B4-BE49-F238E27FC236}">
              <a16:creationId xmlns:a16="http://schemas.microsoft.com/office/drawing/2014/main" id="{00000000-0008-0000-04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570467</xdr:colOff>
      <xdr:row>151</xdr:row>
      <xdr:rowOff>160349</xdr:rowOff>
    </xdr:from>
    <xdr:to>
      <xdr:col>15</xdr:col>
      <xdr:colOff>5987</xdr:colOff>
      <xdr:row>166</xdr:row>
      <xdr:rowOff>131693</xdr:rowOff>
    </xdr:to>
    <xdr:graphicFrame macro="">
      <xdr:nvGraphicFramePr>
        <xdr:cNvPr id="27" name="Chart 26">
          <a:extLst>
            <a:ext uri="{FF2B5EF4-FFF2-40B4-BE49-F238E27FC236}">
              <a16:creationId xmlns:a16="http://schemas.microsoft.com/office/drawing/2014/main" id="{00000000-0008-0000-04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15</xdr:col>
      <xdr:colOff>526724</xdr:colOff>
      <xdr:row>151</xdr:row>
      <xdr:rowOff>160347</xdr:rowOff>
    </xdr:from>
    <xdr:to>
      <xdr:col>23</xdr:col>
      <xdr:colOff>195384</xdr:colOff>
      <xdr:row>166</xdr:row>
      <xdr:rowOff>123550</xdr:rowOff>
    </xdr:to>
    <xdr:graphicFrame macro="">
      <xdr:nvGraphicFramePr>
        <xdr:cNvPr id="28" name="Chart 27">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73425</xdr:colOff>
      <xdr:row>178</xdr:row>
      <xdr:rowOff>68221</xdr:rowOff>
    </xdr:from>
    <xdr:to>
      <xdr:col>7</xdr:col>
      <xdr:colOff>61247</xdr:colOff>
      <xdr:row>193</xdr:row>
      <xdr:rowOff>71352</xdr:rowOff>
    </xdr:to>
    <xdr:graphicFrame macro="">
      <xdr:nvGraphicFramePr>
        <xdr:cNvPr id="32" name="Chart 31">
          <a:extLst>
            <a:ext uri="{FF2B5EF4-FFF2-40B4-BE49-F238E27FC236}">
              <a16:creationId xmlns:a16="http://schemas.microsoft.com/office/drawing/2014/main" id="{00000000-0008-0000-04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452029</xdr:colOff>
      <xdr:row>178</xdr:row>
      <xdr:rowOff>18673</xdr:rowOff>
    </xdr:from>
    <xdr:to>
      <xdr:col>23</xdr:col>
      <xdr:colOff>164898</xdr:colOff>
      <xdr:row>193</xdr:row>
      <xdr:rowOff>1003</xdr:rowOff>
    </xdr:to>
    <xdr:graphicFrame macro="">
      <xdr:nvGraphicFramePr>
        <xdr:cNvPr id="33" name="Chart 32">
          <a:extLst>
            <a:ext uri="{FF2B5EF4-FFF2-40B4-BE49-F238E27FC236}">
              <a16:creationId xmlns:a16="http://schemas.microsoft.com/office/drawing/2014/main" id="{00000000-0008-0000-04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509276</xdr:colOff>
      <xdr:row>178</xdr:row>
      <xdr:rowOff>41618</xdr:rowOff>
    </xdr:from>
    <xdr:to>
      <xdr:col>15</xdr:col>
      <xdr:colOff>85320</xdr:colOff>
      <xdr:row>192</xdr:row>
      <xdr:rowOff>164775</xdr:rowOff>
    </xdr:to>
    <xdr:graphicFrame macro="">
      <xdr:nvGraphicFramePr>
        <xdr:cNvPr id="34" name="Chart 33">
          <a:extLst>
            <a:ext uri="{FF2B5EF4-FFF2-40B4-BE49-F238E27FC236}">
              <a16:creationId xmlns:a16="http://schemas.microsoft.com/office/drawing/2014/main" id="{00000000-0008-0000-04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30</xdr:col>
      <xdr:colOff>56444</xdr:colOff>
      <xdr:row>9</xdr:row>
      <xdr:rowOff>46567</xdr:rowOff>
    </xdr:from>
    <xdr:to>
      <xdr:col>36</xdr:col>
      <xdr:colOff>56444</xdr:colOff>
      <xdr:row>20</xdr:row>
      <xdr:rowOff>42333</xdr:rowOff>
    </xdr:to>
    <xdr:graphicFrame macro="">
      <xdr:nvGraphicFramePr>
        <xdr:cNvPr id="41" name="Chart 40">
          <a:extLst>
            <a:ext uri="{FF2B5EF4-FFF2-40B4-BE49-F238E27FC236}">
              <a16:creationId xmlns:a16="http://schemas.microsoft.com/office/drawing/2014/main" id="{00000000-0008-0000-04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29</xdr:col>
      <xdr:colOff>508001</xdr:colOff>
      <xdr:row>32</xdr:row>
      <xdr:rowOff>103012</xdr:rowOff>
    </xdr:from>
    <xdr:to>
      <xdr:col>36</xdr:col>
      <xdr:colOff>268112</xdr:colOff>
      <xdr:row>44</xdr:row>
      <xdr:rowOff>169334</xdr:rowOff>
    </xdr:to>
    <xdr:graphicFrame macro="">
      <xdr:nvGraphicFramePr>
        <xdr:cNvPr id="42" name="Chart 41">
          <a:extLst>
            <a:ext uri="{FF2B5EF4-FFF2-40B4-BE49-F238E27FC236}">
              <a16:creationId xmlns:a16="http://schemas.microsoft.com/office/drawing/2014/main" id="{00000000-0008-0000-04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30</xdr:col>
      <xdr:colOff>56445</xdr:colOff>
      <xdr:row>56</xdr:row>
      <xdr:rowOff>74789</xdr:rowOff>
    </xdr:from>
    <xdr:to>
      <xdr:col>36</xdr:col>
      <xdr:colOff>564444</xdr:colOff>
      <xdr:row>69</xdr:row>
      <xdr:rowOff>98777</xdr:rowOff>
    </xdr:to>
    <xdr:graphicFrame macro="">
      <xdr:nvGraphicFramePr>
        <xdr:cNvPr id="43" name="Chart 42">
          <a:extLst>
            <a:ext uri="{FF2B5EF4-FFF2-40B4-BE49-F238E27FC236}">
              <a16:creationId xmlns:a16="http://schemas.microsoft.com/office/drawing/2014/main" id="{00000000-0008-0000-04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30</xdr:col>
      <xdr:colOff>84667</xdr:colOff>
      <xdr:row>81</xdr:row>
      <xdr:rowOff>4234</xdr:rowOff>
    </xdr:from>
    <xdr:to>
      <xdr:col>36</xdr:col>
      <xdr:colOff>395111</xdr:colOff>
      <xdr:row>93</xdr:row>
      <xdr:rowOff>127000</xdr:rowOff>
    </xdr:to>
    <xdr:graphicFrame macro="">
      <xdr:nvGraphicFramePr>
        <xdr:cNvPr id="44" name="Chart 43">
          <a:extLst>
            <a:ext uri="{FF2B5EF4-FFF2-40B4-BE49-F238E27FC236}">
              <a16:creationId xmlns:a16="http://schemas.microsoft.com/office/drawing/2014/main" id="{00000000-0008-0000-04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30</xdr:col>
      <xdr:colOff>28224</xdr:colOff>
      <xdr:row>104</xdr:row>
      <xdr:rowOff>103011</xdr:rowOff>
    </xdr:from>
    <xdr:to>
      <xdr:col>37</xdr:col>
      <xdr:colOff>84668</xdr:colOff>
      <xdr:row>116</xdr:row>
      <xdr:rowOff>141111</xdr:rowOff>
    </xdr:to>
    <xdr:graphicFrame macro="">
      <xdr:nvGraphicFramePr>
        <xdr:cNvPr id="45" name="Chart 44">
          <a:extLst>
            <a:ext uri="{FF2B5EF4-FFF2-40B4-BE49-F238E27FC236}">
              <a16:creationId xmlns:a16="http://schemas.microsoft.com/office/drawing/2014/main" id="{00000000-0008-0000-04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29</xdr:col>
      <xdr:colOff>577491</xdr:colOff>
      <xdr:row>128</xdr:row>
      <xdr:rowOff>36183</xdr:rowOff>
    </xdr:from>
    <xdr:to>
      <xdr:col>37</xdr:col>
      <xdr:colOff>107830</xdr:colOff>
      <xdr:row>140</xdr:row>
      <xdr:rowOff>83868</xdr:rowOff>
    </xdr:to>
    <xdr:graphicFrame macro="">
      <xdr:nvGraphicFramePr>
        <xdr:cNvPr id="46" name="Chart 45">
          <a:extLst>
            <a:ext uri="{FF2B5EF4-FFF2-40B4-BE49-F238E27FC236}">
              <a16:creationId xmlns:a16="http://schemas.microsoft.com/office/drawing/2014/main" id="{00000000-0008-0000-04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103082</xdr:colOff>
      <xdr:row>205</xdr:row>
      <xdr:rowOff>58386</xdr:rowOff>
    </xdr:from>
    <xdr:to>
      <xdr:col>7</xdr:col>
      <xdr:colOff>89887</xdr:colOff>
      <xdr:row>220</xdr:row>
      <xdr:rowOff>80158</xdr:rowOff>
    </xdr:to>
    <xdr:graphicFrame macro="">
      <xdr:nvGraphicFramePr>
        <xdr:cNvPr id="29" name="Chart 28">
          <a:extLst>
            <a:ext uri="{FF2B5EF4-FFF2-40B4-BE49-F238E27FC236}">
              <a16:creationId xmlns:a16="http://schemas.microsoft.com/office/drawing/2014/main" id="{00000000-0008-0000-04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7</xdr:col>
      <xdr:colOff>490681</xdr:colOff>
      <xdr:row>205</xdr:row>
      <xdr:rowOff>86425</xdr:rowOff>
    </xdr:from>
    <xdr:to>
      <xdr:col>15</xdr:col>
      <xdr:colOff>48655</xdr:colOff>
      <xdr:row>220</xdr:row>
      <xdr:rowOff>108197</xdr:rowOff>
    </xdr:to>
    <xdr:graphicFrame macro="">
      <xdr:nvGraphicFramePr>
        <xdr:cNvPr id="30" name="Chart 29">
          <a:extLst>
            <a:ext uri="{FF2B5EF4-FFF2-40B4-BE49-F238E27FC236}">
              <a16:creationId xmlns:a16="http://schemas.microsoft.com/office/drawing/2014/main" id="{00000000-0008-0000-04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15</xdr:col>
      <xdr:colOff>489033</xdr:colOff>
      <xdr:row>204</xdr:row>
      <xdr:rowOff>63334</xdr:rowOff>
    </xdr:from>
    <xdr:to>
      <xdr:col>23</xdr:col>
      <xdr:colOff>178955</xdr:colOff>
      <xdr:row>219</xdr:row>
      <xdr:rowOff>85106</xdr:rowOff>
    </xdr:to>
    <xdr:graphicFrame macro="">
      <xdr:nvGraphicFramePr>
        <xdr:cNvPr id="31" name="Chart 30">
          <a:extLst>
            <a:ext uri="{FF2B5EF4-FFF2-40B4-BE49-F238E27FC236}">
              <a16:creationId xmlns:a16="http://schemas.microsoft.com/office/drawing/2014/main" id="{00000000-0008-0000-04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126175</xdr:colOff>
      <xdr:row>231</xdr:row>
      <xdr:rowOff>79829</xdr:rowOff>
    </xdr:from>
    <xdr:to>
      <xdr:col>7</xdr:col>
      <xdr:colOff>112980</xdr:colOff>
      <xdr:row>246</xdr:row>
      <xdr:rowOff>101600</xdr:rowOff>
    </xdr:to>
    <xdr:graphicFrame macro="">
      <xdr:nvGraphicFramePr>
        <xdr:cNvPr id="65" name="Chart 64">
          <a:extLst>
            <a:ext uri="{FF2B5EF4-FFF2-40B4-BE49-F238E27FC236}">
              <a16:creationId xmlns:a16="http://schemas.microsoft.com/office/drawing/2014/main" id="{00000000-0008-0000-04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7</xdr:col>
      <xdr:colOff>538512</xdr:colOff>
      <xdr:row>231</xdr:row>
      <xdr:rowOff>137555</xdr:rowOff>
    </xdr:from>
    <xdr:to>
      <xdr:col>15</xdr:col>
      <xdr:colOff>96486</xdr:colOff>
      <xdr:row>246</xdr:row>
      <xdr:rowOff>159326</xdr:rowOff>
    </xdr:to>
    <xdr:graphicFrame macro="">
      <xdr:nvGraphicFramePr>
        <xdr:cNvPr id="66" name="Chart 65">
          <a:extLst>
            <a:ext uri="{FF2B5EF4-FFF2-40B4-BE49-F238E27FC236}">
              <a16:creationId xmlns:a16="http://schemas.microsoft.com/office/drawing/2014/main" id="{00000000-0008-0000-04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15</xdr:col>
      <xdr:colOff>522019</xdr:colOff>
      <xdr:row>232</xdr:row>
      <xdr:rowOff>22101</xdr:rowOff>
    </xdr:from>
    <xdr:to>
      <xdr:col>23</xdr:col>
      <xdr:colOff>211941</xdr:colOff>
      <xdr:row>247</xdr:row>
      <xdr:rowOff>43873</xdr:rowOff>
    </xdr:to>
    <xdr:graphicFrame macro="">
      <xdr:nvGraphicFramePr>
        <xdr:cNvPr id="67" name="Chart 66">
          <a:extLst>
            <a:ext uri="{FF2B5EF4-FFF2-40B4-BE49-F238E27FC236}">
              <a16:creationId xmlns:a16="http://schemas.microsoft.com/office/drawing/2014/main" id="{00000000-0008-0000-04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51</xdr:col>
      <xdr:colOff>453447</xdr:colOff>
      <xdr:row>232</xdr:row>
      <xdr:rowOff>76438</xdr:rowOff>
    </xdr:from>
    <xdr:to>
      <xdr:col>59</xdr:col>
      <xdr:colOff>161617</xdr:colOff>
      <xdr:row>247</xdr:row>
      <xdr:rowOff>83734</xdr:rowOff>
    </xdr:to>
    <xdr:graphicFrame macro="">
      <xdr:nvGraphicFramePr>
        <xdr:cNvPr id="35" name="Chart 34">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51</xdr:col>
      <xdr:colOff>399938</xdr:colOff>
      <xdr:row>204</xdr:row>
      <xdr:rowOff>153263</xdr:rowOff>
    </xdr:from>
    <xdr:to>
      <xdr:col>59</xdr:col>
      <xdr:colOff>109652</xdr:colOff>
      <xdr:row>219</xdr:row>
      <xdr:rowOff>175033</xdr:rowOff>
    </xdr:to>
    <xdr:graphicFrame macro="">
      <xdr:nvGraphicFramePr>
        <xdr:cNvPr id="36" name="Chart 35">
          <a:extLst>
            <a:ext uri="{FF2B5EF4-FFF2-40B4-BE49-F238E27FC236}">
              <a16:creationId xmlns:a16="http://schemas.microsoft.com/office/drawing/2014/main" id="{00000000-0008-0000-04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59</xdr:col>
      <xdr:colOff>430892</xdr:colOff>
      <xdr:row>204</xdr:row>
      <xdr:rowOff>43949</xdr:rowOff>
    </xdr:from>
    <xdr:to>
      <xdr:col>67</xdr:col>
      <xdr:colOff>140607</xdr:colOff>
      <xdr:row>219</xdr:row>
      <xdr:rowOff>65721</xdr:rowOff>
    </xdr:to>
    <xdr:graphicFrame macro="">
      <xdr:nvGraphicFramePr>
        <xdr:cNvPr id="37" name="Chart 36">
          <a:extLst>
            <a:ext uri="{FF2B5EF4-FFF2-40B4-BE49-F238E27FC236}">
              <a16:creationId xmlns:a16="http://schemas.microsoft.com/office/drawing/2014/main" id="{00000000-0008-0000-04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67</xdr:col>
      <xdr:colOff>439965</xdr:colOff>
      <xdr:row>204</xdr:row>
      <xdr:rowOff>78179</xdr:rowOff>
    </xdr:from>
    <xdr:to>
      <xdr:col>75</xdr:col>
      <xdr:colOff>149679</xdr:colOff>
      <xdr:row>219</xdr:row>
      <xdr:rowOff>99950</xdr:rowOff>
    </xdr:to>
    <xdr:graphicFrame macro="">
      <xdr:nvGraphicFramePr>
        <xdr:cNvPr id="38" name="Chart 37">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59</xdr:col>
      <xdr:colOff>404975</xdr:colOff>
      <xdr:row>232</xdr:row>
      <xdr:rowOff>138144</xdr:rowOff>
    </xdr:from>
    <xdr:to>
      <xdr:col>67</xdr:col>
      <xdr:colOff>114690</xdr:colOff>
      <xdr:row>247</xdr:row>
      <xdr:rowOff>159916</xdr:rowOff>
    </xdr:to>
    <xdr:graphicFrame macro="">
      <xdr:nvGraphicFramePr>
        <xdr:cNvPr id="39" name="Chart 38">
          <a:extLst>
            <a:ext uri="{FF2B5EF4-FFF2-40B4-BE49-F238E27FC236}">
              <a16:creationId xmlns:a16="http://schemas.microsoft.com/office/drawing/2014/main" id="{00000000-0008-0000-04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67</xdr:col>
      <xdr:colOff>531974</xdr:colOff>
      <xdr:row>232</xdr:row>
      <xdr:rowOff>103154</xdr:rowOff>
    </xdr:from>
    <xdr:to>
      <xdr:col>75</xdr:col>
      <xdr:colOff>241688</xdr:colOff>
      <xdr:row>247</xdr:row>
      <xdr:rowOff>124926</xdr:rowOff>
    </xdr:to>
    <xdr:graphicFrame macro="">
      <xdr:nvGraphicFramePr>
        <xdr:cNvPr id="40" name="Chart 39">
          <a:extLst>
            <a:ext uri="{FF2B5EF4-FFF2-40B4-BE49-F238E27FC236}">
              <a16:creationId xmlns:a16="http://schemas.microsoft.com/office/drawing/2014/main" id="{00000000-0008-0000-04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25</xdr:col>
      <xdr:colOff>372340</xdr:colOff>
      <xdr:row>205</xdr:row>
      <xdr:rowOff>82303</xdr:rowOff>
    </xdr:from>
    <xdr:to>
      <xdr:col>33</xdr:col>
      <xdr:colOff>82054</xdr:colOff>
      <xdr:row>220</xdr:row>
      <xdr:rowOff>104075</xdr:rowOff>
    </xdr:to>
    <xdr:graphicFrame macro="">
      <xdr:nvGraphicFramePr>
        <xdr:cNvPr id="47" name="Chart 46">
          <a:extLst>
            <a:ext uri="{FF2B5EF4-FFF2-40B4-BE49-F238E27FC236}">
              <a16:creationId xmlns:a16="http://schemas.microsoft.com/office/drawing/2014/main" id="{00000000-0008-0000-04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33</xdr:col>
      <xdr:colOff>420171</xdr:colOff>
      <xdr:row>205</xdr:row>
      <xdr:rowOff>128484</xdr:rowOff>
    </xdr:from>
    <xdr:to>
      <xdr:col>41</xdr:col>
      <xdr:colOff>129885</xdr:colOff>
      <xdr:row>220</xdr:row>
      <xdr:rowOff>150256</xdr:rowOff>
    </xdr:to>
    <xdr:graphicFrame macro="">
      <xdr:nvGraphicFramePr>
        <xdr:cNvPr id="48" name="Chart 47">
          <a:extLst>
            <a:ext uri="{FF2B5EF4-FFF2-40B4-BE49-F238E27FC236}">
              <a16:creationId xmlns:a16="http://schemas.microsoft.com/office/drawing/2014/main" id="{00000000-0008-0000-04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41</xdr:col>
      <xdr:colOff>533151</xdr:colOff>
      <xdr:row>205</xdr:row>
      <xdr:rowOff>75705</xdr:rowOff>
    </xdr:from>
    <xdr:to>
      <xdr:col>49</xdr:col>
      <xdr:colOff>242866</xdr:colOff>
      <xdr:row>220</xdr:row>
      <xdr:rowOff>97477</xdr:rowOff>
    </xdr:to>
    <xdr:graphicFrame macro="">
      <xdr:nvGraphicFramePr>
        <xdr:cNvPr id="49" name="Chart 48">
          <a:extLst>
            <a:ext uri="{FF2B5EF4-FFF2-40B4-BE49-F238E27FC236}">
              <a16:creationId xmlns:a16="http://schemas.microsoft.com/office/drawing/2014/main" id="{00000000-0008-0000-04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41</xdr:col>
      <xdr:colOff>562016</xdr:colOff>
      <xdr:row>232</xdr:row>
      <xdr:rowOff>22101</xdr:rowOff>
    </xdr:from>
    <xdr:to>
      <xdr:col>49</xdr:col>
      <xdr:colOff>271731</xdr:colOff>
      <xdr:row>247</xdr:row>
      <xdr:rowOff>43872</xdr:rowOff>
    </xdr:to>
    <xdr:graphicFrame macro="">
      <xdr:nvGraphicFramePr>
        <xdr:cNvPr id="50" name="Chart 49">
          <a:extLst>
            <a:ext uri="{FF2B5EF4-FFF2-40B4-BE49-F238E27FC236}">
              <a16:creationId xmlns:a16="http://schemas.microsoft.com/office/drawing/2014/main" id="{00000000-0008-0000-04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33</xdr:col>
      <xdr:colOff>410277</xdr:colOff>
      <xdr:row>232</xdr:row>
      <xdr:rowOff>91374</xdr:rowOff>
    </xdr:from>
    <xdr:to>
      <xdr:col>41</xdr:col>
      <xdr:colOff>119991</xdr:colOff>
      <xdr:row>247</xdr:row>
      <xdr:rowOff>113145</xdr:rowOff>
    </xdr:to>
    <xdr:graphicFrame macro="">
      <xdr:nvGraphicFramePr>
        <xdr:cNvPr id="51" name="Chart 50">
          <a:extLst>
            <a:ext uri="{FF2B5EF4-FFF2-40B4-BE49-F238E27FC236}">
              <a16:creationId xmlns:a16="http://schemas.microsoft.com/office/drawing/2014/main" id="{00000000-0008-0000-04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25</xdr:col>
      <xdr:colOff>310490</xdr:colOff>
      <xdr:row>232</xdr:row>
      <xdr:rowOff>13032</xdr:rowOff>
    </xdr:from>
    <xdr:to>
      <xdr:col>33</xdr:col>
      <xdr:colOff>20204</xdr:colOff>
      <xdr:row>247</xdr:row>
      <xdr:rowOff>34803</xdr:rowOff>
    </xdr:to>
    <xdr:graphicFrame macro="">
      <xdr:nvGraphicFramePr>
        <xdr:cNvPr id="52" name="Chart 51">
          <a:extLst>
            <a:ext uri="{FF2B5EF4-FFF2-40B4-BE49-F238E27FC236}">
              <a16:creationId xmlns:a16="http://schemas.microsoft.com/office/drawing/2014/main" id="{00000000-0008-0000-04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25</xdr:col>
      <xdr:colOff>442347</xdr:colOff>
      <xdr:row>151</xdr:row>
      <xdr:rowOff>43697</xdr:rowOff>
    </xdr:from>
    <xdr:to>
      <xdr:col>33</xdr:col>
      <xdr:colOff>106551</xdr:colOff>
      <xdr:row>166</xdr:row>
      <xdr:rowOff>42405</xdr:rowOff>
    </xdr:to>
    <xdr:graphicFrame macro="">
      <xdr:nvGraphicFramePr>
        <xdr:cNvPr id="53" name="Chart 52">
          <a:extLst>
            <a:ext uri="{FF2B5EF4-FFF2-40B4-BE49-F238E27FC236}">
              <a16:creationId xmlns:a16="http://schemas.microsoft.com/office/drawing/2014/main" id="{00000000-0008-0000-04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33</xdr:col>
      <xdr:colOff>485399</xdr:colOff>
      <xdr:row>151</xdr:row>
      <xdr:rowOff>65223</xdr:rowOff>
    </xdr:from>
    <xdr:to>
      <xdr:col>41</xdr:col>
      <xdr:colOff>149602</xdr:colOff>
      <xdr:row>166</xdr:row>
      <xdr:rowOff>63931</xdr:rowOff>
    </xdr:to>
    <xdr:graphicFrame macro="">
      <xdr:nvGraphicFramePr>
        <xdr:cNvPr id="54" name="Chart 53">
          <a:extLst>
            <a:ext uri="{FF2B5EF4-FFF2-40B4-BE49-F238E27FC236}">
              <a16:creationId xmlns:a16="http://schemas.microsoft.com/office/drawing/2014/main" id="{00000000-0008-0000-04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41</xdr:col>
      <xdr:colOff>496161</xdr:colOff>
      <xdr:row>151</xdr:row>
      <xdr:rowOff>65223</xdr:rowOff>
    </xdr:from>
    <xdr:to>
      <xdr:col>49</xdr:col>
      <xdr:colOff>160365</xdr:colOff>
      <xdr:row>166</xdr:row>
      <xdr:rowOff>63931</xdr:rowOff>
    </xdr:to>
    <xdr:graphicFrame macro="">
      <xdr:nvGraphicFramePr>
        <xdr:cNvPr id="55" name="Chart 54">
          <a:extLst>
            <a:ext uri="{FF2B5EF4-FFF2-40B4-BE49-F238E27FC236}">
              <a16:creationId xmlns:a16="http://schemas.microsoft.com/office/drawing/2014/main" id="{00000000-0008-0000-04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25</xdr:col>
      <xdr:colOff>442346</xdr:colOff>
      <xdr:row>176</xdr:row>
      <xdr:rowOff>74008</xdr:rowOff>
    </xdr:from>
    <xdr:to>
      <xdr:col>33</xdr:col>
      <xdr:colOff>106550</xdr:colOff>
      <xdr:row>191</xdr:row>
      <xdr:rowOff>72717</xdr:rowOff>
    </xdr:to>
    <xdr:graphicFrame macro="">
      <xdr:nvGraphicFramePr>
        <xdr:cNvPr id="56" name="Chart 55">
          <a:extLst>
            <a:ext uri="{FF2B5EF4-FFF2-40B4-BE49-F238E27FC236}">
              <a16:creationId xmlns:a16="http://schemas.microsoft.com/office/drawing/2014/main" id="{00000000-0008-0000-04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33</xdr:col>
      <xdr:colOff>485399</xdr:colOff>
      <xdr:row>176</xdr:row>
      <xdr:rowOff>63245</xdr:rowOff>
    </xdr:from>
    <xdr:to>
      <xdr:col>41</xdr:col>
      <xdr:colOff>149602</xdr:colOff>
      <xdr:row>191</xdr:row>
      <xdr:rowOff>61954</xdr:rowOff>
    </xdr:to>
    <xdr:graphicFrame macro="">
      <xdr:nvGraphicFramePr>
        <xdr:cNvPr id="57" name="Chart 56">
          <a:extLst>
            <a:ext uri="{FF2B5EF4-FFF2-40B4-BE49-F238E27FC236}">
              <a16:creationId xmlns:a16="http://schemas.microsoft.com/office/drawing/2014/main" id="{00000000-0008-0000-04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41</xdr:col>
      <xdr:colOff>579848</xdr:colOff>
      <xdr:row>176</xdr:row>
      <xdr:rowOff>164283</xdr:rowOff>
    </xdr:from>
    <xdr:to>
      <xdr:col>49</xdr:col>
      <xdr:colOff>248444</xdr:colOff>
      <xdr:row>191</xdr:row>
      <xdr:rowOff>162993</xdr:rowOff>
    </xdr:to>
    <xdr:graphicFrame macro="">
      <xdr:nvGraphicFramePr>
        <xdr:cNvPr id="58" name="Chart 57">
          <a:extLst>
            <a:ext uri="{FF2B5EF4-FFF2-40B4-BE49-F238E27FC236}">
              <a16:creationId xmlns:a16="http://schemas.microsoft.com/office/drawing/2014/main" id="{00000000-0008-0000-04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51</xdr:col>
      <xdr:colOff>474635</xdr:colOff>
      <xdr:row>151</xdr:row>
      <xdr:rowOff>43697</xdr:rowOff>
    </xdr:from>
    <xdr:to>
      <xdr:col>59</xdr:col>
      <xdr:colOff>138839</xdr:colOff>
      <xdr:row>166</xdr:row>
      <xdr:rowOff>42405</xdr:rowOff>
    </xdr:to>
    <xdr:graphicFrame macro="">
      <xdr:nvGraphicFramePr>
        <xdr:cNvPr id="59" name="Chart 58">
          <a:extLst>
            <a:ext uri="{FF2B5EF4-FFF2-40B4-BE49-F238E27FC236}">
              <a16:creationId xmlns:a16="http://schemas.microsoft.com/office/drawing/2014/main" id="{00000000-0008-0000-04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59</xdr:col>
      <xdr:colOff>517688</xdr:colOff>
      <xdr:row>151</xdr:row>
      <xdr:rowOff>65223</xdr:rowOff>
    </xdr:from>
    <xdr:to>
      <xdr:col>67</xdr:col>
      <xdr:colOff>181891</xdr:colOff>
      <xdr:row>166</xdr:row>
      <xdr:rowOff>63931</xdr:rowOff>
    </xdr:to>
    <xdr:graphicFrame macro="">
      <xdr:nvGraphicFramePr>
        <xdr:cNvPr id="60" name="Chart 59">
          <a:extLst>
            <a:ext uri="{FF2B5EF4-FFF2-40B4-BE49-F238E27FC236}">
              <a16:creationId xmlns:a16="http://schemas.microsoft.com/office/drawing/2014/main" id="{00000000-0008-0000-04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67</xdr:col>
      <xdr:colOff>442347</xdr:colOff>
      <xdr:row>151</xdr:row>
      <xdr:rowOff>97511</xdr:rowOff>
    </xdr:from>
    <xdr:to>
      <xdr:col>75</xdr:col>
      <xdr:colOff>106551</xdr:colOff>
      <xdr:row>166</xdr:row>
      <xdr:rowOff>96219</xdr:rowOff>
    </xdr:to>
    <xdr:graphicFrame macro="">
      <xdr:nvGraphicFramePr>
        <xdr:cNvPr id="61" name="Chart 60">
          <a:extLst>
            <a:ext uri="{FF2B5EF4-FFF2-40B4-BE49-F238E27FC236}">
              <a16:creationId xmlns:a16="http://schemas.microsoft.com/office/drawing/2014/main" id="{00000000-0008-0000-04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51</xdr:col>
      <xdr:colOff>442347</xdr:colOff>
      <xdr:row>179</xdr:row>
      <xdr:rowOff>140561</xdr:rowOff>
    </xdr:from>
    <xdr:to>
      <xdr:col>59</xdr:col>
      <xdr:colOff>106551</xdr:colOff>
      <xdr:row>194</xdr:row>
      <xdr:rowOff>139269</xdr:rowOff>
    </xdr:to>
    <xdr:graphicFrame macro="">
      <xdr:nvGraphicFramePr>
        <xdr:cNvPr id="62" name="Chart 61">
          <a:extLst>
            <a:ext uri="{FF2B5EF4-FFF2-40B4-BE49-F238E27FC236}">
              <a16:creationId xmlns:a16="http://schemas.microsoft.com/office/drawing/2014/main" id="{00000000-0008-0000-04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59</xdr:col>
      <xdr:colOff>485398</xdr:colOff>
      <xdr:row>179</xdr:row>
      <xdr:rowOff>151324</xdr:rowOff>
    </xdr:from>
    <xdr:to>
      <xdr:col>67</xdr:col>
      <xdr:colOff>149601</xdr:colOff>
      <xdr:row>194</xdr:row>
      <xdr:rowOff>150032</xdr:rowOff>
    </xdr:to>
    <xdr:graphicFrame macro="">
      <xdr:nvGraphicFramePr>
        <xdr:cNvPr id="63" name="Chart 62">
          <a:extLst>
            <a:ext uri="{FF2B5EF4-FFF2-40B4-BE49-F238E27FC236}">
              <a16:creationId xmlns:a16="http://schemas.microsoft.com/office/drawing/2014/main" id="{00000000-0008-0000-04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67</xdr:col>
      <xdr:colOff>474635</xdr:colOff>
      <xdr:row>179</xdr:row>
      <xdr:rowOff>151324</xdr:rowOff>
    </xdr:from>
    <xdr:to>
      <xdr:col>75</xdr:col>
      <xdr:colOff>138839</xdr:colOff>
      <xdr:row>194</xdr:row>
      <xdr:rowOff>150032</xdr:rowOff>
    </xdr:to>
    <xdr:graphicFrame macro="">
      <xdr:nvGraphicFramePr>
        <xdr:cNvPr id="64" name="Chart 63">
          <a:extLst>
            <a:ext uri="{FF2B5EF4-FFF2-40B4-BE49-F238E27FC236}">
              <a16:creationId xmlns:a16="http://schemas.microsoft.com/office/drawing/2014/main" id="{00000000-0008-0000-04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16</xdr:col>
      <xdr:colOff>381000</xdr:colOff>
      <xdr:row>261</xdr:row>
      <xdr:rowOff>94673</xdr:rowOff>
    </xdr:from>
    <xdr:to>
      <xdr:col>24</xdr:col>
      <xdr:colOff>57728</xdr:colOff>
      <xdr:row>276</xdr:row>
      <xdr:rowOff>66964</xdr:rowOff>
    </xdr:to>
    <xdr:graphicFrame macro="">
      <xdr:nvGraphicFramePr>
        <xdr:cNvPr id="68" name="Chart 67">
          <a:extLst>
            <a:ext uri="{FF2B5EF4-FFF2-40B4-BE49-F238E27FC236}">
              <a16:creationId xmlns:a16="http://schemas.microsoft.com/office/drawing/2014/main" id="{00000000-0008-0000-04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24</xdr:col>
      <xdr:colOff>278805</xdr:colOff>
      <xdr:row>261</xdr:row>
      <xdr:rowOff>101798</xdr:rowOff>
    </xdr:from>
    <xdr:to>
      <xdr:col>32</xdr:col>
      <xdr:colOff>8930</xdr:colOff>
      <xdr:row>276</xdr:row>
      <xdr:rowOff>17263</xdr:rowOff>
    </xdr:to>
    <xdr:graphicFrame macro="">
      <xdr:nvGraphicFramePr>
        <xdr:cNvPr id="69" name="Chart 68">
          <a:extLst>
            <a:ext uri="{FF2B5EF4-FFF2-40B4-BE49-F238E27FC236}">
              <a16:creationId xmlns:a16="http://schemas.microsoft.com/office/drawing/2014/main" id="{00000000-0008-0000-04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24</xdr:col>
      <xdr:colOff>246852</xdr:colOff>
      <xdr:row>323</xdr:row>
      <xdr:rowOff>126899</xdr:rowOff>
    </xdr:from>
    <xdr:to>
      <xdr:col>31</xdr:col>
      <xdr:colOff>538481</xdr:colOff>
      <xdr:row>338</xdr:row>
      <xdr:rowOff>165468</xdr:rowOff>
    </xdr:to>
    <xdr:graphicFrame macro="">
      <xdr:nvGraphicFramePr>
        <xdr:cNvPr id="77" name="Chart 76">
          <a:extLst>
            <a:ext uri="{FF2B5EF4-FFF2-40B4-BE49-F238E27FC236}">
              <a16:creationId xmlns:a16="http://schemas.microsoft.com/office/drawing/2014/main" id="{00000000-0008-0000-04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24</xdr:col>
      <xdr:colOff>325248</xdr:colOff>
      <xdr:row>339</xdr:row>
      <xdr:rowOff>42046</xdr:rowOff>
    </xdr:from>
    <xdr:to>
      <xdr:col>32</xdr:col>
      <xdr:colOff>554</xdr:colOff>
      <xdr:row>354</xdr:row>
      <xdr:rowOff>87073</xdr:rowOff>
    </xdr:to>
    <xdr:graphicFrame macro="">
      <xdr:nvGraphicFramePr>
        <xdr:cNvPr id="78" name="Chart 77">
          <a:extLst>
            <a:ext uri="{FF2B5EF4-FFF2-40B4-BE49-F238E27FC236}">
              <a16:creationId xmlns:a16="http://schemas.microsoft.com/office/drawing/2014/main" id="{00000000-0008-0000-04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24</xdr:col>
      <xdr:colOff>395803</xdr:colOff>
      <xdr:row>355</xdr:row>
      <xdr:rowOff>64181</xdr:rowOff>
    </xdr:from>
    <xdr:to>
      <xdr:col>32</xdr:col>
      <xdr:colOff>71109</xdr:colOff>
      <xdr:row>370</xdr:row>
      <xdr:rowOff>102753</xdr:rowOff>
    </xdr:to>
    <xdr:graphicFrame macro="">
      <xdr:nvGraphicFramePr>
        <xdr:cNvPr id="79" name="Chart 78">
          <a:extLst>
            <a:ext uri="{FF2B5EF4-FFF2-40B4-BE49-F238E27FC236}">
              <a16:creationId xmlns:a16="http://schemas.microsoft.com/office/drawing/2014/main" id="{00000000-0008-0000-04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24</xdr:col>
      <xdr:colOff>395803</xdr:colOff>
      <xdr:row>371</xdr:row>
      <xdr:rowOff>79860</xdr:rowOff>
    </xdr:from>
    <xdr:to>
      <xdr:col>32</xdr:col>
      <xdr:colOff>71109</xdr:colOff>
      <xdr:row>386</xdr:row>
      <xdr:rowOff>118431</xdr:rowOff>
    </xdr:to>
    <xdr:graphicFrame macro="">
      <xdr:nvGraphicFramePr>
        <xdr:cNvPr id="80" name="Chart 79">
          <a:extLst>
            <a:ext uri="{FF2B5EF4-FFF2-40B4-BE49-F238E27FC236}">
              <a16:creationId xmlns:a16="http://schemas.microsoft.com/office/drawing/2014/main" id="{00000000-0008-0000-04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32</xdr:col>
      <xdr:colOff>231174</xdr:colOff>
      <xdr:row>323</xdr:row>
      <xdr:rowOff>142577</xdr:rowOff>
    </xdr:from>
    <xdr:to>
      <xdr:col>39</xdr:col>
      <xdr:colOff>522803</xdr:colOff>
      <xdr:row>338</xdr:row>
      <xdr:rowOff>181146</xdr:rowOff>
    </xdr:to>
    <xdr:graphicFrame macro="">
      <xdr:nvGraphicFramePr>
        <xdr:cNvPr id="81" name="Chart 80">
          <a:extLst>
            <a:ext uri="{FF2B5EF4-FFF2-40B4-BE49-F238E27FC236}">
              <a16:creationId xmlns:a16="http://schemas.microsoft.com/office/drawing/2014/main" id="{00000000-0008-0000-04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32</xdr:col>
      <xdr:colOff>239013</xdr:colOff>
      <xdr:row>339</xdr:row>
      <xdr:rowOff>103380</xdr:rowOff>
    </xdr:from>
    <xdr:to>
      <xdr:col>39</xdr:col>
      <xdr:colOff>530642</xdr:colOff>
      <xdr:row>354</xdr:row>
      <xdr:rowOff>141950</xdr:rowOff>
    </xdr:to>
    <xdr:graphicFrame macro="">
      <xdr:nvGraphicFramePr>
        <xdr:cNvPr id="82" name="Chart 81">
          <a:extLst>
            <a:ext uri="{FF2B5EF4-FFF2-40B4-BE49-F238E27FC236}">
              <a16:creationId xmlns:a16="http://schemas.microsoft.com/office/drawing/2014/main" id="{00000000-0008-0000-04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32</xdr:col>
      <xdr:colOff>171455</xdr:colOff>
      <xdr:row>355</xdr:row>
      <xdr:rowOff>56342</xdr:rowOff>
    </xdr:from>
    <xdr:to>
      <xdr:col>39</xdr:col>
      <xdr:colOff>467927</xdr:colOff>
      <xdr:row>370</xdr:row>
      <xdr:rowOff>94914</xdr:rowOff>
    </xdr:to>
    <xdr:graphicFrame macro="">
      <xdr:nvGraphicFramePr>
        <xdr:cNvPr id="83" name="Chart 82">
          <a:extLst>
            <a:ext uri="{FF2B5EF4-FFF2-40B4-BE49-F238E27FC236}">
              <a16:creationId xmlns:a16="http://schemas.microsoft.com/office/drawing/2014/main" id="{00000000-0008-0000-04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0</xdr:col>
      <xdr:colOff>141654</xdr:colOff>
      <xdr:row>386</xdr:row>
      <xdr:rowOff>30284</xdr:rowOff>
    </xdr:from>
    <xdr:to>
      <xdr:col>7</xdr:col>
      <xdr:colOff>151423</xdr:colOff>
      <xdr:row>400</xdr:row>
      <xdr:rowOff>174868</xdr:rowOff>
    </xdr:to>
    <xdr:graphicFrame macro="">
      <xdr:nvGraphicFramePr>
        <xdr:cNvPr id="70" name="Chart 69">
          <a:extLst>
            <a:ext uri="{FF2B5EF4-FFF2-40B4-BE49-F238E27FC236}">
              <a16:creationId xmlns:a16="http://schemas.microsoft.com/office/drawing/2014/main" id="{00000000-0008-0000-04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0</xdr:col>
      <xdr:colOff>166018</xdr:colOff>
      <xdr:row>401</xdr:row>
      <xdr:rowOff>135568</xdr:rowOff>
    </xdr:from>
    <xdr:to>
      <xdr:col>7</xdr:col>
      <xdr:colOff>140006</xdr:colOff>
      <xdr:row>416</xdr:row>
      <xdr:rowOff>124552</xdr:rowOff>
    </xdr:to>
    <xdr:graphicFrame macro="">
      <xdr:nvGraphicFramePr>
        <xdr:cNvPr id="71" name="Chart 70">
          <a:extLst>
            <a:ext uri="{FF2B5EF4-FFF2-40B4-BE49-F238E27FC236}">
              <a16:creationId xmlns:a16="http://schemas.microsoft.com/office/drawing/2014/main" id="{00000000-0008-0000-04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0</xdr:col>
      <xdr:colOff>174624</xdr:colOff>
      <xdr:row>417</xdr:row>
      <xdr:rowOff>159205</xdr:rowOff>
    </xdr:from>
    <xdr:to>
      <xdr:col>7</xdr:col>
      <xdr:colOff>142874</xdr:colOff>
      <xdr:row>432</xdr:row>
      <xdr:rowOff>180976</xdr:rowOff>
    </xdr:to>
    <xdr:graphicFrame macro="">
      <xdr:nvGraphicFramePr>
        <xdr:cNvPr id="72" name="Chart 71">
          <a:extLst>
            <a:ext uri="{FF2B5EF4-FFF2-40B4-BE49-F238E27FC236}">
              <a16:creationId xmlns:a16="http://schemas.microsoft.com/office/drawing/2014/main" id="{00000000-0008-0000-04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8</xdr:col>
      <xdr:colOff>276678</xdr:colOff>
      <xdr:row>385</xdr:row>
      <xdr:rowOff>91167</xdr:rowOff>
    </xdr:from>
    <xdr:to>
      <xdr:col>15</xdr:col>
      <xdr:colOff>426356</xdr:colOff>
      <xdr:row>400</xdr:row>
      <xdr:rowOff>112938</xdr:rowOff>
    </xdr:to>
    <xdr:graphicFrame macro="">
      <xdr:nvGraphicFramePr>
        <xdr:cNvPr id="73" name="Chart 72">
          <a:extLst>
            <a:ext uri="{FF2B5EF4-FFF2-40B4-BE49-F238E27FC236}">
              <a16:creationId xmlns:a16="http://schemas.microsoft.com/office/drawing/2014/main" id="{00000000-0008-0000-04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8</xdr:col>
      <xdr:colOff>231321</xdr:colOff>
      <xdr:row>402</xdr:row>
      <xdr:rowOff>79828</xdr:rowOff>
    </xdr:from>
    <xdr:to>
      <xdr:col>15</xdr:col>
      <xdr:colOff>380999</xdr:colOff>
      <xdr:row>417</xdr:row>
      <xdr:rowOff>101600</xdr:rowOff>
    </xdr:to>
    <xdr:graphicFrame macro="">
      <xdr:nvGraphicFramePr>
        <xdr:cNvPr id="74" name="Chart 73">
          <a:extLst>
            <a:ext uri="{FF2B5EF4-FFF2-40B4-BE49-F238E27FC236}">
              <a16:creationId xmlns:a16="http://schemas.microsoft.com/office/drawing/2014/main" id="{00000000-0008-0000-04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8</xdr:col>
      <xdr:colOff>140608</xdr:colOff>
      <xdr:row>418</xdr:row>
      <xdr:rowOff>68488</xdr:rowOff>
    </xdr:from>
    <xdr:to>
      <xdr:col>15</xdr:col>
      <xdr:colOff>290286</xdr:colOff>
      <xdr:row>433</xdr:row>
      <xdr:rowOff>90260</xdr:rowOff>
    </xdr:to>
    <xdr:graphicFrame macro="">
      <xdr:nvGraphicFramePr>
        <xdr:cNvPr id="75" name="Chart 74">
          <a:extLst>
            <a:ext uri="{FF2B5EF4-FFF2-40B4-BE49-F238E27FC236}">
              <a16:creationId xmlns:a16="http://schemas.microsoft.com/office/drawing/2014/main" id="{00000000-0008-0000-04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190500</xdr:colOff>
          <xdr:row>0</xdr:row>
          <xdr:rowOff>57150</xdr:rowOff>
        </xdr:from>
        <xdr:to>
          <xdr:col>19</xdr:col>
          <xdr:colOff>31750</xdr:colOff>
          <xdr:row>28</xdr:row>
          <xdr:rowOff>82550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5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44</xdr:col>
      <xdr:colOff>7055</xdr:colOff>
      <xdr:row>5</xdr:row>
      <xdr:rowOff>15992</xdr:rowOff>
    </xdr:from>
    <xdr:to>
      <xdr:col>51</xdr:col>
      <xdr:colOff>298685</xdr:colOff>
      <xdr:row>19</xdr:row>
      <xdr:rowOff>125118</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546100</xdr:colOff>
          <xdr:row>38</xdr:row>
          <xdr:rowOff>171450</xdr:rowOff>
        </xdr:from>
        <xdr:to>
          <xdr:col>29</xdr:col>
          <xdr:colOff>565150</xdr:colOff>
          <xdr:row>71</xdr:row>
          <xdr:rowOff>95250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6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41</xdr:col>
      <xdr:colOff>46181</xdr:colOff>
      <xdr:row>32</xdr:row>
      <xdr:rowOff>83127</xdr:rowOff>
    </xdr:from>
    <xdr:to>
      <xdr:col>48</xdr:col>
      <xdr:colOff>334818</xdr:colOff>
      <xdr:row>47</xdr:row>
      <xdr:rowOff>55418</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12171</xdr:colOff>
      <xdr:row>49</xdr:row>
      <xdr:rowOff>144022</xdr:rowOff>
    </xdr:from>
    <xdr:to>
      <xdr:col>49</xdr:col>
      <xdr:colOff>170207</xdr:colOff>
      <xdr:row>63</xdr:row>
      <xdr:rowOff>19639</xdr:rowOff>
    </xdr:to>
    <xdr:graphicFrame macro="">
      <xdr:nvGraphicFramePr>
        <xdr:cNvPr id="9" name="Chart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461065</xdr:colOff>
      <xdr:row>65</xdr:row>
      <xdr:rowOff>165652</xdr:rowOff>
    </xdr:from>
    <xdr:to>
      <xdr:col>49</xdr:col>
      <xdr:colOff>156449</xdr:colOff>
      <xdr:row>78</xdr:row>
      <xdr:rowOff>151436</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348325</xdr:colOff>
      <xdr:row>2</xdr:row>
      <xdr:rowOff>91621</xdr:rowOff>
    </xdr:from>
    <xdr:to>
      <xdr:col>72</xdr:col>
      <xdr:colOff>14966</xdr:colOff>
      <xdr:row>17</xdr:row>
      <xdr:rowOff>90329</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597024</xdr:colOff>
      <xdr:row>28</xdr:row>
      <xdr:rowOff>18676</xdr:rowOff>
    </xdr:from>
    <xdr:to>
      <xdr:col>57</xdr:col>
      <xdr:colOff>74706</xdr:colOff>
      <xdr:row>41</xdr:row>
      <xdr:rowOff>5727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59</xdr:col>
      <xdr:colOff>6537</xdr:colOff>
      <xdr:row>28</xdr:row>
      <xdr:rowOff>46691</xdr:rowOff>
    </xdr:from>
    <xdr:to>
      <xdr:col>66</xdr:col>
      <xdr:colOff>261470</xdr:colOff>
      <xdr:row>40</xdr:row>
      <xdr:rowOff>166967</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108414</xdr:colOff>
      <xdr:row>26</xdr:row>
      <xdr:rowOff>15488</xdr:rowOff>
    </xdr:from>
    <xdr:to>
      <xdr:col>11</xdr:col>
      <xdr:colOff>465394</xdr:colOff>
      <xdr:row>49</xdr:row>
      <xdr:rowOff>98015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6463" y="4847683"/>
          <a:ext cx="5793199" cy="4357161"/>
        </a:xfrm>
        <a:prstGeom prst="rect">
          <a:avLst/>
        </a:prstGeom>
      </xdr:spPr>
    </xdr:pic>
    <xdr:clientData/>
  </xdr:twoCellAnchor>
  <xdr:twoCellAnchor editAs="oneCell">
    <xdr:from>
      <xdr:col>1</xdr:col>
      <xdr:colOff>196464</xdr:colOff>
      <xdr:row>1</xdr:row>
      <xdr:rowOff>57072</xdr:rowOff>
    </xdr:from>
    <xdr:to>
      <xdr:col>13</xdr:col>
      <xdr:colOff>26714</xdr:colOff>
      <xdr:row>24</xdr:row>
      <xdr:rowOff>138209</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0488" y="242926"/>
          <a:ext cx="7078543" cy="4355771"/>
        </a:xfrm>
        <a:prstGeom prst="rect">
          <a:avLst/>
        </a:prstGeom>
      </xdr:spPr>
    </xdr:pic>
    <xdr:clientData/>
  </xdr:twoCellAnchor>
  <xdr:twoCellAnchor editAs="oneCell">
    <xdr:from>
      <xdr:col>15</xdr:col>
      <xdr:colOff>67685</xdr:colOff>
      <xdr:row>0</xdr:row>
      <xdr:rowOff>50804</xdr:rowOff>
    </xdr:from>
    <xdr:to>
      <xdr:col>24</xdr:col>
      <xdr:colOff>418112</xdr:colOff>
      <xdr:row>23</xdr:row>
      <xdr:rowOff>131941</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28051" y="50804"/>
          <a:ext cx="5786646" cy="43557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opLeftCell="D1" workbookViewId="0">
      <selection activeCell="J9" sqref="J9"/>
    </sheetView>
  </sheetViews>
  <sheetFormatPr defaultRowHeight="14.5" x14ac:dyDescent="0.35"/>
  <cols>
    <col min="1" max="1" width="10.54296875" bestFit="1" customWidth="1"/>
    <col min="3" max="3" width="11.81640625" bestFit="1" customWidth="1"/>
    <col min="4" max="4" width="12.90625" bestFit="1" customWidth="1"/>
    <col min="5" max="5" width="15.453125" bestFit="1" customWidth="1"/>
    <col min="6" max="6" width="15.54296875" bestFit="1" customWidth="1"/>
    <col min="7" max="8" width="15.81640625" bestFit="1" customWidth="1"/>
    <col min="9" max="9" width="14.7265625" bestFit="1" customWidth="1"/>
    <col min="10" max="10" width="11.1796875" bestFit="1" customWidth="1"/>
    <col min="11" max="11" width="15.36328125" bestFit="1" customWidth="1"/>
    <col min="12" max="12" width="10.26953125" customWidth="1"/>
    <col min="13" max="13" width="11" customWidth="1"/>
  </cols>
  <sheetData>
    <row r="1" spans="1:14" x14ac:dyDescent="0.35">
      <c r="A1" t="s">
        <v>0</v>
      </c>
      <c r="B1" t="s">
        <v>6</v>
      </c>
      <c r="C1" t="s">
        <v>12</v>
      </c>
      <c r="D1" t="s">
        <v>3</v>
      </c>
      <c r="E1" t="s">
        <v>429</v>
      </c>
      <c r="F1" s="15" t="s">
        <v>3</v>
      </c>
      <c r="G1" s="15" t="s">
        <v>447</v>
      </c>
      <c r="H1" s="15" t="s">
        <v>448</v>
      </c>
      <c r="J1" s="105" t="s">
        <v>24</v>
      </c>
      <c r="K1" s="105" t="s">
        <v>518</v>
      </c>
      <c r="L1" s="104" t="s">
        <v>519</v>
      </c>
      <c r="M1" s="104"/>
    </row>
    <row r="2" spans="1:14" x14ac:dyDescent="0.35">
      <c r="A2" t="s">
        <v>2</v>
      </c>
      <c r="B2" s="2">
        <v>7103.4</v>
      </c>
      <c r="C2" s="2">
        <f t="shared" ref="C2:C7" si="0">B2/3600</f>
        <v>1.9731666666666665</v>
      </c>
      <c r="D2">
        <v>25000</v>
      </c>
      <c r="E2" s="7">
        <v>80.42</v>
      </c>
      <c r="F2" s="15">
        <v>5000</v>
      </c>
      <c r="G2" s="20">
        <v>18.600000000000001</v>
      </c>
      <c r="H2" s="20">
        <v>18.100000000000001</v>
      </c>
      <c r="J2" s="105"/>
      <c r="K2" s="105"/>
      <c r="L2" s="61" t="s">
        <v>56</v>
      </c>
      <c r="M2" s="61" t="s">
        <v>57</v>
      </c>
    </row>
    <row r="3" spans="1:14" x14ac:dyDescent="0.35">
      <c r="B3" s="2">
        <v>16.989999999999998</v>
      </c>
      <c r="C3" s="2">
        <f t="shared" si="0"/>
        <v>4.7194444444444436E-3</v>
      </c>
      <c r="D3">
        <v>25000</v>
      </c>
      <c r="F3" s="15">
        <v>5000</v>
      </c>
      <c r="G3" s="15"/>
      <c r="H3" s="15"/>
      <c r="J3" s="61" t="s">
        <v>30</v>
      </c>
      <c r="K3" s="61">
        <v>25000</v>
      </c>
      <c r="L3" s="61">
        <v>22512.68</v>
      </c>
      <c r="M3" s="61">
        <v>48.9</v>
      </c>
      <c r="N3">
        <f>L3/M3*100</f>
        <v>46038.200408997953</v>
      </c>
    </row>
    <row r="4" spans="1:14" x14ac:dyDescent="0.35">
      <c r="A4" t="s">
        <v>7</v>
      </c>
      <c r="B4">
        <v>15800.47</v>
      </c>
      <c r="C4" s="2">
        <f t="shared" si="0"/>
        <v>4.3890194444444441</v>
      </c>
      <c r="D4">
        <v>25000</v>
      </c>
      <c r="E4">
        <v>87.54</v>
      </c>
      <c r="F4" s="15">
        <v>5000</v>
      </c>
      <c r="G4">
        <v>20.3</v>
      </c>
      <c r="H4" s="15">
        <v>20.3</v>
      </c>
      <c r="J4" s="61" t="s">
        <v>31</v>
      </c>
      <c r="K4" s="61">
        <v>25000</v>
      </c>
      <c r="L4" s="61">
        <v>7103.4</v>
      </c>
      <c r="M4" s="61">
        <v>80.42</v>
      </c>
      <c r="N4" s="15">
        <f t="shared" ref="N4:N5" si="1">L4/M4*100</f>
        <v>8832.8773936831622</v>
      </c>
    </row>
    <row r="5" spans="1:14" x14ac:dyDescent="0.35">
      <c r="B5" s="2">
        <v>17.96</v>
      </c>
      <c r="C5" s="2">
        <f t="shared" si="0"/>
        <v>4.9888888888888891E-3</v>
      </c>
      <c r="D5">
        <v>25000</v>
      </c>
      <c r="F5" s="15">
        <v>5000</v>
      </c>
      <c r="G5" s="15"/>
      <c r="H5" s="15"/>
      <c r="J5" s="61" t="s">
        <v>255</v>
      </c>
      <c r="K5" s="61">
        <v>25000</v>
      </c>
      <c r="L5" s="61">
        <v>15800.47</v>
      </c>
      <c r="M5" s="61">
        <v>87.54</v>
      </c>
      <c r="N5" s="15">
        <f t="shared" si="1"/>
        <v>18049.428832533697</v>
      </c>
    </row>
    <row r="6" spans="1:14" x14ac:dyDescent="0.35">
      <c r="A6" t="s">
        <v>8</v>
      </c>
      <c r="B6" s="2">
        <v>22512.68</v>
      </c>
      <c r="C6" s="2">
        <f t="shared" si="0"/>
        <v>6.2535222222222222</v>
      </c>
      <c r="D6">
        <v>25000</v>
      </c>
      <c r="E6">
        <v>48.9</v>
      </c>
      <c r="F6" s="15">
        <v>5000</v>
      </c>
      <c r="G6" s="15">
        <v>11.11</v>
      </c>
      <c r="H6" s="15">
        <v>10.97</v>
      </c>
    </row>
    <row r="7" spans="1:14" x14ac:dyDescent="0.35">
      <c r="B7" s="2">
        <v>39.32</v>
      </c>
      <c r="C7" s="2">
        <f t="shared" si="0"/>
        <v>1.0922222222222222E-2</v>
      </c>
      <c r="D7">
        <v>25000</v>
      </c>
      <c r="F7" s="15">
        <v>5000</v>
      </c>
      <c r="G7" s="15"/>
    </row>
    <row r="8" spans="1:14" x14ac:dyDescent="0.35">
      <c r="B8" s="1"/>
    </row>
    <row r="9" spans="1:14" x14ac:dyDescent="0.35">
      <c r="A9" t="s">
        <v>9</v>
      </c>
      <c r="B9" t="s">
        <v>5</v>
      </c>
      <c r="C9" t="s">
        <v>11</v>
      </c>
    </row>
    <row r="10" spans="1:14" x14ac:dyDescent="0.35">
      <c r="A10" t="s">
        <v>10</v>
      </c>
      <c r="B10">
        <v>1</v>
      </c>
      <c r="C10">
        <v>1502.84</v>
      </c>
      <c r="E10">
        <v>3278.56</v>
      </c>
    </row>
    <row r="11" spans="1:14" x14ac:dyDescent="0.35">
      <c r="B11">
        <v>2</v>
      </c>
      <c r="C11">
        <v>1493.5</v>
      </c>
    </row>
    <row r="12" spans="1:14" x14ac:dyDescent="0.35">
      <c r="B12">
        <v>3</v>
      </c>
      <c r="C12">
        <v>3125.62</v>
      </c>
      <c r="E12">
        <v>4959.09</v>
      </c>
    </row>
    <row r="13" spans="1:14" x14ac:dyDescent="0.35">
      <c r="B13">
        <v>4</v>
      </c>
      <c r="C13">
        <v>1515.6</v>
      </c>
    </row>
    <row r="14" spans="1:14" x14ac:dyDescent="0.35">
      <c r="B14">
        <v>5</v>
      </c>
      <c r="C14">
        <v>1320.86</v>
      </c>
      <c r="E14">
        <v>2582.85</v>
      </c>
    </row>
    <row r="15" spans="1:14" x14ac:dyDescent="0.35">
      <c r="B15">
        <v>6</v>
      </c>
      <c r="C15">
        <v>1089.07</v>
      </c>
    </row>
    <row r="16" spans="1:14" x14ac:dyDescent="0.35">
      <c r="B16">
        <v>7</v>
      </c>
      <c r="C16">
        <v>1675.92</v>
      </c>
      <c r="E16">
        <v>2905.82</v>
      </c>
    </row>
    <row r="17" spans="2:5" x14ac:dyDescent="0.35">
      <c r="B17">
        <v>8</v>
      </c>
      <c r="C17">
        <v>1047.9000000000001</v>
      </c>
    </row>
    <row r="18" spans="2:5" x14ac:dyDescent="0.35">
      <c r="B18">
        <v>9</v>
      </c>
      <c r="C18">
        <v>1075.06</v>
      </c>
      <c r="E18">
        <v>1139.5899999999999</v>
      </c>
    </row>
    <row r="19" spans="2:5" x14ac:dyDescent="0.35">
      <c r="B19">
        <v>10</v>
      </c>
      <c r="C19">
        <v>1954.1</v>
      </c>
      <c r="E19">
        <v>2051.19</v>
      </c>
    </row>
    <row r="20" spans="2:5" x14ac:dyDescent="0.35">
      <c r="B20">
        <v>11</v>
      </c>
      <c r="C20">
        <v>378.3</v>
      </c>
    </row>
    <row r="21" spans="2:5" x14ac:dyDescent="0.35">
      <c r="C21">
        <f>SUM(C10:C19)</f>
        <v>15800.47</v>
      </c>
      <c r="E21">
        <f>SUM(E10:E20)</f>
        <v>16917.099999999999</v>
      </c>
    </row>
    <row r="22" spans="2:5" x14ac:dyDescent="0.35">
      <c r="C22">
        <f>C21/3600</f>
        <v>4.3890194444444441</v>
      </c>
      <c r="E22">
        <f>E21/3600</f>
        <v>4.6991944444444442</v>
      </c>
    </row>
  </sheetData>
  <mergeCells count="3">
    <mergeCell ref="L1:M1"/>
    <mergeCell ref="J1:J2"/>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2B760-5145-45C1-B6D1-FF0CE8B23250}">
  <dimension ref="A1:S47"/>
  <sheetViews>
    <sheetView topLeftCell="B1" zoomScale="70" zoomScaleNormal="70" workbookViewId="0">
      <selection activeCell="I42" sqref="I42"/>
    </sheetView>
  </sheetViews>
  <sheetFormatPr defaultRowHeight="14.5" x14ac:dyDescent="0.35"/>
  <cols>
    <col min="1" max="1" width="14.54296875" bestFit="1" customWidth="1"/>
    <col min="2" max="2" width="11.1796875" bestFit="1" customWidth="1"/>
    <col min="3" max="3" width="6.81640625" bestFit="1" customWidth="1"/>
    <col min="4" max="5" width="12.90625" bestFit="1" customWidth="1"/>
    <col min="6" max="6" width="5.81640625" bestFit="1" customWidth="1"/>
    <col min="7" max="7" width="11.54296875" bestFit="1" customWidth="1"/>
    <col min="8" max="8" width="11.81640625" bestFit="1" customWidth="1"/>
    <col min="9" max="9" width="11.1796875" bestFit="1" customWidth="1"/>
    <col min="10" max="10" width="11.81640625" bestFit="1" customWidth="1"/>
    <col min="11" max="11" width="11.1796875" bestFit="1" customWidth="1"/>
    <col min="13" max="13" width="10.54296875" bestFit="1" customWidth="1"/>
    <col min="14" max="14" width="12.90625" bestFit="1" customWidth="1"/>
    <col min="15" max="15" width="37.81640625" bestFit="1" customWidth="1"/>
    <col min="17" max="17" width="11.54296875" bestFit="1" customWidth="1"/>
    <col min="18" max="18" width="11.1796875" bestFit="1" customWidth="1"/>
  </cols>
  <sheetData>
    <row r="1" spans="1:19" x14ac:dyDescent="0.35">
      <c r="A1" t="s">
        <v>13</v>
      </c>
      <c r="C1" t="s">
        <v>14</v>
      </c>
      <c r="D1" t="s">
        <v>15</v>
      </c>
      <c r="E1" t="s">
        <v>16</v>
      </c>
      <c r="F1" t="s">
        <v>17</v>
      </c>
      <c r="G1" t="s">
        <v>18</v>
      </c>
      <c r="H1" t="s">
        <v>20</v>
      </c>
      <c r="I1" t="s">
        <v>19</v>
      </c>
      <c r="J1" t="s">
        <v>21</v>
      </c>
    </row>
    <row r="2" spans="1:19" x14ac:dyDescent="0.35">
      <c r="B2" s="4" t="s">
        <v>14</v>
      </c>
      <c r="C2" s="4">
        <v>1</v>
      </c>
      <c r="D2" s="4">
        <v>0.4844</v>
      </c>
      <c r="E2" s="4">
        <v>0.51400000000000001</v>
      </c>
      <c r="F2" s="4">
        <v>0.57899999999999996</v>
      </c>
      <c r="G2" s="4">
        <v>0.60299999999999998</v>
      </c>
      <c r="H2" s="3">
        <f>C2*D2*E2*F2*G2</f>
        <v>8.6928688879199995E-2</v>
      </c>
      <c r="I2">
        <f>AVERAGE(C2:G2)</f>
        <v>0.63607999999999998</v>
      </c>
      <c r="J2" s="4">
        <f>H2*I2</f>
        <v>5.5293600422281527E-2</v>
      </c>
    </row>
    <row r="3" spans="1:19" x14ac:dyDescent="0.35">
      <c r="B3" t="s">
        <v>15</v>
      </c>
      <c r="C3">
        <v>0.4844</v>
      </c>
      <c r="D3">
        <v>1</v>
      </c>
      <c r="E3">
        <v>0.55400000000000005</v>
      </c>
      <c r="F3">
        <v>0.32300000000000001</v>
      </c>
      <c r="G3">
        <v>0.47299999999999998</v>
      </c>
      <c r="H3" s="3">
        <f>C3*D3*E3*F3*G3</f>
        <v>4.0999405770400003E-2</v>
      </c>
      <c r="I3">
        <f>AVERAGE(C3:G3)</f>
        <v>0.56688000000000005</v>
      </c>
      <c r="J3">
        <f>H3*I3</f>
        <v>2.3241743143124355E-2</v>
      </c>
    </row>
    <row r="4" spans="1:19" x14ac:dyDescent="0.35">
      <c r="B4" t="s">
        <v>16</v>
      </c>
      <c r="C4">
        <v>0.51400000000000001</v>
      </c>
      <c r="D4">
        <v>0.55400000000000005</v>
      </c>
      <c r="E4">
        <v>1</v>
      </c>
      <c r="F4">
        <v>0.439</v>
      </c>
      <c r="G4">
        <v>0.48499999999999999</v>
      </c>
      <c r="H4" s="3">
        <f>C4*D4*E4*F4*G4</f>
        <v>6.0628823740000004E-2</v>
      </c>
      <c r="I4">
        <f>AVERAGE(C4:G4)</f>
        <v>0.59840000000000004</v>
      </c>
      <c r="J4">
        <f>H4*I4</f>
        <v>3.6280288126016004E-2</v>
      </c>
    </row>
    <row r="5" spans="1:19" x14ac:dyDescent="0.35">
      <c r="B5" t="s">
        <v>17</v>
      </c>
      <c r="C5">
        <v>0.57899999999999996</v>
      </c>
      <c r="D5">
        <v>0.32300000000000001</v>
      </c>
      <c r="E5">
        <v>0.439</v>
      </c>
      <c r="F5">
        <v>1</v>
      </c>
      <c r="G5">
        <v>0.61499999999999999</v>
      </c>
      <c r="H5" s="3">
        <f>C5*D5*E5*F5*G5</f>
        <v>5.0491784744999997E-2</v>
      </c>
      <c r="I5">
        <f>AVERAGE(C5:G5)</f>
        <v>0.59120000000000006</v>
      </c>
      <c r="J5">
        <f>H5*I5</f>
        <v>2.9850743141244002E-2</v>
      </c>
    </row>
    <row r="6" spans="1:19" x14ac:dyDescent="0.35">
      <c r="B6" s="4" t="s">
        <v>18</v>
      </c>
      <c r="C6" s="4">
        <v>0.60299999999999998</v>
      </c>
      <c r="D6" s="4">
        <v>0.47299999999999998</v>
      </c>
      <c r="E6" s="4">
        <v>0.48499999999999999</v>
      </c>
      <c r="F6" s="4">
        <v>0.61499999999999999</v>
      </c>
      <c r="G6" s="4">
        <v>1</v>
      </c>
      <c r="H6" s="3">
        <f>C6*D6*E6*F6*G6</f>
        <v>8.5073697225000008E-2</v>
      </c>
      <c r="I6">
        <f>AVERAGE(C6:G6)</f>
        <v>0.63519999999999999</v>
      </c>
      <c r="J6" s="4">
        <f>H6*I6</f>
        <v>5.4038812477320002E-2</v>
      </c>
    </row>
    <row r="9" spans="1:19" x14ac:dyDescent="0.35">
      <c r="A9" t="s">
        <v>22</v>
      </c>
      <c r="C9" t="s">
        <v>14</v>
      </c>
      <c r="D9" t="s">
        <v>15</v>
      </c>
      <c r="E9" t="s">
        <v>16</v>
      </c>
      <c r="F9" t="s">
        <v>17</v>
      </c>
      <c r="G9" t="s">
        <v>18</v>
      </c>
    </row>
    <row r="10" spans="1:19" x14ac:dyDescent="0.35">
      <c r="B10" s="5" t="s">
        <v>14</v>
      </c>
      <c r="C10" s="4">
        <v>1</v>
      </c>
      <c r="D10" s="4">
        <v>0.4844</v>
      </c>
      <c r="E10" s="4">
        <v>0.51400000000000001</v>
      </c>
      <c r="F10" s="5">
        <v>0.57899999999999996</v>
      </c>
      <c r="G10" s="5">
        <v>0.60299999999999998</v>
      </c>
    </row>
    <row r="11" spans="1:19" x14ac:dyDescent="0.35">
      <c r="B11" s="5" t="s">
        <v>18</v>
      </c>
      <c r="C11" s="5">
        <v>0.60299999999999998</v>
      </c>
      <c r="D11" s="5">
        <v>0.47299999999999998</v>
      </c>
      <c r="E11" s="5">
        <v>0.48499999999999999</v>
      </c>
      <c r="F11" s="4">
        <v>0.61499999999999999</v>
      </c>
      <c r="G11" s="4">
        <v>1</v>
      </c>
    </row>
    <row r="14" spans="1:19" x14ac:dyDescent="0.35">
      <c r="A14" s="8" t="s">
        <v>23</v>
      </c>
      <c r="B14" t="s">
        <v>47</v>
      </c>
      <c r="J14" t="s">
        <v>56</v>
      </c>
      <c r="K14" s="8" t="s">
        <v>24</v>
      </c>
      <c r="L14" s="8" t="s">
        <v>25</v>
      </c>
      <c r="M14" s="8" t="s">
        <v>32</v>
      </c>
      <c r="N14" s="8" t="s">
        <v>1</v>
      </c>
      <c r="O14" s="8" t="s">
        <v>26</v>
      </c>
      <c r="P14" s="8" t="s">
        <v>11</v>
      </c>
      <c r="Q14" s="8" t="s">
        <v>27</v>
      </c>
      <c r="R14" s="8" t="s">
        <v>28</v>
      </c>
      <c r="S14" s="8" t="s">
        <v>29</v>
      </c>
    </row>
    <row r="15" spans="1:19" x14ac:dyDescent="0.35">
      <c r="B15" t="s">
        <v>48</v>
      </c>
      <c r="K15" t="s">
        <v>31</v>
      </c>
      <c r="L15">
        <v>1000</v>
      </c>
      <c r="M15">
        <v>2539</v>
      </c>
      <c r="N15" t="s">
        <v>5</v>
      </c>
      <c r="O15" t="s">
        <v>33</v>
      </c>
      <c r="P15">
        <v>484.53</v>
      </c>
      <c r="Q15">
        <v>0.47899999999999998</v>
      </c>
      <c r="R15">
        <v>5.45E-2</v>
      </c>
      <c r="S15" s="6" t="s">
        <v>34</v>
      </c>
    </row>
    <row r="16" spans="1:19" x14ac:dyDescent="0.35">
      <c r="B16" t="s">
        <v>49</v>
      </c>
      <c r="M16">
        <v>2289</v>
      </c>
      <c r="N16" t="s">
        <v>4</v>
      </c>
      <c r="O16" t="s">
        <v>35</v>
      </c>
      <c r="P16">
        <v>371.84</v>
      </c>
      <c r="Q16">
        <v>0.502</v>
      </c>
      <c r="R16">
        <v>7.2999999999999995E-2</v>
      </c>
      <c r="S16" t="s">
        <v>36</v>
      </c>
    </row>
    <row r="17" spans="10:19" x14ac:dyDescent="0.35">
      <c r="L17">
        <v>5000</v>
      </c>
      <c r="M17">
        <v>4974</v>
      </c>
      <c r="N17" t="s">
        <v>5</v>
      </c>
      <c r="O17" t="s">
        <v>45</v>
      </c>
      <c r="P17">
        <v>1853.65</v>
      </c>
      <c r="Q17">
        <v>0.40699999999999997</v>
      </c>
      <c r="R17">
        <v>5.6000000000000001E-2</v>
      </c>
      <c r="S17" t="s">
        <v>46</v>
      </c>
    </row>
    <row r="18" spans="10:19" x14ac:dyDescent="0.35">
      <c r="M18">
        <v>4194</v>
      </c>
      <c r="N18" t="s">
        <v>4</v>
      </c>
      <c r="O18" t="s">
        <v>50</v>
      </c>
      <c r="P18">
        <v>1318.12</v>
      </c>
      <c r="Q18">
        <v>0.44600000000000001</v>
      </c>
      <c r="R18">
        <v>4.7E-2</v>
      </c>
      <c r="S18" t="s">
        <v>51</v>
      </c>
    </row>
    <row r="19" spans="10:19" x14ac:dyDescent="0.35">
      <c r="K19" t="s">
        <v>8</v>
      </c>
      <c r="L19">
        <v>1000</v>
      </c>
      <c r="M19">
        <v>2358</v>
      </c>
      <c r="N19" t="s">
        <v>5</v>
      </c>
      <c r="O19" t="s">
        <v>37</v>
      </c>
      <c r="P19">
        <v>410.82</v>
      </c>
      <c r="Q19">
        <v>0.48399999999999999</v>
      </c>
      <c r="R19">
        <v>0.105</v>
      </c>
      <c r="S19" t="s">
        <v>38</v>
      </c>
    </row>
    <row r="20" spans="10:19" x14ac:dyDescent="0.35">
      <c r="M20">
        <v>2183</v>
      </c>
      <c r="N20" t="s">
        <v>4</v>
      </c>
      <c r="O20" t="s">
        <v>39</v>
      </c>
      <c r="P20">
        <v>338.6</v>
      </c>
      <c r="Q20">
        <v>0.50800000000000001</v>
      </c>
      <c r="R20">
        <v>0.123</v>
      </c>
      <c r="S20" t="s">
        <v>40</v>
      </c>
    </row>
    <row r="21" spans="10:19" x14ac:dyDescent="0.35">
      <c r="L21">
        <v>5000</v>
      </c>
      <c r="M21">
        <v>4840</v>
      </c>
      <c r="N21" t="s">
        <v>5</v>
      </c>
      <c r="O21" t="s">
        <v>52</v>
      </c>
      <c r="P21">
        <v>1694.36</v>
      </c>
      <c r="Q21">
        <v>0.41699999999999998</v>
      </c>
      <c r="R21">
        <v>0.11799999999999999</v>
      </c>
      <c r="S21" t="s">
        <v>53</v>
      </c>
    </row>
    <row r="22" spans="10:19" x14ac:dyDescent="0.35">
      <c r="M22">
        <v>4221</v>
      </c>
      <c r="N22" t="s">
        <v>4</v>
      </c>
      <c r="O22" t="s">
        <v>55</v>
      </c>
      <c r="P22">
        <v>1378.33</v>
      </c>
      <c r="Q22">
        <v>0.45</v>
      </c>
      <c r="R22">
        <v>0.108</v>
      </c>
      <c r="S22" t="s">
        <v>54</v>
      </c>
    </row>
    <row r="23" spans="10:19" x14ac:dyDescent="0.35">
      <c r="K23" t="s">
        <v>7</v>
      </c>
      <c r="L23">
        <v>1000</v>
      </c>
      <c r="M23">
        <v>3668</v>
      </c>
      <c r="N23" t="s">
        <v>5</v>
      </c>
      <c r="O23" t="s">
        <v>43</v>
      </c>
      <c r="P23">
        <v>985.83</v>
      </c>
      <c r="Q23">
        <v>0.44400000000000001</v>
      </c>
      <c r="R23">
        <v>0.14099999999999999</v>
      </c>
      <c r="S23" t="s">
        <v>44</v>
      </c>
    </row>
    <row r="24" spans="10:19" x14ac:dyDescent="0.35">
      <c r="M24">
        <v>3025</v>
      </c>
      <c r="N24" t="s">
        <v>4</v>
      </c>
      <c r="O24" t="s">
        <v>41</v>
      </c>
      <c r="P24" s="7">
        <v>760.68</v>
      </c>
      <c r="Q24">
        <v>0.48099999999999998</v>
      </c>
      <c r="R24">
        <v>0.152</v>
      </c>
      <c r="S24" t="s">
        <v>42</v>
      </c>
    </row>
    <row r="26" spans="10:19" x14ac:dyDescent="0.35">
      <c r="J26" t="s">
        <v>57</v>
      </c>
      <c r="K26" t="s">
        <v>31</v>
      </c>
      <c r="L26">
        <v>1000</v>
      </c>
      <c r="M26">
        <v>2539</v>
      </c>
      <c r="N26" t="s">
        <v>5</v>
      </c>
      <c r="O26" t="s">
        <v>33</v>
      </c>
      <c r="P26">
        <v>108.18</v>
      </c>
      <c r="Q26">
        <v>0.47899999999999998</v>
      </c>
      <c r="R26">
        <v>5.3999999999999999E-2</v>
      </c>
      <c r="S26" t="s">
        <v>58</v>
      </c>
    </row>
    <row r="27" spans="10:19" x14ac:dyDescent="0.35">
      <c r="M27">
        <v>2289</v>
      </c>
      <c r="N27" t="s">
        <v>4</v>
      </c>
      <c r="O27" t="s">
        <v>35</v>
      </c>
      <c r="P27">
        <v>76.87</v>
      </c>
      <c r="Q27">
        <v>0.502</v>
      </c>
      <c r="R27">
        <v>7.2999999999999995E-2</v>
      </c>
      <c r="S27" t="s">
        <v>59</v>
      </c>
    </row>
    <row r="28" spans="10:19" x14ac:dyDescent="0.35">
      <c r="L28">
        <v>5000</v>
      </c>
      <c r="M28">
        <v>4974</v>
      </c>
      <c r="N28" t="s">
        <v>5</v>
      </c>
      <c r="O28" t="s">
        <v>45</v>
      </c>
      <c r="P28">
        <v>384.36</v>
      </c>
      <c r="Q28">
        <v>0.40699999999999997</v>
      </c>
      <c r="R28">
        <v>5.6000000000000001E-2</v>
      </c>
      <c r="S28" t="s">
        <v>60</v>
      </c>
    </row>
    <row r="29" spans="10:19" x14ac:dyDescent="0.35">
      <c r="M29">
        <v>4194</v>
      </c>
      <c r="N29" t="s">
        <v>4</v>
      </c>
      <c r="O29" t="s">
        <v>50</v>
      </c>
      <c r="P29">
        <v>309.10000000000002</v>
      </c>
      <c r="Q29">
        <v>0.44700000000000001</v>
      </c>
      <c r="R29">
        <v>4.7E-2</v>
      </c>
      <c r="S29" t="s">
        <v>51</v>
      </c>
    </row>
    <row r="30" spans="10:19" x14ac:dyDescent="0.35">
      <c r="K30" t="s">
        <v>30</v>
      </c>
      <c r="L30">
        <v>1000</v>
      </c>
      <c r="M30">
        <v>2358</v>
      </c>
      <c r="N30" t="s">
        <v>5</v>
      </c>
      <c r="O30" t="s">
        <v>62</v>
      </c>
      <c r="P30">
        <v>133.24</v>
      </c>
      <c r="Q30">
        <v>0.48399999999999999</v>
      </c>
      <c r="R30">
        <v>0.105</v>
      </c>
      <c r="S30" t="s">
        <v>61</v>
      </c>
    </row>
    <row r="31" spans="10:19" x14ac:dyDescent="0.35">
      <c r="M31">
        <v>2183</v>
      </c>
      <c r="N31" t="s">
        <v>4</v>
      </c>
      <c r="O31" t="s">
        <v>39</v>
      </c>
      <c r="P31">
        <v>70.36</v>
      </c>
      <c r="Q31">
        <v>0.50800000000000001</v>
      </c>
      <c r="R31">
        <v>0.12</v>
      </c>
      <c r="S31" t="s">
        <v>40</v>
      </c>
    </row>
    <row r="32" spans="10:19" x14ac:dyDescent="0.35">
      <c r="L32">
        <v>5000</v>
      </c>
      <c r="M32">
        <v>4840</v>
      </c>
      <c r="N32" t="s">
        <v>5</v>
      </c>
      <c r="O32" t="s">
        <v>52</v>
      </c>
      <c r="P32">
        <v>407.56</v>
      </c>
      <c r="Q32">
        <v>0.41699999999999998</v>
      </c>
      <c r="R32">
        <v>0.11</v>
      </c>
      <c r="S32" t="s">
        <v>53</v>
      </c>
    </row>
    <row r="33" spans="11:19" x14ac:dyDescent="0.35">
      <c r="M33">
        <v>4221</v>
      </c>
      <c r="N33" t="s">
        <v>4</v>
      </c>
      <c r="O33" t="s">
        <v>55</v>
      </c>
      <c r="P33">
        <v>267.85000000000002</v>
      </c>
      <c r="Q33">
        <v>0.45</v>
      </c>
      <c r="R33">
        <v>0.1</v>
      </c>
      <c r="S33" t="s">
        <v>54</v>
      </c>
    </row>
    <row r="34" spans="11:19" x14ac:dyDescent="0.35">
      <c r="K34" t="s">
        <v>7</v>
      </c>
      <c r="L34">
        <v>1000</v>
      </c>
      <c r="M34">
        <v>3668</v>
      </c>
      <c r="N34" t="s">
        <v>5</v>
      </c>
      <c r="O34" t="s">
        <v>43</v>
      </c>
      <c r="P34">
        <v>203.34</v>
      </c>
      <c r="Q34">
        <v>0.44400000000000001</v>
      </c>
      <c r="R34">
        <v>0.14099999999999999</v>
      </c>
      <c r="S34" t="s">
        <v>44</v>
      </c>
    </row>
    <row r="35" spans="11:19" x14ac:dyDescent="0.35">
      <c r="M35">
        <v>3025</v>
      </c>
      <c r="N35" t="s">
        <v>4</v>
      </c>
      <c r="O35" t="s">
        <v>41</v>
      </c>
      <c r="P35">
        <v>151.84</v>
      </c>
      <c r="Q35">
        <v>0.48099999999999998</v>
      </c>
      <c r="R35">
        <v>0.152</v>
      </c>
      <c r="S35" t="s">
        <v>42</v>
      </c>
    </row>
    <row r="47" spans="11:19" x14ac:dyDescent="0.35">
      <c r="O47" s="8"/>
      <c r="P47"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5F51B-FF6C-4638-9D66-89AB4F6BC114}">
  <dimension ref="A1:BE139"/>
  <sheetViews>
    <sheetView topLeftCell="A55" zoomScale="71" zoomScaleNormal="71" workbookViewId="0">
      <selection activeCell="Q75" sqref="Q75"/>
    </sheetView>
  </sheetViews>
  <sheetFormatPr defaultRowHeight="14.5" x14ac:dyDescent="0.35"/>
  <cols>
    <col min="1" max="1" width="22.36328125" bestFit="1" customWidth="1"/>
    <col min="4" max="4" width="25.1796875" customWidth="1"/>
    <col min="5" max="5" width="20.1796875" bestFit="1" customWidth="1"/>
    <col min="6" max="6" width="19.08984375" bestFit="1" customWidth="1"/>
    <col min="7" max="7" width="10.7265625" bestFit="1" customWidth="1"/>
    <col min="8" max="8" width="11.453125" bestFit="1" customWidth="1"/>
    <col min="9" max="9" width="11.08984375" bestFit="1" customWidth="1"/>
    <col min="10" max="10" width="10.7265625" bestFit="1" customWidth="1"/>
    <col min="11" max="11" width="7.54296875" bestFit="1" customWidth="1"/>
    <col min="13" max="13" width="16.7265625" bestFit="1" customWidth="1"/>
    <col min="14" max="14" width="33.7265625" bestFit="1" customWidth="1"/>
    <col min="16" max="16" width="11" customWidth="1"/>
    <col min="17" max="17" width="12.7265625" customWidth="1"/>
    <col min="18" max="18" width="10.1796875" customWidth="1"/>
    <col min="22" max="22" width="16.7265625" bestFit="1" customWidth="1"/>
    <col min="23" max="23" width="33.7265625" bestFit="1" customWidth="1"/>
    <col min="25" max="25" width="9.90625" bestFit="1" customWidth="1"/>
    <col min="26" max="26" width="10.7265625" bestFit="1" customWidth="1"/>
    <col min="27" max="27" width="9.90625" bestFit="1" customWidth="1"/>
    <col min="29" max="29" width="11.81640625" bestFit="1" customWidth="1"/>
    <col min="31" max="31" width="16.7265625" bestFit="1" customWidth="1"/>
    <col min="32" max="32" width="24.7265625" customWidth="1"/>
    <col min="34" max="34" width="11.6328125" bestFit="1" customWidth="1"/>
    <col min="35" max="35" width="13" customWidth="1"/>
    <col min="37" max="37" width="9.81640625" bestFit="1" customWidth="1"/>
    <col min="38" max="38" width="11.81640625" bestFit="1" customWidth="1"/>
    <col min="39" max="40" width="10.26953125" bestFit="1" customWidth="1"/>
    <col min="41" max="41" width="11.08984375" bestFit="1" customWidth="1"/>
    <col min="44" max="44" width="17.1796875" bestFit="1" customWidth="1"/>
    <col min="45" max="45" width="22" bestFit="1" customWidth="1"/>
    <col min="47" max="47" width="16.81640625" bestFit="1" customWidth="1"/>
    <col min="48" max="48" width="22" bestFit="1" customWidth="1"/>
    <col min="50" max="50" width="16.7265625" bestFit="1" customWidth="1"/>
    <col min="51" max="51" width="21.6328125" bestFit="1" customWidth="1"/>
    <col min="53" max="53" width="16.7265625" bestFit="1" customWidth="1"/>
    <col min="54" max="54" width="5.08984375" bestFit="1" customWidth="1"/>
    <col min="56" max="56" width="16.7265625" bestFit="1" customWidth="1"/>
  </cols>
  <sheetData>
    <row r="1" spans="1:44" x14ac:dyDescent="0.35">
      <c r="A1" t="s">
        <v>63</v>
      </c>
    </row>
    <row r="3" spans="1:44" x14ac:dyDescent="0.35">
      <c r="A3" t="s">
        <v>64</v>
      </c>
      <c r="B3">
        <v>1</v>
      </c>
      <c r="D3" t="s">
        <v>72</v>
      </c>
    </row>
    <row r="4" spans="1:44" x14ac:dyDescent="0.35">
      <c r="A4" t="s">
        <v>65</v>
      </c>
      <c r="B4">
        <v>1E-3</v>
      </c>
      <c r="D4" t="s">
        <v>73</v>
      </c>
      <c r="E4">
        <f>(B7+B4)/(B8+(B5*B4))</f>
        <v>3.2212343770132717E-5</v>
      </c>
      <c r="F4" t="s">
        <v>76</v>
      </c>
    </row>
    <row r="5" spans="1:44" x14ac:dyDescent="0.35">
      <c r="A5" t="s">
        <v>66</v>
      </c>
      <c r="B5">
        <v>44</v>
      </c>
      <c r="D5" t="s">
        <v>74</v>
      </c>
      <c r="E5">
        <f>(B10+B3)/(B11+(B12*B3))</f>
        <v>0.5</v>
      </c>
      <c r="F5" t="s">
        <v>77</v>
      </c>
    </row>
    <row r="6" spans="1:44" x14ac:dyDescent="0.35">
      <c r="D6" t="s">
        <v>75</v>
      </c>
      <c r="E6">
        <f>E4*E5</f>
        <v>1.6106171885066359E-5</v>
      </c>
    </row>
    <row r="7" spans="1:44" x14ac:dyDescent="0.35">
      <c r="A7" t="s">
        <v>67</v>
      </c>
      <c r="B7">
        <v>0</v>
      </c>
    </row>
    <row r="8" spans="1:44" x14ac:dyDescent="0.35">
      <c r="A8" t="s">
        <v>68</v>
      </c>
      <c r="B8">
        <v>31</v>
      </c>
    </row>
    <row r="10" spans="1:44" x14ac:dyDescent="0.35">
      <c r="A10" t="s">
        <v>69</v>
      </c>
      <c r="B10">
        <v>2</v>
      </c>
    </row>
    <row r="11" spans="1:44" x14ac:dyDescent="0.35">
      <c r="A11" t="s">
        <v>70</v>
      </c>
      <c r="B11">
        <v>4</v>
      </c>
    </row>
    <row r="12" spans="1:44" x14ac:dyDescent="0.35">
      <c r="A12" t="s">
        <v>71</v>
      </c>
      <c r="B12">
        <v>2</v>
      </c>
    </row>
    <row r="14" spans="1:44" x14ac:dyDescent="0.35">
      <c r="AR14" s="8" t="s">
        <v>477</v>
      </c>
    </row>
    <row r="16" spans="1:44" x14ac:dyDescent="0.35">
      <c r="D16" s="8" t="s">
        <v>31</v>
      </c>
      <c r="M16" s="8" t="s">
        <v>31</v>
      </c>
      <c r="V16" s="8" t="s">
        <v>31</v>
      </c>
      <c r="AE16" s="8" t="s">
        <v>31</v>
      </c>
      <c r="AR16" s="8" t="s">
        <v>31</v>
      </c>
    </row>
    <row r="17" spans="4:57" x14ac:dyDescent="0.35">
      <c r="D17" t="s">
        <v>145</v>
      </c>
      <c r="E17">
        <v>50</v>
      </c>
      <c r="G17">
        <v>1</v>
      </c>
      <c r="H17">
        <v>2</v>
      </c>
      <c r="I17">
        <v>3</v>
      </c>
      <c r="J17">
        <v>4</v>
      </c>
      <c r="K17">
        <v>5</v>
      </c>
      <c r="M17" t="s">
        <v>145</v>
      </c>
      <c r="N17">
        <v>500</v>
      </c>
      <c r="P17" s="61">
        <v>1</v>
      </c>
      <c r="Q17" s="61">
        <v>2</v>
      </c>
      <c r="R17" s="61">
        <v>3</v>
      </c>
      <c r="S17" s="61">
        <v>4</v>
      </c>
      <c r="T17" s="61">
        <v>5</v>
      </c>
      <c r="V17" t="s">
        <v>145</v>
      </c>
      <c r="W17">
        <v>1000</v>
      </c>
      <c r="Y17">
        <v>1</v>
      </c>
      <c r="Z17">
        <v>2</v>
      </c>
      <c r="AA17">
        <v>3</v>
      </c>
      <c r="AB17">
        <v>4</v>
      </c>
      <c r="AC17">
        <v>5</v>
      </c>
      <c r="AE17" t="s">
        <v>145</v>
      </c>
      <c r="AF17">
        <v>1000</v>
      </c>
      <c r="AH17">
        <v>1</v>
      </c>
      <c r="AI17">
        <v>2</v>
      </c>
      <c r="AJ17">
        <v>3</v>
      </c>
      <c r="AK17">
        <v>4</v>
      </c>
      <c r="AL17">
        <v>5</v>
      </c>
      <c r="AM17">
        <v>6</v>
      </c>
      <c r="AN17">
        <v>7</v>
      </c>
      <c r="AO17">
        <v>8</v>
      </c>
      <c r="AR17" t="s">
        <v>476</v>
      </c>
      <c r="AS17" s="15">
        <v>3</v>
      </c>
      <c r="AU17" s="15" t="s">
        <v>476</v>
      </c>
      <c r="AV17" s="15">
        <v>5</v>
      </c>
      <c r="AX17" s="15" t="s">
        <v>476</v>
      </c>
      <c r="AY17" s="15">
        <v>7</v>
      </c>
      <c r="BA17" s="15"/>
      <c r="BB17" s="15"/>
      <c r="BD17" s="15"/>
      <c r="BE17" s="15"/>
    </row>
    <row r="18" spans="4:57" x14ac:dyDescent="0.35">
      <c r="D18" t="s">
        <v>146</v>
      </c>
      <c r="E18">
        <v>10</v>
      </c>
      <c r="G18" t="s">
        <v>78</v>
      </c>
      <c r="H18" t="s">
        <v>79</v>
      </c>
      <c r="I18" t="s">
        <v>80</v>
      </c>
      <c r="J18" t="s">
        <v>81</v>
      </c>
      <c r="K18" t="s">
        <v>82</v>
      </c>
      <c r="M18" t="s">
        <v>146</v>
      </c>
      <c r="N18">
        <v>10</v>
      </c>
      <c r="P18" s="61" t="s">
        <v>91</v>
      </c>
      <c r="Q18" s="61" t="s">
        <v>96</v>
      </c>
      <c r="R18" s="61" t="s">
        <v>79</v>
      </c>
      <c r="S18" s="61" t="s">
        <v>94</v>
      </c>
      <c r="T18" s="61" t="s">
        <v>81</v>
      </c>
      <c r="V18" t="s">
        <v>146</v>
      </c>
      <c r="W18">
        <v>10</v>
      </c>
      <c r="Y18" t="s">
        <v>92</v>
      </c>
      <c r="Z18" t="s">
        <v>98</v>
      </c>
      <c r="AA18" t="s">
        <v>156</v>
      </c>
      <c r="AB18" t="s">
        <v>79</v>
      </c>
      <c r="AC18" t="s">
        <v>127</v>
      </c>
      <c r="AE18" t="s">
        <v>146</v>
      </c>
      <c r="AF18">
        <v>10</v>
      </c>
      <c r="AH18" t="s">
        <v>91</v>
      </c>
      <c r="AI18" t="s">
        <v>98</v>
      </c>
      <c r="AJ18" t="s">
        <v>156</v>
      </c>
      <c r="AK18" t="s">
        <v>79</v>
      </c>
      <c r="AL18" t="s">
        <v>127</v>
      </c>
      <c r="AM18" t="s">
        <v>81</v>
      </c>
      <c r="AN18" t="s">
        <v>83</v>
      </c>
      <c r="AO18" t="s">
        <v>86</v>
      </c>
      <c r="AR18" s="15" t="s">
        <v>145</v>
      </c>
      <c r="AS18" s="15">
        <v>500</v>
      </c>
      <c r="AU18" s="15" t="s">
        <v>145</v>
      </c>
      <c r="AV18" s="15">
        <v>500</v>
      </c>
      <c r="AX18" s="15" t="s">
        <v>145</v>
      </c>
      <c r="AY18" s="15">
        <v>500</v>
      </c>
      <c r="BA18" s="15"/>
      <c r="BB18" s="15"/>
      <c r="BD18" s="15"/>
      <c r="BE18" s="15"/>
    </row>
    <row r="19" spans="4:57" x14ac:dyDescent="0.35">
      <c r="D19" t="s">
        <v>147</v>
      </c>
      <c r="E19">
        <v>0.57130000000000003</v>
      </c>
      <c r="G19" t="s">
        <v>83</v>
      </c>
      <c r="H19" t="s">
        <v>84</v>
      </c>
      <c r="I19" t="s">
        <v>85</v>
      </c>
      <c r="J19" t="s">
        <v>86</v>
      </c>
      <c r="K19" t="s">
        <v>87</v>
      </c>
      <c r="M19" t="s">
        <v>147</v>
      </c>
      <c r="N19">
        <v>0.51</v>
      </c>
      <c r="P19" s="61" t="s">
        <v>106</v>
      </c>
      <c r="Q19" s="61" t="s">
        <v>98</v>
      </c>
      <c r="R19" s="61" t="s">
        <v>82</v>
      </c>
      <c r="S19" s="61" t="s">
        <v>156</v>
      </c>
      <c r="T19" s="61" t="s">
        <v>102</v>
      </c>
      <c r="V19" t="s">
        <v>147</v>
      </c>
      <c r="W19">
        <v>0.49</v>
      </c>
      <c r="Y19" t="s">
        <v>91</v>
      </c>
      <c r="Z19" t="s">
        <v>310</v>
      </c>
      <c r="AA19" t="s">
        <v>83</v>
      </c>
      <c r="AB19" t="s">
        <v>82</v>
      </c>
      <c r="AC19" t="s">
        <v>96</v>
      </c>
      <c r="AE19" t="s">
        <v>147</v>
      </c>
      <c r="AF19">
        <v>0.49</v>
      </c>
      <c r="AH19" t="s">
        <v>106</v>
      </c>
      <c r="AI19" t="s">
        <v>310</v>
      </c>
      <c r="AJ19" t="s">
        <v>118</v>
      </c>
      <c r="AK19" t="s">
        <v>82</v>
      </c>
      <c r="AL19" t="s">
        <v>96</v>
      </c>
      <c r="AM19" t="s">
        <v>102</v>
      </c>
      <c r="AN19" t="s">
        <v>327</v>
      </c>
      <c r="AO19" t="s">
        <v>92</v>
      </c>
      <c r="AR19" s="15" t="s">
        <v>146</v>
      </c>
      <c r="AS19" s="15">
        <v>10</v>
      </c>
      <c r="AU19" s="15" t="s">
        <v>146</v>
      </c>
      <c r="AV19" s="15">
        <v>10</v>
      </c>
      <c r="AX19" s="15" t="s">
        <v>146</v>
      </c>
      <c r="AY19" s="15">
        <v>10</v>
      </c>
      <c r="BA19" s="15"/>
      <c r="BB19" s="15"/>
      <c r="BD19" s="15"/>
      <c r="BE19" s="15"/>
    </row>
    <row r="20" spans="4:57" x14ac:dyDescent="0.35">
      <c r="D20" t="s">
        <v>26</v>
      </c>
      <c r="E20" t="s">
        <v>148</v>
      </c>
      <c r="G20" t="s">
        <v>88</v>
      </c>
      <c r="H20" t="s">
        <v>89</v>
      </c>
      <c r="I20" t="s">
        <v>90</v>
      </c>
      <c r="J20" t="s">
        <v>91</v>
      </c>
      <c r="K20" t="s">
        <v>92</v>
      </c>
      <c r="M20" t="s">
        <v>26</v>
      </c>
      <c r="N20" s="6" t="s">
        <v>330</v>
      </c>
      <c r="P20" s="61" t="s">
        <v>89</v>
      </c>
      <c r="Q20" s="61" t="s">
        <v>310</v>
      </c>
      <c r="R20" s="61" t="s">
        <v>84</v>
      </c>
      <c r="S20" s="61" t="s">
        <v>118</v>
      </c>
      <c r="T20" s="61" t="s">
        <v>110</v>
      </c>
      <c r="V20" t="s">
        <v>26</v>
      </c>
      <c r="W20" s="6" t="s">
        <v>331</v>
      </c>
      <c r="Y20" t="s">
        <v>106</v>
      </c>
      <c r="Z20" t="s">
        <v>108</v>
      </c>
      <c r="AA20" t="s">
        <v>118</v>
      </c>
      <c r="AB20" t="s">
        <v>81</v>
      </c>
      <c r="AC20" t="s">
        <v>94</v>
      </c>
      <c r="AE20" t="s">
        <v>26</v>
      </c>
      <c r="AF20" s="6" t="s">
        <v>331</v>
      </c>
      <c r="AH20" t="s">
        <v>134</v>
      </c>
      <c r="AI20" t="s">
        <v>108</v>
      </c>
      <c r="AJ20" t="s">
        <v>235</v>
      </c>
      <c r="AK20" t="s">
        <v>84</v>
      </c>
      <c r="AL20" t="s">
        <v>94</v>
      </c>
      <c r="AM20" t="s">
        <v>319</v>
      </c>
      <c r="AN20" t="s">
        <v>311</v>
      </c>
      <c r="AO20" t="s">
        <v>89</v>
      </c>
      <c r="AR20" s="15" t="s">
        <v>147</v>
      </c>
      <c r="AS20" s="15">
        <v>0.51</v>
      </c>
      <c r="AU20" s="15" t="s">
        <v>147</v>
      </c>
      <c r="AV20" s="15">
        <v>0.51</v>
      </c>
      <c r="AX20" s="15" t="s">
        <v>147</v>
      </c>
      <c r="AY20" s="15">
        <v>0.51</v>
      </c>
      <c r="BA20" s="15"/>
      <c r="BB20" s="15"/>
      <c r="BD20" s="15"/>
      <c r="BE20" s="15"/>
    </row>
    <row r="21" spans="4:57" x14ac:dyDescent="0.35">
      <c r="D21" t="s">
        <v>32</v>
      </c>
      <c r="E21">
        <v>235</v>
      </c>
      <c r="G21" t="s">
        <v>93</v>
      </c>
      <c r="H21" t="s">
        <v>94</v>
      </c>
      <c r="I21" t="s">
        <v>95</v>
      </c>
      <c r="J21" t="s">
        <v>96</v>
      </c>
      <c r="K21" t="s">
        <v>97</v>
      </c>
      <c r="M21" t="s">
        <v>32</v>
      </c>
      <c r="N21">
        <v>970</v>
      </c>
      <c r="P21" s="61" t="s">
        <v>311</v>
      </c>
      <c r="Q21" s="61" t="s">
        <v>126</v>
      </c>
      <c r="R21" s="61" t="s">
        <v>97</v>
      </c>
      <c r="S21" s="61" t="s">
        <v>83</v>
      </c>
      <c r="T21" s="61" t="s">
        <v>312</v>
      </c>
      <c r="V21" t="s">
        <v>32</v>
      </c>
      <c r="W21">
        <v>1432</v>
      </c>
      <c r="Y21" t="s">
        <v>102</v>
      </c>
      <c r="Z21" t="s">
        <v>164</v>
      </c>
      <c r="AA21" t="s">
        <v>235</v>
      </c>
      <c r="AB21" t="s">
        <v>84</v>
      </c>
      <c r="AC21" t="s">
        <v>107</v>
      </c>
      <c r="AE21" t="s">
        <v>32</v>
      </c>
      <c r="AF21">
        <v>1432</v>
      </c>
      <c r="AH21" t="s">
        <v>80</v>
      </c>
      <c r="AI21" t="s">
        <v>164</v>
      </c>
      <c r="AJ21" t="s">
        <v>88</v>
      </c>
      <c r="AK21" t="s">
        <v>97</v>
      </c>
      <c r="AL21" t="s">
        <v>107</v>
      </c>
      <c r="AM21" t="s">
        <v>312</v>
      </c>
      <c r="AN21" t="s">
        <v>131</v>
      </c>
      <c r="AO21" t="s">
        <v>112</v>
      </c>
      <c r="AR21" s="15" t="s">
        <v>26</v>
      </c>
      <c r="AS21" s="6" t="s">
        <v>479</v>
      </c>
      <c r="AU21" s="15" t="s">
        <v>26</v>
      </c>
      <c r="AV21" s="6" t="s">
        <v>480</v>
      </c>
      <c r="AX21" s="15" t="s">
        <v>26</v>
      </c>
      <c r="AY21" s="6" t="s">
        <v>481</v>
      </c>
      <c r="BA21" s="15"/>
      <c r="BB21" s="6"/>
      <c r="BD21" s="15"/>
      <c r="BE21" s="6"/>
    </row>
    <row r="22" spans="4:57" x14ac:dyDescent="0.35">
      <c r="D22" t="s">
        <v>149</v>
      </c>
      <c r="E22">
        <v>160</v>
      </c>
      <c r="G22" t="s">
        <v>98</v>
      </c>
      <c r="H22" t="s">
        <v>99</v>
      </c>
      <c r="I22" t="s">
        <v>100</v>
      </c>
      <c r="J22" t="s">
        <v>101</v>
      </c>
      <c r="K22" t="s">
        <v>102</v>
      </c>
      <c r="M22" t="s">
        <v>149</v>
      </c>
      <c r="N22">
        <v>622</v>
      </c>
      <c r="P22" s="61" t="s">
        <v>134</v>
      </c>
      <c r="Q22" s="61" t="s">
        <v>108</v>
      </c>
      <c r="R22" s="61" t="s">
        <v>87</v>
      </c>
      <c r="S22" s="61" t="s">
        <v>313</v>
      </c>
      <c r="T22" s="61" t="s">
        <v>314</v>
      </c>
      <c r="V22" t="s">
        <v>149</v>
      </c>
      <c r="W22">
        <v>894</v>
      </c>
      <c r="Y22" t="s">
        <v>89</v>
      </c>
      <c r="Z22" t="s">
        <v>317</v>
      </c>
      <c r="AA22" t="s">
        <v>88</v>
      </c>
      <c r="AB22" t="s">
        <v>97</v>
      </c>
      <c r="AC22" t="s">
        <v>111</v>
      </c>
      <c r="AE22" t="s">
        <v>149</v>
      </c>
      <c r="AF22">
        <v>985</v>
      </c>
      <c r="AH22" t="s">
        <v>251</v>
      </c>
      <c r="AI22" t="s">
        <v>317</v>
      </c>
      <c r="AJ22" t="s">
        <v>242</v>
      </c>
      <c r="AK22" t="s">
        <v>87</v>
      </c>
      <c r="AL22" t="s">
        <v>111</v>
      </c>
      <c r="AM22" t="s">
        <v>110</v>
      </c>
      <c r="AN22" t="s">
        <v>334</v>
      </c>
      <c r="AO22" t="s">
        <v>328</v>
      </c>
      <c r="AR22" s="15" t="s">
        <v>32</v>
      </c>
      <c r="AS22" s="15">
        <v>1016</v>
      </c>
      <c r="AU22" s="15" t="s">
        <v>32</v>
      </c>
      <c r="AV22" s="15">
        <v>1016</v>
      </c>
      <c r="AX22" s="15" t="s">
        <v>32</v>
      </c>
      <c r="AY22" s="15">
        <v>1016</v>
      </c>
      <c r="BA22" s="15"/>
      <c r="BB22" s="15"/>
      <c r="BD22" s="15"/>
      <c r="BE22" s="15"/>
    </row>
    <row r="23" spans="4:57" x14ac:dyDescent="0.35">
      <c r="D23" t="s">
        <v>150</v>
      </c>
      <c r="E23">
        <v>40.5</v>
      </c>
      <c r="G23" t="s">
        <v>103</v>
      </c>
      <c r="H23" t="s">
        <v>104</v>
      </c>
      <c r="I23" t="s">
        <v>105</v>
      </c>
      <c r="J23" t="s">
        <v>106</v>
      </c>
      <c r="K23" t="s">
        <v>107</v>
      </c>
      <c r="M23" t="s">
        <v>150</v>
      </c>
      <c r="N23">
        <v>124.09</v>
      </c>
      <c r="P23" s="61" t="s">
        <v>80</v>
      </c>
      <c r="Q23" s="61" t="s">
        <v>227</v>
      </c>
      <c r="R23" s="61" t="s">
        <v>103</v>
      </c>
      <c r="S23" s="61" t="s">
        <v>235</v>
      </c>
      <c r="T23" s="61" t="s">
        <v>315</v>
      </c>
      <c r="V23" t="s">
        <v>150</v>
      </c>
      <c r="W23">
        <v>334.6</v>
      </c>
      <c r="Y23" t="s">
        <v>319</v>
      </c>
      <c r="Z23" t="s">
        <v>99</v>
      </c>
      <c r="AA23" t="s">
        <v>242</v>
      </c>
      <c r="AB23" t="s">
        <v>87</v>
      </c>
      <c r="AC23" t="s">
        <v>227</v>
      </c>
      <c r="AE23" t="s">
        <v>150</v>
      </c>
      <c r="AF23">
        <v>412.9</v>
      </c>
      <c r="AH23" t="s">
        <v>120</v>
      </c>
      <c r="AI23" t="s">
        <v>137</v>
      </c>
      <c r="AJ23" t="s">
        <v>142</v>
      </c>
      <c r="AK23" t="s">
        <v>324</v>
      </c>
      <c r="AL23" t="s">
        <v>227</v>
      </c>
      <c r="AM23" t="s">
        <v>125</v>
      </c>
      <c r="AN23" t="s">
        <v>335</v>
      </c>
      <c r="AO23" t="s">
        <v>133</v>
      </c>
      <c r="AR23" s="15" t="s">
        <v>149</v>
      </c>
      <c r="AS23" s="15">
        <v>581</v>
      </c>
      <c r="AU23" s="15" t="s">
        <v>149</v>
      </c>
      <c r="AV23" s="15">
        <v>622</v>
      </c>
      <c r="AX23" s="15" t="s">
        <v>149</v>
      </c>
      <c r="AY23" s="15">
        <v>638</v>
      </c>
      <c r="BA23" s="15"/>
      <c r="BB23" s="15"/>
      <c r="BD23" s="15"/>
      <c r="BE23" s="15"/>
    </row>
    <row r="24" spans="4:57" x14ac:dyDescent="0.35">
      <c r="D24" t="s">
        <v>151</v>
      </c>
      <c r="E24">
        <v>0.52</v>
      </c>
      <c r="G24" t="s">
        <v>108</v>
      </c>
      <c r="H24" t="s">
        <v>109</v>
      </c>
      <c r="I24" t="s">
        <v>110</v>
      </c>
      <c r="J24" t="s">
        <v>111</v>
      </c>
      <c r="K24" t="s">
        <v>112</v>
      </c>
      <c r="M24" t="s">
        <v>151</v>
      </c>
      <c r="N24">
        <v>0.49</v>
      </c>
      <c r="P24" s="61" t="s">
        <v>316</v>
      </c>
      <c r="Q24" s="61" t="s">
        <v>164</v>
      </c>
      <c r="R24" s="61" t="s">
        <v>107</v>
      </c>
      <c r="S24" s="61" t="s">
        <v>142</v>
      </c>
      <c r="T24" s="61" t="s">
        <v>125</v>
      </c>
      <c r="V24" t="s">
        <v>151</v>
      </c>
      <c r="W24">
        <v>0.47</v>
      </c>
      <c r="Y24" t="s">
        <v>312</v>
      </c>
      <c r="Z24" t="s">
        <v>137</v>
      </c>
      <c r="AA24" t="s">
        <v>142</v>
      </c>
      <c r="AB24" t="s">
        <v>324</v>
      </c>
      <c r="AC24" t="s">
        <v>90</v>
      </c>
      <c r="AE24" t="s">
        <v>151</v>
      </c>
      <c r="AF24">
        <v>0.47</v>
      </c>
      <c r="AH24" t="s">
        <v>322</v>
      </c>
      <c r="AI24" t="s">
        <v>307</v>
      </c>
      <c r="AJ24" t="s">
        <v>93</v>
      </c>
      <c r="AK24" t="s">
        <v>103</v>
      </c>
      <c r="AL24" t="s">
        <v>90</v>
      </c>
      <c r="AM24" t="s">
        <v>326</v>
      </c>
      <c r="AN24" t="s">
        <v>336</v>
      </c>
      <c r="AO24" t="s">
        <v>314</v>
      </c>
      <c r="AR24" s="15" t="s">
        <v>150</v>
      </c>
      <c r="AS24" s="15">
        <v>74.2</v>
      </c>
      <c r="AU24" s="15" t="s">
        <v>150</v>
      </c>
      <c r="AV24" s="15">
        <v>91.6</v>
      </c>
      <c r="AX24" s="15" t="s">
        <v>150</v>
      </c>
      <c r="AY24" s="15">
        <v>108.8</v>
      </c>
      <c r="BA24" s="15"/>
      <c r="BB24" s="15"/>
      <c r="BD24" s="15"/>
      <c r="BE24" s="15"/>
    </row>
    <row r="25" spans="4:57" x14ac:dyDescent="0.35">
      <c r="D25" t="s">
        <v>152</v>
      </c>
      <c r="E25">
        <v>0.11</v>
      </c>
      <c r="G25" t="s">
        <v>113</v>
      </c>
      <c r="H25" t="s">
        <v>114</v>
      </c>
      <c r="I25" t="s">
        <v>115</v>
      </c>
      <c r="J25" t="s">
        <v>116</v>
      </c>
      <c r="K25" t="s">
        <v>117</v>
      </c>
      <c r="M25" t="s">
        <v>152</v>
      </c>
      <c r="N25">
        <v>0.08</v>
      </c>
      <c r="P25" s="61" t="s">
        <v>251</v>
      </c>
      <c r="Q25" s="61" t="s">
        <v>317</v>
      </c>
      <c r="R25" s="61" t="s">
        <v>318</v>
      </c>
      <c r="S25" s="61" t="s">
        <v>277</v>
      </c>
      <c r="T25" s="61" t="s">
        <v>105</v>
      </c>
      <c r="V25" t="s">
        <v>152</v>
      </c>
      <c r="W25">
        <v>0.08</v>
      </c>
      <c r="Y25" t="s">
        <v>311</v>
      </c>
      <c r="Z25" t="s">
        <v>307</v>
      </c>
      <c r="AA25" t="s">
        <v>93</v>
      </c>
      <c r="AB25" t="s">
        <v>103</v>
      </c>
      <c r="AC25" t="s">
        <v>277</v>
      </c>
      <c r="AE25" t="s">
        <v>152</v>
      </c>
      <c r="AF25">
        <v>0.08</v>
      </c>
      <c r="AH25" t="s">
        <v>320</v>
      </c>
      <c r="AI25" t="s">
        <v>323</v>
      </c>
      <c r="AJ25" t="s">
        <v>313</v>
      </c>
      <c r="AK25" t="s">
        <v>318</v>
      </c>
      <c r="AL25" t="s">
        <v>277</v>
      </c>
      <c r="AM25" t="s">
        <v>144</v>
      </c>
      <c r="AN25" t="s">
        <v>337</v>
      </c>
      <c r="AO25" t="s">
        <v>315</v>
      </c>
      <c r="AR25" s="15" t="s">
        <v>151</v>
      </c>
      <c r="AS25" s="15">
        <v>0.49</v>
      </c>
      <c r="AU25" s="15" t="s">
        <v>151</v>
      </c>
      <c r="AV25" s="15">
        <v>0.49</v>
      </c>
      <c r="AX25" s="15" t="s">
        <v>151</v>
      </c>
      <c r="AY25" s="15">
        <v>0.49</v>
      </c>
      <c r="BA25" s="15"/>
      <c r="BB25" s="15"/>
      <c r="BD25" s="15"/>
      <c r="BE25" s="15"/>
    </row>
    <row r="26" spans="4:57" x14ac:dyDescent="0.35">
      <c r="D26" t="s">
        <v>257</v>
      </c>
      <c r="E26">
        <v>0.9</v>
      </c>
      <c r="G26" t="s">
        <v>118</v>
      </c>
      <c r="H26" t="s">
        <v>119</v>
      </c>
      <c r="I26" t="s">
        <v>120</v>
      </c>
      <c r="J26" t="s">
        <v>121</v>
      </c>
      <c r="K26" t="s">
        <v>122</v>
      </c>
      <c r="M26" t="s">
        <v>257</v>
      </c>
      <c r="N26">
        <v>0.9</v>
      </c>
      <c r="P26" s="61" t="s">
        <v>129</v>
      </c>
      <c r="Q26" s="61" t="s">
        <v>143</v>
      </c>
      <c r="R26" s="61" t="s">
        <v>78</v>
      </c>
      <c r="S26" s="61" t="s">
        <v>242</v>
      </c>
      <c r="T26" s="61" t="s">
        <v>319</v>
      </c>
      <c r="V26" t="s">
        <v>257</v>
      </c>
      <c r="W26">
        <v>0.9</v>
      </c>
      <c r="Y26" t="s">
        <v>332</v>
      </c>
      <c r="Z26" t="s">
        <v>323</v>
      </c>
      <c r="AA26" t="s">
        <v>313</v>
      </c>
      <c r="AB26" t="s">
        <v>318</v>
      </c>
      <c r="AC26" t="s">
        <v>314</v>
      </c>
      <c r="AE26" t="s">
        <v>257</v>
      </c>
      <c r="AF26">
        <v>0.9</v>
      </c>
      <c r="AH26" t="s">
        <v>338</v>
      </c>
      <c r="AI26" t="s">
        <v>229</v>
      </c>
      <c r="AJ26" t="s">
        <v>123</v>
      </c>
      <c r="AK26" t="s">
        <v>104</v>
      </c>
      <c r="AL26" t="s">
        <v>140</v>
      </c>
      <c r="AM26" t="s">
        <v>105</v>
      </c>
      <c r="AN26" t="s">
        <v>65</v>
      </c>
      <c r="AO26" t="s">
        <v>332</v>
      </c>
      <c r="AR26" s="15" t="s">
        <v>152</v>
      </c>
      <c r="AS26" s="15">
        <v>0.08</v>
      </c>
      <c r="AU26" s="15" t="s">
        <v>152</v>
      </c>
      <c r="AV26" s="15">
        <v>0.08</v>
      </c>
      <c r="AX26" s="15" t="s">
        <v>152</v>
      </c>
      <c r="AY26" s="15">
        <v>0.08</v>
      </c>
      <c r="BA26" s="15"/>
      <c r="BB26" s="15"/>
      <c r="BD26" s="15"/>
      <c r="BE26" s="15"/>
    </row>
    <row r="27" spans="4:57" x14ac:dyDescent="0.35">
      <c r="D27" t="s">
        <v>258</v>
      </c>
      <c r="E27">
        <v>0.05</v>
      </c>
      <c r="G27" t="s">
        <v>123</v>
      </c>
      <c r="H27" t="s">
        <v>124</v>
      </c>
      <c r="I27" t="s">
        <v>125</v>
      </c>
      <c r="J27" t="s">
        <v>126</v>
      </c>
      <c r="K27" t="s">
        <v>127</v>
      </c>
      <c r="M27" t="s">
        <v>258</v>
      </c>
      <c r="N27">
        <v>0.05</v>
      </c>
      <c r="P27" s="61" t="s">
        <v>320</v>
      </c>
      <c r="Q27" s="61" t="s">
        <v>321</v>
      </c>
      <c r="R27" s="61" t="s">
        <v>111</v>
      </c>
      <c r="S27" s="61" t="s">
        <v>93</v>
      </c>
      <c r="T27" s="61" t="s">
        <v>112</v>
      </c>
      <c r="V27" t="s">
        <v>258</v>
      </c>
      <c r="W27">
        <v>0.05</v>
      </c>
      <c r="Y27" t="s">
        <v>134</v>
      </c>
      <c r="Z27" t="s">
        <v>229</v>
      </c>
      <c r="AA27" t="s">
        <v>212</v>
      </c>
      <c r="AB27" t="s">
        <v>104</v>
      </c>
      <c r="AC27" t="s">
        <v>140</v>
      </c>
      <c r="AE27" t="s">
        <v>258</v>
      </c>
      <c r="AF27">
        <v>0.05</v>
      </c>
      <c r="AH27" t="s">
        <v>329</v>
      </c>
      <c r="AI27" t="s">
        <v>321</v>
      </c>
      <c r="AJ27" t="s">
        <v>325</v>
      </c>
      <c r="AK27" t="s">
        <v>78</v>
      </c>
      <c r="AL27" t="s">
        <v>126</v>
      </c>
      <c r="AM27" t="s">
        <v>85</v>
      </c>
      <c r="AN27" t="s">
        <v>339</v>
      </c>
      <c r="AO27" t="s">
        <v>122</v>
      </c>
      <c r="AR27" s="15" t="s">
        <v>257</v>
      </c>
      <c r="AS27" s="15">
        <v>0.9</v>
      </c>
      <c r="AU27" s="15" t="s">
        <v>257</v>
      </c>
      <c r="AV27" s="15">
        <v>0.9</v>
      </c>
      <c r="AX27" s="15" t="s">
        <v>257</v>
      </c>
      <c r="AY27" s="15">
        <v>0.9</v>
      </c>
      <c r="BA27" s="15"/>
      <c r="BB27" s="15"/>
      <c r="BD27" s="15"/>
      <c r="BE27" s="15"/>
    </row>
    <row r="28" spans="4:57" x14ac:dyDescent="0.35">
      <c r="AR28" s="15" t="s">
        <v>258</v>
      </c>
      <c r="AS28" s="15">
        <v>0.05</v>
      </c>
      <c r="AU28" s="15" t="s">
        <v>258</v>
      </c>
      <c r="AV28" s="15">
        <v>0.05</v>
      </c>
      <c r="AX28" s="15" t="s">
        <v>258</v>
      </c>
      <c r="AY28" s="15">
        <v>0.05</v>
      </c>
      <c r="BA28" s="15"/>
      <c r="BB28" s="15"/>
      <c r="BD28" s="15"/>
      <c r="BE28" s="15"/>
    </row>
    <row r="30" spans="4:57" x14ac:dyDescent="0.35">
      <c r="AR30" s="15" t="s">
        <v>476</v>
      </c>
      <c r="AS30" s="15">
        <v>3</v>
      </c>
      <c r="AT30" s="15"/>
      <c r="AU30" s="15" t="s">
        <v>476</v>
      </c>
      <c r="AV30" s="15">
        <v>5</v>
      </c>
      <c r="AW30" s="15"/>
      <c r="AX30" s="15" t="s">
        <v>476</v>
      </c>
      <c r="AY30" s="15">
        <v>7</v>
      </c>
      <c r="AZ30" s="15"/>
      <c r="BA30" s="15"/>
      <c r="BB30" s="15"/>
      <c r="BC30" s="15"/>
      <c r="BD30" s="15"/>
      <c r="BE30" s="15"/>
    </row>
    <row r="31" spans="4:57" x14ac:dyDescent="0.35">
      <c r="AR31" s="15" t="s">
        <v>145</v>
      </c>
      <c r="AS31" s="15">
        <v>1000</v>
      </c>
      <c r="AT31" s="15"/>
      <c r="AU31" s="15" t="s">
        <v>145</v>
      </c>
      <c r="AV31" s="15">
        <v>1000</v>
      </c>
      <c r="AW31" s="15"/>
      <c r="AX31" s="15" t="s">
        <v>145</v>
      </c>
      <c r="AY31" s="15">
        <v>1000</v>
      </c>
      <c r="AZ31" s="15"/>
      <c r="BA31" s="15"/>
      <c r="BB31" s="15"/>
      <c r="BC31" s="15"/>
      <c r="BD31" s="15"/>
      <c r="BE31" s="15"/>
    </row>
    <row r="32" spans="4:57" x14ac:dyDescent="0.35">
      <c r="AR32" s="15" t="s">
        <v>146</v>
      </c>
      <c r="AS32" s="15">
        <v>10</v>
      </c>
      <c r="AT32" s="15"/>
      <c r="AU32" s="15" t="s">
        <v>146</v>
      </c>
      <c r="AV32" s="15">
        <v>10</v>
      </c>
      <c r="AW32" s="15"/>
      <c r="AX32" s="15" t="s">
        <v>146</v>
      </c>
      <c r="AY32" s="15">
        <v>10</v>
      </c>
      <c r="AZ32" s="15"/>
      <c r="BA32" s="15"/>
      <c r="BB32" s="15"/>
      <c r="BC32" s="15"/>
      <c r="BD32" s="15"/>
      <c r="BE32" s="15"/>
    </row>
    <row r="33" spans="4:57" x14ac:dyDescent="0.35">
      <c r="AR33" s="15" t="s">
        <v>147</v>
      </c>
      <c r="AS33" s="15">
        <v>0.49</v>
      </c>
      <c r="AT33" s="15"/>
      <c r="AU33" s="15" t="s">
        <v>147</v>
      </c>
      <c r="AV33" s="15">
        <v>0.49</v>
      </c>
      <c r="AW33" s="15"/>
      <c r="AX33" s="15" t="s">
        <v>147</v>
      </c>
      <c r="AY33" s="15">
        <v>0.49</v>
      </c>
      <c r="AZ33" s="15"/>
      <c r="BA33" s="15"/>
      <c r="BB33" s="15"/>
      <c r="BC33" s="15"/>
      <c r="BD33" s="15"/>
      <c r="BE33" s="15"/>
    </row>
    <row r="34" spans="4:57" x14ac:dyDescent="0.35">
      <c r="AR34" s="15" t="s">
        <v>26</v>
      </c>
      <c r="AS34" s="6" t="s">
        <v>486</v>
      </c>
      <c r="AT34" s="15"/>
      <c r="AU34" s="15" t="s">
        <v>26</v>
      </c>
      <c r="AV34" s="6" t="s">
        <v>485</v>
      </c>
      <c r="AW34" s="15"/>
      <c r="AX34" s="15" t="s">
        <v>26</v>
      </c>
      <c r="AY34" s="6" t="s">
        <v>482</v>
      </c>
      <c r="AZ34" s="15"/>
      <c r="BA34" s="15"/>
      <c r="BB34" s="6"/>
      <c r="BC34" s="15"/>
      <c r="BD34" s="15"/>
      <c r="BE34" s="6"/>
    </row>
    <row r="35" spans="4:57" x14ac:dyDescent="0.35">
      <c r="AR35" s="15" t="s">
        <v>32</v>
      </c>
      <c r="AS35" s="15">
        <v>1508</v>
      </c>
      <c r="AT35" s="15"/>
      <c r="AU35" s="15" t="s">
        <v>32</v>
      </c>
      <c r="AV35" s="15">
        <v>1508</v>
      </c>
      <c r="AW35" s="15"/>
      <c r="AX35" s="15" t="s">
        <v>32</v>
      </c>
      <c r="AY35" s="15">
        <v>1508</v>
      </c>
      <c r="AZ35" s="15"/>
      <c r="BA35" s="15"/>
      <c r="BB35" s="15"/>
      <c r="BC35" s="15"/>
      <c r="BD35" s="15"/>
      <c r="BE35" s="15"/>
    </row>
    <row r="36" spans="4:57" x14ac:dyDescent="0.35">
      <c r="AR36" s="15" t="s">
        <v>149</v>
      </c>
      <c r="AS36" s="15">
        <v>829</v>
      </c>
      <c r="AT36" s="15"/>
      <c r="AU36" s="15" t="s">
        <v>149</v>
      </c>
      <c r="AV36" s="15">
        <v>894</v>
      </c>
      <c r="AW36" s="15"/>
      <c r="AX36" s="15" t="s">
        <v>149</v>
      </c>
      <c r="AY36" s="15">
        <v>947</v>
      </c>
      <c r="AZ36" s="15"/>
      <c r="BA36" s="15"/>
      <c r="BB36" s="15"/>
      <c r="BC36" s="15"/>
      <c r="BD36" s="15"/>
      <c r="BE36" s="15"/>
    </row>
    <row r="37" spans="4:57" x14ac:dyDescent="0.35">
      <c r="AR37" s="15" t="s">
        <v>150</v>
      </c>
      <c r="AS37" s="15"/>
      <c r="AT37" s="15"/>
      <c r="AU37" s="15" t="s">
        <v>150</v>
      </c>
      <c r="AV37" s="15"/>
      <c r="AW37" s="15"/>
      <c r="AX37" s="15" t="s">
        <v>150</v>
      </c>
      <c r="AY37" s="15">
        <v>337</v>
      </c>
      <c r="AZ37" s="15"/>
      <c r="BA37" s="15"/>
      <c r="BB37" s="15"/>
      <c r="BC37" s="15"/>
      <c r="BD37" s="15"/>
      <c r="BE37" s="15"/>
    </row>
    <row r="38" spans="4:57" x14ac:dyDescent="0.35">
      <c r="D38" s="8" t="s">
        <v>30</v>
      </c>
      <c r="M38" s="8" t="s">
        <v>30</v>
      </c>
      <c r="V38" s="8" t="s">
        <v>30</v>
      </c>
      <c r="AE38" s="8" t="s">
        <v>30</v>
      </c>
      <c r="AR38" s="15" t="s">
        <v>151</v>
      </c>
      <c r="AS38" s="15">
        <v>0.47</v>
      </c>
      <c r="AT38" s="15"/>
      <c r="AU38" s="15" t="s">
        <v>151</v>
      </c>
      <c r="AV38" s="15">
        <v>0.47</v>
      </c>
      <c r="AW38" s="15"/>
      <c r="AX38" s="15" t="s">
        <v>151</v>
      </c>
      <c r="AY38" s="15">
        <v>0.47</v>
      </c>
      <c r="AZ38" s="15"/>
      <c r="BA38" s="15"/>
      <c r="BB38" s="15"/>
      <c r="BC38" s="15"/>
      <c r="BD38" s="15"/>
      <c r="BE38" s="15"/>
    </row>
    <row r="39" spans="4:57" x14ac:dyDescent="0.35">
      <c r="D39" t="s">
        <v>145</v>
      </c>
      <c r="E39">
        <v>50</v>
      </c>
      <c r="G39">
        <v>1</v>
      </c>
      <c r="H39">
        <v>2</v>
      </c>
      <c r="I39">
        <v>3</v>
      </c>
      <c r="J39">
        <v>4</v>
      </c>
      <c r="K39">
        <v>5</v>
      </c>
      <c r="M39" t="s">
        <v>145</v>
      </c>
      <c r="N39">
        <v>500</v>
      </c>
      <c r="P39" s="61">
        <v>1</v>
      </c>
      <c r="Q39" s="61">
        <v>2</v>
      </c>
      <c r="R39" s="61">
        <v>3</v>
      </c>
      <c r="S39" s="61">
        <v>4</v>
      </c>
      <c r="T39" s="61">
        <v>5</v>
      </c>
      <c r="V39" t="s">
        <v>145</v>
      </c>
      <c r="W39">
        <v>1000</v>
      </c>
      <c r="Y39">
        <v>1</v>
      </c>
      <c r="Z39">
        <v>2</v>
      </c>
      <c r="AA39">
        <v>3</v>
      </c>
      <c r="AB39">
        <v>4</v>
      </c>
      <c r="AC39">
        <v>5</v>
      </c>
      <c r="AE39" t="s">
        <v>145</v>
      </c>
      <c r="AF39">
        <v>1000</v>
      </c>
      <c r="AH39">
        <v>1</v>
      </c>
      <c r="AI39">
        <v>2</v>
      </c>
      <c r="AJ39">
        <v>3</v>
      </c>
      <c r="AK39">
        <v>4</v>
      </c>
      <c r="AL39">
        <v>5</v>
      </c>
      <c r="AM39">
        <v>6</v>
      </c>
      <c r="AN39">
        <v>7</v>
      </c>
      <c r="AO39">
        <v>8</v>
      </c>
      <c r="AR39" s="15" t="s">
        <v>152</v>
      </c>
      <c r="AS39" s="15">
        <v>0.08</v>
      </c>
      <c r="AT39" s="15"/>
      <c r="AU39" s="15" t="s">
        <v>152</v>
      </c>
      <c r="AV39" s="15">
        <v>0.08</v>
      </c>
      <c r="AW39" s="15"/>
      <c r="AX39" s="15" t="s">
        <v>152</v>
      </c>
      <c r="AY39" s="15">
        <v>0.08</v>
      </c>
      <c r="AZ39" s="15"/>
      <c r="BA39" s="15"/>
      <c r="BB39" s="15"/>
      <c r="BC39" s="15"/>
      <c r="BD39" s="15"/>
      <c r="BE39" s="15"/>
    </row>
    <row r="40" spans="4:57" x14ac:dyDescent="0.35">
      <c r="D40" t="s">
        <v>146</v>
      </c>
      <c r="E40">
        <v>10</v>
      </c>
      <c r="G40" t="s">
        <v>153</v>
      </c>
      <c r="H40" t="s">
        <v>154</v>
      </c>
      <c r="I40" t="s">
        <v>111</v>
      </c>
      <c r="J40" t="s">
        <v>155</v>
      </c>
      <c r="K40" t="s">
        <v>156</v>
      </c>
      <c r="M40" t="s">
        <v>146</v>
      </c>
      <c r="N40">
        <v>10</v>
      </c>
      <c r="P40" s="61" t="s">
        <v>111</v>
      </c>
      <c r="Q40" s="61" t="s">
        <v>279</v>
      </c>
      <c r="R40" s="61" t="s">
        <v>118</v>
      </c>
      <c r="S40" s="61" t="s">
        <v>7</v>
      </c>
      <c r="T40" s="61" t="s">
        <v>154</v>
      </c>
      <c r="V40" t="s">
        <v>146</v>
      </c>
      <c r="W40">
        <v>10</v>
      </c>
      <c r="Y40" t="s">
        <v>111</v>
      </c>
      <c r="Z40" t="s">
        <v>280</v>
      </c>
      <c r="AA40" t="s">
        <v>7</v>
      </c>
      <c r="AB40" t="s">
        <v>154</v>
      </c>
      <c r="AC40" t="s">
        <v>158</v>
      </c>
      <c r="AE40" t="s">
        <v>146</v>
      </c>
      <c r="AF40">
        <v>10</v>
      </c>
      <c r="AH40" t="s">
        <v>340</v>
      </c>
      <c r="AI40" t="s">
        <v>280</v>
      </c>
      <c r="AJ40" t="s">
        <v>164</v>
      </c>
      <c r="AK40" t="s">
        <v>153</v>
      </c>
      <c r="AL40" t="s">
        <v>300</v>
      </c>
      <c r="AM40" t="s">
        <v>7</v>
      </c>
      <c r="AN40" t="s">
        <v>154</v>
      </c>
      <c r="AO40" t="s">
        <v>111</v>
      </c>
      <c r="AR40" s="15" t="s">
        <v>257</v>
      </c>
      <c r="AS40" s="15">
        <v>0.9</v>
      </c>
      <c r="AT40" s="15"/>
      <c r="AU40" s="15" t="s">
        <v>257</v>
      </c>
      <c r="AV40" s="15">
        <v>0.9</v>
      </c>
      <c r="AW40" s="15"/>
      <c r="AX40" s="15" t="s">
        <v>257</v>
      </c>
      <c r="AY40" s="15">
        <v>0.9</v>
      </c>
      <c r="AZ40" s="15"/>
      <c r="BA40" s="15"/>
      <c r="BB40" s="15"/>
      <c r="BC40" s="15"/>
      <c r="BD40" s="15"/>
      <c r="BE40" s="15"/>
    </row>
    <row r="41" spans="4:57" x14ac:dyDescent="0.35">
      <c r="D41" t="s">
        <v>147</v>
      </c>
      <c r="E41">
        <v>0.57130000000000003</v>
      </c>
      <c r="G41" t="s">
        <v>157</v>
      </c>
      <c r="H41" t="s">
        <v>158</v>
      </c>
      <c r="I41" t="s">
        <v>159</v>
      </c>
      <c r="J41" t="s">
        <v>160</v>
      </c>
      <c r="K41" t="s">
        <v>7</v>
      </c>
      <c r="M41" t="s">
        <v>147</v>
      </c>
      <c r="N41">
        <v>0.54900000000000004</v>
      </c>
      <c r="P41" s="61" t="s">
        <v>203</v>
      </c>
      <c r="Q41" s="61" t="s">
        <v>280</v>
      </c>
      <c r="R41" s="61" t="s">
        <v>153</v>
      </c>
      <c r="S41" s="61" t="s">
        <v>194</v>
      </c>
      <c r="T41" s="61" t="s">
        <v>158</v>
      </c>
      <c r="V41" t="s">
        <v>147</v>
      </c>
      <c r="W41">
        <v>0.52800000000000002</v>
      </c>
      <c r="Y41" t="s">
        <v>340</v>
      </c>
      <c r="Z41" t="s">
        <v>291</v>
      </c>
      <c r="AA41" t="s">
        <v>164</v>
      </c>
      <c r="AB41" t="s">
        <v>118</v>
      </c>
      <c r="AC41" t="s">
        <v>300</v>
      </c>
      <c r="AE41" t="s">
        <v>147</v>
      </c>
      <c r="AF41">
        <v>0.52800000000000002</v>
      </c>
      <c r="AH41" t="s">
        <v>203</v>
      </c>
      <c r="AI41" t="s">
        <v>291</v>
      </c>
      <c r="AJ41" t="s">
        <v>96</v>
      </c>
      <c r="AK41" t="s">
        <v>157</v>
      </c>
      <c r="AL41" t="s">
        <v>200</v>
      </c>
      <c r="AM41" t="s">
        <v>118</v>
      </c>
      <c r="AN41" t="s">
        <v>158</v>
      </c>
      <c r="AO41" t="s">
        <v>279</v>
      </c>
      <c r="AR41" s="15" t="s">
        <v>258</v>
      </c>
      <c r="AS41" s="15">
        <v>0.05</v>
      </c>
      <c r="AT41" s="15"/>
      <c r="AU41" s="15" t="s">
        <v>258</v>
      </c>
      <c r="AV41" s="15">
        <v>0.05</v>
      </c>
      <c r="AW41" s="15"/>
      <c r="AX41" s="15" t="s">
        <v>258</v>
      </c>
      <c r="AY41" s="15">
        <v>0.05</v>
      </c>
      <c r="AZ41" s="15"/>
      <c r="BA41" s="15"/>
      <c r="BB41" s="15"/>
      <c r="BC41" s="15"/>
      <c r="BD41" s="15"/>
      <c r="BE41" s="15"/>
    </row>
    <row r="42" spans="4:57" x14ac:dyDescent="0.35">
      <c r="D42" t="s">
        <v>26</v>
      </c>
      <c r="E42" s="6" t="s">
        <v>204</v>
      </c>
      <c r="G42" t="s">
        <v>161</v>
      </c>
      <c r="H42" t="s">
        <v>162</v>
      </c>
      <c r="I42" t="s">
        <v>163</v>
      </c>
      <c r="J42" t="s">
        <v>164</v>
      </c>
      <c r="K42" t="s">
        <v>118</v>
      </c>
      <c r="M42" t="s">
        <v>26</v>
      </c>
      <c r="N42" s="6" t="s">
        <v>309</v>
      </c>
      <c r="P42" s="61" t="s">
        <v>200</v>
      </c>
      <c r="Q42" s="61" t="s">
        <v>155</v>
      </c>
      <c r="R42" s="61" t="s">
        <v>281</v>
      </c>
      <c r="S42" s="61" t="s">
        <v>282</v>
      </c>
      <c r="T42" s="61" t="s">
        <v>283</v>
      </c>
      <c r="V42" t="s">
        <v>26</v>
      </c>
      <c r="W42" s="6" t="s">
        <v>343</v>
      </c>
      <c r="Y42" t="s">
        <v>203</v>
      </c>
      <c r="Z42" t="s">
        <v>179</v>
      </c>
      <c r="AA42" t="s">
        <v>282</v>
      </c>
      <c r="AB42" t="s">
        <v>153</v>
      </c>
      <c r="AC42" t="s">
        <v>279</v>
      </c>
      <c r="AE42" t="s">
        <v>26</v>
      </c>
      <c r="AF42" s="6" t="s">
        <v>351</v>
      </c>
      <c r="AH42" t="s">
        <v>159</v>
      </c>
      <c r="AI42" t="s">
        <v>179</v>
      </c>
      <c r="AJ42" t="s">
        <v>160</v>
      </c>
      <c r="AK42" t="s">
        <v>142</v>
      </c>
      <c r="AL42" t="s">
        <v>167</v>
      </c>
      <c r="AM42" t="s">
        <v>282</v>
      </c>
      <c r="AN42" t="s">
        <v>283</v>
      </c>
      <c r="AO42" t="s">
        <v>246</v>
      </c>
    </row>
    <row r="43" spans="4:57" x14ac:dyDescent="0.35">
      <c r="D43" t="s">
        <v>32</v>
      </c>
      <c r="E43">
        <v>114</v>
      </c>
      <c r="G43" t="s">
        <v>165</v>
      </c>
      <c r="H43" t="s">
        <v>166</v>
      </c>
      <c r="I43" t="s">
        <v>167</v>
      </c>
      <c r="J43" t="s">
        <v>168</v>
      </c>
      <c r="K43" t="s">
        <v>93</v>
      </c>
      <c r="M43" t="s">
        <v>32</v>
      </c>
      <c r="N43">
        <v>746</v>
      </c>
      <c r="P43" s="61" t="s">
        <v>246</v>
      </c>
      <c r="Q43" s="61" t="s">
        <v>179</v>
      </c>
      <c r="R43" s="61" t="s">
        <v>157</v>
      </c>
      <c r="S43" s="61" t="s">
        <v>96</v>
      </c>
      <c r="T43" s="61" t="s">
        <v>166</v>
      </c>
      <c r="V43" t="s">
        <v>32</v>
      </c>
      <c r="W43">
        <v>1038</v>
      </c>
      <c r="Y43" t="s">
        <v>246</v>
      </c>
      <c r="Z43" t="s">
        <v>155</v>
      </c>
      <c r="AA43" t="s">
        <v>194</v>
      </c>
      <c r="AB43" t="s">
        <v>283</v>
      </c>
      <c r="AC43" t="s">
        <v>200</v>
      </c>
      <c r="AE43" t="s">
        <v>32</v>
      </c>
      <c r="AF43">
        <v>1038</v>
      </c>
      <c r="AH43" t="s">
        <v>341</v>
      </c>
      <c r="AI43" t="s">
        <v>284</v>
      </c>
      <c r="AJ43" t="s">
        <v>197</v>
      </c>
      <c r="AK43" t="s">
        <v>196</v>
      </c>
      <c r="AL43" t="s">
        <v>281</v>
      </c>
      <c r="AM43" t="s">
        <v>156</v>
      </c>
      <c r="AN43" t="s">
        <v>285</v>
      </c>
      <c r="AO43" t="s">
        <v>194</v>
      </c>
      <c r="AR43" s="15" t="s">
        <v>476</v>
      </c>
      <c r="AS43" s="15">
        <v>3</v>
      </c>
      <c r="AT43" s="15"/>
      <c r="AU43" s="15" t="s">
        <v>476</v>
      </c>
      <c r="AV43" s="15">
        <v>5</v>
      </c>
      <c r="AW43" s="15"/>
      <c r="AX43" s="15" t="s">
        <v>476</v>
      </c>
      <c r="AY43" s="15">
        <v>7</v>
      </c>
      <c r="AZ43" s="15"/>
      <c r="BA43" s="15"/>
      <c r="BB43" s="15"/>
      <c r="BC43" s="15"/>
      <c r="BD43" s="15"/>
      <c r="BE43" s="15"/>
    </row>
    <row r="44" spans="4:57" x14ac:dyDescent="0.35">
      <c r="D44" t="s">
        <v>149</v>
      </c>
      <c r="E44">
        <v>74</v>
      </c>
      <c r="G44" t="s">
        <v>142</v>
      </c>
      <c r="H44" t="s">
        <v>169</v>
      </c>
      <c r="I44" t="s">
        <v>170</v>
      </c>
      <c r="J44" t="s">
        <v>128</v>
      </c>
      <c r="K44" t="s">
        <v>171</v>
      </c>
      <c r="M44" t="s">
        <v>149</v>
      </c>
      <c r="N44">
        <v>509</v>
      </c>
      <c r="P44" s="61" t="s">
        <v>167</v>
      </c>
      <c r="Q44" s="61" t="s">
        <v>284</v>
      </c>
      <c r="R44" s="61" t="s">
        <v>142</v>
      </c>
      <c r="S44" s="61" t="s">
        <v>156</v>
      </c>
      <c r="T44" s="61" t="s">
        <v>285</v>
      </c>
      <c r="V44" t="s">
        <v>149</v>
      </c>
      <c r="W44">
        <v>731</v>
      </c>
      <c r="Y44" t="s">
        <v>159</v>
      </c>
      <c r="Z44" t="s">
        <v>284</v>
      </c>
      <c r="AA44" t="s">
        <v>156</v>
      </c>
      <c r="AB44" t="s">
        <v>290</v>
      </c>
      <c r="AC44" t="s">
        <v>167</v>
      </c>
      <c r="AE44" t="s">
        <v>149</v>
      </c>
      <c r="AF44">
        <v>780</v>
      </c>
      <c r="AH44" t="s">
        <v>201</v>
      </c>
      <c r="AI44" t="s">
        <v>293</v>
      </c>
      <c r="AJ44" t="s">
        <v>137</v>
      </c>
      <c r="AK44" t="s">
        <v>161</v>
      </c>
      <c r="AL44" t="s">
        <v>184</v>
      </c>
      <c r="AM44" t="s">
        <v>171</v>
      </c>
      <c r="AN44" t="s">
        <v>290</v>
      </c>
      <c r="AO44" t="s">
        <v>155</v>
      </c>
      <c r="AR44" s="15" t="s">
        <v>145</v>
      </c>
      <c r="AS44" s="15">
        <v>1500</v>
      </c>
      <c r="AT44" s="15"/>
      <c r="AU44" s="15" t="s">
        <v>145</v>
      </c>
      <c r="AV44" s="15">
        <v>1500</v>
      </c>
      <c r="AW44" s="15"/>
      <c r="AX44" s="15" t="s">
        <v>145</v>
      </c>
      <c r="AY44" s="15">
        <v>1500</v>
      </c>
      <c r="AZ44" s="15"/>
      <c r="BA44" s="15"/>
      <c r="BB44" s="15"/>
      <c r="BC44" s="15"/>
      <c r="BD44" s="15"/>
      <c r="BE44" s="15"/>
    </row>
    <row r="45" spans="4:57" x14ac:dyDescent="0.35">
      <c r="D45" t="s">
        <v>150</v>
      </c>
      <c r="E45">
        <v>23.66</v>
      </c>
      <c r="G45" t="s">
        <v>172</v>
      </c>
      <c r="H45" t="s">
        <v>173</v>
      </c>
      <c r="I45" t="s">
        <v>174</v>
      </c>
      <c r="J45" t="s">
        <v>175</v>
      </c>
      <c r="K45" t="s">
        <v>176</v>
      </c>
      <c r="M45" t="s">
        <v>150</v>
      </c>
      <c r="N45">
        <v>98.4</v>
      </c>
      <c r="P45" s="61" t="s">
        <v>0</v>
      </c>
      <c r="Q45" s="61" t="s">
        <v>286</v>
      </c>
      <c r="R45" s="61" t="s">
        <v>196</v>
      </c>
      <c r="S45" s="61" t="s">
        <v>164</v>
      </c>
      <c r="T45" s="61" t="s">
        <v>287</v>
      </c>
      <c r="V45" t="s">
        <v>150</v>
      </c>
      <c r="W45">
        <v>237.7</v>
      </c>
      <c r="Y45" t="s">
        <v>341</v>
      </c>
      <c r="Z45" t="s">
        <v>286</v>
      </c>
      <c r="AA45" t="s">
        <v>96</v>
      </c>
      <c r="AB45" t="s">
        <v>157</v>
      </c>
      <c r="AC45" t="s">
        <v>281</v>
      </c>
      <c r="AE45" t="s">
        <v>150</v>
      </c>
      <c r="AF45">
        <v>246.8</v>
      </c>
      <c r="AH45" t="s">
        <v>299</v>
      </c>
      <c r="AI45" t="s">
        <v>163</v>
      </c>
      <c r="AJ45" t="s">
        <v>138</v>
      </c>
      <c r="AK45" t="s">
        <v>344</v>
      </c>
      <c r="AL45" t="s">
        <v>0</v>
      </c>
      <c r="AM45" t="s">
        <v>176</v>
      </c>
      <c r="AN45" t="s">
        <v>166</v>
      </c>
      <c r="AO45" t="s">
        <v>306</v>
      </c>
      <c r="AR45" s="15" t="s">
        <v>146</v>
      </c>
      <c r="AS45" s="15">
        <v>10</v>
      </c>
      <c r="AT45" s="15"/>
      <c r="AU45" s="15" t="s">
        <v>146</v>
      </c>
      <c r="AV45" s="15">
        <v>10</v>
      </c>
      <c r="AW45" s="15"/>
      <c r="AX45" s="15" t="s">
        <v>146</v>
      </c>
      <c r="AY45" s="15">
        <v>10</v>
      </c>
      <c r="AZ45" s="15"/>
      <c r="BA45" s="15"/>
      <c r="BB45" s="15"/>
      <c r="BC45" s="15"/>
      <c r="BD45" s="15"/>
      <c r="BE45" s="15"/>
    </row>
    <row r="46" spans="4:57" x14ac:dyDescent="0.35">
      <c r="D46" t="s">
        <v>151</v>
      </c>
      <c r="E46">
        <v>0.59</v>
      </c>
      <c r="G46" t="s">
        <v>177</v>
      </c>
      <c r="H46" t="s">
        <v>178</v>
      </c>
      <c r="I46" t="s">
        <v>179</v>
      </c>
      <c r="J46" t="s">
        <v>180</v>
      </c>
      <c r="K46" t="s">
        <v>181</v>
      </c>
      <c r="M46" t="s">
        <v>151</v>
      </c>
      <c r="N46">
        <v>0.52</v>
      </c>
      <c r="P46" s="61" t="s">
        <v>288</v>
      </c>
      <c r="Q46" s="61" t="s">
        <v>289</v>
      </c>
      <c r="R46" s="61" t="s">
        <v>172</v>
      </c>
      <c r="S46" s="61" t="s">
        <v>160</v>
      </c>
      <c r="T46" s="61" t="s">
        <v>290</v>
      </c>
      <c r="V46" t="s">
        <v>151</v>
      </c>
      <c r="W46">
        <v>0.502</v>
      </c>
      <c r="Y46" t="s">
        <v>201</v>
      </c>
      <c r="Z46" t="s">
        <v>293</v>
      </c>
      <c r="AA46" t="s">
        <v>160</v>
      </c>
      <c r="AB46" t="s">
        <v>142</v>
      </c>
      <c r="AC46" t="s">
        <v>184</v>
      </c>
      <c r="AE46" t="s">
        <v>151</v>
      </c>
      <c r="AF46">
        <v>0.502</v>
      </c>
      <c r="AH46" t="s">
        <v>302</v>
      </c>
      <c r="AI46" t="s">
        <v>289</v>
      </c>
      <c r="AJ46" t="s">
        <v>301</v>
      </c>
      <c r="AK46" t="s">
        <v>199</v>
      </c>
      <c r="AL46" t="s">
        <v>345</v>
      </c>
      <c r="AM46" t="s">
        <v>243</v>
      </c>
      <c r="AN46" t="s">
        <v>346</v>
      </c>
      <c r="AO46" t="s">
        <v>298</v>
      </c>
      <c r="AR46" s="15" t="s">
        <v>147</v>
      </c>
      <c r="AS46" s="15">
        <v>0.47</v>
      </c>
      <c r="AT46" s="15"/>
      <c r="AU46" s="15" t="s">
        <v>147</v>
      </c>
      <c r="AV46" s="15">
        <v>0.47</v>
      </c>
      <c r="AW46" s="15"/>
      <c r="AX46" s="15" t="s">
        <v>147</v>
      </c>
      <c r="AY46" s="15">
        <v>0.47</v>
      </c>
      <c r="AZ46" s="15"/>
      <c r="BA46" s="15"/>
      <c r="BB46" s="15"/>
      <c r="BC46" s="15"/>
      <c r="BD46" s="15"/>
      <c r="BE46" s="15"/>
    </row>
    <row r="47" spans="4:57" x14ac:dyDescent="0.35">
      <c r="D47" t="s">
        <v>152</v>
      </c>
      <c r="E47">
        <v>0.09</v>
      </c>
      <c r="G47" t="s">
        <v>182</v>
      </c>
      <c r="H47" t="s">
        <v>183</v>
      </c>
      <c r="I47" t="s">
        <v>184</v>
      </c>
      <c r="J47" t="s">
        <v>185</v>
      </c>
      <c r="K47" t="s">
        <v>186</v>
      </c>
      <c r="M47" t="s">
        <v>152</v>
      </c>
      <c r="N47">
        <v>0.09</v>
      </c>
      <c r="P47" s="61" t="s">
        <v>159</v>
      </c>
      <c r="Q47" s="61" t="s">
        <v>291</v>
      </c>
      <c r="R47" s="61" t="s">
        <v>292</v>
      </c>
      <c r="S47" s="61" t="s">
        <v>137</v>
      </c>
      <c r="T47" s="61" t="s">
        <v>169</v>
      </c>
      <c r="V47" t="s">
        <v>152</v>
      </c>
      <c r="W47">
        <v>0.08</v>
      </c>
      <c r="Y47" t="s">
        <v>299</v>
      </c>
      <c r="Z47" t="s">
        <v>163</v>
      </c>
      <c r="AA47" t="s">
        <v>171</v>
      </c>
      <c r="AB47" t="s">
        <v>166</v>
      </c>
      <c r="AC47" t="s">
        <v>0</v>
      </c>
      <c r="AE47" t="s">
        <v>152</v>
      </c>
      <c r="AF47">
        <v>0.08</v>
      </c>
      <c r="AH47" t="s">
        <v>189</v>
      </c>
      <c r="AI47" t="s">
        <v>135</v>
      </c>
      <c r="AJ47" t="s">
        <v>229</v>
      </c>
      <c r="AK47" t="s">
        <v>347</v>
      </c>
      <c r="AL47" t="s">
        <v>288</v>
      </c>
      <c r="AM47" t="s">
        <v>136</v>
      </c>
      <c r="AN47" t="s">
        <v>287</v>
      </c>
      <c r="AO47" t="s">
        <v>227</v>
      </c>
      <c r="AR47" s="15" t="s">
        <v>26</v>
      </c>
      <c r="AS47" s="6" t="s">
        <v>498</v>
      </c>
      <c r="AT47" s="15"/>
      <c r="AU47" s="15" t="s">
        <v>26</v>
      </c>
      <c r="AV47" s="6" t="s">
        <v>499</v>
      </c>
      <c r="AW47" s="15"/>
      <c r="AX47" s="15" t="s">
        <v>26</v>
      </c>
      <c r="AY47" s="6" t="s">
        <v>500</v>
      </c>
      <c r="AZ47" s="15"/>
      <c r="BA47" s="15"/>
      <c r="BB47" s="6"/>
      <c r="BC47" s="15"/>
      <c r="BD47" s="15"/>
      <c r="BE47" s="6"/>
    </row>
    <row r="48" spans="4:57" x14ac:dyDescent="0.35">
      <c r="D48" t="s">
        <v>257</v>
      </c>
      <c r="E48">
        <v>0.9</v>
      </c>
      <c r="G48" t="s">
        <v>187</v>
      </c>
      <c r="H48" t="s">
        <v>188</v>
      </c>
      <c r="I48" t="s">
        <v>189</v>
      </c>
      <c r="J48" t="s">
        <v>135</v>
      </c>
      <c r="K48" t="s">
        <v>190</v>
      </c>
      <c r="M48" t="s">
        <v>257</v>
      </c>
      <c r="N48">
        <v>0.9</v>
      </c>
      <c r="P48" s="61" t="s">
        <v>201</v>
      </c>
      <c r="Q48" s="61" t="s">
        <v>293</v>
      </c>
      <c r="R48" s="61" t="s">
        <v>176</v>
      </c>
      <c r="S48" s="61" t="s">
        <v>197</v>
      </c>
      <c r="T48" s="61" t="s">
        <v>294</v>
      </c>
      <c r="V48" t="s">
        <v>257</v>
      </c>
      <c r="W48">
        <v>0.9</v>
      </c>
      <c r="Y48" t="s">
        <v>302</v>
      </c>
      <c r="Z48" t="s">
        <v>289</v>
      </c>
      <c r="AA48" t="s">
        <v>197</v>
      </c>
      <c r="AB48" t="s">
        <v>169</v>
      </c>
      <c r="AC48" t="s">
        <v>306</v>
      </c>
      <c r="AE48" t="s">
        <v>257</v>
      </c>
      <c r="AF48">
        <v>0.9</v>
      </c>
      <c r="AH48" t="s">
        <v>297</v>
      </c>
      <c r="AI48" t="s">
        <v>305</v>
      </c>
      <c r="AJ48" t="s">
        <v>348</v>
      </c>
      <c r="AK48" t="s">
        <v>242</v>
      </c>
      <c r="AL48" t="s">
        <v>172</v>
      </c>
      <c r="AM48" t="s">
        <v>272</v>
      </c>
      <c r="AN48" t="s">
        <v>169</v>
      </c>
      <c r="AO48" t="s">
        <v>349</v>
      </c>
      <c r="AR48" s="15" t="s">
        <v>32</v>
      </c>
      <c r="AS48" s="15">
        <v>1875</v>
      </c>
      <c r="AT48" s="15"/>
      <c r="AU48" s="15" t="s">
        <v>32</v>
      </c>
      <c r="AV48" s="15">
        <v>1875</v>
      </c>
      <c r="AW48" s="15"/>
      <c r="AX48" s="15" t="s">
        <v>32</v>
      </c>
      <c r="AY48" s="15">
        <v>1875</v>
      </c>
      <c r="AZ48" s="15"/>
      <c r="BA48" s="15"/>
      <c r="BB48" s="15"/>
      <c r="BC48" s="15"/>
      <c r="BD48" s="15"/>
      <c r="BE48" s="15"/>
    </row>
    <row r="49" spans="4:57" x14ac:dyDescent="0.35">
      <c r="D49" t="s">
        <v>258</v>
      </c>
      <c r="E49">
        <v>0.05</v>
      </c>
      <c r="G49" t="s">
        <v>191</v>
      </c>
      <c r="H49" t="s">
        <v>192</v>
      </c>
      <c r="I49" t="s">
        <v>193</v>
      </c>
      <c r="J49" t="s">
        <v>194</v>
      </c>
      <c r="K49" t="s">
        <v>195</v>
      </c>
      <c r="M49" t="s">
        <v>258</v>
      </c>
      <c r="N49">
        <v>0.05</v>
      </c>
      <c r="P49" s="61" t="s">
        <v>184</v>
      </c>
      <c r="Q49" s="61" t="s">
        <v>183</v>
      </c>
      <c r="R49" s="61" t="s">
        <v>295</v>
      </c>
      <c r="S49" s="61" t="s">
        <v>171</v>
      </c>
      <c r="T49" s="61" t="s">
        <v>296</v>
      </c>
      <c r="V49" t="s">
        <v>258</v>
      </c>
      <c r="W49">
        <v>0.05</v>
      </c>
      <c r="Y49" t="s">
        <v>189</v>
      </c>
      <c r="Z49" t="s">
        <v>135</v>
      </c>
      <c r="AA49" t="s">
        <v>287</v>
      </c>
      <c r="AB49" t="s">
        <v>342</v>
      </c>
      <c r="AC49" t="s">
        <v>298</v>
      </c>
      <c r="AE49" t="s">
        <v>258</v>
      </c>
      <c r="AF49">
        <v>0.05</v>
      </c>
      <c r="AH49" t="s">
        <v>304</v>
      </c>
      <c r="AI49" t="s">
        <v>350</v>
      </c>
      <c r="AJ49" t="s">
        <v>308</v>
      </c>
      <c r="AK49" t="s">
        <v>303</v>
      </c>
      <c r="AL49" t="s">
        <v>254</v>
      </c>
      <c r="AM49" t="s">
        <v>292</v>
      </c>
      <c r="AN49" t="s">
        <v>342</v>
      </c>
      <c r="AO49" t="s">
        <v>286</v>
      </c>
      <c r="AR49" s="15" t="s">
        <v>149</v>
      </c>
      <c r="AS49" s="15">
        <v>1074</v>
      </c>
      <c r="AT49" s="15"/>
      <c r="AU49" s="15" t="s">
        <v>149</v>
      </c>
      <c r="AV49" s="15">
        <v>1113</v>
      </c>
      <c r="AW49" s="15"/>
      <c r="AX49" s="15" t="s">
        <v>149</v>
      </c>
      <c r="AY49" s="15">
        <v>1193</v>
      </c>
      <c r="AZ49" s="15"/>
      <c r="BA49" s="15"/>
      <c r="BB49" s="15"/>
      <c r="BC49" s="15"/>
      <c r="BD49" s="15"/>
      <c r="BE49" s="15"/>
    </row>
    <row r="50" spans="4:57" x14ac:dyDescent="0.35">
      <c r="AR50" s="15" t="s">
        <v>150</v>
      </c>
      <c r="AS50" s="15"/>
      <c r="AT50" s="15"/>
      <c r="AU50" s="15" t="s">
        <v>150</v>
      </c>
      <c r="AV50" s="15"/>
      <c r="AW50" s="15"/>
      <c r="AX50" s="15" t="s">
        <v>150</v>
      </c>
      <c r="AY50" s="15"/>
      <c r="AZ50" s="15"/>
      <c r="BA50" s="15"/>
      <c r="BB50" s="15"/>
      <c r="BC50" s="15"/>
      <c r="BD50" s="15"/>
      <c r="BE50" s="15"/>
    </row>
    <row r="51" spans="4:57" x14ac:dyDescent="0.35">
      <c r="AR51" s="15" t="s">
        <v>151</v>
      </c>
      <c r="AS51" s="15">
        <v>0.46</v>
      </c>
      <c r="AT51" s="15"/>
      <c r="AU51" s="15" t="s">
        <v>151</v>
      </c>
      <c r="AV51" s="15">
        <v>0.46</v>
      </c>
      <c r="AW51" s="15"/>
      <c r="AX51" s="15" t="s">
        <v>151</v>
      </c>
      <c r="AY51" s="15">
        <v>0.46</v>
      </c>
      <c r="AZ51" s="15"/>
      <c r="BA51" s="15"/>
      <c r="BB51" s="15"/>
      <c r="BC51" s="15"/>
      <c r="BD51" s="15"/>
      <c r="BE51" s="15"/>
    </row>
    <row r="52" spans="4:57" x14ac:dyDescent="0.35">
      <c r="AR52" s="15" t="s">
        <v>152</v>
      </c>
      <c r="AS52" s="15">
        <v>0.08</v>
      </c>
      <c r="AT52" s="15"/>
      <c r="AU52" s="15" t="s">
        <v>152</v>
      </c>
      <c r="AV52" s="15">
        <v>0.08</v>
      </c>
      <c r="AW52" s="15"/>
      <c r="AX52" s="15" t="s">
        <v>152</v>
      </c>
      <c r="AY52" s="15">
        <v>0.08</v>
      </c>
      <c r="AZ52" s="15"/>
      <c r="BA52" s="15"/>
      <c r="BB52" s="15"/>
      <c r="BC52" s="15"/>
      <c r="BD52" s="15"/>
      <c r="BE52" s="15"/>
    </row>
    <row r="53" spans="4:57" x14ac:dyDescent="0.35">
      <c r="AR53" s="15" t="s">
        <v>257</v>
      </c>
      <c r="AS53" s="15">
        <v>0.9</v>
      </c>
      <c r="AT53" s="15"/>
      <c r="AU53" s="15" t="s">
        <v>257</v>
      </c>
      <c r="AV53" s="15">
        <v>0.9</v>
      </c>
      <c r="AW53" s="15"/>
      <c r="AX53" s="15" t="s">
        <v>257</v>
      </c>
      <c r="AY53" s="15">
        <v>0.9</v>
      </c>
      <c r="AZ53" s="15"/>
      <c r="BA53" s="15"/>
      <c r="BB53" s="15"/>
      <c r="BC53" s="15"/>
      <c r="BD53" s="15"/>
      <c r="BE53" s="15"/>
    </row>
    <row r="54" spans="4:57" x14ac:dyDescent="0.35">
      <c r="AR54" s="15" t="s">
        <v>258</v>
      </c>
      <c r="AS54" s="15">
        <v>0.05</v>
      </c>
      <c r="AT54" s="15"/>
      <c r="AU54" s="15" t="s">
        <v>258</v>
      </c>
      <c r="AV54" s="15">
        <v>0.05</v>
      </c>
      <c r="AW54" s="15"/>
      <c r="AX54" s="15" t="s">
        <v>258</v>
      </c>
      <c r="AY54" s="15">
        <v>0.05</v>
      </c>
      <c r="AZ54" s="15"/>
      <c r="BA54" s="15"/>
      <c r="BB54" s="15"/>
      <c r="BC54" s="15"/>
      <c r="BD54" s="15"/>
      <c r="BE54" s="15"/>
    </row>
    <row r="59" spans="4:57" x14ac:dyDescent="0.35">
      <c r="AR59" s="8" t="s">
        <v>30</v>
      </c>
      <c r="AS59" s="15"/>
      <c r="AT59" s="15"/>
      <c r="AU59" s="15"/>
      <c r="AV59" s="15"/>
      <c r="AW59" s="15"/>
      <c r="AX59" s="15"/>
      <c r="AY59" s="15"/>
      <c r="AZ59" s="15"/>
      <c r="BA59" s="15"/>
      <c r="BB59" s="15"/>
      <c r="BC59" s="15"/>
      <c r="BD59" s="15"/>
      <c r="BE59" s="15"/>
    </row>
    <row r="60" spans="4:57" x14ac:dyDescent="0.35">
      <c r="D60" s="8" t="s">
        <v>255</v>
      </c>
      <c r="M60" s="8" t="s">
        <v>255</v>
      </c>
      <c r="V60" s="8" t="s">
        <v>255</v>
      </c>
      <c r="AE60" s="8" t="s">
        <v>255</v>
      </c>
      <c r="AR60" s="15" t="s">
        <v>476</v>
      </c>
      <c r="AS60" s="15">
        <v>3</v>
      </c>
      <c r="AT60" s="15"/>
      <c r="AU60" s="15" t="s">
        <v>476</v>
      </c>
      <c r="AV60" s="15">
        <v>5</v>
      </c>
      <c r="AW60" s="15"/>
      <c r="AX60" s="15" t="s">
        <v>476</v>
      </c>
      <c r="AY60" s="15">
        <v>7</v>
      </c>
      <c r="AZ60" s="15"/>
      <c r="BA60" s="15"/>
      <c r="BB60" s="15"/>
      <c r="BC60" s="15"/>
      <c r="BD60" s="15"/>
      <c r="BE60" s="15"/>
    </row>
    <row r="61" spans="4:57" x14ac:dyDescent="0.35">
      <c r="D61" t="s">
        <v>145</v>
      </c>
      <c r="E61">
        <v>50</v>
      </c>
      <c r="G61">
        <v>1</v>
      </c>
      <c r="H61">
        <v>2</v>
      </c>
      <c r="I61">
        <v>3</v>
      </c>
      <c r="J61">
        <v>4</v>
      </c>
      <c r="K61">
        <v>5</v>
      </c>
      <c r="M61" t="s">
        <v>145</v>
      </c>
      <c r="N61">
        <v>500</v>
      </c>
      <c r="P61" s="61">
        <v>1</v>
      </c>
      <c r="Q61" s="61">
        <v>2</v>
      </c>
      <c r="R61" s="61">
        <v>3</v>
      </c>
      <c r="S61" s="61">
        <v>4</v>
      </c>
      <c r="T61" s="61">
        <v>5</v>
      </c>
      <c r="V61" t="s">
        <v>145</v>
      </c>
      <c r="W61">
        <v>1000</v>
      </c>
      <c r="Y61">
        <v>1</v>
      </c>
      <c r="Z61">
        <v>2</v>
      </c>
      <c r="AA61">
        <v>3</v>
      </c>
      <c r="AB61">
        <v>4</v>
      </c>
      <c r="AC61">
        <v>5</v>
      </c>
      <c r="AE61" t="s">
        <v>145</v>
      </c>
      <c r="AF61">
        <v>1000</v>
      </c>
      <c r="AH61">
        <v>1</v>
      </c>
      <c r="AI61">
        <v>2</v>
      </c>
      <c r="AJ61">
        <v>3</v>
      </c>
      <c r="AK61">
        <v>4</v>
      </c>
      <c r="AL61">
        <v>5</v>
      </c>
      <c r="AM61">
        <v>6</v>
      </c>
      <c r="AN61">
        <v>7</v>
      </c>
      <c r="AO61">
        <v>8</v>
      </c>
      <c r="AR61" s="15" t="s">
        <v>145</v>
      </c>
      <c r="AS61" s="15">
        <v>500</v>
      </c>
      <c r="AT61" s="15"/>
      <c r="AU61" s="15" t="s">
        <v>145</v>
      </c>
      <c r="AV61" s="15">
        <v>500</v>
      </c>
      <c r="AW61" s="15"/>
      <c r="AX61" s="15" t="s">
        <v>145</v>
      </c>
      <c r="AY61" s="15">
        <v>500</v>
      </c>
      <c r="AZ61" s="15"/>
      <c r="BA61" s="15"/>
      <c r="BB61" s="15"/>
      <c r="BC61" s="15"/>
      <c r="BD61" s="15"/>
      <c r="BE61" s="15"/>
    </row>
    <row r="62" spans="4:57" x14ac:dyDescent="0.35">
      <c r="D62" t="s">
        <v>146</v>
      </c>
      <c r="E62">
        <v>10</v>
      </c>
      <c r="G62" t="s">
        <v>143</v>
      </c>
      <c r="H62" t="s">
        <v>7</v>
      </c>
      <c r="I62" t="s">
        <v>141</v>
      </c>
      <c r="J62" t="s">
        <v>205</v>
      </c>
      <c r="K62" t="s">
        <v>206</v>
      </c>
      <c r="M62" t="s">
        <v>146</v>
      </c>
      <c r="N62">
        <v>10</v>
      </c>
      <c r="P62" s="61" t="s">
        <v>205</v>
      </c>
      <c r="Q62" s="61" t="s">
        <v>7</v>
      </c>
      <c r="R62" s="61" t="s">
        <v>141</v>
      </c>
      <c r="S62" s="61" t="s">
        <v>214</v>
      </c>
      <c r="T62" s="61" t="s">
        <v>210</v>
      </c>
      <c r="V62" t="s">
        <v>146</v>
      </c>
      <c r="W62">
        <v>10</v>
      </c>
      <c r="Y62" t="s">
        <v>205</v>
      </c>
      <c r="Z62" t="s">
        <v>7</v>
      </c>
      <c r="AA62" t="s">
        <v>141</v>
      </c>
      <c r="AB62" t="s">
        <v>210</v>
      </c>
      <c r="AC62" t="s">
        <v>214</v>
      </c>
      <c r="AE62" t="s">
        <v>146</v>
      </c>
      <c r="AF62">
        <v>10</v>
      </c>
      <c r="AH62" t="s">
        <v>143</v>
      </c>
      <c r="AI62" t="s">
        <v>7</v>
      </c>
      <c r="AJ62" t="s">
        <v>141</v>
      </c>
      <c r="AK62" t="s">
        <v>210</v>
      </c>
      <c r="AL62" t="s">
        <v>167</v>
      </c>
      <c r="AM62" t="s">
        <v>205</v>
      </c>
      <c r="AN62" t="s">
        <v>206</v>
      </c>
      <c r="AO62" t="s">
        <v>171</v>
      </c>
      <c r="AR62" s="15" t="s">
        <v>146</v>
      </c>
      <c r="AS62" s="15">
        <v>10</v>
      </c>
      <c r="AT62" s="15"/>
      <c r="AU62" s="15" t="s">
        <v>146</v>
      </c>
      <c r="AV62" s="15">
        <v>10</v>
      </c>
      <c r="AW62" s="15"/>
      <c r="AX62" s="15" t="s">
        <v>146</v>
      </c>
      <c r="AY62" s="15">
        <v>10</v>
      </c>
      <c r="AZ62" s="15"/>
      <c r="BA62" s="15"/>
      <c r="BB62" s="15"/>
      <c r="BC62" s="15"/>
      <c r="BD62" s="15"/>
      <c r="BE62" s="15"/>
    </row>
    <row r="63" spans="4:57" x14ac:dyDescent="0.35">
      <c r="D63" t="s">
        <v>147</v>
      </c>
      <c r="E63">
        <v>0.55800000000000005</v>
      </c>
      <c r="G63" t="s">
        <v>207</v>
      </c>
      <c r="H63" t="s">
        <v>118</v>
      </c>
      <c r="I63" t="s">
        <v>159</v>
      </c>
      <c r="J63" t="s">
        <v>208</v>
      </c>
      <c r="K63" t="s">
        <v>209</v>
      </c>
      <c r="M63" t="s">
        <v>147</v>
      </c>
      <c r="N63">
        <v>0.49399999999999999</v>
      </c>
      <c r="P63" s="61" t="s">
        <v>143</v>
      </c>
      <c r="Q63" s="61" t="s">
        <v>118</v>
      </c>
      <c r="R63" s="61" t="s">
        <v>227</v>
      </c>
      <c r="S63" s="61" t="s">
        <v>244</v>
      </c>
      <c r="T63" s="61" t="s">
        <v>259</v>
      </c>
      <c r="V63" t="s">
        <v>147</v>
      </c>
      <c r="W63">
        <v>0.46700000000000003</v>
      </c>
      <c r="Y63" t="s">
        <v>143</v>
      </c>
      <c r="Z63" t="s">
        <v>118</v>
      </c>
      <c r="AA63" t="s">
        <v>227</v>
      </c>
      <c r="AB63" t="s">
        <v>217</v>
      </c>
      <c r="AC63" t="s">
        <v>167</v>
      </c>
      <c r="AE63" t="s">
        <v>147</v>
      </c>
      <c r="AF63">
        <v>0.46700000000000003</v>
      </c>
      <c r="AH63" t="s">
        <v>207</v>
      </c>
      <c r="AI63" t="s">
        <v>118</v>
      </c>
      <c r="AJ63" t="s">
        <v>161</v>
      </c>
      <c r="AK63" t="s">
        <v>222</v>
      </c>
      <c r="AL63" t="s">
        <v>262</v>
      </c>
      <c r="AM63" t="s">
        <v>211</v>
      </c>
      <c r="AN63" t="s">
        <v>209</v>
      </c>
      <c r="AO63" t="s">
        <v>94</v>
      </c>
      <c r="AR63" s="15" t="s">
        <v>147</v>
      </c>
      <c r="AS63" s="15">
        <v>0.54</v>
      </c>
      <c r="AT63" s="15"/>
      <c r="AU63" s="15" t="s">
        <v>147</v>
      </c>
      <c r="AV63" s="15">
        <v>0.54</v>
      </c>
      <c r="AW63" s="15"/>
      <c r="AX63" s="15" t="s">
        <v>147</v>
      </c>
      <c r="AY63" s="15">
        <v>0.54</v>
      </c>
      <c r="AZ63" s="15"/>
      <c r="BA63" s="15"/>
      <c r="BB63" s="15"/>
      <c r="BC63" s="15"/>
      <c r="BD63" s="15"/>
      <c r="BE63" s="15"/>
    </row>
    <row r="64" spans="4:57" x14ac:dyDescent="0.35">
      <c r="D64" t="s">
        <v>26</v>
      </c>
      <c r="E64" s="6" t="s">
        <v>256</v>
      </c>
      <c r="G64" t="s">
        <v>210</v>
      </c>
      <c r="H64" t="s">
        <v>171</v>
      </c>
      <c r="I64" t="s">
        <v>153</v>
      </c>
      <c r="J64" t="s">
        <v>211</v>
      </c>
      <c r="K64" t="s">
        <v>212</v>
      </c>
      <c r="M64" t="s">
        <v>26</v>
      </c>
      <c r="N64" s="6" t="s">
        <v>278</v>
      </c>
      <c r="P64" s="61" t="s">
        <v>207</v>
      </c>
      <c r="Q64" s="61" t="s">
        <v>211</v>
      </c>
      <c r="R64" s="61" t="s">
        <v>245</v>
      </c>
      <c r="S64" s="61" t="s">
        <v>167</v>
      </c>
      <c r="T64" s="61" t="s">
        <v>260</v>
      </c>
      <c r="V64" t="s">
        <v>26</v>
      </c>
      <c r="W64" s="6" t="s">
        <v>278</v>
      </c>
      <c r="Y64" t="s">
        <v>207</v>
      </c>
      <c r="Z64" t="s">
        <v>211</v>
      </c>
      <c r="AA64" t="s">
        <v>245</v>
      </c>
      <c r="AB64" t="s">
        <v>352</v>
      </c>
      <c r="AC64" t="s">
        <v>244</v>
      </c>
      <c r="AE64" t="s">
        <v>26</v>
      </c>
      <c r="AF64" s="6" t="s">
        <v>356</v>
      </c>
      <c r="AH64" t="s">
        <v>137</v>
      </c>
      <c r="AI64" t="s">
        <v>216</v>
      </c>
      <c r="AJ64" t="s">
        <v>159</v>
      </c>
      <c r="AK64" t="s">
        <v>263</v>
      </c>
      <c r="AL64" t="s">
        <v>239</v>
      </c>
      <c r="AM64" t="s">
        <v>208</v>
      </c>
      <c r="AN64" t="s">
        <v>177</v>
      </c>
      <c r="AO64" t="s">
        <v>243</v>
      </c>
      <c r="AR64" s="15" t="s">
        <v>26</v>
      </c>
      <c r="AS64" s="6" t="s">
        <v>497</v>
      </c>
      <c r="AT64" s="15"/>
      <c r="AU64" s="15" t="s">
        <v>26</v>
      </c>
      <c r="AV64" s="6" t="s">
        <v>501</v>
      </c>
      <c r="AW64" s="15"/>
      <c r="AX64" s="15" t="s">
        <v>26</v>
      </c>
      <c r="AY64" s="6" t="s">
        <v>502</v>
      </c>
      <c r="AZ64" s="15"/>
      <c r="BA64" s="15"/>
      <c r="BB64" s="6"/>
      <c r="BC64" s="15"/>
      <c r="BD64" s="15"/>
      <c r="BE64" s="6"/>
    </row>
    <row r="65" spans="4:57" x14ac:dyDescent="0.35">
      <c r="D65" t="s">
        <v>32</v>
      </c>
      <c r="E65">
        <v>466</v>
      </c>
      <c r="G65" t="s">
        <v>137</v>
      </c>
      <c r="H65" t="s">
        <v>156</v>
      </c>
      <c r="I65" t="s">
        <v>213</v>
      </c>
      <c r="J65" t="s">
        <v>214</v>
      </c>
      <c r="K65" t="s">
        <v>215</v>
      </c>
      <c r="M65" t="s">
        <v>32</v>
      </c>
      <c r="N65">
        <v>1620</v>
      </c>
      <c r="P65" s="61" t="s">
        <v>248</v>
      </c>
      <c r="Q65" s="61" t="s">
        <v>171</v>
      </c>
      <c r="R65" s="61" t="s">
        <v>261</v>
      </c>
      <c r="S65" s="61" t="s">
        <v>262</v>
      </c>
      <c r="T65" s="61" t="s">
        <v>222</v>
      </c>
      <c r="V65" t="s">
        <v>32</v>
      </c>
      <c r="W65">
        <v>2277</v>
      </c>
      <c r="Y65" t="s">
        <v>248</v>
      </c>
      <c r="Z65" t="s">
        <v>171</v>
      </c>
      <c r="AA65" t="s">
        <v>161</v>
      </c>
      <c r="AB65" t="s">
        <v>259</v>
      </c>
      <c r="AC65" t="s">
        <v>262</v>
      </c>
      <c r="AE65" t="s">
        <v>32</v>
      </c>
      <c r="AF65">
        <v>2277</v>
      </c>
      <c r="AH65" t="s">
        <v>164</v>
      </c>
      <c r="AI65" t="s">
        <v>156</v>
      </c>
      <c r="AJ65" t="s">
        <v>226</v>
      </c>
      <c r="AK65" t="s">
        <v>139</v>
      </c>
      <c r="AL65" t="s">
        <v>266</v>
      </c>
      <c r="AM65" t="s">
        <v>357</v>
      </c>
      <c r="AN65" t="s">
        <v>215</v>
      </c>
      <c r="AO65" t="s">
        <v>173</v>
      </c>
      <c r="AR65" s="15" t="s">
        <v>32</v>
      </c>
      <c r="AS65" s="15">
        <v>777</v>
      </c>
      <c r="AT65" s="15"/>
      <c r="AU65" s="15" t="s">
        <v>32</v>
      </c>
      <c r="AV65" s="15">
        <v>777</v>
      </c>
      <c r="AW65" s="15"/>
      <c r="AX65" s="15" t="s">
        <v>32</v>
      </c>
      <c r="AY65" s="15">
        <v>777</v>
      </c>
      <c r="AZ65" s="15"/>
      <c r="BA65" s="15"/>
      <c r="BB65" s="15"/>
      <c r="BC65" s="15"/>
      <c r="BD65" s="15"/>
      <c r="BE65" s="15"/>
    </row>
    <row r="66" spans="4:57" x14ac:dyDescent="0.35">
      <c r="D66" t="s">
        <v>149</v>
      </c>
      <c r="E66">
        <v>300</v>
      </c>
      <c r="G66" t="s">
        <v>164</v>
      </c>
      <c r="H66" t="s">
        <v>216</v>
      </c>
      <c r="I66" t="s">
        <v>167</v>
      </c>
      <c r="J66" t="s">
        <v>217</v>
      </c>
      <c r="K66" t="s">
        <v>130</v>
      </c>
      <c r="M66" t="s">
        <v>149</v>
      </c>
      <c r="N66">
        <v>998</v>
      </c>
      <c r="P66" s="61" t="s">
        <v>137</v>
      </c>
      <c r="Q66" s="61" t="s">
        <v>216</v>
      </c>
      <c r="R66" s="61" t="s">
        <v>159</v>
      </c>
      <c r="S66" s="61" t="s">
        <v>252</v>
      </c>
      <c r="T66" s="61" t="s">
        <v>263</v>
      </c>
      <c r="V66" t="s">
        <v>149</v>
      </c>
      <c r="W66">
        <v>1406</v>
      </c>
      <c r="Y66" t="s">
        <v>137</v>
      </c>
      <c r="Z66" t="s">
        <v>216</v>
      </c>
      <c r="AA66" t="s">
        <v>159</v>
      </c>
      <c r="AB66" t="s">
        <v>260</v>
      </c>
      <c r="AC66" t="s">
        <v>252</v>
      </c>
      <c r="AE66" t="s">
        <v>149</v>
      </c>
      <c r="AF66">
        <v>1532</v>
      </c>
      <c r="AH66" t="s">
        <v>238</v>
      </c>
      <c r="AI66" t="s">
        <v>219</v>
      </c>
      <c r="AJ66" t="s">
        <v>242</v>
      </c>
      <c r="AK66" t="s">
        <v>250</v>
      </c>
      <c r="AL66" t="s">
        <v>268</v>
      </c>
      <c r="AM66" t="s">
        <v>227</v>
      </c>
      <c r="AN66" t="s">
        <v>358</v>
      </c>
      <c r="AO66" t="s">
        <v>348</v>
      </c>
      <c r="AR66" s="15" t="s">
        <v>149</v>
      </c>
      <c r="AS66" s="15">
        <v>485</v>
      </c>
      <c r="AT66" s="15"/>
      <c r="AU66" s="15" t="s">
        <v>149</v>
      </c>
      <c r="AV66" s="15">
        <v>509</v>
      </c>
      <c r="AW66" s="15"/>
      <c r="AX66" s="15" t="s">
        <v>149</v>
      </c>
      <c r="AY66" s="15">
        <v>561</v>
      </c>
      <c r="AZ66" s="15"/>
      <c r="BA66" s="15"/>
      <c r="BB66" s="15"/>
      <c r="BC66" s="15"/>
      <c r="BD66" s="15"/>
      <c r="BE66" s="15"/>
    </row>
    <row r="67" spans="4:57" x14ac:dyDescent="0.35">
      <c r="D67" t="s">
        <v>150</v>
      </c>
      <c r="E67">
        <v>31.49</v>
      </c>
      <c r="G67" t="s">
        <v>218</v>
      </c>
      <c r="H67" t="s">
        <v>219</v>
      </c>
      <c r="I67" t="s">
        <v>94</v>
      </c>
      <c r="J67" t="s">
        <v>220</v>
      </c>
      <c r="K67" t="s">
        <v>221</v>
      </c>
      <c r="M67" t="s">
        <v>150</v>
      </c>
      <c r="N67">
        <v>183.6</v>
      </c>
      <c r="P67" s="61" t="s">
        <v>164</v>
      </c>
      <c r="Q67" s="61" t="s">
        <v>156</v>
      </c>
      <c r="R67" s="61" t="s">
        <v>161</v>
      </c>
      <c r="S67" s="61" t="s">
        <v>241</v>
      </c>
      <c r="T67" s="61" t="s">
        <v>264</v>
      </c>
      <c r="V67" t="s">
        <v>150</v>
      </c>
      <c r="W67">
        <v>447.2</v>
      </c>
      <c r="Y67" t="s">
        <v>164</v>
      </c>
      <c r="Z67" t="s">
        <v>156</v>
      </c>
      <c r="AA67" t="s">
        <v>261</v>
      </c>
      <c r="AB67" t="s">
        <v>353</v>
      </c>
      <c r="AC67" t="s">
        <v>241</v>
      </c>
      <c r="AE67" t="s">
        <v>150</v>
      </c>
      <c r="AF67">
        <v>670.3</v>
      </c>
      <c r="AH67" t="s">
        <v>275</v>
      </c>
      <c r="AI67" t="s">
        <v>355</v>
      </c>
      <c r="AJ67" t="s">
        <v>202</v>
      </c>
      <c r="AK67" t="s">
        <v>359</v>
      </c>
      <c r="AL67" t="s">
        <v>273</v>
      </c>
      <c r="AM67" t="s">
        <v>248</v>
      </c>
      <c r="AN67" t="s">
        <v>360</v>
      </c>
      <c r="AO67" t="s">
        <v>299</v>
      </c>
      <c r="AR67" s="15" t="s">
        <v>150</v>
      </c>
      <c r="AS67" s="15"/>
      <c r="AT67" s="15"/>
      <c r="AU67" s="15" t="s">
        <v>150</v>
      </c>
      <c r="AV67" s="15"/>
      <c r="AW67" s="15"/>
      <c r="AX67" s="15" t="s">
        <v>150</v>
      </c>
      <c r="AY67" s="15"/>
      <c r="AZ67" s="15"/>
      <c r="BA67" s="15"/>
      <c r="BB67" s="15"/>
      <c r="BC67" s="15"/>
      <c r="BD67" s="15"/>
      <c r="BE67" s="15"/>
    </row>
    <row r="68" spans="4:57" x14ac:dyDescent="0.35">
      <c r="D68" t="s">
        <v>151</v>
      </c>
      <c r="E68">
        <v>0.53</v>
      </c>
      <c r="G68" t="s">
        <v>222</v>
      </c>
      <c r="H68" t="s">
        <v>123</v>
      </c>
      <c r="I68" t="s">
        <v>202</v>
      </c>
      <c r="J68" t="s">
        <v>223</v>
      </c>
      <c r="K68" t="s">
        <v>177</v>
      </c>
      <c r="M68" t="s">
        <v>151</v>
      </c>
      <c r="N68">
        <v>0.48</v>
      </c>
      <c r="P68" s="61" t="s">
        <v>236</v>
      </c>
      <c r="Q68" s="61" t="s">
        <v>219</v>
      </c>
      <c r="R68" s="61" t="s">
        <v>226</v>
      </c>
      <c r="S68" s="61" t="s">
        <v>239</v>
      </c>
      <c r="T68" s="61" t="s">
        <v>265</v>
      </c>
      <c r="V68" t="s">
        <v>151</v>
      </c>
      <c r="W68">
        <v>0.46200000000000002</v>
      </c>
      <c r="Y68" t="s">
        <v>253</v>
      </c>
      <c r="Z68" t="s">
        <v>219</v>
      </c>
      <c r="AA68" t="s">
        <v>226</v>
      </c>
      <c r="AB68" t="s">
        <v>222</v>
      </c>
      <c r="AC68" t="s">
        <v>354</v>
      </c>
      <c r="AE68" t="s">
        <v>151</v>
      </c>
      <c r="AF68">
        <v>0.46200000000000002</v>
      </c>
      <c r="AH68" t="s">
        <v>192</v>
      </c>
      <c r="AI68" t="s">
        <v>225</v>
      </c>
      <c r="AJ68" t="s">
        <v>213</v>
      </c>
      <c r="AK68" t="s">
        <v>249</v>
      </c>
      <c r="AL68" t="s">
        <v>270</v>
      </c>
      <c r="AM68" t="s">
        <v>217</v>
      </c>
      <c r="AN68" t="s">
        <v>361</v>
      </c>
      <c r="AO68" t="s">
        <v>276</v>
      </c>
      <c r="AR68" s="15" t="s">
        <v>151</v>
      </c>
      <c r="AS68" s="15">
        <v>0.52</v>
      </c>
      <c r="AT68" s="15"/>
      <c r="AU68" s="15" t="s">
        <v>151</v>
      </c>
      <c r="AV68" s="15">
        <v>0.52</v>
      </c>
      <c r="AW68" s="15"/>
      <c r="AX68" s="15" t="s">
        <v>151</v>
      </c>
      <c r="AY68" s="15">
        <v>0.52</v>
      </c>
      <c r="AZ68" s="15"/>
      <c r="BA68" s="15"/>
      <c r="BB68" s="15"/>
      <c r="BC68" s="15"/>
      <c r="BD68" s="15"/>
      <c r="BE68" s="15"/>
    </row>
    <row r="69" spans="4:57" x14ac:dyDescent="0.35">
      <c r="D69" t="s">
        <v>152</v>
      </c>
      <c r="E69">
        <v>9.6000000000000002E-2</v>
      </c>
      <c r="G69" t="s">
        <v>224</v>
      </c>
      <c r="H69" t="s">
        <v>225</v>
      </c>
      <c r="I69" t="s">
        <v>226</v>
      </c>
      <c r="J69" t="s">
        <v>227</v>
      </c>
      <c r="K69" t="s">
        <v>228</v>
      </c>
      <c r="M69" t="s">
        <v>152</v>
      </c>
      <c r="N69">
        <v>0.08</v>
      </c>
      <c r="P69" s="61" t="s">
        <v>253</v>
      </c>
      <c r="Q69" s="61" t="s">
        <v>206</v>
      </c>
      <c r="R69" s="61" t="s">
        <v>213</v>
      </c>
      <c r="S69" s="61" t="s">
        <v>266</v>
      </c>
      <c r="T69" s="61" t="s">
        <v>267</v>
      </c>
      <c r="V69" t="s">
        <v>152</v>
      </c>
      <c r="W69">
        <v>0.08</v>
      </c>
      <c r="Y69" t="s">
        <v>236</v>
      </c>
      <c r="Z69" t="s">
        <v>355</v>
      </c>
      <c r="AA69" t="s">
        <v>242</v>
      </c>
      <c r="AB69" t="s">
        <v>264</v>
      </c>
      <c r="AC69" t="s">
        <v>239</v>
      </c>
      <c r="AE69" t="s">
        <v>152</v>
      </c>
      <c r="AF69">
        <v>0.08</v>
      </c>
      <c r="AH69" t="s">
        <v>218</v>
      </c>
      <c r="AI69" t="s">
        <v>272</v>
      </c>
      <c r="AJ69" t="s">
        <v>153</v>
      </c>
      <c r="AK69" t="s">
        <v>362</v>
      </c>
      <c r="AL69" t="s">
        <v>363</v>
      </c>
      <c r="AM69" t="s">
        <v>253</v>
      </c>
      <c r="AN69" t="s">
        <v>130</v>
      </c>
      <c r="AO69" t="s">
        <v>186</v>
      </c>
      <c r="AR69" s="15" t="s">
        <v>152</v>
      </c>
      <c r="AS69">
        <v>0.09</v>
      </c>
      <c r="AT69" s="15"/>
      <c r="AU69" s="15" t="s">
        <v>152</v>
      </c>
      <c r="AV69" s="15">
        <v>0.09</v>
      </c>
      <c r="AW69" s="15"/>
      <c r="AX69" s="15" t="s">
        <v>152</v>
      </c>
      <c r="AY69" s="15">
        <v>0.09</v>
      </c>
      <c r="AZ69" s="15"/>
      <c r="BA69" s="15"/>
      <c r="BB69" s="15"/>
      <c r="BC69" s="15"/>
      <c r="BD69" s="15"/>
      <c r="BE69" s="15"/>
    </row>
    <row r="70" spans="4:57" x14ac:dyDescent="0.35">
      <c r="D70" t="s">
        <v>257</v>
      </c>
      <c r="E70">
        <v>0.9</v>
      </c>
      <c r="G70" t="s">
        <v>229</v>
      </c>
      <c r="H70" t="s">
        <v>230</v>
      </c>
      <c r="I70" t="s">
        <v>231</v>
      </c>
      <c r="J70" t="s">
        <v>232</v>
      </c>
      <c r="K70" t="s">
        <v>233</v>
      </c>
      <c r="M70" t="s">
        <v>257</v>
      </c>
      <c r="N70">
        <v>0.9</v>
      </c>
      <c r="P70" s="61" t="s">
        <v>220</v>
      </c>
      <c r="Q70" s="61" t="s">
        <v>209</v>
      </c>
      <c r="R70" s="61" t="s">
        <v>223</v>
      </c>
      <c r="S70" s="61" t="s">
        <v>268</v>
      </c>
      <c r="T70" s="61" t="s">
        <v>269</v>
      </c>
      <c r="V70" t="s">
        <v>257</v>
      </c>
      <c r="W70">
        <v>0.9</v>
      </c>
      <c r="Y70" t="s">
        <v>238</v>
      </c>
      <c r="Z70" t="s">
        <v>225</v>
      </c>
      <c r="AA70" t="s">
        <v>223</v>
      </c>
      <c r="AB70" t="s">
        <v>263</v>
      </c>
      <c r="AC70" t="s">
        <v>276</v>
      </c>
      <c r="AE70" t="s">
        <v>257</v>
      </c>
      <c r="AF70">
        <v>0.9</v>
      </c>
      <c r="AH70" t="s">
        <v>155</v>
      </c>
      <c r="AI70" t="s">
        <v>274</v>
      </c>
      <c r="AJ70" t="s">
        <v>142</v>
      </c>
      <c r="AK70" t="s">
        <v>364</v>
      </c>
      <c r="AL70" t="s">
        <v>365</v>
      </c>
      <c r="AM70" t="s">
        <v>236</v>
      </c>
      <c r="AN70" t="s">
        <v>366</v>
      </c>
      <c r="AO70" t="s">
        <v>333</v>
      </c>
      <c r="AR70" s="15" t="s">
        <v>257</v>
      </c>
      <c r="AS70" s="15">
        <v>0.9</v>
      </c>
      <c r="AT70" s="15"/>
      <c r="AU70" s="15" t="s">
        <v>257</v>
      </c>
      <c r="AV70" s="15">
        <v>0.9</v>
      </c>
      <c r="AW70" s="15"/>
      <c r="AX70" s="15" t="s">
        <v>257</v>
      </c>
      <c r="AY70" s="15">
        <v>0.9</v>
      </c>
      <c r="AZ70" s="15"/>
      <c r="BA70" s="15"/>
      <c r="BB70" s="15"/>
      <c r="BC70" s="15"/>
      <c r="BD70" s="15"/>
      <c r="BE70" s="15"/>
    </row>
    <row r="71" spans="4:57" x14ac:dyDescent="0.35">
      <c r="D71" t="s">
        <v>258</v>
      </c>
      <c r="E71">
        <v>0.05</v>
      </c>
      <c r="G71" t="s">
        <v>234</v>
      </c>
      <c r="H71" t="s">
        <v>235</v>
      </c>
      <c r="I71" t="s">
        <v>142</v>
      </c>
      <c r="J71" t="s">
        <v>236</v>
      </c>
      <c r="K71" t="s">
        <v>237</v>
      </c>
      <c r="M71" t="s">
        <v>258</v>
      </c>
      <c r="N71">
        <v>0.05</v>
      </c>
      <c r="P71" s="61" t="s">
        <v>240</v>
      </c>
      <c r="Q71" s="61" t="s">
        <v>123</v>
      </c>
      <c r="R71" s="61" t="s">
        <v>242</v>
      </c>
      <c r="S71" s="61" t="s">
        <v>270</v>
      </c>
      <c r="T71" s="61" t="s">
        <v>250</v>
      </c>
      <c r="V71" t="s">
        <v>258</v>
      </c>
      <c r="W71">
        <v>0.05</v>
      </c>
      <c r="Y71" t="s">
        <v>240</v>
      </c>
      <c r="Z71" t="s">
        <v>206</v>
      </c>
      <c r="AA71" t="s">
        <v>247</v>
      </c>
      <c r="AB71" t="s">
        <v>139</v>
      </c>
      <c r="AC71" t="s">
        <v>271</v>
      </c>
      <c r="AE71" t="s">
        <v>258</v>
      </c>
      <c r="AF71">
        <v>0.05</v>
      </c>
      <c r="AH71" t="s">
        <v>229</v>
      </c>
      <c r="AI71" t="s">
        <v>123</v>
      </c>
      <c r="AJ71" t="s">
        <v>124</v>
      </c>
      <c r="AK71" t="s">
        <v>132</v>
      </c>
      <c r="AL71" t="s">
        <v>367</v>
      </c>
      <c r="AM71" t="s">
        <v>245</v>
      </c>
      <c r="AN71" t="s">
        <v>368</v>
      </c>
      <c r="AO71" t="s">
        <v>198</v>
      </c>
      <c r="AR71" s="15" t="s">
        <v>258</v>
      </c>
      <c r="AS71" s="15">
        <v>0.05</v>
      </c>
      <c r="AT71" s="15"/>
      <c r="AU71" s="15" t="s">
        <v>258</v>
      </c>
      <c r="AV71" s="15">
        <v>0.05</v>
      </c>
      <c r="AW71" s="15"/>
      <c r="AX71" s="15" t="s">
        <v>258</v>
      </c>
      <c r="AY71" s="15">
        <v>0.05</v>
      </c>
      <c r="AZ71" s="15"/>
      <c r="BA71" s="15"/>
      <c r="BB71" s="15"/>
      <c r="BC71" s="15"/>
      <c r="BD71" s="15"/>
      <c r="BE71" s="15"/>
    </row>
    <row r="72" spans="4:57" x14ac:dyDescent="0.35">
      <c r="AR72" s="15"/>
      <c r="AS72" s="15"/>
      <c r="AT72" s="15"/>
      <c r="AU72" s="15"/>
      <c r="AV72" s="15"/>
      <c r="AW72" s="15"/>
      <c r="AX72" s="15"/>
      <c r="AY72" s="15"/>
      <c r="AZ72" s="15"/>
      <c r="BA72" s="15"/>
      <c r="BB72" s="15"/>
      <c r="BC72" s="15"/>
      <c r="BD72" s="15"/>
      <c r="BE72" s="15"/>
    </row>
    <row r="73" spans="4:57" x14ac:dyDescent="0.35">
      <c r="AR73" s="15" t="s">
        <v>476</v>
      </c>
      <c r="AS73" s="15">
        <v>3</v>
      </c>
      <c r="AT73" s="15"/>
      <c r="AU73" s="15" t="s">
        <v>476</v>
      </c>
      <c r="AV73" s="15">
        <v>5</v>
      </c>
      <c r="AW73" s="15"/>
      <c r="AX73" s="15" t="s">
        <v>476</v>
      </c>
      <c r="AY73" s="15">
        <v>7</v>
      </c>
      <c r="AZ73" s="15"/>
      <c r="BA73" s="15"/>
      <c r="BB73" s="15"/>
      <c r="BC73" s="15"/>
      <c r="BD73" s="15"/>
      <c r="BE73" s="15"/>
    </row>
    <row r="74" spans="4:57" x14ac:dyDescent="0.35">
      <c r="AR74" s="15" t="s">
        <v>145</v>
      </c>
      <c r="AS74" s="15">
        <v>1000</v>
      </c>
      <c r="AT74" s="15"/>
      <c r="AU74" s="15" t="s">
        <v>145</v>
      </c>
      <c r="AV74" s="15">
        <v>1000</v>
      </c>
      <c r="AW74" s="15"/>
      <c r="AX74" s="15" t="s">
        <v>145</v>
      </c>
      <c r="AY74" s="15">
        <v>1000</v>
      </c>
      <c r="AZ74" s="15"/>
      <c r="BA74" s="15"/>
      <c r="BB74" s="15"/>
      <c r="BC74" s="15"/>
      <c r="BD74" s="15"/>
      <c r="BE74" s="15"/>
    </row>
    <row r="75" spans="4:57" x14ac:dyDescent="0.35">
      <c r="AR75" s="15" t="s">
        <v>146</v>
      </c>
      <c r="AS75" s="15">
        <v>10</v>
      </c>
      <c r="AT75" s="15"/>
      <c r="AU75" s="15" t="s">
        <v>146</v>
      </c>
      <c r="AV75" s="15">
        <v>10</v>
      </c>
      <c r="AW75" s="15"/>
      <c r="AX75" s="15" t="s">
        <v>146</v>
      </c>
      <c r="AY75" s="15">
        <v>10</v>
      </c>
      <c r="AZ75" s="15"/>
      <c r="BA75" s="15"/>
      <c r="BB75" s="15"/>
      <c r="BC75" s="15"/>
      <c r="BD75" s="15"/>
      <c r="BE75" s="15"/>
    </row>
    <row r="76" spans="4:57" x14ac:dyDescent="0.35">
      <c r="AR76" s="15" t="s">
        <v>147</v>
      </c>
      <c r="AS76" s="15">
        <v>0.52800000000000002</v>
      </c>
      <c r="AT76" s="15"/>
      <c r="AU76" s="15" t="s">
        <v>147</v>
      </c>
      <c r="AV76" s="15">
        <v>0.52800000000000002</v>
      </c>
      <c r="AW76" s="15"/>
      <c r="AX76" s="15" t="s">
        <v>147</v>
      </c>
      <c r="AY76" s="15">
        <v>0.52800000000000002</v>
      </c>
      <c r="AZ76" s="15"/>
      <c r="BA76" s="15"/>
      <c r="BB76" s="15"/>
      <c r="BC76" s="15"/>
      <c r="BD76" s="15"/>
      <c r="BE76" s="15"/>
    </row>
    <row r="77" spans="4:57" x14ac:dyDescent="0.35">
      <c r="AR77" s="15" t="s">
        <v>26</v>
      </c>
      <c r="AS77" s="6" t="s">
        <v>488</v>
      </c>
      <c r="AT77" s="15"/>
      <c r="AU77" s="15" t="s">
        <v>26</v>
      </c>
      <c r="AV77" s="6" t="s">
        <v>489</v>
      </c>
      <c r="AW77" s="15"/>
      <c r="AX77" s="15" t="s">
        <v>26</v>
      </c>
      <c r="AY77" s="6" t="s">
        <v>490</v>
      </c>
      <c r="AZ77" s="15"/>
      <c r="BA77" s="15"/>
      <c r="BB77" s="6"/>
      <c r="BC77" s="15"/>
      <c r="BD77" s="15"/>
      <c r="BE77" s="6"/>
    </row>
    <row r="78" spans="4:57" x14ac:dyDescent="0.35">
      <c r="AR78" s="15" t="s">
        <v>32</v>
      </c>
      <c r="AS78" s="15">
        <v>1088</v>
      </c>
      <c r="AT78" s="15"/>
      <c r="AU78" s="15" t="s">
        <v>32</v>
      </c>
      <c r="AV78" s="15">
        <v>1088</v>
      </c>
      <c r="AW78" s="15"/>
      <c r="AX78" s="15" t="s">
        <v>32</v>
      </c>
      <c r="AY78" s="15">
        <v>1088</v>
      </c>
      <c r="AZ78" s="15"/>
      <c r="BA78" s="15"/>
      <c r="BB78" s="15"/>
      <c r="BC78" s="15"/>
      <c r="BD78" s="15"/>
      <c r="BE78" s="15"/>
    </row>
    <row r="79" spans="4:57" x14ac:dyDescent="0.35">
      <c r="AR79" s="15" t="s">
        <v>149</v>
      </c>
      <c r="AS79" s="15">
        <v>674</v>
      </c>
      <c r="AT79" s="15"/>
      <c r="AU79" s="15" t="s">
        <v>149</v>
      </c>
      <c r="AV79" s="15">
        <v>731</v>
      </c>
      <c r="AW79" s="15"/>
      <c r="AX79" s="15" t="s">
        <v>149</v>
      </c>
      <c r="AY79" s="15">
        <v>753</v>
      </c>
      <c r="AZ79" s="15"/>
      <c r="BA79" s="15"/>
      <c r="BB79" s="15"/>
      <c r="BC79" s="15"/>
      <c r="BD79" s="15"/>
      <c r="BE79" s="15"/>
    </row>
    <row r="80" spans="4:57" x14ac:dyDescent="0.35">
      <c r="AR80" s="15" t="s">
        <v>150</v>
      </c>
      <c r="AS80" s="15"/>
      <c r="AT80" s="15"/>
      <c r="AU80" s="15" t="s">
        <v>150</v>
      </c>
      <c r="AV80" s="15"/>
      <c r="AW80" s="15"/>
      <c r="AX80" s="15" t="s">
        <v>150</v>
      </c>
      <c r="AY80" s="15"/>
      <c r="AZ80" s="15"/>
      <c r="BA80" s="15"/>
      <c r="BB80" s="15"/>
      <c r="BC80" s="15"/>
      <c r="BD80" s="15"/>
      <c r="BE80" s="15"/>
    </row>
    <row r="81" spans="44:57" x14ac:dyDescent="0.35">
      <c r="AR81" s="15" t="s">
        <v>151</v>
      </c>
      <c r="AS81" s="15">
        <v>0.50800000000000001</v>
      </c>
      <c r="AT81" s="15"/>
      <c r="AU81" s="15" t="s">
        <v>151</v>
      </c>
      <c r="AV81" s="15">
        <v>0.50800000000000001</v>
      </c>
      <c r="AW81" s="15"/>
      <c r="AX81" s="15" t="s">
        <v>151</v>
      </c>
      <c r="AY81" s="15">
        <v>0.50800000000000001</v>
      </c>
      <c r="AZ81" s="15"/>
      <c r="BA81" s="15"/>
      <c r="BB81" s="15"/>
      <c r="BC81" s="15"/>
      <c r="BD81" s="15"/>
      <c r="BE81" s="15"/>
    </row>
    <row r="82" spans="44:57" x14ac:dyDescent="0.35">
      <c r="AR82" s="15" t="s">
        <v>152</v>
      </c>
      <c r="AS82" s="15">
        <v>0.08</v>
      </c>
      <c r="AT82" s="15"/>
      <c r="AU82" s="15" t="s">
        <v>152</v>
      </c>
      <c r="AV82" s="15">
        <v>0.08</v>
      </c>
      <c r="AW82" s="15"/>
      <c r="AX82" s="15" t="s">
        <v>152</v>
      </c>
      <c r="AY82" s="15">
        <v>0.08</v>
      </c>
      <c r="AZ82" s="15"/>
      <c r="BA82" s="15"/>
      <c r="BB82" s="15"/>
      <c r="BC82" s="15"/>
      <c r="BD82" s="15"/>
      <c r="BE82" s="15"/>
    </row>
    <row r="83" spans="44:57" x14ac:dyDescent="0.35">
      <c r="AR83" s="15" t="s">
        <v>257</v>
      </c>
      <c r="AS83" s="15">
        <v>0.9</v>
      </c>
      <c r="AT83" s="15"/>
      <c r="AU83" s="15" t="s">
        <v>257</v>
      </c>
      <c r="AV83" s="15">
        <v>0.9</v>
      </c>
      <c r="AW83" s="15"/>
      <c r="AX83" s="15" t="s">
        <v>257</v>
      </c>
      <c r="AY83" s="15">
        <v>0.9</v>
      </c>
      <c r="AZ83" s="15"/>
      <c r="BA83" s="15"/>
      <c r="BB83" s="15"/>
      <c r="BC83" s="15"/>
      <c r="BD83" s="15"/>
      <c r="BE83" s="15"/>
    </row>
    <row r="84" spans="44:57" x14ac:dyDescent="0.35">
      <c r="AR84" s="15" t="s">
        <v>258</v>
      </c>
      <c r="AS84" s="15">
        <v>0.05</v>
      </c>
      <c r="AT84" s="15"/>
      <c r="AU84" s="15" t="s">
        <v>258</v>
      </c>
      <c r="AV84" s="15">
        <v>0.05</v>
      </c>
      <c r="AW84" s="15"/>
      <c r="AX84" s="15" t="s">
        <v>258</v>
      </c>
      <c r="AY84" s="15">
        <v>0.05</v>
      </c>
      <c r="AZ84" s="15"/>
      <c r="BA84" s="15"/>
      <c r="BB84" s="15"/>
      <c r="BC84" s="15"/>
      <c r="BD84" s="15"/>
      <c r="BE84" s="15"/>
    </row>
    <row r="85" spans="44:57" x14ac:dyDescent="0.35">
      <c r="AR85" s="15"/>
      <c r="AS85" s="15"/>
      <c r="AT85" s="15"/>
      <c r="AU85" s="15"/>
      <c r="AV85" s="15"/>
      <c r="AW85" s="15"/>
      <c r="AX85" s="15"/>
      <c r="AY85" s="15"/>
      <c r="AZ85" s="15"/>
      <c r="BA85" s="15"/>
      <c r="BB85" s="15"/>
      <c r="BC85" s="15"/>
      <c r="BD85" s="15"/>
      <c r="BE85" s="15"/>
    </row>
    <row r="86" spans="44:57" x14ac:dyDescent="0.35">
      <c r="AR86" s="15" t="s">
        <v>476</v>
      </c>
      <c r="AS86" s="15">
        <v>3</v>
      </c>
      <c r="AT86" s="15"/>
      <c r="AU86" s="15" t="s">
        <v>476</v>
      </c>
      <c r="AV86" s="15">
        <v>5</v>
      </c>
      <c r="AW86" s="15"/>
      <c r="AX86" s="15" t="s">
        <v>476</v>
      </c>
      <c r="AY86" s="15">
        <v>7</v>
      </c>
      <c r="AZ86" s="15"/>
      <c r="BA86" s="15"/>
      <c r="BB86" s="15"/>
      <c r="BC86" s="15"/>
      <c r="BD86" s="15"/>
      <c r="BE86" s="15"/>
    </row>
    <row r="87" spans="44:57" x14ac:dyDescent="0.35">
      <c r="AR87" s="15" t="s">
        <v>145</v>
      </c>
      <c r="AS87" s="15">
        <v>1500</v>
      </c>
      <c r="AT87" s="15"/>
      <c r="AU87" s="15" t="s">
        <v>145</v>
      </c>
      <c r="AV87" s="15">
        <v>1500</v>
      </c>
      <c r="AW87" s="15"/>
      <c r="AX87" s="15" t="s">
        <v>145</v>
      </c>
      <c r="AY87" s="15">
        <v>1500</v>
      </c>
      <c r="AZ87" s="15"/>
      <c r="BA87" s="15"/>
      <c r="BB87" s="15"/>
      <c r="BC87" s="15"/>
      <c r="BD87" s="15"/>
      <c r="BE87" s="15"/>
    </row>
    <row r="88" spans="44:57" x14ac:dyDescent="0.35">
      <c r="AR88" s="15" t="s">
        <v>146</v>
      </c>
      <c r="AS88" s="15">
        <v>10</v>
      </c>
      <c r="AT88" s="15"/>
      <c r="AU88" s="15" t="s">
        <v>146</v>
      </c>
      <c r="AV88" s="15">
        <v>10</v>
      </c>
      <c r="AW88" s="15"/>
      <c r="AX88" s="15" t="s">
        <v>146</v>
      </c>
      <c r="AY88" s="15">
        <v>10</v>
      </c>
      <c r="AZ88" s="15"/>
      <c r="BA88" s="15"/>
      <c r="BB88" s="15"/>
      <c r="BC88" s="15"/>
      <c r="BD88" s="15"/>
      <c r="BE88" s="15"/>
    </row>
    <row r="89" spans="44:57" x14ac:dyDescent="0.35">
      <c r="AR89" s="15" t="s">
        <v>147</v>
      </c>
      <c r="AS89" s="15">
        <v>0.51</v>
      </c>
      <c r="AT89" s="15"/>
      <c r="AU89" s="15" t="s">
        <v>147</v>
      </c>
      <c r="AV89" s="15">
        <v>0.51</v>
      </c>
      <c r="AW89" s="15"/>
      <c r="AX89" s="15" t="s">
        <v>147</v>
      </c>
      <c r="AY89" s="15">
        <v>0.51</v>
      </c>
      <c r="AZ89" s="15"/>
      <c r="BA89" s="15"/>
      <c r="BB89" s="15"/>
      <c r="BC89" s="15"/>
      <c r="BD89" s="15"/>
      <c r="BE89" s="15"/>
    </row>
    <row r="90" spans="44:57" x14ac:dyDescent="0.35">
      <c r="AR90" s="15" t="s">
        <v>26</v>
      </c>
      <c r="AS90" s="6" t="s">
        <v>497</v>
      </c>
      <c r="AT90" s="15"/>
      <c r="AU90" s="15" t="s">
        <v>26</v>
      </c>
      <c r="AV90" t="s">
        <v>496</v>
      </c>
      <c r="AW90" s="15"/>
      <c r="AX90" s="15" t="s">
        <v>26</v>
      </c>
      <c r="AY90" s="6" t="s">
        <v>495</v>
      </c>
      <c r="AZ90" s="15"/>
      <c r="BA90" s="15"/>
      <c r="BB90" s="6"/>
      <c r="BC90" s="15"/>
      <c r="BD90" s="15"/>
      <c r="BE90" s="6"/>
    </row>
    <row r="91" spans="44:57" x14ac:dyDescent="0.35">
      <c r="AR91" s="15" t="s">
        <v>32</v>
      </c>
      <c r="AS91" s="15">
        <v>1321</v>
      </c>
      <c r="AT91" s="15"/>
      <c r="AU91" s="15" t="s">
        <v>32</v>
      </c>
      <c r="AV91" s="15">
        <v>1321</v>
      </c>
      <c r="AW91" s="15"/>
      <c r="AX91" s="15" t="s">
        <v>32</v>
      </c>
      <c r="AY91" s="15">
        <v>1321</v>
      </c>
      <c r="AZ91" s="15"/>
      <c r="BA91" s="15"/>
      <c r="BB91" s="15"/>
      <c r="BC91" s="15"/>
      <c r="BD91" s="15"/>
      <c r="BE91" s="15"/>
    </row>
    <row r="92" spans="44:57" x14ac:dyDescent="0.35">
      <c r="AR92" s="15" t="s">
        <v>149</v>
      </c>
      <c r="AS92" s="15">
        <v>790</v>
      </c>
      <c r="AT92" s="15"/>
      <c r="AU92" s="15" t="s">
        <v>149</v>
      </c>
      <c r="AV92" s="15">
        <v>864</v>
      </c>
      <c r="AW92" s="15"/>
      <c r="AX92" s="15" t="s">
        <v>149</v>
      </c>
      <c r="AY92" s="15">
        <v>911</v>
      </c>
      <c r="AZ92" s="15"/>
      <c r="BA92" s="15"/>
      <c r="BB92" s="15"/>
      <c r="BC92" s="15"/>
      <c r="BD92" s="15"/>
      <c r="BE92" s="15"/>
    </row>
    <row r="93" spans="44:57" x14ac:dyDescent="0.35">
      <c r="AR93" s="15" t="s">
        <v>150</v>
      </c>
      <c r="AS93" s="15"/>
      <c r="AT93" s="15"/>
      <c r="AU93" s="15" t="s">
        <v>150</v>
      </c>
      <c r="AV93" s="15"/>
      <c r="AW93" s="15"/>
      <c r="AX93" s="15" t="s">
        <v>150</v>
      </c>
      <c r="AY93" s="15"/>
      <c r="AZ93" s="15"/>
      <c r="BA93" s="15"/>
      <c r="BB93" s="15"/>
      <c r="BC93" s="15"/>
      <c r="BD93" s="15"/>
      <c r="BE93" s="15"/>
    </row>
    <row r="94" spans="44:57" x14ac:dyDescent="0.35">
      <c r="AR94" s="15" t="s">
        <v>151</v>
      </c>
      <c r="AS94" s="15">
        <v>0.49</v>
      </c>
      <c r="AT94" s="15"/>
      <c r="AU94" s="15" t="s">
        <v>151</v>
      </c>
      <c r="AV94" s="15">
        <v>0.49</v>
      </c>
      <c r="AW94" s="15"/>
      <c r="AX94" s="15" t="s">
        <v>151</v>
      </c>
      <c r="AY94" s="15">
        <v>0.49</v>
      </c>
      <c r="AZ94" s="15"/>
      <c r="BA94" s="15"/>
      <c r="BB94" s="15"/>
      <c r="BC94" s="15"/>
      <c r="BD94" s="15"/>
      <c r="BE94" s="15"/>
    </row>
    <row r="95" spans="44:57" x14ac:dyDescent="0.35">
      <c r="AR95" s="15" t="s">
        <v>152</v>
      </c>
      <c r="AS95" s="15">
        <v>0.08</v>
      </c>
      <c r="AT95" s="15"/>
      <c r="AU95" s="15" t="s">
        <v>152</v>
      </c>
      <c r="AV95" s="15">
        <v>0.08</v>
      </c>
      <c r="AW95" s="15"/>
      <c r="AX95" s="15" t="s">
        <v>152</v>
      </c>
      <c r="AY95" s="15">
        <v>0.08</v>
      </c>
      <c r="AZ95" s="15"/>
      <c r="BA95" s="15"/>
      <c r="BB95" s="15"/>
      <c r="BC95" s="15"/>
      <c r="BD95" s="15"/>
      <c r="BE95" s="15"/>
    </row>
    <row r="96" spans="44:57" x14ac:dyDescent="0.35">
      <c r="AR96" s="15" t="s">
        <v>257</v>
      </c>
      <c r="AS96" s="15">
        <v>0.9</v>
      </c>
      <c r="AT96" s="15"/>
      <c r="AU96" s="15" t="s">
        <v>257</v>
      </c>
      <c r="AV96" s="15">
        <v>0.9</v>
      </c>
      <c r="AW96" s="15"/>
      <c r="AX96" s="15" t="s">
        <v>257</v>
      </c>
      <c r="AY96" s="15">
        <v>0.9</v>
      </c>
      <c r="AZ96" s="15"/>
      <c r="BA96" s="15"/>
      <c r="BB96" s="15"/>
      <c r="BC96" s="15"/>
      <c r="BD96" s="15"/>
      <c r="BE96" s="15"/>
    </row>
    <row r="97" spans="44:57" x14ac:dyDescent="0.35">
      <c r="AR97" s="15" t="s">
        <v>258</v>
      </c>
      <c r="AS97" s="15">
        <v>0.05</v>
      </c>
      <c r="AT97" s="15"/>
      <c r="AU97" s="15" t="s">
        <v>258</v>
      </c>
      <c r="AV97" s="15">
        <v>0.05</v>
      </c>
      <c r="AW97" s="15"/>
      <c r="AX97" s="15" t="s">
        <v>258</v>
      </c>
      <c r="AY97" s="15">
        <v>0.05</v>
      </c>
      <c r="AZ97" s="15"/>
      <c r="BA97" s="15"/>
      <c r="BB97" s="15"/>
      <c r="BC97" s="15"/>
      <c r="BD97" s="15"/>
      <c r="BE97" s="15"/>
    </row>
    <row r="101" spans="44:57" x14ac:dyDescent="0.35">
      <c r="AR101" s="8" t="s">
        <v>255</v>
      </c>
      <c r="AS101" s="15"/>
      <c r="AT101" s="15"/>
      <c r="AU101" s="15"/>
      <c r="AV101" s="15"/>
      <c r="AW101" s="15"/>
      <c r="AX101" s="15"/>
      <c r="AY101" s="15"/>
      <c r="AZ101" s="15"/>
      <c r="BA101" s="15"/>
      <c r="BB101" s="15"/>
      <c r="BC101" s="15"/>
      <c r="BD101" s="15"/>
      <c r="BE101" s="15"/>
    </row>
    <row r="102" spans="44:57" x14ac:dyDescent="0.35">
      <c r="AR102" s="15" t="s">
        <v>476</v>
      </c>
      <c r="AS102" s="15">
        <v>3</v>
      </c>
      <c r="AT102" s="15"/>
      <c r="AU102" s="15" t="s">
        <v>476</v>
      </c>
      <c r="AV102" s="15">
        <v>5</v>
      </c>
      <c r="AW102" s="15"/>
      <c r="AX102" s="15" t="s">
        <v>476</v>
      </c>
      <c r="AY102" s="15">
        <v>7</v>
      </c>
      <c r="AZ102" s="15"/>
      <c r="BA102" s="15"/>
      <c r="BB102" s="15"/>
      <c r="BC102" s="15"/>
      <c r="BD102" s="15"/>
      <c r="BE102" s="15"/>
    </row>
    <row r="103" spans="44:57" x14ac:dyDescent="0.35">
      <c r="AR103" s="15" t="s">
        <v>145</v>
      </c>
      <c r="AS103" s="15">
        <v>500</v>
      </c>
      <c r="AT103" s="15"/>
      <c r="AU103" s="15" t="s">
        <v>145</v>
      </c>
      <c r="AV103" s="15">
        <v>500</v>
      </c>
      <c r="AW103" s="15"/>
      <c r="AX103" s="15" t="s">
        <v>145</v>
      </c>
      <c r="AY103" s="15">
        <v>500</v>
      </c>
      <c r="AZ103" s="15"/>
      <c r="BA103" s="15"/>
      <c r="BB103" s="15"/>
      <c r="BC103" s="15"/>
      <c r="BD103" s="15"/>
      <c r="BE103" s="15"/>
    </row>
    <row r="104" spans="44:57" x14ac:dyDescent="0.35">
      <c r="AR104" s="15" t="s">
        <v>146</v>
      </c>
      <c r="AS104" s="15">
        <v>10</v>
      </c>
      <c r="AT104" s="15"/>
      <c r="AU104" s="15" t="s">
        <v>146</v>
      </c>
      <c r="AV104" s="15">
        <v>10</v>
      </c>
      <c r="AW104" s="15"/>
      <c r="AX104" s="15" t="s">
        <v>146</v>
      </c>
      <c r="AY104" s="15">
        <v>10</v>
      </c>
      <c r="AZ104" s="15"/>
      <c r="BA104" s="15"/>
      <c r="BB104" s="15"/>
      <c r="BC104" s="15"/>
      <c r="BD104" s="15"/>
      <c r="BE104" s="15"/>
    </row>
    <row r="105" spans="44:57" x14ac:dyDescent="0.35">
      <c r="AR105" s="15" t="s">
        <v>147</v>
      </c>
      <c r="AS105" s="15">
        <v>0.49</v>
      </c>
      <c r="AT105" s="15"/>
      <c r="AU105" s="15" t="s">
        <v>147</v>
      </c>
      <c r="AV105" s="15">
        <v>0.49</v>
      </c>
      <c r="AW105" s="15"/>
      <c r="AX105" s="15" t="s">
        <v>147</v>
      </c>
      <c r="AY105" s="15">
        <v>0.49</v>
      </c>
      <c r="AZ105" s="15"/>
      <c r="BA105" s="15"/>
      <c r="BB105" s="15"/>
      <c r="BC105" s="15"/>
      <c r="BD105" s="15"/>
      <c r="BE105" s="15"/>
    </row>
    <row r="106" spans="44:57" x14ac:dyDescent="0.35">
      <c r="AR106" s="15" t="s">
        <v>26</v>
      </c>
      <c r="AS106" s="6" t="s">
        <v>493</v>
      </c>
      <c r="AT106" s="15"/>
      <c r="AU106" s="15" t="s">
        <v>26</v>
      </c>
      <c r="AV106" s="15" t="s">
        <v>504</v>
      </c>
      <c r="AW106" s="15"/>
      <c r="AX106" s="15" t="s">
        <v>26</v>
      </c>
      <c r="AY106" s="6" t="s">
        <v>503</v>
      </c>
      <c r="AZ106" s="15"/>
      <c r="BA106" s="15"/>
      <c r="BB106" s="6"/>
      <c r="BC106" s="15"/>
      <c r="BD106" s="15"/>
      <c r="BE106" s="6"/>
    </row>
    <row r="107" spans="44:57" x14ac:dyDescent="0.35">
      <c r="AR107" s="15" t="s">
        <v>32</v>
      </c>
      <c r="AS107" s="15">
        <v>1882</v>
      </c>
      <c r="AT107" s="15"/>
      <c r="AU107" s="15" t="s">
        <v>32</v>
      </c>
      <c r="AV107" s="15">
        <v>1882</v>
      </c>
      <c r="AW107" s="15"/>
      <c r="AX107" s="15" t="s">
        <v>32</v>
      </c>
      <c r="AY107" s="15">
        <v>1882</v>
      </c>
      <c r="AZ107" s="15"/>
      <c r="BA107" s="15"/>
      <c r="BB107" s="15"/>
      <c r="BC107" s="15"/>
      <c r="BD107" s="15"/>
      <c r="BE107" s="15"/>
    </row>
    <row r="108" spans="44:57" x14ac:dyDescent="0.35">
      <c r="AR108" s="15" t="s">
        <v>149</v>
      </c>
      <c r="AS108" s="15">
        <v>958</v>
      </c>
      <c r="AT108" s="15"/>
      <c r="AU108" s="15" t="s">
        <v>149</v>
      </c>
      <c r="AV108">
        <v>998</v>
      </c>
      <c r="AW108" s="15"/>
      <c r="AX108" s="15" t="s">
        <v>149</v>
      </c>
      <c r="AY108" s="15">
        <v>1011</v>
      </c>
      <c r="AZ108" s="15"/>
      <c r="BA108" s="15"/>
      <c r="BB108" s="15"/>
      <c r="BC108" s="15"/>
      <c r="BD108" s="15"/>
      <c r="BE108" s="15"/>
    </row>
    <row r="109" spans="44:57" x14ac:dyDescent="0.35">
      <c r="AR109" s="15" t="s">
        <v>150</v>
      </c>
      <c r="AS109" s="15"/>
      <c r="AT109" s="15"/>
      <c r="AU109" s="15" t="s">
        <v>150</v>
      </c>
      <c r="AV109" s="15"/>
      <c r="AW109" s="15"/>
      <c r="AX109" s="15" t="s">
        <v>150</v>
      </c>
      <c r="AY109" s="15"/>
      <c r="AZ109" s="15"/>
      <c r="BA109" s="15"/>
      <c r="BB109" s="15"/>
      <c r="BC109" s="15"/>
      <c r="BD109" s="15"/>
      <c r="BE109" s="15"/>
    </row>
    <row r="110" spans="44:57" x14ac:dyDescent="0.35">
      <c r="AR110" s="15" t="s">
        <v>151</v>
      </c>
      <c r="AS110" s="15">
        <v>0.48</v>
      </c>
      <c r="AT110" s="15"/>
      <c r="AU110" s="15" t="s">
        <v>151</v>
      </c>
      <c r="AV110" s="15">
        <v>0.48</v>
      </c>
      <c r="AW110" s="15"/>
      <c r="AX110" s="15" t="s">
        <v>151</v>
      </c>
      <c r="AY110" s="15">
        <v>0.48</v>
      </c>
      <c r="AZ110" s="15"/>
      <c r="BA110" s="15"/>
      <c r="BB110" s="15"/>
      <c r="BC110" s="15"/>
      <c r="BD110" s="15"/>
      <c r="BE110" s="15"/>
    </row>
    <row r="111" spans="44:57" x14ac:dyDescent="0.35">
      <c r="AR111" s="15" t="s">
        <v>152</v>
      </c>
      <c r="AS111" s="15">
        <v>0.08</v>
      </c>
      <c r="AT111" s="15"/>
      <c r="AU111" s="15" t="s">
        <v>152</v>
      </c>
      <c r="AV111" s="15">
        <v>0.08</v>
      </c>
      <c r="AW111" s="15"/>
      <c r="AX111" s="15" t="s">
        <v>152</v>
      </c>
      <c r="AY111" s="15">
        <v>0.08</v>
      </c>
      <c r="AZ111" s="15"/>
      <c r="BA111" s="15"/>
      <c r="BB111" s="15"/>
      <c r="BC111" s="15"/>
      <c r="BD111" s="15"/>
      <c r="BE111" s="15"/>
    </row>
    <row r="112" spans="44:57" x14ac:dyDescent="0.35">
      <c r="AR112" s="15" t="s">
        <v>257</v>
      </c>
      <c r="AS112" s="15">
        <v>0.9</v>
      </c>
      <c r="AT112" s="15"/>
      <c r="AU112" s="15" t="s">
        <v>257</v>
      </c>
      <c r="AV112" s="15">
        <v>0.9</v>
      </c>
      <c r="AW112" s="15"/>
      <c r="AX112" s="15" t="s">
        <v>257</v>
      </c>
      <c r="AY112" s="15">
        <v>0.9</v>
      </c>
      <c r="AZ112" s="15"/>
      <c r="BA112" s="15"/>
      <c r="BB112" s="15"/>
      <c r="BC112" s="15"/>
      <c r="BD112" s="15"/>
      <c r="BE112" s="15"/>
    </row>
    <row r="113" spans="44:57" x14ac:dyDescent="0.35">
      <c r="AR113" s="15" t="s">
        <v>258</v>
      </c>
      <c r="AS113" s="15">
        <v>0.05</v>
      </c>
      <c r="AT113" s="15"/>
      <c r="AU113" s="15" t="s">
        <v>258</v>
      </c>
      <c r="AV113" s="15">
        <v>0.05</v>
      </c>
      <c r="AW113" s="15"/>
      <c r="AX113" s="15" t="s">
        <v>258</v>
      </c>
      <c r="AY113" s="15">
        <v>0.05</v>
      </c>
      <c r="AZ113" s="15"/>
      <c r="BA113" s="15"/>
      <c r="BB113" s="15"/>
      <c r="BC113" s="15"/>
      <c r="BD113" s="15"/>
      <c r="BE113" s="15"/>
    </row>
    <row r="114" spans="44:57" x14ac:dyDescent="0.35">
      <c r="AR114" s="15"/>
      <c r="AS114" s="15"/>
      <c r="AT114" s="15"/>
      <c r="AU114" s="15"/>
      <c r="AV114" s="15"/>
      <c r="AW114" s="15"/>
      <c r="AX114" s="15"/>
      <c r="AY114" s="15"/>
      <c r="AZ114" s="15"/>
      <c r="BA114" s="15"/>
      <c r="BB114" s="15"/>
      <c r="BC114" s="15"/>
      <c r="BD114" s="15"/>
      <c r="BE114" s="15"/>
    </row>
    <row r="115" spans="44:57" x14ac:dyDescent="0.35">
      <c r="AR115" s="15" t="s">
        <v>476</v>
      </c>
      <c r="AS115" s="15">
        <v>3</v>
      </c>
      <c r="AT115" s="15"/>
      <c r="AU115" s="15" t="s">
        <v>476</v>
      </c>
      <c r="AV115" s="15">
        <v>5</v>
      </c>
      <c r="AW115" s="15"/>
      <c r="AX115" s="15" t="s">
        <v>476</v>
      </c>
      <c r="AY115" s="15">
        <v>7</v>
      </c>
      <c r="AZ115" s="15"/>
      <c r="BA115" s="15"/>
      <c r="BB115" s="15"/>
      <c r="BC115" s="15"/>
      <c r="BD115" s="15"/>
      <c r="BE115" s="15"/>
    </row>
    <row r="116" spans="44:57" x14ac:dyDescent="0.35">
      <c r="AR116" s="15" t="s">
        <v>145</v>
      </c>
      <c r="AS116" s="15">
        <v>1000</v>
      </c>
      <c r="AT116" s="15"/>
      <c r="AU116" s="15" t="s">
        <v>145</v>
      </c>
      <c r="AV116" s="15">
        <v>1000</v>
      </c>
      <c r="AW116" s="15"/>
      <c r="AX116" s="15" t="s">
        <v>145</v>
      </c>
      <c r="AY116" s="15">
        <v>1000</v>
      </c>
      <c r="AZ116" s="15"/>
      <c r="BA116" s="15"/>
      <c r="BB116" s="15"/>
      <c r="BC116" s="15"/>
      <c r="BD116" s="15"/>
      <c r="BE116" s="15"/>
    </row>
    <row r="117" spans="44:57" x14ac:dyDescent="0.35">
      <c r="AR117" s="15" t="s">
        <v>146</v>
      </c>
      <c r="AS117" s="15">
        <v>10</v>
      </c>
      <c r="AT117" s="15"/>
      <c r="AU117" s="15" t="s">
        <v>146</v>
      </c>
      <c r="AV117" s="15">
        <v>10</v>
      </c>
      <c r="AW117" s="15"/>
      <c r="AX117" s="15" t="s">
        <v>146</v>
      </c>
      <c r="AY117" s="15">
        <v>10</v>
      </c>
      <c r="AZ117" s="15"/>
      <c r="BA117" s="15"/>
      <c r="BB117" s="15"/>
      <c r="BC117" s="15"/>
      <c r="BD117" s="15"/>
      <c r="BE117" s="15"/>
    </row>
    <row r="118" spans="44:57" x14ac:dyDescent="0.35">
      <c r="AR118" s="15" t="s">
        <v>147</v>
      </c>
      <c r="AS118" s="15">
        <v>0.46</v>
      </c>
      <c r="AT118" s="15"/>
      <c r="AU118" s="15" t="s">
        <v>147</v>
      </c>
      <c r="AV118" s="15">
        <v>0.46</v>
      </c>
      <c r="AW118" s="15"/>
      <c r="AX118" s="15" t="s">
        <v>147</v>
      </c>
      <c r="AY118" s="15">
        <v>0.46</v>
      </c>
      <c r="AZ118" s="15"/>
      <c r="BA118" s="15"/>
      <c r="BB118" s="15"/>
      <c r="BC118" s="15"/>
      <c r="BD118" s="15"/>
      <c r="BE118" s="15"/>
    </row>
    <row r="119" spans="44:57" x14ac:dyDescent="0.35">
      <c r="AR119" s="15" t="s">
        <v>26</v>
      </c>
      <c r="AS119" s="6" t="s">
        <v>493</v>
      </c>
      <c r="AT119" s="15"/>
      <c r="AU119" s="15" t="s">
        <v>26</v>
      </c>
      <c r="AV119" s="6" t="s">
        <v>491</v>
      </c>
      <c r="AW119" s="15"/>
      <c r="AX119" s="15" t="s">
        <v>26</v>
      </c>
      <c r="AY119" s="6" t="s">
        <v>492</v>
      </c>
      <c r="AZ119" s="15"/>
      <c r="BA119" s="15"/>
      <c r="BB119" s="6"/>
      <c r="BC119" s="15"/>
      <c r="BD119" s="15"/>
      <c r="BE119" s="6"/>
    </row>
    <row r="120" spans="44:57" x14ac:dyDescent="0.35">
      <c r="AR120" s="15" t="s">
        <v>32</v>
      </c>
      <c r="AS120" s="15">
        <v>2709</v>
      </c>
      <c r="AT120" s="15"/>
      <c r="AU120" s="15" t="s">
        <v>32</v>
      </c>
      <c r="AV120" s="15">
        <v>2709</v>
      </c>
      <c r="AW120" s="15"/>
      <c r="AX120" s="15" t="s">
        <v>32</v>
      </c>
      <c r="AY120" s="15">
        <v>2709</v>
      </c>
      <c r="AZ120" s="15"/>
      <c r="BA120" s="15"/>
      <c r="BB120" s="15"/>
      <c r="BC120" s="15"/>
      <c r="BD120" s="15"/>
      <c r="BE120" s="15"/>
    </row>
    <row r="121" spans="44:57" x14ac:dyDescent="0.35">
      <c r="AR121" s="15" t="s">
        <v>149</v>
      </c>
      <c r="AS121" s="15">
        <v>1349</v>
      </c>
      <c r="AT121" s="15"/>
      <c r="AU121" s="15" t="s">
        <v>149</v>
      </c>
      <c r="AV121" s="15">
        <v>1406</v>
      </c>
      <c r="AW121" s="15"/>
      <c r="AX121" s="15" t="s">
        <v>149</v>
      </c>
      <c r="AY121" s="15">
        <v>1527</v>
      </c>
      <c r="AZ121" s="15"/>
      <c r="BA121" s="15"/>
      <c r="BB121" s="15"/>
      <c r="BC121" s="15"/>
      <c r="BD121" s="15"/>
      <c r="BE121" s="15"/>
    </row>
    <row r="122" spans="44:57" x14ac:dyDescent="0.35">
      <c r="AR122" s="15" t="s">
        <v>150</v>
      </c>
      <c r="AS122" s="15"/>
      <c r="AT122" s="15"/>
      <c r="AU122" s="15" t="s">
        <v>150</v>
      </c>
      <c r="AV122" s="15"/>
      <c r="AW122" s="15"/>
      <c r="AX122" s="15" t="s">
        <v>150</v>
      </c>
      <c r="AY122" s="15"/>
      <c r="AZ122" s="15"/>
      <c r="BA122" s="15"/>
      <c r="BB122" s="15"/>
      <c r="BC122" s="15"/>
      <c r="BD122" s="15"/>
      <c r="BE122" s="15"/>
    </row>
    <row r="123" spans="44:57" x14ac:dyDescent="0.35">
      <c r="AR123" s="15" t="s">
        <v>151</v>
      </c>
      <c r="AS123" s="15">
        <v>0.46</v>
      </c>
      <c r="AT123" s="15"/>
      <c r="AU123" s="15" t="s">
        <v>151</v>
      </c>
      <c r="AV123" s="15">
        <v>0.46</v>
      </c>
      <c r="AW123" s="15"/>
      <c r="AX123" s="15" t="s">
        <v>151</v>
      </c>
      <c r="AY123" s="15">
        <v>0.46</v>
      </c>
      <c r="AZ123" s="15"/>
      <c r="BA123" s="15"/>
      <c r="BB123" s="15"/>
      <c r="BC123" s="15"/>
      <c r="BD123" s="15"/>
      <c r="BE123" s="15"/>
    </row>
    <row r="124" spans="44:57" x14ac:dyDescent="0.35">
      <c r="AR124" s="15" t="s">
        <v>152</v>
      </c>
      <c r="AS124" s="15">
        <v>0.08</v>
      </c>
      <c r="AT124" s="15"/>
      <c r="AU124" s="15" t="s">
        <v>152</v>
      </c>
      <c r="AV124" s="15">
        <v>0.08</v>
      </c>
      <c r="AW124" s="15"/>
      <c r="AX124" s="15" t="s">
        <v>152</v>
      </c>
      <c r="AY124" s="15">
        <v>0.08</v>
      </c>
      <c r="AZ124" s="15"/>
      <c r="BA124" s="15"/>
      <c r="BB124" s="15"/>
      <c r="BC124" s="15"/>
      <c r="BD124" s="15"/>
      <c r="BE124" s="15"/>
    </row>
    <row r="125" spans="44:57" x14ac:dyDescent="0.35">
      <c r="AR125" s="15" t="s">
        <v>257</v>
      </c>
      <c r="AS125" s="15">
        <v>0.9</v>
      </c>
      <c r="AT125" s="15"/>
      <c r="AU125" s="15" t="s">
        <v>257</v>
      </c>
      <c r="AV125" s="15">
        <v>0.9</v>
      </c>
      <c r="AW125" s="15"/>
      <c r="AX125" s="15" t="s">
        <v>257</v>
      </c>
      <c r="AY125" s="15">
        <v>0.9</v>
      </c>
      <c r="AZ125" s="15"/>
      <c r="BA125" s="15"/>
      <c r="BB125" s="15"/>
      <c r="BC125" s="15"/>
      <c r="BD125" s="15"/>
      <c r="BE125" s="15"/>
    </row>
    <row r="126" spans="44:57" x14ac:dyDescent="0.35">
      <c r="AR126" s="15" t="s">
        <v>258</v>
      </c>
      <c r="AS126" s="15">
        <v>0.05</v>
      </c>
      <c r="AT126" s="15"/>
      <c r="AU126" s="15" t="s">
        <v>258</v>
      </c>
      <c r="AV126" s="15">
        <v>0.05</v>
      </c>
      <c r="AW126" s="15"/>
      <c r="AX126" s="15" t="s">
        <v>258</v>
      </c>
      <c r="AY126" s="15">
        <v>0.05</v>
      </c>
      <c r="AZ126" s="15"/>
      <c r="BA126" s="15"/>
      <c r="BB126" s="15"/>
      <c r="BC126" s="15"/>
      <c r="BD126" s="15"/>
      <c r="BE126" s="15"/>
    </row>
    <row r="127" spans="44:57" x14ac:dyDescent="0.35">
      <c r="AR127" s="15"/>
      <c r="AS127" s="15"/>
      <c r="AT127" s="15"/>
      <c r="AU127" s="15"/>
      <c r="AV127" s="15"/>
      <c r="AW127" s="15"/>
      <c r="AX127" s="15"/>
      <c r="AY127" s="15"/>
      <c r="AZ127" s="15"/>
      <c r="BA127" s="15"/>
      <c r="BB127" s="15"/>
      <c r="BC127" s="15"/>
      <c r="BD127" s="15"/>
      <c r="BE127" s="15"/>
    </row>
    <row r="128" spans="44:57" x14ac:dyDescent="0.35">
      <c r="AR128" s="15" t="s">
        <v>476</v>
      </c>
      <c r="AS128" s="15">
        <v>3</v>
      </c>
      <c r="AT128" s="15"/>
      <c r="AU128" s="15" t="s">
        <v>476</v>
      </c>
      <c r="AV128" s="15">
        <v>5</v>
      </c>
      <c r="AW128" s="15"/>
      <c r="AX128" s="15" t="s">
        <v>476</v>
      </c>
      <c r="AY128" s="15">
        <v>7</v>
      </c>
      <c r="AZ128" s="15"/>
      <c r="BA128" s="15"/>
      <c r="BB128" s="15"/>
      <c r="BC128" s="15"/>
      <c r="BD128" s="15"/>
      <c r="BE128" s="15"/>
    </row>
    <row r="129" spans="44:57" x14ac:dyDescent="0.35">
      <c r="AR129" s="15" t="s">
        <v>145</v>
      </c>
      <c r="AS129" s="15">
        <v>1500</v>
      </c>
      <c r="AT129" s="15"/>
      <c r="AU129" s="15" t="s">
        <v>145</v>
      </c>
      <c r="AV129" s="15">
        <v>1500</v>
      </c>
      <c r="AW129" s="15"/>
      <c r="AX129" s="15" t="s">
        <v>145</v>
      </c>
      <c r="AY129" s="15">
        <v>1500</v>
      </c>
      <c r="AZ129" s="15"/>
      <c r="BA129" s="15"/>
      <c r="BB129" s="15"/>
      <c r="BC129" s="15"/>
      <c r="BD129" s="15"/>
      <c r="BE129" s="15"/>
    </row>
    <row r="130" spans="44:57" x14ac:dyDescent="0.35">
      <c r="AR130" s="15" t="s">
        <v>146</v>
      </c>
      <c r="AS130" s="15">
        <v>10</v>
      </c>
      <c r="AT130" s="15"/>
      <c r="AU130" s="15" t="s">
        <v>146</v>
      </c>
      <c r="AV130" s="15">
        <v>10</v>
      </c>
      <c r="AW130" s="15"/>
      <c r="AX130" s="15" t="s">
        <v>146</v>
      </c>
      <c r="AY130" s="15">
        <v>10</v>
      </c>
      <c r="AZ130" s="15"/>
      <c r="BA130" s="15"/>
      <c r="BB130" s="15"/>
      <c r="BC130" s="15"/>
      <c r="BD130" s="15"/>
      <c r="BE130" s="15"/>
    </row>
    <row r="131" spans="44:57" x14ac:dyDescent="0.35">
      <c r="AR131" s="15" t="s">
        <v>147</v>
      </c>
      <c r="AS131" s="15">
        <v>0.45</v>
      </c>
      <c r="AT131" s="15"/>
      <c r="AU131" s="15" t="s">
        <v>147</v>
      </c>
      <c r="AV131" s="15">
        <v>0.45</v>
      </c>
      <c r="AW131" s="15"/>
      <c r="AX131" s="15" t="s">
        <v>147</v>
      </c>
      <c r="AY131" s="15">
        <v>0.45</v>
      </c>
      <c r="AZ131" s="15"/>
      <c r="BA131" s="15"/>
      <c r="BB131" s="15"/>
      <c r="BC131" s="15"/>
      <c r="BD131" s="15"/>
      <c r="BE131" s="15"/>
    </row>
    <row r="132" spans="44:57" x14ac:dyDescent="0.35">
      <c r="AR132" s="15" t="s">
        <v>26</v>
      </c>
      <c r="AS132" s="6" t="s">
        <v>493</v>
      </c>
      <c r="AT132" s="15"/>
      <c r="AU132" s="15" t="s">
        <v>26</v>
      </c>
      <c r="AV132" s="6" t="s">
        <v>491</v>
      </c>
      <c r="AW132" s="15"/>
      <c r="AX132" s="15" t="s">
        <v>26</v>
      </c>
      <c r="AY132" s="6" t="s">
        <v>494</v>
      </c>
      <c r="AZ132" s="15"/>
      <c r="BA132" s="15"/>
      <c r="BB132" s="6"/>
      <c r="BC132" s="15"/>
      <c r="BD132" s="15"/>
      <c r="BE132" s="6"/>
    </row>
    <row r="133" spans="44:57" x14ac:dyDescent="0.35">
      <c r="AR133" s="15" t="s">
        <v>32</v>
      </c>
      <c r="AS133" s="15">
        <v>3323</v>
      </c>
      <c r="AT133" s="15"/>
      <c r="AU133" s="15" t="s">
        <v>32</v>
      </c>
      <c r="AV133" s="15">
        <v>3323</v>
      </c>
      <c r="AW133" s="15"/>
      <c r="AX133" s="15" t="s">
        <v>32</v>
      </c>
      <c r="AY133" s="15">
        <v>3323</v>
      </c>
      <c r="AZ133" s="15"/>
      <c r="BA133" s="15"/>
      <c r="BB133" s="15"/>
      <c r="BC133" s="15"/>
      <c r="BD133" s="15"/>
      <c r="BE133" s="15"/>
    </row>
    <row r="134" spans="44:57" x14ac:dyDescent="0.35">
      <c r="AR134" s="15" t="s">
        <v>149</v>
      </c>
      <c r="AS134" s="15">
        <v>1604</v>
      </c>
      <c r="AT134" s="15"/>
      <c r="AU134" s="15" t="s">
        <v>149</v>
      </c>
      <c r="AV134" s="15">
        <v>1663</v>
      </c>
      <c r="AW134" s="15"/>
      <c r="AX134" s="15" t="s">
        <v>149</v>
      </c>
      <c r="AY134" s="15">
        <v>1810</v>
      </c>
      <c r="AZ134" s="15"/>
      <c r="BA134" s="15"/>
      <c r="BB134" s="15"/>
      <c r="BC134" s="15"/>
      <c r="BD134" s="15"/>
      <c r="BE134" s="15"/>
    </row>
    <row r="135" spans="44:57" x14ac:dyDescent="0.35">
      <c r="AR135" s="15" t="s">
        <v>150</v>
      </c>
      <c r="AS135" s="15"/>
      <c r="AT135" s="15"/>
      <c r="AU135" s="15" t="s">
        <v>150</v>
      </c>
      <c r="AV135" s="15"/>
      <c r="AW135" s="15"/>
      <c r="AX135" s="15" t="s">
        <v>150</v>
      </c>
      <c r="AY135" s="15"/>
      <c r="AZ135" s="15"/>
      <c r="BA135" s="15"/>
      <c r="BB135" s="15"/>
      <c r="BC135" s="15"/>
      <c r="BD135" s="15"/>
      <c r="BE135" s="15"/>
    </row>
    <row r="136" spans="44:57" x14ac:dyDescent="0.35">
      <c r="AR136" s="15" t="s">
        <v>151</v>
      </c>
      <c r="AS136" s="15">
        <v>0.44</v>
      </c>
      <c r="AT136" s="15"/>
      <c r="AU136" s="15" t="s">
        <v>151</v>
      </c>
      <c r="AV136" s="15">
        <v>0.44</v>
      </c>
      <c r="AW136" s="15"/>
      <c r="AX136" s="15" t="s">
        <v>151</v>
      </c>
      <c r="AY136" s="15">
        <v>0.44</v>
      </c>
      <c r="AZ136" s="15"/>
      <c r="BA136" s="15"/>
      <c r="BB136" s="15"/>
      <c r="BC136" s="15"/>
      <c r="BD136" s="15"/>
      <c r="BE136" s="15"/>
    </row>
    <row r="137" spans="44:57" x14ac:dyDescent="0.35">
      <c r="AR137" s="15" t="s">
        <v>152</v>
      </c>
      <c r="AS137" s="15">
        <v>0.08</v>
      </c>
      <c r="AT137" s="15"/>
      <c r="AU137" s="15" t="s">
        <v>152</v>
      </c>
      <c r="AV137" s="15">
        <v>0.08</v>
      </c>
      <c r="AW137" s="15"/>
      <c r="AX137" s="15" t="s">
        <v>152</v>
      </c>
      <c r="AY137" s="15">
        <v>0.08</v>
      </c>
      <c r="AZ137" s="15"/>
      <c r="BA137" s="15"/>
      <c r="BB137" s="15"/>
      <c r="BC137" s="15"/>
      <c r="BD137" s="15"/>
      <c r="BE137" s="15"/>
    </row>
    <row r="138" spans="44:57" x14ac:dyDescent="0.35">
      <c r="AR138" s="15" t="s">
        <v>257</v>
      </c>
      <c r="AS138" s="15">
        <v>0.9</v>
      </c>
      <c r="AT138" s="15"/>
      <c r="AU138" s="15" t="s">
        <v>257</v>
      </c>
      <c r="AV138" s="15">
        <v>0.9</v>
      </c>
      <c r="AW138" s="15"/>
      <c r="AX138" s="15" t="s">
        <v>257</v>
      </c>
      <c r="AY138" s="15">
        <v>0.9</v>
      </c>
      <c r="AZ138" s="15"/>
      <c r="BA138" s="15"/>
      <c r="BB138" s="15"/>
      <c r="BC138" s="15"/>
      <c r="BD138" s="15"/>
      <c r="BE138" s="15"/>
    </row>
    <row r="139" spans="44:57" x14ac:dyDescent="0.35">
      <c r="AR139" s="15" t="s">
        <v>258</v>
      </c>
      <c r="AS139" s="15">
        <v>0.05</v>
      </c>
      <c r="AT139" s="15"/>
      <c r="AU139" s="15" t="s">
        <v>258</v>
      </c>
      <c r="AV139" s="15">
        <v>0.05</v>
      </c>
      <c r="AW139" s="15"/>
      <c r="AX139" s="15" t="s">
        <v>258</v>
      </c>
      <c r="AY139" s="15">
        <v>0.05</v>
      </c>
      <c r="AZ139" s="15"/>
      <c r="BA139" s="15"/>
      <c r="BB139" s="15"/>
      <c r="BC139" s="15"/>
      <c r="BD139" s="15"/>
      <c r="BE139" s="1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FAA0-0448-4C82-802D-A975AD0AC322}">
  <dimension ref="A1:AZ545"/>
  <sheetViews>
    <sheetView topLeftCell="H331" zoomScale="113" zoomScaleNormal="59" workbookViewId="0">
      <selection activeCell="K341" sqref="K341"/>
    </sheetView>
  </sheetViews>
  <sheetFormatPr defaultRowHeight="14.5" x14ac:dyDescent="0.35"/>
  <cols>
    <col min="1" max="1" width="12.90625" customWidth="1"/>
    <col min="2" max="2" width="9.81640625" customWidth="1"/>
    <col min="3" max="9" width="9.81640625" bestFit="1" customWidth="1"/>
    <col min="11" max="11" width="13.81640625" bestFit="1" customWidth="1"/>
    <col min="12" max="12" width="12.08984375" customWidth="1"/>
    <col min="20" max="20" width="13.7265625" bestFit="1" customWidth="1"/>
    <col min="23" max="23" width="9.08984375" customWidth="1"/>
    <col min="26" max="26" width="10" customWidth="1"/>
    <col min="35" max="35" width="13.26953125" bestFit="1" customWidth="1"/>
    <col min="45" max="45" width="13.26953125" bestFit="1" customWidth="1"/>
  </cols>
  <sheetData>
    <row r="1" spans="1:44" x14ac:dyDescent="0.35">
      <c r="A1" t="s">
        <v>378</v>
      </c>
      <c r="B1" t="s">
        <v>257</v>
      </c>
      <c r="L1" t="s">
        <v>379</v>
      </c>
      <c r="W1" t="s">
        <v>380</v>
      </c>
    </row>
    <row r="2" spans="1:44" x14ac:dyDescent="0.35">
      <c r="B2" t="s">
        <v>369</v>
      </c>
      <c r="C2" t="s">
        <v>370</v>
      </c>
      <c r="D2" t="s">
        <v>371</v>
      </c>
      <c r="E2" t="s">
        <v>372</v>
      </c>
      <c r="F2" t="s">
        <v>373</v>
      </c>
      <c r="G2" t="s">
        <v>374</v>
      </c>
      <c r="H2" t="s">
        <v>375</v>
      </c>
      <c r="I2" t="s">
        <v>376</v>
      </c>
      <c r="J2" t="s">
        <v>377</v>
      </c>
      <c r="M2" t="s">
        <v>369</v>
      </c>
      <c r="N2" t="s">
        <v>370</v>
      </c>
      <c r="O2" t="s">
        <v>371</v>
      </c>
      <c r="P2" t="s">
        <v>372</v>
      </c>
      <c r="Q2" t="s">
        <v>373</v>
      </c>
      <c r="R2" t="s">
        <v>374</v>
      </c>
      <c r="S2" t="s">
        <v>375</v>
      </c>
      <c r="T2" t="s">
        <v>376</v>
      </c>
      <c r="U2" t="s">
        <v>377</v>
      </c>
      <c r="X2" t="s">
        <v>369</v>
      </c>
      <c r="Y2" t="s">
        <v>370</v>
      </c>
      <c r="Z2" t="s">
        <v>371</v>
      </c>
      <c r="AA2" t="s">
        <v>372</v>
      </c>
      <c r="AB2" t="s">
        <v>373</v>
      </c>
      <c r="AC2" t="s">
        <v>374</v>
      </c>
      <c r="AD2" t="s">
        <v>375</v>
      </c>
      <c r="AE2" t="s">
        <v>376</v>
      </c>
      <c r="AF2" t="s">
        <v>377</v>
      </c>
    </row>
    <row r="3" spans="1:44" x14ac:dyDescent="0.35">
      <c r="A3">
        <v>1</v>
      </c>
      <c r="B3" s="10">
        <v>4.202</v>
      </c>
      <c r="C3" s="10">
        <v>4.88</v>
      </c>
      <c r="D3" s="10">
        <v>5.2789999999999999</v>
      </c>
      <c r="E3" s="10">
        <v>5.5640000000000001</v>
      </c>
      <c r="F3" s="10">
        <v>5.7839999999999998</v>
      </c>
      <c r="G3" s="10">
        <v>5.9649999999999999</v>
      </c>
      <c r="H3" s="10">
        <v>6.1180000000000003</v>
      </c>
      <c r="I3" s="10">
        <v>6.2510000000000003</v>
      </c>
      <c r="J3" s="10">
        <v>6.3680000000000003</v>
      </c>
      <c r="L3">
        <v>1</v>
      </c>
      <c r="M3">
        <v>-0.247</v>
      </c>
      <c r="N3">
        <v>-0.877</v>
      </c>
      <c r="O3">
        <v>-0.246</v>
      </c>
      <c r="P3">
        <v>0.69899999999999995</v>
      </c>
      <c r="Q3">
        <v>-0.29899999999999999</v>
      </c>
      <c r="R3">
        <v>0.224</v>
      </c>
      <c r="S3">
        <v>5.8000000000000003E-2</v>
      </c>
      <c r="T3">
        <v>-5.0999999999999997E-2</v>
      </c>
      <c r="U3">
        <v>-0.39</v>
      </c>
      <c r="W3">
        <v>1</v>
      </c>
      <c r="X3">
        <v>6.4000000000000001E-2</v>
      </c>
      <c r="Y3">
        <v>0.128</v>
      </c>
      <c r="Z3">
        <v>0.191</v>
      </c>
      <c r="AA3">
        <v>0.254</v>
      </c>
      <c r="AB3">
        <v>0.318</v>
      </c>
      <c r="AC3">
        <v>0.38100000000000001</v>
      </c>
      <c r="AD3">
        <v>0.44400000000000001</v>
      </c>
      <c r="AE3">
        <v>0.50800000000000001</v>
      </c>
      <c r="AF3">
        <v>0.57099999999999995</v>
      </c>
    </row>
    <row r="4" spans="1:44" x14ac:dyDescent="0.35">
      <c r="A4">
        <v>2</v>
      </c>
      <c r="B4" s="10">
        <v>3.867</v>
      </c>
      <c r="C4" s="10">
        <v>4.5449999999999999</v>
      </c>
      <c r="D4" s="10">
        <v>4.944</v>
      </c>
      <c r="E4" s="10">
        <v>5.2290000000000001</v>
      </c>
      <c r="F4" s="10">
        <v>5.45</v>
      </c>
      <c r="G4" s="10">
        <v>5.6310000000000002</v>
      </c>
      <c r="H4" s="10">
        <v>5.7850000000000001</v>
      </c>
      <c r="I4" s="10">
        <v>5.9169999999999998</v>
      </c>
      <c r="J4" s="10">
        <v>6.0350000000000001</v>
      </c>
      <c r="L4">
        <v>2</v>
      </c>
      <c r="M4">
        <v>-0.13100000000000001</v>
      </c>
      <c r="N4">
        <v>-0.70799999999999996</v>
      </c>
      <c r="O4">
        <v>-0.19500000000000001</v>
      </c>
      <c r="P4">
        <v>0.41799999999999998</v>
      </c>
      <c r="Q4">
        <v>-0.34200000000000003</v>
      </c>
      <c r="R4">
        <v>0.32400000000000001</v>
      </c>
      <c r="S4">
        <v>5.8000000000000003E-2</v>
      </c>
      <c r="T4">
        <v>-9.9000000000000005E-2</v>
      </c>
      <c r="U4">
        <v>-0.36199999999999999</v>
      </c>
      <c r="W4">
        <v>2</v>
      </c>
      <c r="X4">
        <v>6.7000000000000004E-2</v>
      </c>
      <c r="Y4">
        <v>0.13100000000000001</v>
      </c>
      <c r="Z4">
        <v>0.19600000000000001</v>
      </c>
      <c r="AA4">
        <v>0.26</v>
      </c>
      <c r="AB4">
        <v>0.32500000000000001</v>
      </c>
      <c r="AC4">
        <v>0.38900000000000001</v>
      </c>
      <c r="AD4">
        <v>0.45400000000000001</v>
      </c>
      <c r="AE4">
        <v>0.51800000000000002</v>
      </c>
      <c r="AF4">
        <v>0.58299999999999996</v>
      </c>
    </row>
    <row r="5" spans="1:44" x14ac:dyDescent="0.35">
      <c r="A5">
        <v>3</v>
      </c>
      <c r="B5" s="10">
        <v>3.78</v>
      </c>
      <c r="C5" s="10">
        <v>4.4589999999999996</v>
      </c>
      <c r="D5" s="10">
        <v>4.859</v>
      </c>
      <c r="E5" s="10">
        <v>5.1440000000000001</v>
      </c>
      <c r="F5" s="10">
        <v>5.3650000000000002</v>
      </c>
      <c r="G5" s="10">
        <v>5.5460000000000003</v>
      </c>
      <c r="H5" s="10">
        <v>5.7</v>
      </c>
      <c r="I5" s="10">
        <v>5.8330000000000002</v>
      </c>
      <c r="J5" s="10">
        <v>5.95</v>
      </c>
      <c r="L5">
        <v>3</v>
      </c>
      <c r="M5">
        <v>-0.09</v>
      </c>
      <c r="N5">
        <v>-0.82199999999999995</v>
      </c>
      <c r="O5">
        <v>-0.436</v>
      </c>
      <c r="P5" s="13">
        <v>0.56399999999999995</v>
      </c>
      <c r="Q5">
        <v>-0.122</v>
      </c>
      <c r="R5">
        <v>0.23699999999999999</v>
      </c>
      <c r="S5">
        <v>8.5999999999999993E-2</v>
      </c>
      <c r="T5">
        <v>0.10299999999999999</v>
      </c>
      <c r="U5">
        <v>-0.378</v>
      </c>
      <c r="W5">
        <v>3</v>
      </c>
      <c r="X5">
        <v>5.5E-2</v>
      </c>
      <c r="Y5">
        <v>0.108</v>
      </c>
      <c r="Z5">
        <v>0.161</v>
      </c>
      <c r="AA5">
        <v>0.215</v>
      </c>
      <c r="AB5">
        <v>0.26800000000000002</v>
      </c>
      <c r="AC5">
        <v>0.32100000000000001</v>
      </c>
      <c r="AD5">
        <v>0.375</v>
      </c>
      <c r="AE5">
        <v>0.42799999999999999</v>
      </c>
      <c r="AF5">
        <v>0.48099999999999998</v>
      </c>
    </row>
    <row r="6" spans="1:44" x14ac:dyDescent="0.35">
      <c r="A6">
        <v>4</v>
      </c>
      <c r="B6" s="10">
        <v>4.649</v>
      </c>
      <c r="C6" s="10">
        <v>5.3369999999999997</v>
      </c>
      <c r="D6" s="10">
        <v>5.74</v>
      </c>
      <c r="E6" s="10">
        <v>6.0270000000000001</v>
      </c>
      <c r="F6" s="10">
        <v>6.25</v>
      </c>
      <c r="G6" s="10">
        <v>6.4320000000000004</v>
      </c>
      <c r="H6" s="10">
        <v>6.5860000000000003</v>
      </c>
      <c r="I6" s="10">
        <v>6.7190000000000003</v>
      </c>
      <c r="J6" s="10">
        <v>6.8369999999999997</v>
      </c>
      <c r="L6">
        <v>4</v>
      </c>
      <c r="M6">
        <v>-0.41799999999999998</v>
      </c>
      <c r="N6">
        <v>-0.84099999999999997</v>
      </c>
      <c r="O6">
        <v>0.114</v>
      </c>
      <c r="P6" s="9">
        <v>0.55700000000000005</v>
      </c>
      <c r="Q6">
        <v>-0.499</v>
      </c>
      <c r="R6">
        <v>0.193</v>
      </c>
      <c r="S6">
        <v>0.23599999999999999</v>
      </c>
      <c r="T6">
        <v>-6.9000000000000006E-2</v>
      </c>
      <c r="U6">
        <v>-0.443</v>
      </c>
      <c r="W6">
        <v>4</v>
      </c>
      <c r="X6">
        <v>8.2000000000000003E-2</v>
      </c>
      <c r="Y6">
        <v>0.16300000000000001</v>
      </c>
      <c r="Z6">
        <v>0.24399999999999999</v>
      </c>
      <c r="AA6">
        <v>0.32500000000000001</v>
      </c>
      <c r="AB6">
        <v>0.40699999999999997</v>
      </c>
      <c r="AC6">
        <v>0.48799999999999999</v>
      </c>
      <c r="AD6">
        <v>0.56899999999999995</v>
      </c>
      <c r="AE6">
        <v>0.65</v>
      </c>
      <c r="AF6">
        <v>0.73099999999999998</v>
      </c>
    </row>
    <row r="7" spans="1:44" x14ac:dyDescent="0.35">
      <c r="A7">
        <v>5</v>
      </c>
      <c r="B7" s="10">
        <v>4.2830000000000004</v>
      </c>
      <c r="C7" s="10">
        <v>4.9649999999999999</v>
      </c>
      <c r="D7" s="10">
        <v>5.3659999999999997</v>
      </c>
      <c r="E7" s="10">
        <v>5.6520000000000001</v>
      </c>
      <c r="F7" s="10">
        <v>5.8739999999999997</v>
      </c>
      <c r="G7" s="10">
        <v>6.0549999999999997</v>
      </c>
      <c r="H7" s="10">
        <v>6.2080000000000002</v>
      </c>
      <c r="I7" s="10">
        <v>6.3419999999999996</v>
      </c>
      <c r="J7" s="10">
        <v>6.4589999999999996</v>
      </c>
      <c r="L7">
        <v>5</v>
      </c>
      <c r="M7">
        <v>-0.29199999999999998</v>
      </c>
      <c r="N7">
        <v>-0.90900000000000003</v>
      </c>
      <c r="O7">
        <v>-0.17799999999999999</v>
      </c>
      <c r="P7">
        <v>0.74299999999999999</v>
      </c>
      <c r="Q7">
        <v>-0.39500000000000002</v>
      </c>
      <c r="R7">
        <v>0.34399999999999997</v>
      </c>
      <c r="S7">
        <v>0.13700000000000001</v>
      </c>
      <c r="T7">
        <v>-6.0000000000000001E-3</v>
      </c>
      <c r="U7">
        <v>-0.307</v>
      </c>
      <c r="W7">
        <v>5</v>
      </c>
      <c r="X7">
        <v>6.6000000000000003E-2</v>
      </c>
      <c r="Y7">
        <v>0.13200000000000001</v>
      </c>
      <c r="Z7">
        <v>0.19700000000000001</v>
      </c>
      <c r="AA7">
        <v>0.26200000000000001</v>
      </c>
      <c r="AB7">
        <v>0.32800000000000001</v>
      </c>
      <c r="AC7">
        <v>0.39300000000000002</v>
      </c>
      <c r="AD7">
        <v>0.45800000000000002</v>
      </c>
      <c r="AE7">
        <v>0.52400000000000002</v>
      </c>
      <c r="AF7">
        <v>0.58899999999999997</v>
      </c>
    </row>
    <row r="9" spans="1:44" x14ac:dyDescent="0.35">
      <c r="A9" t="s">
        <v>381</v>
      </c>
      <c r="B9" s="11">
        <f>AVERAGE(B3:B7)</f>
        <v>4.1562000000000001</v>
      </c>
      <c r="C9" s="11">
        <f t="shared" ref="C9:AF9" si="0">AVERAGE(C3:C7)</f>
        <v>4.8372000000000002</v>
      </c>
      <c r="D9" s="11">
        <f t="shared" si="0"/>
        <v>5.2375999999999996</v>
      </c>
      <c r="E9" s="11">
        <f t="shared" si="0"/>
        <v>5.5232000000000001</v>
      </c>
      <c r="F9" s="11">
        <f t="shared" si="0"/>
        <v>5.7446000000000002</v>
      </c>
      <c r="G9" s="11">
        <f t="shared" si="0"/>
        <v>5.9257999999999997</v>
      </c>
      <c r="H9" s="11">
        <f t="shared" si="0"/>
        <v>6.0793999999999997</v>
      </c>
      <c r="I9" s="11">
        <f t="shared" si="0"/>
        <v>6.2123999999999997</v>
      </c>
      <c r="J9" s="12">
        <f t="shared" si="0"/>
        <v>6.3298000000000005</v>
      </c>
      <c r="K9" s="12"/>
      <c r="L9" t="s">
        <v>381</v>
      </c>
      <c r="M9" s="14">
        <f t="shared" si="0"/>
        <v>-0.23559999999999998</v>
      </c>
      <c r="N9" s="14">
        <f t="shared" si="0"/>
        <v>-0.83140000000000003</v>
      </c>
      <c r="O9" s="14">
        <f t="shared" si="0"/>
        <v>-0.18820000000000001</v>
      </c>
      <c r="P9" s="12">
        <f t="shared" si="0"/>
        <v>0.59619999999999995</v>
      </c>
      <c r="Q9" s="14">
        <f t="shared" si="0"/>
        <v>-0.33140000000000003</v>
      </c>
      <c r="R9" s="14">
        <f t="shared" si="0"/>
        <v>0.26440000000000002</v>
      </c>
      <c r="S9" s="14">
        <f t="shared" si="0"/>
        <v>0.11499999999999999</v>
      </c>
      <c r="T9" s="14">
        <f t="shared" si="0"/>
        <v>-2.4400000000000002E-2</v>
      </c>
      <c r="U9" s="14">
        <f t="shared" si="0"/>
        <v>-0.376</v>
      </c>
      <c r="V9" s="14"/>
      <c r="W9" t="s">
        <v>381</v>
      </c>
      <c r="X9" s="14">
        <f>AVERAGE(X3:X7)</f>
        <v>6.6799999999999998E-2</v>
      </c>
      <c r="Y9" s="14">
        <f t="shared" si="0"/>
        <v>0.13240000000000002</v>
      </c>
      <c r="Z9" s="14">
        <f t="shared" si="0"/>
        <v>0.19780000000000003</v>
      </c>
      <c r="AA9" s="14">
        <f t="shared" si="0"/>
        <v>0.26319999999999999</v>
      </c>
      <c r="AB9" s="14">
        <f t="shared" si="0"/>
        <v>0.32920000000000005</v>
      </c>
      <c r="AC9" s="14">
        <f t="shared" si="0"/>
        <v>0.39439999999999997</v>
      </c>
      <c r="AD9" s="14">
        <f t="shared" si="0"/>
        <v>0.46000000000000008</v>
      </c>
      <c r="AE9" s="14">
        <f t="shared" si="0"/>
        <v>0.52560000000000007</v>
      </c>
      <c r="AF9" s="12">
        <f t="shared" si="0"/>
        <v>0.59099999999999997</v>
      </c>
    </row>
    <row r="10" spans="1:44" x14ac:dyDescent="0.35">
      <c r="B10" t="s">
        <v>383</v>
      </c>
    </row>
    <row r="11" spans="1:44" x14ac:dyDescent="0.35">
      <c r="B11" t="s">
        <v>369</v>
      </c>
      <c r="C11" t="s">
        <v>370</v>
      </c>
      <c r="D11" t="s">
        <v>371</v>
      </c>
      <c r="E11" t="s">
        <v>372</v>
      </c>
      <c r="F11" t="s">
        <v>373</v>
      </c>
      <c r="G11" t="s">
        <v>374</v>
      </c>
      <c r="H11" t="s">
        <v>375</v>
      </c>
      <c r="I11" t="s">
        <v>376</v>
      </c>
      <c r="J11" t="s">
        <v>377</v>
      </c>
      <c r="M11" t="s">
        <v>369</v>
      </c>
      <c r="N11" t="s">
        <v>370</v>
      </c>
      <c r="O11" t="s">
        <v>371</v>
      </c>
      <c r="P11" t="s">
        <v>372</v>
      </c>
      <c r="Q11" t="s">
        <v>373</v>
      </c>
      <c r="R11" t="s">
        <v>374</v>
      </c>
      <c r="S11" t="s">
        <v>375</v>
      </c>
      <c r="T11" t="s">
        <v>376</v>
      </c>
      <c r="U11" t="s">
        <v>377</v>
      </c>
      <c r="X11" t="s">
        <v>369</v>
      </c>
      <c r="Y11" t="s">
        <v>370</v>
      </c>
      <c r="Z11" t="s">
        <v>371</v>
      </c>
      <c r="AA11" t="s">
        <v>372</v>
      </c>
      <c r="AB11" t="s">
        <v>373</v>
      </c>
      <c r="AC11" t="s">
        <v>374</v>
      </c>
      <c r="AD11" t="s">
        <v>375</v>
      </c>
      <c r="AE11" t="s">
        <v>376</v>
      </c>
      <c r="AF11" t="s">
        <v>377</v>
      </c>
      <c r="AJ11" t="s">
        <v>369</v>
      </c>
      <c r="AK11" t="s">
        <v>370</v>
      </c>
      <c r="AL11" t="s">
        <v>371</v>
      </c>
      <c r="AM11" t="s">
        <v>372</v>
      </c>
      <c r="AN11" t="s">
        <v>373</v>
      </c>
      <c r="AO11" t="s">
        <v>374</v>
      </c>
      <c r="AP11" t="s">
        <v>375</v>
      </c>
      <c r="AQ11" t="s">
        <v>376</v>
      </c>
      <c r="AR11" t="s">
        <v>377</v>
      </c>
    </row>
    <row r="12" spans="1:44" x14ac:dyDescent="0.35">
      <c r="A12">
        <v>1</v>
      </c>
      <c r="B12">
        <v>5.992</v>
      </c>
      <c r="C12">
        <v>5.992</v>
      </c>
      <c r="D12">
        <v>5.992</v>
      </c>
      <c r="E12">
        <v>5.992</v>
      </c>
      <c r="F12">
        <v>5.992</v>
      </c>
      <c r="G12">
        <v>6.0940000000000003</v>
      </c>
      <c r="H12">
        <v>7.6040000000000001</v>
      </c>
      <c r="I12">
        <v>9.1839999999999993</v>
      </c>
      <c r="L12">
        <v>1</v>
      </c>
      <c r="M12">
        <v>0.47599999999999998</v>
      </c>
      <c r="N12">
        <v>0.47599999999999998</v>
      </c>
      <c r="O12">
        <v>0.47599999999999998</v>
      </c>
      <c r="P12">
        <v>0.47599999999999998</v>
      </c>
      <c r="Q12">
        <v>0.47599999999999998</v>
      </c>
      <c r="R12">
        <v>0.5</v>
      </c>
      <c r="S12">
        <v>0.39200000000000002</v>
      </c>
      <c r="T12">
        <v>0.1</v>
      </c>
      <c r="W12">
        <v>1</v>
      </c>
      <c r="X12">
        <v>4.4999999999999998E-2</v>
      </c>
      <c r="Y12">
        <v>4.4999999999999998E-2</v>
      </c>
      <c r="Z12">
        <v>4.4999999999999998E-2</v>
      </c>
      <c r="AA12">
        <v>4.4999999999999998E-2</v>
      </c>
      <c r="AB12">
        <v>4.4999999999999998E-2</v>
      </c>
      <c r="AC12">
        <v>4.9000000000000002E-2</v>
      </c>
      <c r="AD12">
        <v>0.12</v>
      </c>
      <c r="AE12">
        <v>0.35499999999999998</v>
      </c>
      <c r="AI12">
        <v>1</v>
      </c>
      <c r="AJ12">
        <v>-4.0000000000000001E-3</v>
      </c>
      <c r="AK12">
        <v>-4.0000000000000001E-3</v>
      </c>
      <c r="AL12">
        <v>-4.0000000000000001E-3</v>
      </c>
      <c r="AM12">
        <v>-4.0000000000000001E-3</v>
      </c>
      <c r="AN12">
        <v>-4.0000000000000001E-3</v>
      </c>
      <c r="AO12">
        <v>-4.0000000000000001E-3</v>
      </c>
      <c r="AP12">
        <v>-8.0000000000000002E-3</v>
      </c>
      <c r="AQ12">
        <v>-0.01</v>
      </c>
    </row>
    <row r="13" spans="1:44" x14ac:dyDescent="0.35">
      <c r="A13">
        <v>2</v>
      </c>
      <c r="B13">
        <v>6.4569999999999999</v>
      </c>
      <c r="C13">
        <v>6.6260000000000003</v>
      </c>
      <c r="D13">
        <v>6.6260000000000003</v>
      </c>
      <c r="E13">
        <v>6.6260000000000003</v>
      </c>
      <c r="F13">
        <v>6.6260000000000003</v>
      </c>
      <c r="G13">
        <v>6.6260000000000003</v>
      </c>
      <c r="H13">
        <v>7.7279999999999998</v>
      </c>
      <c r="I13">
        <v>10.407</v>
      </c>
      <c r="L13">
        <v>2</v>
      </c>
      <c r="M13">
        <v>0.38700000000000001</v>
      </c>
      <c r="N13">
        <v>0.38700000000000001</v>
      </c>
      <c r="O13">
        <v>0.38600000000000001</v>
      </c>
      <c r="P13">
        <v>0.38600000000000001</v>
      </c>
      <c r="Q13">
        <v>0.38600000000000001</v>
      </c>
      <c r="R13">
        <v>0.38600000000000001</v>
      </c>
      <c r="S13">
        <v>0.23899999999999999</v>
      </c>
      <c r="T13">
        <v>3.9E-2</v>
      </c>
      <c r="W13">
        <v>2</v>
      </c>
      <c r="X13">
        <v>5.5E-2</v>
      </c>
      <c r="Y13">
        <v>6.0999999999999999E-2</v>
      </c>
      <c r="Z13">
        <v>6.0999999999999999E-2</v>
      </c>
      <c r="AA13">
        <v>6.0999999999999999E-2</v>
      </c>
      <c r="AB13">
        <v>6.0999999999999999E-2</v>
      </c>
      <c r="AC13">
        <v>6.0999999999999999E-2</v>
      </c>
      <c r="AD13">
        <v>0.122</v>
      </c>
      <c r="AE13">
        <v>0.61099999999999999</v>
      </c>
      <c r="AI13">
        <v>2</v>
      </c>
      <c r="AJ13">
        <v>-8.0000000000000002E-3</v>
      </c>
      <c r="AK13">
        <v>-8.0000000000000002E-3</v>
      </c>
      <c r="AL13">
        <v>-8.0000000000000002E-3</v>
      </c>
      <c r="AM13">
        <v>-8.0000000000000002E-3</v>
      </c>
      <c r="AN13">
        <v>-8.0000000000000002E-3</v>
      </c>
      <c r="AO13">
        <v>-8.0000000000000002E-3</v>
      </c>
      <c r="AP13">
        <v>-8.9999999999999993E-3</v>
      </c>
      <c r="AQ13">
        <v>-0.01</v>
      </c>
    </row>
    <row r="14" spans="1:44" x14ac:dyDescent="0.35">
      <c r="A14">
        <v>3</v>
      </c>
      <c r="B14">
        <v>6.5780000000000003</v>
      </c>
      <c r="C14">
        <v>6.5780000000000003</v>
      </c>
      <c r="D14">
        <v>6.5780000000000003</v>
      </c>
      <c r="E14">
        <v>6.5780000000000003</v>
      </c>
      <c r="F14">
        <v>6.5780000000000003</v>
      </c>
      <c r="G14">
        <v>6.6050000000000004</v>
      </c>
      <c r="H14">
        <v>6.883</v>
      </c>
      <c r="I14">
        <v>7.2679999999999998</v>
      </c>
      <c r="L14">
        <v>3</v>
      </c>
      <c r="M14">
        <v>0.436</v>
      </c>
      <c r="N14">
        <v>0.436</v>
      </c>
      <c r="O14">
        <v>0.436</v>
      </c>
      <c r="P14">
        <v>0.436</v>
      </c>
      <c r="Q14">
        <v>0.436</v>
      </c>
      <c r="R14">
        <v>0.44700000000000001</v>
      </c>
      <c r="S14">
        <v>0.34899999999999998</v>
      </c>
      <c r="T14">
        <v>0.42699999999999999</v>
      </c>
      <c r="W14">
        <v>3</v>
      </c>
      <c r="X14">
        <v>6.2E-2</v>
      </c>
      <c r="Y14">
        <v>6.2E-2</v>
      </c>
      <c r="Z14">
        <v>6.2E-2</v>
      </c>
      <c r="AA14">
        <v>6.2E-2</v>
      </c>
      <c r="AB14">
        <v>6.2E-2</v>
      </c>
      <c r="AC14">
        <v>6.4000000000000001E-2</v>
      </c>
      <c r="AD14">
        <v>7.3999999999999996E-2</v>
      </c>
      <c r="AE14">
        <v>0.10199999999999999</v>
      </c>
      <c r="AI14">
        <v>3</v>
      </c>
      <c r="AJ14">
        <v>-5.0000000000000001E-3</v>
      </c>
      <c r="AK14">
        <v>-5.0000000000000001E-3</v>
      </c>
      <c r="AL14">
        <v>-5.0000000000000001E-3</v>
      </c>
      <c r="AM14">
        <v>-5.0000000000000001E-3</v>
      </c>
      <c r="AN14">
        <v>-5.0000000000000001E-3</v>
      </c>
      <c r="AO14">
        <v>-5.0000000000000001E-3</v>
      </c>
      <c r="AP14">
        <v>-7.0000000000000001E-3</v>
      </c>
      <c r="AQ14">
        <v>-5.0000000000000001E-3</v>
      </c>
    </row>
    <row r="15" spans="1:44" x14ac:dyDescent="0.35">
      <c r="A15">
        <v>4</v>
      </c>
      <c r="B15">
        <v>5.9420000000000002</v>
      </c>
      <c r="C15">
        <v>5.9420000000000002</v>
      </c>
      <c r="D15">
        <v>5.9420000000000002</v>
      </c>
      <c r="E15">
        <v>5.9420000000000002</v>
      </c>
      <c r="F15">
        <v>5.9779999999999998</v>
      </c>
      <c r="G15">
        <v>6.3470000000000004</v>
      </c>
      <c r="H15">
        <v>7.3840000000000003</v>
      </c>
      <c r="I15">
        <v>7.6139999999999999</v>
      </c>
      <c r="L15">
        <v>4</v>
      </c>
      <c r="M15">
        <v>0.496</v>
      </c>
      <c r="N15">
        <v>0.496</v>
      </c>
      <c r="O15">
        <v>0.496</v>
      </c>
      <c r="P15">
        <v>0.496</v>
      </c>
      <c r="Q15">
        <v>0.51</v>
      </c>
      <c r="R15">
        <v>0.434</v>
      </c>
      <c r="S15">
        <v>0.32400000000000001</v>
      </c>
      <c r="T15">
        <v>0.28499999999999998</v>
      </c>
      <c r="W15">
        <v>4</v>
      </c>
      <c r="X15">
        <v>4.3999999999999997E-2</v>
      </c>
      <c r="Y15">
        <v>4.3999999999999997E-2</v>
      </c>
      <c r="Z15">
        <v>4.3999999999999997E-2</v>
      </c>
      <c r="AA15">
        <v>4.3999999999999997E-2</v>
      </c>
      <c r="AB15">
        <v>4.4999999999999998E-2</v>
      </c>
      <c r="AC15">
        <v>5.7000000000000002E-2</v>
      </c>
      <c r="AD15">
        <v>9.4E-2</v>
      </c>
      <c r="AE15">
        <v>0.106</v>
      </c>
      <c r="AI15">
        <v>4</v>
      </c>
      <c r="AJ15">
        <v>-3.0000000000000001E-3</v>
      </c>
      <c r="AK15">
        <v>-3.0000000000000001E-3</v>
      </c>
      <c r="AL15">
        <v>-3.0000000000000001E-3</v>
      </c>
      <c r="AM15">
        <v>-3.0000000000000001E-3</v>
      </c>
      <c r="AN15">
        <v>-3.0000000000000001E-3</v>
      </c>
      <c r="AO15">
        <v>-5.0000000000000001E-3</v>
      </c>
      <c r="AP15">
        <v>-8.9999999999999993E-3</v>
      </c>
      <c r="AQ15">
        <v>-8.9999999999999993E-3</v>
      </c>
    </row>
    <row r="16" spans="1:44" x14ac:dyDescent="0.35">
      <c r="A16">
        <v>5</v>
      </c>
      <c r="B16">
        <v>5.8159999999999998</v>
      </c>
      <c r="C16">
        <v>5.8159999999999998</v>
      </c>
      <c r="D16">
        <v>5.8159999999999998</v>
      </c>
      <c r="E16">
        <v>5.8159999999999998</v>
      </c>
      <c r="F16">
        <v>5.8159999999999998</v>
      </c>
      <c r="G16">
        <v>6.2809999999999997</v>
      </c>
      <c r="H16">
        <v>6.7480000000000002</v>
      </c>
      <c r="I16">
        <v>8.1210000000000004</v>
      </c>
      <c r="L16">
        <v>5</v>
      </c>
      <c r="M16">
        <v>0.53600000000000003</v>
      </c>
      <c r="N16">
        <v>0.53600000000000003</v>
      </c>
      <c r="O16">
        <v>0.53600000000000003</v>
      </c>
      <c r="P16">
        <v>0.53600000000000003</v>
      </c>
      <c r="Q16">
        <v>0.53600000000000003</v>
      </c>
      <c r="R16">
        <v>0.435</v>
      </c>
      <c r="S16">
        <v>0.32700000000000001</v>
      </c>
      <c r="T16">
        <v>0.27300000000000002</v>
      </c>
      <c r="W16">
        <v>5</v>
      </c>
      <c r="X16">
        <v>4.9000000000000002E-2</v>
      </c>
      <c r="Y16">
        <v>4.9000000000000002E-2</v>
      </c>
      <c r="Z16">
        <v>4.9000000000000002E-2</v>
      </c>
      <c r="AA16">
        <v>4.9000000000000002E-2</v>
      </c>
      <c r="AB16">
        <v>4.9000000000000002E-2</v>
      </c>
      <c r="AC16">
        <v>7.0999999999999994E-2</v>
      </c>
      <c r="AD16">
        <v>9.0999999999999998E-2</v>
      </c>
      <c r="AE16">
        <v>0.246</v>
      </c>
      <c r="AI16">
        <v>5</v>
      </c>
      <c r="AJ16">
        <v>8.0000000000000002E-3</v>
      </c>
      <c r="AK16">
        <v>8.0000000000000002E-3</v>
      </c>
      <c r="AL16">
        <v>8.0000000000000002E-3</v>
      </c>
      <c r="AM16">
        <v>8.0000000000000002E-3</v>
      </c>
      <c r="AN16">
        <v>8.0000000000000002E-3</v>
      </c>
      <c r="AO16">
        <v>3.0000000000000001E-3</v>
      </c>
      <c r="AP16">
        <v>-2E-3</v>
      </c>
      <c r="AQ16">
        <v>-4.0000000000000001E-3</v>
      </c>
    </row>
    <row r="18" spans="1:43" x14ac:dyDescent="0.35">
      <c r="A18" t="s">
        <v>381</v>
      </c>
      <c r="B18">
        <f>AVERAGE(B12:B16)</f>
        <v>6.157</v>
      </c>
      <c r="C18">
        <f t="shared" ref="C18:T18" si="1">AVERAGE(C12:C16)</f>
        <v>6.1908000000000003</v>
      </c>
      <c r="D18">
        <f t="shared" si="1"/>
        <v>6.1908000000000003</v>
      </c>
      <c r="E18">
        <f t="shared" si="1"/>
        <v>6.1908000000000003</v>
      </c>
      <c r="F18">
        <f t="shared" si="1"/>
        <v>6.1979999999999995</v>
      </c>
      <c r="G18">
        <f t="shared" si="1"/>
        <v>6.3906000000000009</v>
      </c>
      <c r="H18">
        <f t="shared" si="1"/>
        <v>7.2694000000000001</v>
      </c>
      <c r="I18">
        <f t="shared" si="1"/>
        <v>8.5188000000000006</v>
      </c>
      <c r="L18" t="s">
        <v>381</v>
      </c>
      <c r="M18">
        <f t="shared" si="1"/>
        <v>0.4662</v>
      </c>
      <c r="N18">
        <f t="shared" si="1"/>
        <v>0.4662</v>
      </c>
      <c r="O18">
        <f t="shared" si="1"/>
        <v>0.46600000000000003</v>
      </c>
      <c r="P18">
        <f t="shared" si="1"/>
        <v>0.46600000000000003</v>
      </c>
      <c r="Q18">
        <f t="shared" si="1"/>
        <v>0.46880000000000005</v>
      </c>
      <c r="R18">
        <f t="shared" si="1"/>
        <v>0.44040000000000001</v>
      </c>
      <c r="S18">
        <f t="shared" si="1"/>
        <v>0.32619999999999999</v>
      </c>
      <c r="T18">
        <f t="shared" si="1"/>
        <v>0.22480000000000003</v>
      </c>
      <c r="W18" t="s">
        <v>381</v>
      </c>
      <c r="X18">
        <f>AVERAGE(X12:X16)</f>
        <v>5.1000000000000004E-2</v>
      </c>
      <c r="Y18">
        <f t="shared" ref="Y18:AE18" si="2">AVERAGE(Y12:Y16)</f>
        <v>5.2199999999999989E-2</v>
      </c>
      <c r="Z18">
        <f t="shared" si="2"/>
        <v>5.2199999999999989E-2</v>
      </c>
      <c r="AA18">
        <f t="shared" si="2"/>
        <v>5.2199999999999989E-2</v>
      </c>
      <c r="AB18">
        <f t="shared" si="2"/>
        <v>5.2399999999999988E-2</v>
      </c>
      <c r="AC18">
        <f t="shared" si="2"/>
        <v>6.0399999999999995E-2</v>
      </c>
      <c r="AD18">
        <f t="shared" si="2"/>
        <v>0.1002</v>
      </c>
      <c r="AE18">
        <f t="shared" si="2"/>
        <v>0.28400000000000003</v>
      </c>
      <c r="AI18" t="s">
        <v>381</v>
      </c>
      <c r="AJ18">
        <f>AVERAGE(AJ12:AJ16)</f>
        <v>-2.4000000000000002E-3</v>
      </c>
      <c r="AK18">
        <f t="shared" ref="AK18:AQ18" si="3">AVERAGE(AK12:AK16)</f>
        <v>-2.4000000000000002E-3</v>
      </c>
      <c r="AL18">
        <f t="shared" si="3"/>
        <v>-2.4000000000000002E-3</v>
      </c>
      <c r="AM18">
        <f t="shared" si="3"/>
        <v>-2.4000000000000002E-3</v>
      </c>
      <c r="AN18">
        <f t="shared" si="3"/>
        <v>-2.4000000000000002E-3</v>
      </c>
      <c r="AO18">
        <f t="shared" si="3"/>
        <v>-3.8000000000000004E-3</v>
      </c>
      <c r="AP18">
        <f t="shared" si="3"/>
        <v>-7.000000000000001E-3</v>
      </c>
      <c r="AQ18">
        <f t="shared" si="3"/>
        <v>-7.6000000000000009E-3</v>
      </c>
    </row>
    <row r="19" spans="1:43" x14ac:dyDescent="0.35">
      <c r="A19" t="s">
        <v>382</v>
      </c>
      <c r="B19">
        <v>115.8</v>
      </c>
      <c r="C19">
        <v>110.8</v>
      </c>
      <c r="D19">
        <v>110.41</v>
      </c>
      <c r="E19">
        <v>111.3</v>
      </c>
      <c r="F19">
        <v>107.5</v>
      </c>
      <c r="G19">
        <v>102.04</v>
      </c>
      <c r="H19">
        <v>94.16</v>
      </c>
      <c r="I19">
        <v>68.92</v>
      </c>
      <c r="L19" t="s">
        <v>382</v>
      </c>
      <c r="M19">
        <v>115.8</v>
      </c>
      <c r="N19">
        <v>110.8</v>
      </c>
      <c r="O19">
        <v>110.41</v>
      </c>
      <c r="P19">
        <v>111.3</v>
      </c>
      <c r="Q19">
        <v>107.5</v>
      </c>
      <c r="R19">
        <v>102.04</v>
      </c>
      <c r="S19">
        <v>94.16</v>
      </c>
      <c r="T19">
        <v>68.92</v>
      </c>
      <c r="W19" t="s">
        <v>382</v>
      </c>
      <c r="X19">
        <v>115.8</v>
      </c>
      <c r="Y19">
        <v>110.8</v>
      </c>
      <c r="Z19">
        <v>110.41</v>
      </c>
      <c r="AA19">
        <v>111.3</v>
      </c>
      <c r="AB19">
        <v>107.5</v>
      </c>
      <c r="AC19">
        <v>102.04</v>
      </c>
      <c r="AD19">
        <v>94.16</v>
      </c>
      <c r="AE19">
        <v>68.92</v>
      </c>
      <c r="AI19" t="s">
        <v>382</v>
      </c>
      <c r="AJ19">
        <v>115.8</v>
      </c>
      <c r="AK19">
        <v>110.8</v>
      </c>
      <c r="AL19">
        <v>110.41</v>
      </c>
      <c r="AM19">
        <v>111.3</v>
      </c>
      <c r="AN19">
        <v>107.5</v>
      </c>
      <c r="AO19">
        <v>102.04</v>
      </c>
      <c r="AP19">
        <v>94.16</v>
      </c>
      <c r="AQ19">
        <v>68.92</v>
      </c>
    </row>
    <row r="37" spans="1:44" x14ac:dyDescent="0.35">
      <c r="B37" t="s">
        <v>384</v>
      </c>
    </row>
    <row r="38" spans="1:44" x14ac:dyDescent="0.35">
      <c r="B38" t="s">
        <v>369</v>
      </c>
      <c r="C38" t="s">
        <v>370</v>
      </c>
      <c r="D38" t="s">
        <v>371</v>
      </c>
      <c r="E38" t="s">
        <v>372</v>
      </c>
      <c r="F38" t="s">
        <v>373</v>
      </c>
      <c r="G38" t="s">
        <v>374</v>
      </c>
      <c r="H38" t="s">
        <v>375</v>
      </c>
      <c r="I38" t="s">
        <v>376</v>
      </c>
      <c r="J38" t="s">
        <v>377</v>
      </c>
      <c r="M38" t="s">
        <v>369</v>
      </c>
      <c r="N38" t="s">
        <v>370</v>
      </c>
      <c r="O38" t="s">
        <v>371</v>
      </c>
      <c r="P38" t="s">
        <v>372</v>
      </c>
      <c r="Q38" t="s">
        <v>373</v>
      </c>
      <c r="R38" t="s">
        <v>374</v>
      </c>
      <c r="S38" t="s">
        <v>375</v>
      </c>
      <c r="T38" t="s">
        <v>376</v>
      </c>
      <c r="U38" t="s">
        <v>377</v>
      </c>
      <c r="X38" t="s">
        <v>369</v>
      </c>
      <c r="Y38" t="s">
        <v>370</v>
      </c>
      <c r="Z38" t="s">
        <v>371</v>
      </c>
      <c r="AA38" t="s">
        <v>372</v>
      </c>
      <c r="AB38" t="s">
        <v>373</v>
      </c>
      <c r="AC38" t="s">
        <v>374</v>
      </c>
      <c r="AD38" t="s">
        <v>375</v>
      </c>
      <c r="AE38" t="s">
        <v>376</v>
      </c>
      <c r="AF38" t="s">
        <v>377</v>
      </c>
      <c r="AJ38" t="s">
        <v>369</v>
      </c>
      <c r="AK38" t="s">
        <v>370</v>
      </c>
      <c r="AL38" t="s">
        <v>371</v>
      </c>
      <c r="AM38" t="s">
        <v>372</v>
      </c>
      <c r="AN38" t="s">
        <v>373</v>
      </c>
      <c r="AO38" t="s">
        <v>374</v>
      </c>
      <c r="AP38" t="s">
        <v>375</v>
      </c>
      <c r="AQ38" t="s">
        <v>376</v>
      </c>
      <c r="AR38" t="s">
        <v>377</v>
      </c>
    </row>
    <row r="39" spans="1:44" x14ac:dyDescent="0.35">
      <c r="A39">
        <v>1</v>
      </c>
      <c r="B39">
        <v>5.5170000000000003</v>
      </c>
      <c r="C39">
        <v>5.5170000000000003</v>
      </c>
      <c r="D39">
        <v>5.8609999999999998</v>
      </c>
      <c r="E39">
        <v>5.8609999999999998</v>
      </c>
      <c r="F39">
        <v>6.2889999999999997</v>
      </c>
      <c r="G39">
        <v>6.8689999999999998</v>
      </c>
      <c r="H39">
        <v>9.0670000000000002</v>
      </c>
      <c r="I39">
        <v>10.807</v>
      </c>
      <c r="L39">
        <v>1</v>
      </c>
      <c r="M39">
        <v>0.497</v>
      </c>
      <c r="N39">
        <v>0.497</v>
      </c>
      <c r="O39">
        <v>0.48899999999999999</v>
      </c>
      <c r="P39">
        <v>0.48899999999999999</v>
      </c>
      <c r="Q39">
        <v>0.42899999999999999</v>
      </c>
      <c r="R39">
        <v>0.3</v>
      </c>
      <c r="S39">
        <v>7.5999999999999998E-2</v>
      </c>
      <c r="T39">
        <v>0.05</v>
      </c>
      <c r="W39">
        <v>1</v>
      </c>
      <c r="X39">
        <v>3.5999999999999997E-2</v>
      </c>
      <c r="Y39">
        <v>3.5999999999999997E-2</v>
      </c>
      <c r="Z39">
        <v>4.5999999999999999E-2</v>
      </c>
      <c r="AA39">
        <v>4.5999999999999999E-2</v>
      </c>
      <c r="AB39">
        <v>5.3999999999999999E-2</v>
      </c>
      <c r="AC39">
        <v>7.4999999999999997E-2</v>
      </c>
      <c r="AD39">
        <v>0.214</v>
      </c>
      <c r="AE39">
        <v>0.54500000000000004</v>
      </c>
      <c r="AI39">
        <v>1</v>
      </c>
      <c r="AJ39">
        <v>-6.0000000000000001E-3</v>
      </c>
      <c r="AK39">
        <v>-6.0000000000000001E-3</v>
      </c>
      <c r="AL39">
        <v>-6.0000000000000001E-3</v>
      </c>
      <c r="AM39">
        <v>-6.0000000000000001E-3</v>
      </c>
      <c r="AN39">
        <v>-7.0000000000000001E-3</v>
      </c>
      <c r="AO39">
        <v>-8.9999999999999993E-3</v>
      </c>
      <c r="AP39">
        <v>-0.01</v>
      </c>
      <c r="AQ39">
        <v>-0.01</v>
      </c>
    </row>
    <row r="40" spans="1:44" x14ac:dyDescent="0.35">
      <c r="A40">
        <v>2</v>
      </c>
      <c r="B40">
        <v>6.2140000000000004</v>
      </c>
      <c r="C40">
        <v>6.2140000000000004</v>
      </c>
      <c r="D40">
        <v>6.37</v>
      </c>
      <c r="E40">
        <v>6.37</v>
      </c>
      <c r="F40">
        <v>6.37</v>
      </c>
      <c r="G40">
        <v>7.1219999999999999</v>
      </c>
      <c r="H40">
        <v>7.7229999999999999</v>
      </c>
      <c r="I40">
        <v>8.2119999999999997</v>
      </c>
      <c r="L40">
        <v>2</v>
      </c>
      <c r="M40">
        <v>0.39700000000000002</v>
      </c>
      <c r="N40">
        <v>0.39700000000000002</v>
      </c>
      <c r="O40">
        <v>0.40200000000000002</v>
      </c>
      <c r="P40">
        <v>0.40200000000000002</v>
      </c>
      <c r="Q40">
        <v>0.40200000000000002</v>
      </c>
      <c r="R40">
        <v>0.251</v>
      </c>
      <c r="S40">
        <v>0.253</v>
      </c>
      <c r="T40">
        <v>0.20799999999999999</v>
      </c>
      <c r="W40">
        <v>2</v>
      </c>
      <c r="X40">
        <v>4.8000000000000001E-2</v>
      </c>
      <c r="Y40">
        <v>4.8000000000000001E-2</v>
      </c>
      <c r="Z40">
        <v>5.2999999999999999E-2</v>
      </c>
      <c r="AA40">
        <v>5.2999999999999999E-2</v>
      </c>
      <c r="AB40">
        <v>5.2999999999999999E-2</v>
      </c>
      <c r="AC40">
        <v>7.5999999999999998E-2</v>
      </c>
      <c r="AD40">
        <v>0.106</v>
      </c>
      <c r="AE40">
        <v>0.13400000000000001</v>
      </c>
      <c r="AI40">
        <v>2</v>
      </c>
      <c r="AJ40">
        <v>-8.9999999999999993E-3</v>
      </c>
      <c r="AK40">
        <v>-8.9999999999999993E-3</v>
      </c>
      <c r="AL40">
        <v>-8.9999999999999993E-3</v>
      </c>
      <c r="AM40">
        <v>-8.9999999999999993E-3</v>
      </c>
      <c r="AN40">
        <v>-8.9999999999999993E-3</v>
      </c>
      <c r="AO40">
        <v>-0.01</v>
      </c>
      <c r="AP40">
        <v>-0.01</v>
      </c>
      <c r="AQ40">
        <v>-0.01</v>
      </c>
    </row>
    <row r="41" spans="1:44" x14ac:dyDescent="0.35">
      <c r="A41">
        <v>3</v>
      </c>
      <c r="B41">
        <v>4.3</v>
      </c>
      <c r="C41">
        <v>4.3</v>
      </c>
      <c r="D41">
        <v>4.3</v>
      </c>
      <c r="E41">
        <v>4.3</v>
      </c>
      <c r="F41">
        <v>4.3</v>
      </c>
      <c r="G41">
        <v>4.8209999999999997</v>
      </c>
      <c r="H41">
        <v>5.6349999999999998</v>
      </c>
      <c r="I41">
        <v>9.3360000000000003</v>
      </c>
      <c r="L41">
        <v>3</v>
      </c>
      <c r="M41">
        <v>0.54500000000000004</v>
      </c>
      <c r="N41">
        <v>0.54500000000000004</v>
      </c>
      <c r="O41">
        <v>0.54500000000000004</v>
      </c>
      <c r="P41">
        <v>0.54500000000000004</v>
      </c>
      <c r="Q41">
        <v>0.54500000000000004</v>
      </c>
      <c r="R41">
        <v>0.51400000000000001</v>
      </c>
      <c r="S41">
        <v>0.40300000000000002</v>
      </c>
      <c r="T41">
        <v>6.3E-2</v>
      </c>
      <c r="W41">
        <v>3</v>
      </c>
      <c r="X41">
        <v>1.9E-2</v>
      </c>
      <c r="Y41">
        <v>1.9E-2</v>
      </c>
      <c r="Z41">
        <v>1.9E-2</v>
      </c>
      <c r="AA41">
        <v>1.9E-2</v>
      </c>
      <c r="AB41">
        <v>1.9E-2</v>
      </c>
      <c r="AC41">
        <v>2.5000000000000001E-2</v>
      </c>
      <c r="AD41">
        <v>4.8000000000000001E-2</v>
      </c>
      <c r="AE41">
        <v>0.372</v>
      </c>
      <c r="AI41">
        <v>3</v>
      </c>
      <c r="AJ41">
        <v>1E-3</v>
      </c>
      <c r="AK41">
        <v>1E-3</v>
      </c>
      <c r="AL41">
        <v>1E-3</v>
      </c>
      <c r="AM41">
        <v>1E-3</v>
      </c>
      <c r="AN41">
        <v>1E-3</v>
      </c>
      <c r="AO41">
        <v>-6.0000000000000001E-3</v>
      </c>
      <c r="AP41">
        <v>-7.0000000000000001E-3</v>
      </c>
      <c r="AQ41">
        <v>-0.01</v>
      </c>
    </row>
    <row r="42" spans="1:44" x14ac:dyDescent="0.35">
      <c r="A42">
        <v>4</v>
      </c>
      <c r="B42">
        <v>5.5490000000000004</v>
      </c>
      <c r="C42">
        <v>5.5490000000000004</v>
      </c>
      <c r="D42">
        <v>5.5490000000000004</v>
      </c>
      <c r="E42">
        <v>5.5490000000000004</v>
      </c>
      <c r="F42">
        <v>5.5490000000000004</v>
      </c>
      <c r="G42">
        <v>5.6020000000000003</v>
      </c>
      <c r="H42">
        <v>5.8680000000000003</v>
      </c>
      <c r="I42">
        <v>6.3</v>
      </c>
      <c r="L42">
        <v>4</v>
      </c>
      <c r="M42">
        <v>0.46700000000000003</v>
      </c>
      <c r="N42">
        <v>0.46700000000000003</v>
      </c>
      <c r="O42">
        <v>0.46700000000000003</v>
      </c>
      <c r="P42">
        <v>0.46700000000000003</v>
      </c>
      <c r="Q42">
        <v>0.46700000000000003</v>
      </c>
      <c r="R42">
        <v>0.47</v>
      </c>
      <c r="S42">
        <v>0.39600000000000002</v>
      </c>
      <c r="T42">
        <v>0.34799999999999998</v>
      </c>
      <c r="W42">
        <v>4</v>
      </c>
      <c r="X42">
        <v>3.3000000000000002E-2</v>
      </c>
      <c r="Y42">
        <v>3.3000000000000002E-2</v>
      </c>
      <c r="Z42">
        <v>3.3000000000000002E-2</v>
      </c>
      <c r="AA42">
        <v>3.3000000000000002E-2</v>
      </c>
      <c r="AB42">
        <v>3.3000000000000002E-2</v>
      </c>
      <c r="AC42">
        <v>3.4000000000000002E-2</v>
      </c>
      <c r="AD42">
        <v>3.9E-2</v>
      </c>
      <c r="AE42">
        <v>5.1999999999999998E-2</v>
      </c>
      <c r="AI42">
        <v>4</v>
      </c>
      <c r="AJ42">
        <v>-8.9999999999999993E-3</v>
      </c>
      <c r="AK42">
        <v>-8.9999999999999993E-3</v>
      </c>
      <c r="AL42">
        <v>-8.9999999999999993E-3</v>
      </c>
      <c r="AM42">
        <v>-8.9999999999999993E-3</v>
      </c>
      <c r="AN42">
        <v>-8.9999999999999993E-3</v>
      </c>
      <c r="AO42">
        <v>-8.0000000000000002E-3</v>
      </c>
      <c r="AP42">
        <v>-0.01</v>
      </c>
      <c r="AQ42">
        <v>-0.01</v>
      </c>
    </row>
    <row r="43" spans="1:44" x14ac:dyDescent="0.35">
      <c r="A43">
        <v>5</v>
      </c>
      <c r="B43">
        <v>5.649</v>
      </c>
      <c r="C43">
        <v>5.649</v>
      </c>
      <c r="D43">
        <v>5.649</v>
      </c>
      <c r="E43">
        <v>5.649</v>
      </c>
      <c r="F43">
        <v>5.952</v>
      </c>
      <c r="G43">
        <v>5.9859999999999998</v>
      </c>
      <c r="H43">
        <v>7.07</v>
      </c>
      <c r="I43">
        <v>9.2989999999999995</v>
      </c>
      <c r="L43">
        <v>5</v>
      </c>
      <c r="M43">
        <v>0.52100000000000002</v>
      </c>
      <c r="N43">
        <v>0.52100000000000002</v>
      </c>
      <c r="O43">
        <v>0.52100000000000002</v>
      </c>
      <c r="P43">
        <v>0.52100000000000002</v>
      </c>
      <c r="Q43">
        <v>0.47099999999999997</v>
      </c>
      <c r="R43">
        <v>0.432</v>
      </c>
      <c r="S43">
        <v>0.34300000000000003</v>
      </c>
      <c r="T43">
        <v>9.0999999999999998E-2</v>
      </c>
      <c r="W43">
        <v>5</v>
      </c>
      <c r="X43">
        <v>3.6999999999999998E-2</v>
      </c>
      <c r="Y43">
        <v>3.6999999999999998E-2</v>
      </c>
      <c r="Z43">
        <v>3.6999999999999998E-2</v>
      </c>
      <c r="AA43">
        <v>3.6999999999999998E-2</v>
      </c>
      <c r="AB43">
        <v>4.4999999999999998E-2</v>
      </c>
      <c r="AC43">
        <v>4.5999999999999999E-2</v>
      </c>
      <c r="AD43">
        <v>0.08</v>
      </c>
      <c r="AE43">
        <v>0.33</v>
      </c>
      <c r="AI43">
        <v>5</v>
      </c>
      <c r="AJ43">
        <v>-6.0000000000000001E-3</v>
      </c>
      <c r="AK43">
        <v>-6.0000000000000001E-3</v>
      </c>
      <c r="AL43">
        <v>-6.0000000000000001E-3</v>
      </c>
      <c r="AM43">
        <v>-6.0000000000000001E-3</v>
      </c>
      <c r="AN43">
        <v>-6.0000000000000001E-3</v>
      </c>
      <c r="AO43">
        <v>-7.0000000000000001E-3</v>
      </c>
      <c r="AP43">
        <v>-8.9999999999999993E-3</v>
      </c>
      <c r="AQ43">
        <v>-0.01</v>
      </c>
    </row>
    <row r="45" spans="1:44" x14ac:dyDescent="0.35">
      <c r="A45" t="s">
        <v>381</v>
      </c>
      <c r="B45">
        <f>AVERAGE(B39:B43)</f>
        <v>5.4458000000000002</v>
      </c>
      <c r="C45">
        <f t="shared" ref="C45:I45" si="4">AVERAGE(C39:C43)</f>
        <v>5.4458000000000002</v>
      </c>
      <c r="D45">
        <f t="shared" si="4"/>
        <v>5.5457999999999998</v>
      </c>
      <c r="E45">
        <f t="shared" si="4"/>
        <v>5.5457999999999998</v>
      </c>
      <c r="F45">
        <f t="shared" si="4"/>
        <v>5.6920000000000002</v>
      </c>
      <c r="G45">
        <f t="shared" si="4"/>
        <v>6.08</v>
      </c>
      <c r="H45">
        <f t="shared" si="4"/>
        <v>7.0725999999999996</v>
      </c>
      <c r="I45">
        <f t="shared" si="4"/>
        <v>8.7907999999999991</v>
      </c>
      <c r="L45" t="s">
        <v>381</v>
      </c>
      <c r="M45">
        <f t="shared" ref="M45:T45" si="5">AVERAGE(M39:M43)</f>
        <v>0.4854</v>
      </c>
      <c r="N45">
        <f t="shared" si="5"/>
        <v>0.4854</v>
      </c>
      <c r="O45">
        <f t="shared" si="5"/>
        <v>0.48480000000000001</v>
      </c>
      <c r="P45">
        <f t="shared" si="5"/>
        <v>0.48480000000000001</v>
      </c>
      <c r="Q45">
        <f t="shared" si="5"/>
        <v>0.46279999999999999</v>
      </c>
      <c r="R45">
        <f t="shared" si="5"/>
        <v>0.39339999999999997</v>
      </c>
      <c r="S45">
        <f t="shared" si="5"/>
        <v>0.29420000000000002</v>
      </c>
      <c r="T45">
        <f t="shared" si="5"/>
        <v>0.152</v>
      </c>
      <c r="W45" t="s">
        <v>381</v>
      </c>
      <c r="X45">
        <f>AVERAGE(X39:X43)</f>
        <v>3.4600000000000006E-2</v>
      </c>
      <c r="Y45">
        <f t="shared" ref="Y45:AE45" si="6">AVERAGE(Y39:Y43)</f>
        <v>3.4600000000000006E-2</v>
      </c>
      <c r="Z45">
        <f t="shared" si="6"/>
        <v>3.7600000000000008E-2</v>
      </c>
      <c r="AA45">
        <f t="shared" si="6"/>
        <v>3.7600000000000008E-2</v>
      </c>
      <c r="AB45">
        <f t="shared" si="6"/>
        <v>4.0800000000000003E-2</v>
      </c>
      <c r="AC45">
        <f t="shared" si="6"/>
        <v>5.1200000000000002E-2</v>
      </c>
      <c r="AD45">
        <f t="shared" si="6"/>
        <v>9.74E-2</v>
      </c>
      <c r="AE45">
        <f t="shared" si="6"/>
        <v>0.28660000000000008</v>
      </c>
      <c r="AI45" t="s">
        <v>381</v>
      </c>
      <c r="AJ45">
        <f>AVERAGE(AJ39:AJ43)</f>
        <v>-5.7999999999999996E-3</v>
      </c>
      <c r="AK45">
        <f t="shared" ref="AK45:AQ45" si="7">AVERAGE(AK39:AK43)</f>
        <v>-5.7999999999999996E-3</v>
      </c>
      <c r="AL45">
        <f t="shared" si="7"/>
        <v>-5.7999999999999996E-3</v>
      </c>
      <c r="AM45">
        <f t="shared" si="7"/>
        <v>-5.7999999999999996E-3</v>
      </c>
      <c r="AN45">
        <f t="shared" si="7"/>
        <v>-6.0000000000000001E-3</v>
      </c>
      <c r="AO45">
        <f t="shared" si="7"/>
        <v>-8.0000000000000002E-3</v>
      </c>
      <c r="AP45">
        <f t="shared" si="7"/>
        <v>-9.1999999999999998E-3</v>
      </c>
      <c r="AQ45">
        <f t="shared" si="7"/>
        <v>-0.01</v>
      </c>
    </row>
    <row r="46" spans="1:44" x14ac:dyDescent="0.35">
      <c r="A46" t="s">
        <v>382</v>
      </c>
      <c r="B46">
        <v>154.9</v>
      </c>
      <c r="C46">
        <v>180.9</v>
      </c>
      <c r="D46">
        <v>165.4</v>
      </c>
      <c r="E46">
        <v>148.6</v>
      </c>
      <c r="F46">
        <v>142.47</v>
      </c>
      <c r="G46">
        <v>125.24</v>
      </c>
      <c r="H46">
        <v>114.7</v>
      </c>
      <c r="I46">
        <v>96.26</v>
      </c>
      <c r="L46" t="s">
        <v>382</v>
      </c>
      <c r="M46">
        <v>154.9</v>
      </c>
      <c r="N46">
        <v>180.9</v>
      </c>
      <c r="O46">
        <v>165.4</v>
      </c>
      <c r="P46">
        <v>148.6</v>
      </c>
      <c r="Q46">
        <v>142.47</v>
      </c>
      <c r="R46">
        <v>125.24</v>
      </c>
      <c r="S46">
        <v>114.7</v>
      </c>
      <c r="T46">
        <v>96.26</v>
      </c>
      <c r="W46" t="s">
        <v>382</v>
      </c>
      <c r="X46">
        <v>154.9</v>
      </c>
      <c r="Y46">
        <v>180.9</v>
      </c>
      <c r="Z46">
        <v>165.4</v>
      </c>
      <c r="AA46">
        <v>148.6</v>
      </c>
      <c r="AB46">
        <v>142.47</v>
      </c>
      <c r="AC46">
        <v>125.24</v>
      </c>
      <c r="AD46">
        <v>114.7</v>
      </c>
      <c r="AE46">
        <v>96.26</v>
      </c>
      <c r="AI46" t="s">
        <v>382</v>
      </c>
      <c r="AJ46">
        <v>114.5</v>
      </c>
      <c r="AK46">
        <v>180.9</v>
      </c>
      <c r="AL46">
        <v>165.4</v>
      </c>
      <c r="AM46">
        <v>148.6</v>
      </c>
      <c r="AN46">
        <v>142.47</v>
      </c>
      <c r="AO46">
        <v>125.24</v>
      </c>
      <c r="AP46">
        <v>114.7</v>
      </c>
      <c r="AQ46">
        <v>96.26</v>
      </c>
    </row>
    <row r="64" spans="2:2" x14ac:dyDescent="0.35">
      <c r="B64" t="s">
        <v>385</v>
      </c>
    </row>
    <row r="65" spans="1:44" x14ac:dyDescent="0.35">
      <c r="B65" t="s">
        <v>369</v>
      </c>
      <c r="C65" t="s">
        <v>370</v>
      </c>
      <c r="D65" t="s">
        <v>371</v>
      </c>
      <c r="E65" t="s">
        <v>372</v>
      </c>
      <c r="F65" t="s">
        <v>373</v>
      </c>
      <c r="G65" t="s">
        <v>374</v>
      </c>
      <c r="H65" t="s">
        <v>375</v>
      </c>
      <c r="I65" t="s">
        <v>376</v>
      </c>
      <c r="J65" t="s">
        <v>377</v>
      </c>
      <c r="M65" t="s">
        <v>369</v>
      </c>
      <c r="N65" t="s">
        <v>370</v>
      </c>
      <c r="O65" t="s">
        <v>371</v>
      </c>
      <c r="P65" t="s">
        <v>372</v>
      </c>
      <c r="Q65" t="s">
        <v>373</v>
      </c>
      <c r="R65" t="s">
        <v>374</v>
      </c>
      <c r="S65" t="s">
        <v>375</v>
      </c>
      <c r="T65" t="s">
        <v>376</v>
      </c>
      <c r="U65" t="s">
        <v>377</v>
      </c>
      <c r="X65" t="s">
        <v>369</v>
      </c>
      <c r="Y65" t="s">
        <v>370</v>
      </c>
      <c r="Z65" t="s">
        <v>371</v>
      </c>
      <c r="AA65" t="s">
        <v>372</v>
      </c>
      <c r="AB65" t="s">
        <v>373</v>
      </c>
      <c r="AC65" t="s">
        <v>374</v>
      </c>
      <c r="AD65" t="s">
        <v>375</v>
      </c>
      <c r="AE65" t="s">
        <v>376</v>
      </c>
      <c r="AF65" t="s">
        <v>377</v>
      </c>
      <c r="AJ65" t="s">
        <v>369</v>
      </c>
      <c r="AK65" t="s">
        <v>370</v>
      </c>
      <c r="AL65" t="s">
        <v>371</v>
      </c>
      <c r="AM65" t="s">
        <v>372</v>
      </c>
      <c r="AN65" t="s">
        <v>373</v>
      </c>
      <c r="AO65" t="s">
        <v>374</v>
      </c>
      <c r="AP65" t="s">
        <v>375</v>
      </c>
      <c r="AQ65" t="s">
        <v>376</v>
      </c>
      <c r="AR65" t="s">
        <v>377</v>
      </c>
    </row>
    <row r="66" spans="1:44" x14ac:dyDescent="0.35">
      <c r="A66">
        <v>1</v>
      </c>
      <c r="B66">
        <v>4.2590000000000003</v>
      </c>
      <c r="C66">
        <v>4.2590000000000003</v>
      </c>
      <c r="D66">
        <v>4.34</v>
      </c>
      <c r="E66">
        <v>4.5149999999999997</v>
      </c>
      <c r="F66">
        <v>4.5149999999999997</v>
      </c>
      <c r="G66">
        <v>4.68</v>
      </c>
      <c r="H66">
        <v>5.9820000000000002</v>
      </c>
      <c r="I66">
        <v>6.1139999999999999</v>
      </c>
      <c r="L66">
        <v>1</v>
      </c>
      <c r="M66">
        <v>0.53200000000000003</v>
      </c>
      <c r="N66">
        <v>0.53200000000000003</v>
      </c>
      <c r="O66">
        <v>0.52600000000000002</v>
      </c>
      <c r="P66">
        <v>0.57499999999999996</v>
      </c>
      <c r="Q66">
        <v>0.57499999999999996</v>
      </c>
      <c r="R66" s="9">
        <v>1.2669999999999999</v>
      </c>
      <c r="S66">
        <v>0.73</v>
      </c>
      <c r="T66">
        <v>0.68799999999999994</v>
      </c>
      <c r="W66">
        <v>1</v>
      </c>
      <c r="X66">
        <v>1.7999999999999999E-2</v>
      </c>
      <c r="Y66">
        <v>1.7999999999999999E-2</v>
      </c>
      <c r="Z66">
        <v>1.9E-2</v>
      </c>
      <c r="AA66">
        <v>2.1000000000000001E-2</v>
      </c>
      <c r="AB66">
        <v>2.1000000000000001E-2</v>
      </c>
      <c r="AC66">
        <v>2.4E-2</v>
      </c>
      <c r="AD66">
        <v>4.7E-2</v>
      </c>
      <c r="AE66">
        <v>5.1999999999999998E-2</v>
      </c>
      <c r="AI66">
        <v>1</v>
      </c>
      <c r="AJ66">
        <v>0.11600000000000001</v>
      </c>
      <c r="AK66">
        <v>0.11600000000000001</v>
      </c>
      <c r="AL66">
        <v>0.113</v>
      </c>
      <c r="AM66">
        <v>0.113</v>
      </c>
      <c r="AN66">
        <v>0.113</v>
      </c>
      <c r="AO66">
        <v>0.09</v>
      </c>
      <c r="AP66">
        <v>1.0999999999999999E-2</v>
      </c>
      <c r="AQ66">
        <v>8.9999999999999993E-3</v>
      </c>
    </row>
    <row r="67" spans="1:44" x14ac:dyDescent="0.35">
      <c r="A67">
        <v>2</v>
      </c>
      <c r="B67">
        <v>4.601</v>
      </c>
      <c r="C67">
        <v>4.601</v>
      </c>
      <c r="D67">
        <v>4.601</v>
      </c>
      <c r="E67">
        <v>4.38</v>
      </c>
      <c r="F67">
        <v>4.4219999999999997</v>
      </c>
      <c r="G67">
        <v>4.6210000000000004</v>
      </c>
      <c r="H67">
        <v>4.7519999999999998</v>
      </c>
      <c r="I67">
        <v>5.52</v>
      </c>
      <c r="L67">
        <v>2</v>
      </c>
      <c r="M67">
        <v>-0.14299999999999999</v>
      </c>
      <c r="N67">
        <v>-0.14299999999999999</v>
      </c>
      <c r="O67">
        <v>-0.14299999999999999</v>
      </c>
      <c r="P67">
        <v>1.4999999999999999E-2</v>
      </c>
      <c r="Q67">
        <v>-2E-3</v>
      </c>
      <c r="R67">
        <v>-0.22800000000000001</v>
      </c>
      <c r="S67">
        <v>-0.27300000000000002</v>
      </c>
      <c r="T67">
        <v>0.78</v>
      </c>
      <c r="W67">
        <v>2</v>
      </c>
      <c r="X67">
        <v>0.03</v>
      </c>
      <c r="Y67">
        <v>0.03</v>
      </c>
      <c r="Z67">
        <v>0.03</v>
      </c>
      <c r="AA67">
        <v>2.1000000000000001E-2</v>
      </c>
      <c r="AB67">
        <v>2.1999999999999999E-2</v>
      </c>
      <c r="AC67">
        <v>2.5000000000000001E-2</v>
      </c>
      <c r="AD67">
        <v>2.7E-2</v>
      </c>
      <c r="AE67">
        <v>3.7999999999999999E-2</v>
      </c>
      <c r="AI67">
        <v>2</v>
      </c>
      <c r="AJ67">
        <v>0.189</v>
      </c>
      <c r="AK67">
        <v>0.189</v>
      </c>
      <c r="AL67">
        <v>0.189</v>
      </c>
      <c r="AM67">
        <v>0.20100000000000001</v>
      </c>
      <c r="AN67">
        <v>0.19900000000000001</v>
      </c>
      <c r="AO67">
        <v>0.14099999999999999</v>
      </c>
      <c r="AP67">
        <v>0.13700000000000001</v>
      </c>
      <c r="AQ67">
        <v>2.8000000000000001E-2</v>
      </c>
    </row>
    <row r="68" spans="1:44" x14ac:dyDescent="0.35">
      <c r="A68">
        <v>3</v>
      </c>
      <c r="B68">
        <v>4.7210000000000001</v>
      </c>
      <c r="C68">
        <v>4.7210000000000001</v>
      </c>
      <c r="D68">
        <v>4.7210000000000001</v>
      </c>
      <c r="E68">
        <v>4.7210000000000001</v>
      </c>
      <c r="F68">
        <v>5.1139999999999999</v>
      </c>
      <c r="G68">
        <v>5.4020000000000001</v>
      </c>
      <c r="H68">
        <v>5.6680000000000001</v>
      </c>
      <c r="I68">
        <v>6.91</v>
      </c>
      <c r="L68">
        <v>3</v>
      </c>
      <c r="M68">
        <v>0.72899999999999998</v>
      </c>
      <c r="N68">
        <v>0.72899999999999998</v>
      </c>
      <c r="O68">
        <v>0.72899999999999998</v>
      </c>
      <c r="P68">
        <v>0.72899999999999998</v>
      </c>
      <c r="Q68">
        <v>0.745</v>
      </c>
      <c r="R68">
        <v>0.73899999999999999</v>
      </c>
      <c r="S68">
        <v>0.69799999999999995</v>
      </c>
      <c r="T68">
        <v>0.53200000000000003</v>
      </c>
      <c r="W68">
        <v>3</v>
      </c>
      <c r="X68">
        <v>2.3E-2</v>
      </c>
      <c r="Y68">
        <v>2.3E-2</v>
      </c>
      <c r="Z68">
        <v>2.3E-2</v>
      </c>
      <c r="AA68">
        <v>2.3E-2</v>
      </c>
      <c r="AB68">
        <v>2.8000000000000001E-2</v>
      </c>
      <c r="AC68">
        <v>3.3000000000000002E-2</v>
      </c>
      <c r="AD68">
        <v>3.6999999999999998E-2</v>
      </c>
      <c r="AE68">
        <v>9.1999999999999998E-2</v>
      </c>
      <c r="AI68">
        <v>3</v>
      </c>
      <c r="AJ68">
        <v>2.7E-2</v>
      </c>
      <c r="AK68">
        <v>2.7E-2</v>
      </c>
      <c r="AL68">
        <v>2.7E-2</v>
      </c>
      <c r="AM68">
        <v>2.7E-2</v>
      </c>
      <c r="AN68">
        <v>1.9E-2</v>
      </c>
      <c r="AO68">
        <v>1.4E-2</v>
      </c>
      <c r="AP68">
        <v>7.0000000000000001E-3</v>
      </c>
      <c r="AQ68">
        <v>-1E-3</v>
      </c>
    </row>
    <row r="69" spans="1:44" x14ac:dyDescent="0.35">
      <c r="A69">
        <v>4</v>
      </c>
      <c r="B69">
        <v>7.4889999999999999</v>
      </c>
      <c r="C69">
        <v>7.4889999999999999</v>
      </c>
      <c r="D69">
        <v>7.4889999999999999</v>
      </c>
      <c r="E69">
        <v>7.4889999999999999</v>
      </c>
      <c r="F69">
        <v>7.8410000000000002</v>
      </c>
      <c r="G69">
        <v>8.2379999999999995</v>
      </c>
      <c r="H69">
        <v>9.69</v>
      </c>
      <c r="I69">
        <v>10.81</v>
      </c>
      <c r="L69">
        <v>4</v>
      </c>
      <c r="M69">
        <v>0.60299999999999998</v>
      </c>
      <c r="N69">
        <v>0.60299999999999998</v>
      </c>
      <c r="O69">
        <v>0.60299999999999998</v>
      </c>
      <c r="P69">
        <v>0.60299999999999998</v>
      </c>
      <c r="Q69">
        <v>0.44500000000000001</v>
      </c>
      <c r="R69">
        <v>0.39100000000000001</v>
      </c>
      <c r="S69">
        <v>0.13800000000000001</v>
      </c>
      <c r="T69">
        <v>0.02</v>
      </c>
      <c r="W69">
        <v>4</v>
      </c>
      <c r="X69">
        <v>0.10299999999999999</v>
      </c>
      <c r="Y69">
        <v>0.10299999999999999</v>
      </c>
      <c r="Z69">
        <v>0.10299999999999999</v>
      </c>
      <c r="AA69">
        <v>0.10299999999999999</v>
      </c>
      <c r="AB69">
        <v>0.14499999999999999</v>
      </c>
      <c r="AC69">
        <v>0.159</v>
      </c>
      <c r="AD69">
        <v>0.26700000000000002</v>
      </c>
      <c r="AE69">
        <v>0.46200000000000002</v>
      </c>
      <c r="AI69">
        <v>4</v>
      </c>
      <c r="AJ69">
        <v>-3.0000000000000001E-3</v>
      </c>
      <c r="AK69">
        <v>-3.0000000000000001E-3</v>
      </c>
      <c r="AL69">
        <v>-3.0000000000000001E-3</v>
      </c>
      <c r="AM69">
        <v>-3.0000000000000001E-3</v>
      </c>
      <c r="AN69">
        <v>-5.0000000000000001E-3</v>
      </c>
      <c r="AO69">
        <v>-6.0000000000000001E-3</v>
      </c>
      <c r="AP69">
        <v>-0.01</v>
      </c>
      <c r="AQ69">
        <v>-0.01</v>
      </c>
    </row>
    <row r="70" spans="1:44" x14ac:dyDescent="0.35">
      <c r="A70">
        <v>5</v>
      </c>
      <c r="B70">
        <v>6.2290000000000001</v>
      </c>
      <c r="C70">
        <v>6.2290000000000001</v>
      </c>
      <c r="D70">
        <v>6.2290000000000001</v>
      </c>
      <c r="E70">
        <v>6.2709999999999999</v>
      </c>
      <c r="F70">
        <v>7.3339999999999996</v>
      </c>
      <c r="G70">
        <v>8.0280000000000005</v>
      </c>
      <c r="H70">
        <v>9.2569999999999997</v>
      </c>
      <c r="I70">
        <v>10.340999999999999</v>
      </c>
      <c r="L70">
        <v>5</v>
      </c>
      <c r="M70">
        <v>0.60399999999999998</v>
      </c>
      <c r="N70">
        <v>0.60399999999999998</v>
      </c>
      <c r="O70">
        <v>0.60399999999999998</v>
      </c>
      <c r="P70">
        <v>0.63500000000000001</v>
      </c>
      <c r="Q70">
        <v>0.46100000000000002</v>
      </c>
      <c r="R70">
        <v>0.36199999999999999</v>
      </c>
      <c r="S70">
        <v>0.218</v>
      </c>
      <c r="T70">
        <v>0.29099999999999998</v>
      </c>
      <c r="W70">
        <v>5</v>
      </c>
      <c r="X70">
        <v>6.2E-2</v>
      </c>
      <c r="Y70">
        <v>6.2E-2</v>
      </c>
      <c r="Z70">
        <v>6.2E-2</v>
      </c>
      <c r="AA70">
        <v>6.4000000000000001E-2</v>
      </c>
      <c r="AB70">
        <v>0.10199999999999999</v>
      </c>
      <c r="AC70">
        <v>0.14000000000000001</v>
      </c>
      <c r="AD70">
        <v>0.223</v>
      </c>
      <c r="AE70">
        <v>0.38900000000000001</v>
      </c>
      <c r="AI70">
        <v>5</v>
      </c>
      <c r="AJ70">
        <v>5.0000000000000001E-3</v>
      </c>
      <c r="AK70">
        <v>5.0000000000000001E-3</v>
      </c>
      <c r="AL70">
        <v>5.0000000000000001E-3</v>
      </c>
      <c r="AM70">
        <v>7.0000000000000001E-3</v>
      </c>
      <c r="AN70">
        <v>-3.0000000000000001E-3</v>
      </c>
      <c r="AO70">
        <v>-5.0000000000000001E-3</v>
      </c>
      <c r="AP70">
        <v>-8.9999999999999993E-3</v>
      </c>
      <c r="AQ70">
        <v>-8.9999999999999993E-3</v>
      </c>
    </row>
    <row r="72" spans="1:44" x14ac:dyDescent="0.35">
      <c r="A72" t="s">
        <v>381</v>
      </c>
      <c r="B72">
        <f>AVERAGE(B66:B70)</f>
        <v>5.4597999999999995</v>
      </c>
      <c r="C72">
        <f t="shared" ref="C72:I72" si="8">AVERAGE(C66:C70)</f>
        <v>5.4597999999999995</v>
      </c>
      <c r="D72">
        <f t="shared" si="8"/>
        <v>5.476</v>
      </c>
      <c r="E72">
        <f t="shared" si="8"/>
        <v>5.4752000000000001</v>
      </c>
      <c r="F72">
        <f t="shared" si="8"/>
        <v>5.8452000000000002</v>
      </c>
      <c r="G72">
        <f t="shared" si="8"/>
        <v>6.1938000000000004</v>
      </c>
      <c r="H72">
        <f t="shared" si="8"/>
        <v>7.069799999999999</v>
      </c>
      <c r="I72">
        <f t="shared" si="8"/>
        <v>7.9390000000000001</v>
      </c>
      <c r="L72" t="s">
        <v>381</v>
      </c>
      <c r="M72">
        <f>AVERAGE(T66:T70)</f>
        <v>0.4622</v>
      </c>
      <c r="N72">
        <f t="shared" ref="N72:S72" si="9">AVERAGE(N66:N70)</f>
        <v>0.46499999999999997</v>
      </c>
      <c r="O72">
        <f t="shared" si="9"/>
        <v>0.46379999999999999</v>
      </c>
      <c r="P72">
        <f t="shared" si="9"/>
        <v>0.51139999999999997</v>
      </c>
      <c r="Q72">
        <f t="shared" si="9"/>
        <v>0.44480000000000003</v>
      </c>
      <c r="R72">
        <f t="shared" si="9"/>
        <v>0.50619999999999998</v>
      </c>
      <c r="S72">
        <f t="shared" si="9"/>
        <v>0.30219999999999991</v>
      </c>
      <c r="T72">
        <f>AVERAGE(T66:T70)</f>
        <v>0.4622</v>
      </c>
      <c r="W72" t="s">
        <v>381</v>
      </c>
      <c r="X72">
        <f>AVERAGE(X66:X70)</f>
        <v>4.7199999999999999E-2</v>
      </c>
      <c r="Y72">
        <f t="shared" ref="Y72:AE72" si="10">AVERAGE(Y66:Y70)</f>
        <v>4.7199999999999999E-2</v>
      </c>
      <c r="Z72">
        <f t="shared" si="10"/>
        <v>4.7399999999999998E-2</v>
      </c>
      <c r="AA72">
        <f t="shared" si="10"/>
        <v>4.6399999999999997E-2</v>
      </c>
      <c r="AB72">
        <f t="shared" si="10"/>
        <v>6.359999999999999E-2</v>
      </c>
      <c r="AC72">
        <f t="shared" si="10"/>
        <v>7.6200000000000004E-2</v>
      </c>
      <c r="AD72">
        <f t="shared" si="10"/>
        <v>0.1202</v>
      </c>
      <c r="AE72">
        <f t="shared" si="10"/>
        <v>0.20659999999999998</v>
      </c>
      <c r="AI72" t="s">
        <v>381</v>
      </c>
      <c r="AJ72">
        <f>AVERAGE(AJ66:AJ70)</f>
        <v>6.6799999999999998E-2</v>
      </c>
      <c r="AK72">
        <f t="shared" ref="AK72:AP72" si="11">AVERAGE(AK66:AK70)</f>
        <v>6.6799999999999998E-2</v>
      </c>
      <c r="AL72">
        <f t="shared" si="11"/>
        <v>6.6200000000000009E-2</v>
      </c>
      <c r="AM72">
        <f t="shared" si="11"/>
        <v>6.9000000000000006E-2</v>
      </c>
      <c r="AN72">
        <f t="shared" si="11"/>
        <v>6.4600000000000005E-2</v>
      </c>
      <c r="AO72">
        <f t="shared" si="11"/>
        <v>4.6799999999999994E-2</v>
      </c>
      <c r="AP72">
        <f t="shared" si="11"/>
        <v>2.7200000000000002E-2</v>
      </c>
      <c r="AQ72">
        <f>AVERAGE(AQ66:AQ70)</f>
        <v>3.3999999999999989E-3</v>
      </c>
    </row>
    <row r="73" spans="1:44" x14ac:dyDescent="0.35">
      <c r="A73" t="s">
        <v>382</v>
      </c>
      <c r="B73">
        <v>622.79999999999995</v>
      </c>
      <c r="C73">
        <v>639.6</v>
      </c>
      <c r="D73">
        <v>621.6</v>
      </c>
      <c r="E73">
        <v>625.4</v>
      </c>
      <c r="F73">
        <v>589.70000000000005</v>
      </c>
      <c r="G73">
        <v>587.4</v>
      </c>
      <c r="H73">
        <v>483.1</v>
      </c>
      <c r="I73">
        <v>468.2</v>
      </c>
      <c r="L73" t="s">
        <v>382</v>
      </c>
      <c r="M73">
        <v>622.79999999999995</v>
      </c>
      <c r="N73">
        <v>639.6</v>
      </c>
      <c r="O73">
        <v>621.6</v>
      </c>
      <c r="P73">
        <v>625.4</v>
      </c>
      <c r="Q73">
        <v>589.70000000000005</v>
      </c>
      <c r="R73">
        <v>587.4</v>
      </c>
      <c r="S73">
        <v>483.1</v>
      </c>
      <c r="T73">
        <v>468.2</v>
      </c>
      <c r="W73" t="s">
        <v>382</v>
      </c>
      <c r="X73">
        <v>622.79999999999995</v>
      </c>
      <c r="Y73">
        <v>639.6</v>
      </c>
      <c r="Z73">
        <v>621.6</v>
      </c>
      <c r="AA73">
        <v>625.4</v>
      </c>
      <c r="AB73">
        <v>589.70000000000005</v>
      </c>
      <c r="AC73">
        <v>587.4</v>
      </c>
      <c r="AD73">
        <v>483.1</v>
      </c>
      <c r="AE73">
        <v>468.2</v>
      </c>
      <c r="AI73" t="s">
        <v>382</v>
      </c>
      <c r="AJ73">
        <v>622.79999999999995</v>
      </c>
      <c r="AK73">
        <v>639.6</v>
      </c>
      <c r="AL73">
        <v>621.6</v>
      </c>
      <c r="AM73">
        <v>625.4</v>
      </c>
      <c r="AN73">
        <v>589.70000000000005</v>
      </c>
      <c r="AO73">
        <v>587.4</v>
      </c>
      <c r="AP73">
        <v>483.1</v>
      </c>
      <c r="AQ73">
        <v>468.2</v>
      </c>
    </row>
    <row r="92" spans="1:44" x14ac:dyDescent="0.35">
      <c r="B92" t="s">
        <v>369</v>
      </c>
      <c r="C92" t="s">
        <v>370</v>
      </c>
      <c r="D92" t="s">
        <v>371</v>
      </c>
      <c r="E92" t="s">
        <v>372</v>
      </c>
      <c r="F92" t="s">
        <v>373</v>
      </c>
      <c r="G92" t="s">
        <v>374</v>
      </c>
      <c r="H92" t="s">
        <v>375</v>
      </c>
      <c r="I92" t="s">
        <v>376</v>
      </c>
      <c r="J92" t="s">
        <v>377</v>
      </c>
      <c r="M92" t="s">
        <v>369</v>
      </c>
      <c r="N92" t="s">
        <v>370</v>
      </c>
      <c r="O92" t="s">
        <v>371</v>
      </c>
      <c r="P92" t="s">
        <v>372</v>
      </c>
      <c r="Q92" t="s">
        <v>373</v>
      </c>
      <c r="R92" t="s">
        <v>374</v>
      </c>
      <c r="S92" t="s">
        <v>375</v>
      </c>
      <c r="T92" t="s">
        <v>376</v>
      </c>
      <c r="U92" t="s">
        <v>377</v>
      </c>
      <c r="X92" t="s">
        <v>369</v>
      </c>
      <c r="Y92" t="s">
        <v>370</v>
      </c>
      <c r="Z92" t="s">
        <v>371</v>
      </c>
      <c r="AA92" t="s">
        <v>372</v>
      </c>
      <c r="AB92" t="s">
        <v>373</v>
      </c>
      <c r="AC92" t="s">
        <v>374</v>
      </c>
      <c r="AD92" t="s">
        <v>375</v>
      </c>
      <c r="AE92" t="s">
        <v>376</v>
      </c>
      <c r="AF92" t="s">
        <v>377</v>
      </c>
      <c r="AJ92" t="s">
        <v>369</v>
      </c>
      <c r="AK92" t="s">
        <v>370</v>
      </c>
      <c r="AL92" t="s">
        <v>371</v>
      </c>
      <c r="AM92" t="s">
        <v>372</v>
      </c>
      <c r="AN92" t="s">
        <v>373</v>
      </c>
      <c r="AO92" t="s">
        <v>374</v>
      </c>
      <c r="AP92" t="s">
        <v>375</v>
      </c>
      <c r="AQ92" t="s">
        <v>376</v>
      </c>
      <c r="AR92" t="s">
        <v>377</v>
      </c>
    </row>
    <row r="93" spans="1:44" x14ac:dyDescent="0.35">
      <c r="A93" t="s">
        <v>30</v>
      </c>
      <c r="B93">
        <v>6.157</v>
      </c>
      <c r="C93">
        <v>6.1908000000000003</v>
      </c>
      <c r="D93">
        <v>6.1908000000000003</v>
      </c>
      <c r="E93">
        <v>6.1908000000000003</v>
      </c>
      <c r="F93">
        <v>6.1979999999999995</v>
      </c>
      <c r="G93">
        <v>6.3906000000000009</v>
      </c>
      <c r="H93">
        <v>7.2694000000000001</v>
      </c>
      <c r="I93">
        <v>8.5188000000000006</v>
      </c>
      <c r="L93" s="15" t="s">
        <v>30</v>
      </c>
      <c r="M93">
        <v>0.4662</v>
      </c>
      <c r="N93">
        <v>0.4662</v>
      </c>
      <c r="O93">
        <v>0.46600000000000003</v>
      </c>
      <c r="P93">
        <v>0.46600000000000003</v>
      </c>
      <c r="Q93">
        <v>0.46880000000000005</v>
      </c>
      <c r="R93">
        <v>0.44040000000000001</v>
      </c>
      <c r="S93">
        <v>0.32619999999999999</v>
      </c>
      <c r="T93">
        <v>0.22480000000000003</v>
      </c>
      <c r="W93" s="15" t="s">
        <v>30</v>
      </c>
      <c r="X93">
        <v>5.1000000000000004E-2</v>
      </c>
      <c r="Y93">
        <v>5.2199999999999989E-2</v>
      </c>
      <c r="Z93">
        <v>5.2199999999999989E-2</v>
      </c>
      <c r="AA93">
        <v>5.2199999999999989E-2</v>
      </c>
      <c r="AB93">
        <v>5.2399999999999988E-2</v>
      </c>
      <c r="AC93">
        <v>6.0399999999999995E-2</v>
      </c>
      <c r="AD93">
        <v>0.1002</v>
      </c>
      <c r="AE93">
        <v>0.28400000000000003</v>
      </c>
      <c r="AI93" s="15" t="s">
        <v>30</v>
      </c>
      <c r="AJ93">
        <v>-2.4000000000000002E-3</v>
      </c>
      <c r="AK93">
        <v>-2.4000000000000002E-3</v>
      </c>
      <c r="AL93">
        <v>-2.4000000000000002E-3</v>
      </c>
      <c r="AM93">
        <v>-2.4000000000000002E-3</v>
      </c>
      <c r="AN93">
        <v>-2.4000000000000002E-3</v>
      </c>
      <c r="AO93">
        <v>-3.8000000000000004E-3</v>
      </c>
      <c r="AP93">
        <v>-7.000000000000001E-3</v>
      </c>
      <c r="AQ93">
        <v>-7.6000000000000009E-3</v>
      </c>
    </row>
    <row r="94" spans="1:44" x14ac:dyDescent="0.35">
      <c r="A94" t="s">
        <v>31</v>
      </c>
      <c r="B94">
        <v>5.4458000000000002</v>
      </c>
      <c r="C94">
        <v>5.4458000000000002</v>
      </c>
      <c r="D94">
        <v>5.5457999999999998</v>
      </c>
      <c r="E94">
        <v>5.5457999999999998</v>
      </c>
      <c r="F94">
        <v>5.6920000000000002</v>
      </c>
      <c r="G94">
        <v>6.08</v>
      </c>
      <c r="H94">
        <v>7.0725999999999996</v>
      </c>
      <c r="I94">
        <v>8.7907999999999991</v>
      </c>
      <c r="L94" s="15" t="s">
        <v>31</v>
      </c>
      <c r="M94">
        <v>0.4854</v>
      </c>
      <c r="N94">
        <v>0.4854</v>
      </c>
      <c r="O94">
        <v>0.48480000000000001</v>
      </c>
      <c r="P94">
        <v>0.48480000000000001</v>
      </c>
      <c r="Q94">
        <v>0.46279999999999999</v>
      </c>
      <c r="R94">
        <v>0.39339999999999997</v>
      </c>
      <c r="S94">
        <v>0.29420000000000002</v>
      </c>
      <c r="T94">
        <v>0.152</v>
      </c>
      <c r="W94" s="15" t="s">
        <v>31</v>
      </c>
      <c r="X94">
        <v>3.4600000000000006E-2</v>
      </c>
      <c r="Y94">
        <v>3.4600000000000006E-2</v>
      </c>
      <c r="Z94">
        <v>3.7600000000000008E-2</v>
      </c>
      <c r="AA94">
        <v>3.7600000000000008E-2</v>
      </c>
      <c r="AB94">
        <v>4.0800000000000003E-2</v>
      </c>
      <c r="AC94">
        <v>5.1200000000000002E-2</v>
      </c>
      <c r="AD94">
        <v>9.74E-2</v>
      </c>
      <c r="AE94">
        <v>0.28660000000000008</v>
      </c>
      <c r="AI94" s="15" t="s">
        <v>31</v>
      </c>
      <c r="AJ94">
        <v>-5.7999999999999996E-3</v>
      </c>
      <c r="AK94">
        <v>-5.7999999999999996E-3</v>
      </c>
      <c r="AL94">
        <v>-5.7999999999999996E-3</v>
      </c>
      <c r="AM94">
        <v>-5.7999999999999996E-3</v>
      </c>
      <c r="AN94">
        <v>-6.0000000000000001E-3</v>
      </c>
      <c r="AO94">
        <v>-8.0000000000000002E-3</v>
      </c>
      <c r="AP94">
        <v>-9.1999999999999998E-3</v>
      </c>
      <c r="AQ94">
        <v>-0.01</v>
      </c>
    </row>
    <row r="95" spans="1:44" x14ac:dyDescent="0.35">
      <c r="A95" t="s">
        <v>255</v>
      </c>
      <c r="B95">
        <v>5.4597999999999995</v>
      </c>
      <c r="C95">
        <v>5.4597999999999995</v>
      </c>
      <c r="D95">
        <v>5.476</v>
      </c>
      <c r="E95">
        <v>5.4752000000000001</v>
      </c>
      <c r="F95">
        <v>5.8452000000000002</v>
      </c>
      <c r="G95">
        <v>6.1938000000000004</v>
      </c>
      <c r="H95">
        <v>7.069799999999999</v>
      </c>
      <c r="I95">
        <v>7.9390000000000001</v>
      </c>
      <c r="L95" s="15" t="s">
        <v>255</v>
      </c>
      <c r="M95">
        <v>0.4622</v>
      </c>
      <c r="N95">
        <v>0.46499999999999997</v>
      </c>
      <c r="O95">
        <v>0.46379999999999999</v>
      </c>
      <c r="P95">
        <v>0.51139999999999997</v>
      </c>
      <c r="Q95">
        <v>0.44480000000000003</v>
      </c>
      <c r="R95">
        <v>0.50619999999999998</v>
      </c>
      <c r="S95">
        <v>0.30219999999999991</v>
      </c>
      <c r="T95">
        <v>0.4622</v>
      </c>
      <c r="W95" s="15" t="s">
        <v>255</v>
      </c>
      <c r="X95">
        <v>4.7199999999999999E-2</v>
      </c>
      <c r="Y95">
        <v>4.7199999999999999E-2</v>
      </c>
      <c r="Z95">
        <v>4.7399999999999998E-2</v>
      </c>
      <c r="AA95">
        <v>4.6399999999999997E-2</v>
      </c>
      <c r="AB95">
        <v>6.359999999999999E-2</v>
      </c>
      <c r="AC95">
        <v>7.6200000000000004E-2</v>
      </c>
      <c r="AD95">
        <v>0.1202</v>
      </c>
      <c r="AE95">
        <v>0.20659999999999998</v>
      </c>
      <c r="AI95" s="15" t="s">
        <v>255</v>
      </c>
      <c r="AJ95">
        <v>6.6799999999999998E-2</v>
      </c>
      <c r="AK95">
        <v>6.6799999999999998E-2</v>
      </c>
      <c r="AL95">
        <v>6.6200000000000009E-2</v>
      </c>
      <c r="AM95">
        <v>6.9000000000000006E-2</v>
      </c>
      <c r="AN95">
        <v>6.4600000000000005E-2</v>
      </c>
      <c r="AO95">
        <v>4.6799999999999994E-2</v>
      </c>
      <c r="AP95">
        <v>2.7200000000000002E-2</v>
      </c>
      <c r="AQ95">
        <v>3.3999999999999989E-3</v>
      </c>
    </row>
    <row r="114" spans="1:44" x14ac:dyDescent="0.35">
      <c r="B114" s="15" t="s">
        <v>369</v>
      </c>
      <c r="C114" s="15" t="s">
        <v>370</v>
      </c>
      <c r="D114" s="15" t="s">
        <v>371</v>
      </c>
      <c r="E114" s="15" t="s">
        <v>372</v>
      </c>
      <c r="F114" s="15" t="s">
        <v>373</v>
      </c>
      <c r="G114" s="15" t="s">
        <v>374</v>
      </c>
      <c r="H114" s="15" t="s">
        <v>375</v>
      </c>
      <c r="I114" s="15" t="s">
        <v>376</v>
      </c>
      <c r="J114" s="15" t="s">
        <v>377</v>
      </c>
      <c r="K114" s="15"/>
      <c r="L114" t="s">
        <v>30</v>
      </c>
      <c r="M114" s="15">
        <v>3</v>
      </c>
      <c r="N114" s="15">
        <v>5</v>
      </c>
      <c r="O114" s="15">
        <v>7</v>
      </c>
      <c r="P114" s="15">
        <v>9</v>
      </c>
      <c r="Q114" s="15">
        <v>11</v>
      </c>
      <c r="R114" s="15"/>
      <c r="S114" s="15"/>
      <c r="T114" s="15"/>
      <c r="U114" s="15"/>
      <c r="V114" s="15"/>
      <c r="W114" s="15" t="s">
        <v>31</v>
      </c>
      <c r="X114" s="15">
        <v>3</v>
      </c>
      <c r="Y114" s="15">
        <v>5</v>
      </c>
      <c r="Z114" s="15">
        <v>7</v>
      </c>
      <c r="AA114" s="15">
        <v>9</v>
      </c>
      <c r="AB114" s="15">
        <v>11</v>
      </c>
      <c r="AC114" s="15"/>
      <c r="AD114" s="15"/>
      <c r="AE114" s="15"/>
      <c r="AF114" s="15"/>
      <c r="AG114" s="15"/>
      <c r="AH114" s="15"/>
      <c r="AI114" s="15" t="s">
        <v>255</v>
      </c>
      <c r="AJ114" s="15">
        <v>3</v>
      </c>
      <c r="AK114" s="15">
        <v>5</v>
      </c>
      <c r="AL114" s="15">
        <v>7</v>
      </c>
      <c r="AM114" s="15">
        <v>9</v>
      </c>
      <c r="AN114" s="15">
        <v>11</v>
      </c>
      <c r="AO114" s="15"/>
      <c r="AP114" s="15"/>
      <c r="AQ114" s="15"/>
      <c r="AR114" s="15"/>
    </row>
    <row r="115" spans="1:44" x14ac:dyDescent="0.35">
      <c r="A115" t="s">
        <v>30</v>
      </c>
      <c r="B115">
        <v>115.8</v>
      </c>
      <c r="C115">
        <v>110.8</v>
      </c>
      <c r="D115">
        <v>110.41</v>
      </c>
      <c r="E115">
        <v>111.3</v>
      </c>
      <c r="F115">
        <v>107.5</v>
      </c>
      <c r="G115">
        <v>102.04</v>
      </c>
      <c r="H115">
        <v>94.16</v>
      </c>
      <c r="I115">
        <v>68.92</v>
      </c>
      <c r="L115" t="s">
        <v>378</v>
      </c>
      <c r="M115">
        <v>5.74</v>
      </c>
      <c r="N115">
        <v>6.2560000000000002</v>
      </c>
      <c r="O115">
        <v>6.8170000000000002</v>
      </c>
      <c r="P115" s="9">
        <v>7.2549999999999999</v>
      </c>
      <c r="Q115" s="9">
        <v>7.7779999999999996</v>
      </c>
      <c r="W115" s="15" t="s">
        <v>378</v>
      </c>
      <c r="X115" s="16">
        <v>5.0720000000000001</v>
      </c>
      <c r="Y115" s="16">
        <v>5.72</v>
      </c>
      <c r="Z115" s="16">
        <v>6.2270000000000003</v>
      </c>
      <c r="AA115" s="16">
        <v>6.8140000000000001</v>
      </c>
      <c r="AB115" s="16">
        <v>6.952</v>
      </c>
      <c r="AI115" s="15" t="s">
        <v>378</v>
      </c>
      <c r="AJ115" s="16">
        <v>4.6500000000000004</v>
      </c>
      <c r="AK115" s="16">
        <v>5.78</v>
      </c>
      <c r="AL115" s="16">
        <v>6.3650000000000002</v>
      </c>
      <c r="AM115" s="16">
        <v>6.8259999999999996</v>
      </c>
      <c r="AN115" s="16">
        <v>7.1079999999999997</v>
      </c>
    </row>
    <row r="116" spans="1:44" x14ac:dyDescent="0.35">
      <c r="A116" s="15" t="s">
        <v>31</v>
      </c>
      <c r="B116" s="15">
        <v>154.9</v>
      </c>
      <c r="C116" s="15">
        <v>180.9</v>
      </c>
      <c r="D116" s="15">
        <v>165.4</v>
      </c>
      <c r="E116" s="15">
        <v>148.6</v>
      </c>
      <c r="F116" s="15">
        <v>142.47</v>
      </c>
      <c r="G116" s="15">
        <v>125.24</v>
      </c>
      <c r="H116" s="15">
        <v>114.7</v>
      </c>
      <c r="I116" s="15">
        <v>96.26</v>
      </c>
      <c r="J116" s="15"/>
      <c r="K116" s="15"/>
      <c r="L116" s="15" t="s">
        <v>379</v>
      </c>
      <c r="M116" s="15">
        <v>0.49</v>
      </c>
      <c r="N116" s="15">
        <v>0.44500000000000001</v>
      </c>
      <c r="O116" s="15">
        <v>0.36599999999999999</v>
      </c>
      <c r="P116" s="15">
        <v>0.32</v>
      </c>
      <c r="Q116" s="15">
        <v>0.27700000000000002</v>
      </c>
      <c r="R116" s="15"/>
      <c r="S116" s="15"/>
      <c r="T116" s="15"/>
      <c r="U116" s="15"/>
      <c r="V116" s="15"/>
      <c r="W116" s="15" t="s">
        <v>379</v>
      </c>
      <c r="X116" s="15">
        <v>0.50900000000000001</v>
      </c>
      <c r="Y116" s="15">
        <v>0.45600000000000002</v>
      </c>
      <c r="Z116" s="15">
        <v>0.36</v>
      </c>
      <c r="AA116" s="15">
        <v>0.28599999999999998</v>
      </c>
      <c r="AB116" s="15">
        <v>0.28000000000000003</v>
      </c>
      <c r="AC116" s="15"/>
      <c r="AD116" s="15"/>
      <c r="AE116" s="15"/>
      <c r="AF116" s="15"/>
      <c r="AG116" s="15"/>
      <c r="AH116" s="15"/>
      <c r="AI116" s="15" t="s">
        <v>379</v>
      </c>
      <c r="AJ116" s="15">
        <v>-0.62</v>
      </c>
      <c r="AK116" s="15">
        <v>0.46</v>
      </c>
      <c r="AL116" s="15">
        <v>0.44</v>
      </c>
      <c r="AM116" s="15">
        <v>0.34200000000000003</v>
      </c>
      <c r="AN116" s="15">
        <v>0.37</v>
      </c>
      <c r="AO116" s="15"/>
      <c r="AP116" s="15"/>
      <c r="AQ116" s="15"/>
      <c r="AR116" s="15"/>
    </row>
    <row r="117" spans="1:44" x14ac:dyDescent="0.35">
      <c r="A117" s="15" t="s">
        <v>255</v>
      </c>
      <c r="B117">
        <v>622.79999999999995</v>
      </c>
      <c r="C117">
        <v>639.6</v>
      </c>
      <c r="D117">
        <v>621.6</v>
      </c>
      <c r="E117">
        <v>625.4</v>
      </c>
      <c r="F117">
        <v>589.70000000000005</v>
      </c>
      <c r="G117">
        <v>587.4</v>
      </c>
      <c r="H117">
        <v>483.1</v>
      </c>
      <c r="I117">
        <v>468.2</v>
      </c>
      <c r="L117" t="s">
        <v>386</v>
      </c>
      <c r="M117">
        <v>0.04</v>
      </c>
      <c r="N117">
        <v>0.05</v>
      </c>
      <c r="O117">
        <v>7.8E-2</v>
      </c>
      <c r="P117">
        <v>9.9000000000000005E-2</v>
      </c>
      <c r="Q117">
        <v>0.157</v>
      </c>
      <c r="W117" s="15" t="s">
        <v>386</v>
      </c>
      <c r="X117" s="15">
        <v>2.8000000000000001E-2</v>
      </c>
      <c r="Y117" s="15">
        <v>0.04</v>
      </c>
      <c r="Z117" s="15">
        <v>5.8999999999999997E-2</v>
      </c>
      <c r="AA117" s="15">
        <v>8.7999999999999995E-2</v>
      </c>
      <c r="AB117" s="15">
        <v>0.09</v>
      </c>
      <c r="AI117" s="15" t="s">
        <v>386</v>
      </c>
      <c r="AJ117" s="15">
        <v>2.3E-2</v>
      </c>
      <c r="AK117" s="15">
        <v>5.5E-2</v>
      </c>
      <c r="AL117" s="15">
        <v>7.2999999999999995E-2</v>
      </c>
      <c r="AM117" s="15">
        <v>0.10299999999999999</v>
      </c>
      <c r="AN117" s="15">
        <v>0.11</v>
      </c>
    </row>
    <row r="118" spans="1:44" x14ac:dyDescent="0.35">
      <c r="L118" t="s">
        <v>387</v>
      </c>
      <c r="M118">
        <v>3.0000000000000001E-3</v>
      </c>
      <c r="N118">
        <v>-3.3999999999999998E-3</v>
      </c>
      <c r="O118">
        <v>-5.4000000000000003E-3</v>
      </c>
      <c r="P118">
        <v>-6.0000000000000001E-3</v>
      </c>
      <c r="Q118">
        <v>-7.0000000000000001E-3</v>
      </c>
      <c r="W118" s="15" t="s">
        <v>387</v>
      </c>
      <c r="X118" s="15">
        <v>-3.0000000000000001E-3</v>
      </c>
      <c r="Y118" s="15">
        <v>-6.0000000000000001E-3</v>
      </c>
      <c r="Z118" s="15">
        <v>-7.0000000000000001E-3</v>
      </c>
      <c r="AA118" s="15">
        <v>-7.4999999999999997E-3</v>
      </c>
      <c r="AB118" s="15">
        <v>-8.0000000000000002E-3</v>
      </c>
      <c r="AI118" s="15" t="s">
        <v>387</v>
      </c>
      <c r="AJ118" s="15">
        <v>0.12</v>
      </c>
      <c r="AK118" s="15">
        <v>6.4000000000000001E-2</v>
      </c>
      <c r="AL118" s="15">
        <v>0.03</v>
      </c>
      <c r="AM118" s="15">
        <v>2.7E-2</v>
      </c>
      <c r="AN118" s="15">
        <v>1.9E-2</v>
      </c>
    </row>
    <row r="119" spans="1:44" x14ac:dyDescent="0.35">
      <c r="L119" t="s">
        <v>382</v>
      </c>
      <c r="M119">
        <v>78.5</v>
      </c>
      <c r="N119">
        <v>106.4</v>
      </c>
      <c r="O119">
        <v>138.19999999999999</v>
      </c>
      <c r="P119">
        <v>163.30000000000001</v>
      </c>
      <c r="Q119">
        <v>189.4</v>
      </c>
      <c r="W119" s="15" t="s">
        <v>382</v>
      </c>
      <c r="X119" s="15">
        <v>110.4</v>
      </c>
      <c r="Y119" s="15">
        <v>137.19999999999999</v>
      </c>
      <c r="Z119" s="15">
        <v>173.2</v>
      </c>
      <c r="AA119" s="15">
        <v>214</v>
      </c>
      <c r="AB119" s="15">
        <v>257.5</v>
      </c>
      <c r="AI119" s="15" t="s">
        <v>382</v>
      </c>
      <c r="AJ119" s="15">
        <v>354.6</v>
      </c>
      <c r="AK119" s="15">
        <v>538.29999999999995</v>
      </c>
      <c r="AL119" s="15">
        <v>695.4</v>
      </c>
      <c r="AM119" s="15">
        <v>972.4</v>
      </c>
      <c r="AN119" s="15">
        <v>1174.8</v>
      </c>
    </row>
    <row r="135" spans="1:51" x14ac:dyDescent="0.35">
      <c r="A135" s="8" t="s">
        <v>391</v>
      </c>
    </row>
    <row r="136" spans="1:51" x14ac:dyDescent="0.35">
      <c r="A136" s="15"/>
      <c r="B136" s="15">
        <v>3</v>
      </c>
      <c r="C136" s="15">
        <v>5</v>
      </c>
      <c r="D136" s="15">
        <v>7</v>
      </c>
      <c r="E136" s="15">
        <v>9</v>
      </c>
      <c r="F136" s="15">
        <v>11</v>
      </c>
      <c r="G136" s="15" t="s">
        <v>381</v>
      </c>
      <c r="L136" s="15"/>
      <c r="M136" s="15">
        <v>3</v>
      </c>
      <c r="N136" s="15">
        <v>5</v>
      </c>
      <c r="O136" s="15">
        <v>7</v>
      </c>
      <c r="P136" s="15">
        <v>9</v>
      </c>
      <c r="Q136" s="15">
        <v>11</v>
      </c>
      <c r="R136" s="15" t="s">
        <v>381</v>
      </c>
      <c r="W136" s="15"/>
      <c r="X136" s="15">
        <v>3</v>
      </c>
      <c r="Y136" s="15">
        <v>5</v>
      </c>
      <c r="Z136" s="15">
        <v>7</v>
      </c>
      <c r="AA136" s="15">
        <v>9</v>
      </c>
      <c r="AB136" s="15">
        <v>11</v>
      </c>
      <c r="AC136" s="15" t="s">
        <v>381</v>
      </c>
      <c r="AI136" s="15"/>
      <c r="AJ136" s="15">
        <v>3</v>
      </c>
      <c r="AK136" s="15">
        <v>5</v>
      </c>
      <c r="AL136" s="15">
        <v>7</v>
      </c>
      <c r="AM136" s="15">
        <v>9</v>
      </c>
      <c r="AN136" s="15">
        <v>11</v>
      </c>
      <c r="AO136" s="15" t="s">
        <v>381</v>
      </c>
      <c r="AS136" s="15"/>
      <c r="AT136" s="15">
        <v>3</v>
      </c>
      <c r="AU136" s="15">
        <v>5</v>
      </c>
      <c r="AV136" s="15">
        <v>7</v>
      </c>
      <c r="AW136" s="15">
        <v>9</v>
      </c>
      <c r="AX136" s="15">
        <v>11</v>
      </c>
      <c r="AY136" s="15" t="s">
        <v>381</v>
      </c>
    </row>
    <row r="137" spans="1:51" x14ac:dyDescent="0.35">
      <c r="A137" s="15" t="s">
        <v>30</v>
      </c>
      <c r="B137" s="15">
        <v>5.74</v>
      </c>
      <c r="C137" s="15">
        <v>6.2560000000000002</v>
      </c>
      <c r="D137" s="15">
        <v>6.8170000000000002</v>
      </c>
      <c r="E137" s="9">
        <v>7.2549999999999999</v>
      </c>
      <c r="F137" s="9">
        <v>7.7779999999999996</v>
      </c>
      <c r="G137" s="17">
        <f>AVERAGE(B137:F137)</f>
        <v>6.7692000000000005</v>
      </c>
      <c r="L137" s="15" t="s">
        <v>30</v>
      </c>
      <c r="M137" s="15">
        <v>0.49</v>
      </c>
      <c r="N137" s="15">
        <v>0.44500000000000001</v>
      </c>
      <c r="O137" s="15">
        <v>0.36599999999999999</v>
      </c>
      <c r="P137" s="15">
        <v>0.32</v>
      </c>
      <c r="Q137" s="15">
        <v>0.27700000000000002</v>
      </c>
      <c r="R137" s="18">
        <f>AVERAGE(M137:Q137)</f>
        <v>0.37960000000000005</v>
      </c>
      <c r="W137" s="15" t="s">
        <v>30</v>
      </c>
      <c r="X137" s="15">
        <v>0.04</v>
      </c>
      <c r="Y137" s="15">
        <v>0.05</v>
      </c>
      <c r="Z137" s="15">
        <v>7.8E-2</v>
      </c>
      <c r="AA137" s="15">
        <v>9.9000000000000005E-2</v>
      </c>
      <c r="AB137" s="15">
        <v>0.157</v>
      </c>
      <c r="AC137" s="17">
        <f>AVERAGE(X137:AB137)</f>
        <v>8.4800000000000014E-2</v>
      </c>
      <c r="AI137" s="15" t="s">
        <v>30</v>
      </c>
      <c r="AJ137" s="15">
        <v>3.0000000000000001E-3</v>
      </c>
      <c r="AK137" s="15">
        <v>-3.3999999999999998E-3</v>
      </c>
      <c r="AL137" s="15">
        <v>-5.4000000000000003E-3</v>
      </c>
      <c r="AM137" s="15">
        <v>-6.0000000000000001E-3</v>
      </c>
      <c r="AN137" s="15">
        <v>-7.0000000000000001E-3</v>
      </c>
      <c r="AO137" s="17">
        <f>AVERAGE(AJ137:AN137)</f>
        <v>-3.7600000000000003E-3</v>
      </c>
      <c r="AS137" s="15" t="s">
        <v>30</v>
      </c>
      <c r="AT137" s="15">
        <v>78.5</v>
      </c>
      <c r="AU137" s="15">
        <v>106.4</v>
      </c>
      <c r="AV137" s="15">
        <v>138.19999999999999</v>
      </c>
      <c r="AW137" s="15">
        <v>163.30000000000001</v>
      </c>
      <c r="AX137" s="15">
        <v>189.4</v>
      </c>
      <c r="AY137" s="17">
        <f>AVERAGE(AT137:AX137)</f>
        <v>135.16000000000003</v>
      </c>
    </row>
    <row r="138" spans="1:51" x14ac:dyDescent="0.35">
      <c r="A138" s="15" t="s">
        <v>31</v>
      </c>
      <c r="B138" s="16">
        <v>5.0720000000000001</v>
      </c>
      <c r="C138" s="16">
        <v>5.72</v>
      </c>
      <c r="D138" s="16">
        <v>6.2270000000000003</v>
      </c>
      <c r="E138" s="16">
        <v>6.8140000000000001</v>
      </c>
      <c r="F138" s="16">
        <v>6.952</v>
      </c>
      <c r="G138" s="9">
        <f>AVERAGE(B138:F138)</f>
        <v>6.1569999999999991</v>
      </c>
      <c r="L138" s="15" t="s">
        <v>31</v>
      </c>
      <c r="M138" s="15">
        <v>0.50900000000000001</v>
      </c>
      <c r="N138" s="15">
        <v>0.45600000000000002</v>
      </c>
      <c r="O138" s="15">
        <v>0.36</v>
      </c>
      <c r="P138" s="15">
        <v>0.28599999999999998</v>
      </c>
      <c r="Q138" s="15">
        <v>0.28000000000000003</v>
      </c>
      <c r="R138" s="9">
        <f>AVERAGE(M138:Q138)</f>
        <v>0.37820000000000004</v>
      </c>
      <c r="W138" s="15" t="s">
        <v>31</v>
      </c>
      <c r="X138" s="15">
        <v>2.8000000000000001E-2</v>
      </c>
      <c r="Y138" s="15">
        <v>0.04</v>
      </c>
      <c r="Z138" s="15">
        <v>5.8999999999999997E-2</v>
      </c>
      <c r="AA138" s="15">
        <v>8.7999999999999995E-2</v>
      </c>
      <c r="AB138" s="15">
        <v>0.09</v>
      </c>
      <c r="AC138" s="9">
        <f>AVERAGE(X138:AB138)</f>
        <v>6.0999999999999999E-2</v>
      </c>
      <c r="AI138" s="15" t="s">
        <v>31</v>
      </c>
      <c r="AJ138" s="15">
        <v>-3.0000000000000001E-3</v>
      </c>
      <c r="AK138" s="15">
        <v>-6.0000000000000001E-3</v>
      </c>
      <c r="AL138" s="15">
        <v>-7.0000000000000001E-3</v>
      </c>
      <c r="AM138" s="15">
        <v>-7.4999999999999997E-3</v>
      </c>
      <c r="AN138" s="15">
        <v>-8.0000000000000002E-3</v>
      </c>
      <c r="AO138" s="9">
        <f>AVERAGE(AJ138:AN138)</f>
        <v>-6.3E-3</v>
      </c>
      <c r="AS138" s="15" t="s">
        <v>31</v>
      </c>
      <c r="AT138" s="15">
        <v>110.4</v>
      </c>
      <c r="AU138" s="15">
        <v>137.19999999999999</v>
      </c>
      <c r="AV138" s="15">
        <v>173.2</v>
      </c>
      <c r="AW138" s="15">
        <v>214</v>
      </c>
      <c r="AX138" s="15">
        <v>257.5</v>
      </c>
      <c r="AY138" s="9">
        <f>AVERAGE(AT138:AX138)</f>
        <v>178.45999999999998</v>
      </c>
    </row>
    <row r="139" spans="1:51" x14ac:dyDescent="0.35">
      <c r="A139" s="15" t="s">
        <v>255</v>
      </c>
      <c r="B139" s="16">
        <v>4.6500000000000004</v>
      </c>
      <c r="C139" s="16">
        <v>5.78</v>
      </c>
      <c r="D139" s="16">
        <v>6.3650000000000002</v>
      </c>
      <c r="E139" s="16">
        <v>6.8259999999999996</v>
      </c>
      <c r="F139" s="16">
        <v>7.1079999999999997</v>
      </c>
      <c r="G139" s="9">
        <f>AVERAGE(B139:F139)</f>
        <v>6.1458000000000004</v>
      </c>
      <c r="L139" s="15" t="s">
        <v>255</v>
      </c>
      <c r="M139" s="15">
        <v>-0.62</v>
      </c>
      <c r="N139" s="15">
        <v>0.46</v>
      </c>
      <c r="O139" s="15">
        <v>0.44</v>
      </c>
      <c r="P139" s="15">
        <v>0.34200000000000003</v>
      </c>
      <c r="Q139" s="15">
        <v>0.37</v>
      </c>
      <c r="R139" s="17">
        <f>AVERAGE(M139:Q139)</f>
        <v>0.19840000000000002</v>
      </c>
      <c r="W139" s="15" t="s">
        <v>255</v>
      </c>
      <c r="X139" s="15">
        <v>2.3E-2</v>
      </c>
      <c r="Y139" s="15">
        <v>5.5E-2</v>
      </c>
      <c r="Z139" s="15">
        <v>7.2999999999999995E-2</v>
      </c>
      <c r="AA139" s="15">
        <v>0.10299999999999999</v>
      </c>
      <c r="AB139" s="15">
        <v>0.11</v>
      </c>
      <c r="AC139" s="18">
        <f>AVERAGE(X139:AB139)</f>
        <v>7.2800000000000004E-2</v>
      </c>
      <c r="AI139" s="15" t="s">
        <v>255</v>
      </c>
      <c r="AJ139" s="15">
        <v>0.12</v>
      </c>
      <c r="AK139" s="15">
        <v>6.4000000000000001E-2</v>
      </c>
      <c r="AL139" s="15">
        <v>0.03</v>
      </c>
      <c r="AM139" s="15">
        <v>2.7E-2</v>
      </c>
      <c r="AN139" s="15">
        <v>1.9E-2</v>
      </c>
      <c r="AO139" s="18">
        <f>AVERAGE(AJ139:AN139)</f>
        <v>5.2000000000000005E-2</v>
      </c>
      <c r="AS139" s="15" t="s">
        <v>255</v>
      </c>
      <c r="AT139" s="15">
        <v>354.6</v>
      </c>
      <c r="AU139" s="15">
        <v>538.29999999999995</v>
      </c>
      <c r="AV139" s="15">
        <v>695.4</v>
      </c>
      <c r="AW139" s="15">
        <v>972.4</v>
      </c>
      <c r="AX139" s="15">
        <v>1174.8</v>
      </c>
      <c r="AY139" s="18">
        <f>AVERAGE(AT139:AX139)</f>
        <v>747.1</v>
      </c>
    </row>
    <row r="140" spans="1:51" x14ac:dyDescent="0.35">
      <c r="L140" t="s">
        <v>381</v>
      </c>
      <c r="M140">
        <f>AVERAGE(M137:M139)</f>
        <v>0.12633333333333333</v>
      </c>
      <c r="N140" s="15">
        <f>AVERAGE(N137:N139)</f>
        <v>0.45366666666666666</v>
      </c>
      <c r="O140" s="15">
        <f>AVERAGE(O137:O139)</f>
        <v>0.38866666666666666</v>
      </c>
      <c r="P140" s="15">
        <f>AVERAGE(P137:P139)</f>
        <v>0.316</v>
      </c>
      <c r="Q140" s="15">
        <f>AVERAGE(Q137:Q139)</f>
        <v>0.309</v>
      </c>
    </row>
    <row r="159" spans="1:51" x14ac:dyDescent="0.35">
      <c r="A159" s="8" t="s">
        <v>388</v>
      </c>
    </row>
    <row r="160" spans="1:51" x14ac:dyDescent="0.35">
      <c r="A160" s="15"/>
      <c r="B160" s="15">
        <v>3</v>
      </c>
      <c r="C160" s="15">
        <v>5</v>
      </c>
      <c r="D160" s="15">
        <v>7</v>
      </c>
      <c r="E160" s="15">
        <v>9</v>
      </c>
      <c r="F160" s="15">
        <v>11</v>
      </c>
      <c r="G160" s="15" t="s">
        <v>381</v>
      </c>
      <c r="H160" s="15"/>
      <c r="I160" s="15"/>
      <c r="J160" s="15"/>
      <c r="K160" s="15"/>
      <c r="L160" s="15"/>
      <c r="M160" s="15">
        <v>3</v>
      </c>
      <c r="N160" s="15">
        <v>5</v>
      </c>
      <c r="O160" s="15">
        <v>7</v>
      </c>
      <c r="P160" s="15">
        <v>9</v>
      </c>
      <c r="Q160" s="15">
        <v>11</v>
      </c>
      <c r="R160" s="15" t="s">
        <v>381</v>
      </c>
      <c r="S160" s="15"/>
      <c r="T160" s="15"/>
      <c r="U160" s="15"/>
      <c r="V160" s="15"/>
      <c r="W160" s="15"/>
      <c r="X160" s="15">
        <v>3</v>
      </c>
      <c r="Y160" s="15">
        <v>5</v>
      </c>
      <c r="Z160" s="15">
        <v>7</v>
      </c>
      <c r="AA160" s="15">
        <v>9</v>
      </c>
      <c r="AB160" s="15">
        <v>11</v>
      </c>
      <c r="AC160" s="15" t="s">
        <v>381</v>
      </c>
      <c r="AD160" s="15"/>
      <c r="AE160" s="15"/>
      <c r="AF160" s="15"/>
      <c r="AG160" s="15"/>
      <c r="AH160" s="15"/>
      <c r="AI160" s="15"/>
      <c r="AJ160" s="15">
        <v>3</v>
      </c>
      <c r="AK160" s="15">
        <v>5</v>
      </c>
      <c r="AL160" s="15">
        <v>7</v>
      </c>
      <c r="AM160" s="15">
        <v>9</v>
      </c>
      <c r="AN160" s="15">
        <v>11</v>
      </c>
      <c r="AO160" s="15" t="s">
        <v>381</v>
      </c>
      <c r="AP160" s="15"/>
      <c r="AQ160" s="15"/>
      <c r="AR160" s="15"/>
      <c r="AS160" s="15"/>
      <c r="AT160" s="15">
        <v>3</v>
      </c>
      <c r="AU160" s="15">
        <v>5</v>
      </c>
      <c r="AV160" s="15">
        <v>7</v>
      </c>
      <c r="AW160" s="15">
        <v>9</v>
      </c>
      <c r="AX160" s="15">
        <v>11</v>
      </c>
      <c r="AY160" s="15" t="s">
        <v>381</v>
      </c>
    </row>
    <row r="161" spans="1:51" x14ac:dyDescent="0.35">
      <c r="A161" s="15" t="s">
        <v>30</v>
      </c>
      <c r="B161" s="15">
        <v>5.57</v>
      </c>
      <c r="C161" s="15">
        <v>6.17</v>
      </c>
      <c r="D161" s="15">
        <v>6.75</v>
      </c>
      <c r="E161" s="9">
        <v>7.18</v>
      </c>
      <c r="F161" s="9">
        <v>7.44</v>
      </c>
      <c r="G161" s="17">
        <f>AVERAGE(B161:F161)</f>
        <v>6.6219999999999999</v>
      </c>
      <c r="H161" s="15"/>
      <c r="I161" s="15"/>
      <c r="J161" s="15"/>
      <c r="K161" s="15"/>
      <c r="L161" s="15" t="s">
        <v>30</v>
      </c>
      <c r="M161" s="15">
        <v>0.55600000000000005</v>
      </c>
      <c r="N161" s="15">
        <v>0.47</v>
      </c>
      <c r="O161" s="15">
        <v>0.38</v>
      </c>
      <c r="P161" s="15">
        <v>0.318</v>
      </c>
      <c r="Q161" s="15">
        <v>0.30299999999999999</v>
      </c>
      <c r="R161" s="17">
        <f>AVERAGE(M161:Q161)</f>
        <v>0.40540000000000004</v>
      </c>
      <c r="S161" s="15"/>
      <c r="T161" s="15"/>
      <c r="U161" s="15"/>
      <c r="V161" s="15"/>
      <c r="W161" s="15" t="s">
        <v>30</v>
      </c>
      <c r="X161" s="15">
        <v>3.6999999999999998E-2</v>
      </c>
      <c r="Y161" s="15">
        <v>5.0999999999999997E-2</v>
      </c>
      <c r="Z161" s="15">
        <v>7.0999999999999994E-2</v>
      </c>
      <c r="AA161" s="15">
        <v>9.7000000000000003E-2</v>
      </c>
      <c r="AB161" s="15">
        <v>0.109</v>
      </c>
      <c r="AC161" s="17">
        <f>AVERAGE(X161:AB161)</f>
        <v>7.2999999999999995E-2</v>
      </c>
      <c r="AD161" s="15"/>
      <c r="AE161" s="15"/>
      <c r="AF161" s="15"/>
      <c r="AG161" s="15"/>
      <c r="AH161" s="15"/>
      <c r="AI161" s="15" t="s">
        <v>30</v>
      </c>
      <c r="AJ161" s="15">
        <v>2.3E-3</v>
      </c>
      <c r="AK161" s="15">
        <v>-2.8E-3</v>
      </c>
      <c r="AL161" s="15">
        <v>-5.0000000000000001E-3</v>
      </c>
      <c r="AM161" s="15">
        <v>-6.1000000000000004E-3</v>
      </c>
      <c r="AN161" s="15">
        <v>-7.1000000000000004E-3</v>
      </c>
      <c r="AO161" s="17">
        <f>AVERAGE(AJ161:AN161)</f>
        <v>-3.7400000000000003E-3</v>
      </c>
      <c r="AP161" s="15"/>
      <c r="AQ161" s="15"/>
      <c r="AR161" s="15"/>
      <c r="AS161" s="15" t="s">
        <v>30</v>
      </c>
      <c r="AT161" s="15">
        <v>47.5</v>
      </c>
      <c r="AU161" s="15">
        <v>76.8</v>
      </c>
      <c r="AV161" s="15">
        <v>106.7</v>
      </c>
      <c r="AW161" s="15">
        <v>136</v>
      </c>
      <c r="AX161" s="15">
        <v>167.8</v>
      </c>
      <c r="AY161" s="17">
        <f>AVERAGE(AT161:AX161)</f>
        <v>106.96</v>
      </c>
    </row>
    <row r="162" spans="1:51" x14ac:dyDescent="0.35">
      <c r="A162" s="15" t="s">
        <v>31</v>
      </c>
      <c r="B162" s="9">
        <v>4.8070000000000004</v>
      </c>
      <c r="C162" s="9">
        <v>5.3449999999999998</v>
      </c>
      <c r="D162" s="16">
        <v>5.75</v>
      </c>
      <c r="E162" s="16">
        <v>6.2050000000000001</v>
      </c>
      <c r="F162" s="16">
        <v>6.5049999999999999</v>
      </c>
      <c r="G162" s="9">
        <f>AVERAGE(B162:F162)</f>
        <v>5.7223999999999995</v>
      </c>
      <c r="H162" s="15"/>
      <c r="I162" s="15"/>
      <c r="J162" s="15"/>
      <c r="K162" s="15"/>
      <c r="L162" s="15" t="s">
        <v>31</v>
      </c>
      <c r="M162" s="15">
        <v>0.53</v>
      </c>
      <c r="N162" s="15">
        <v>0.44700000000000001</v>
      </c>
      <c r="O162" s="15">
        <v>0.41399999999999998</v>
      </c>
      <c r="P162" s="15">
        <v>0.34799999999999998</v>
      </c>
      <c r="Q162" s="15">
        <v>0.32</v>
      </c>
      <c r="R162" s="9">
        <f>AVERAGE(M162:Q162)</f>
        <v>0.41179999999999994</v>
      </c>
      <c r="S162" s="15"/>
      <c r="T162" s="15"/>
      <c r="U162" s="15"/>
      <c r="V162" s="15"/>
      <c r="W162" s="15" t="s">
        <v>31</v>
      </c>
      <c r="X162" s="15">
        <v>0.02</v>
      </c>
      <c r="Y162" s="15">
        <v>3.2000000000000001E-2</v>
      </c>
      <c r="Z162" s="15">
        <v>0.04</v>
      </c>
      <c r="AA162" s="15">
        <v>5.3999999999999999E-2</v>
      </c>
      <c r="AB162" s="15">
        <v>6.4000000000000001E-2</v>
      </c>
      <c r="AC162" s="9">
        <f>AVERAGE(X162:AB162)</f>
        <v>4.1999999999999996E-2</v>
      </c>
      <c r="AD162" s="15"/>
      <c r="AE162" s="15"/>
      <c r="AF162" s="15"/>
      <c r="AG162" s="15"/>
      <c r="AH162" s="15"/>
      <c r="AI162" s="15" t="s">
        <v>31</v>
      </c>
      <c r="AJ162" s="15">
        <v>-3.5999999999999999E-3</v>
      </c>
      <c r="AK162" s="15">
        <v>-6.0000000000000001E-3</v>
      </c>
      <c r="AL162" s="15">
        <v>-8.0000000000000002E-3</v>
      </c>
      <c r="AM162" s="15">
        <v>-8.5000000000000006E-3</v>
      </c>
      <c r="AN162" s="15">
        <v>-8.8999999999999999E-3</v>
      </c>
      <c r="AO162" s="9">
        <f>AVERAGE(AJ162:AN162)</f>
        <v>-7.000000000000001E-3</v>
      </c>
      <c r="AP162" s="15"/>
      <c r="AQ162" s="15"/>
      <c r="AR162" s="15"/>
      <c r="AS162" s="15" t="s">
        <v>31</v>
      </c>
      <c r="AT162" s="15">
        <v>69.7</v>
      </c>
      <c r="AU162" s="15">
        <v>135.9</v>
      </c>
      <c r="AV162" s="15">
        <v>219</v>
      </c>
      <c r="AW162" s="15">
        <v>286.60000000000002</v>
      </c>
      <c r="AX162" s="15">
        <v>253.1</v>
      </c>
      <c r="AY162" s="9">
        <f>AVERAGE(AT162:AX162)</f>
        <v>192.86</v>
      </c>
    </row>
    <row r="163" spans="1:51" x14ac:dyDescent="0.35">
      <c r="A163" s="15" t="s">
        <v>255</v>
      </c>
      <c r="B163" s="15">
        <v>4.4130000000000003</v>
      </c>
      <c r="C163" s="16">
        <v>5.0970000000000004</v>
      </c>
      <c r="D163" s="16">
        <v>5.6130000000000004</v>
      </c>
      <c r="E163" s="16">
        <v>5.8319999999999999</v>
      </c>
      <c r="F163" s="16">
        <v>6.1639999999999997</v>
      </c>
      <c r="G163" s="9">
        <f>AVERAGE(B163:F163)</f>
        <v>5.4238</v>
      </c>
      <c r="H163" s="15"/>
      <c r="I163" s="15"/>
      <c r="J163" s="15"/>
      <c r="K163" s="15"/>
      <c r="L163" s="15" t="s">
        <v>255</v>
      </c>
      <c r="M163" s="15">
        <v>0.69499999999999995</v>
      </c>
      <c r="N163" s="15">
        <v>1.0900000000000001</v>
      </c>
      <c r="O163" s="15">
        <v>0.47699999999999998</v>
      </c>
      <c r="P163" s="15">
        <v>0.496</v>
      </c>
      <c r="Q163" s="15">
        <v>0.66400000000000003</v>
      </c>
      <c r="R163" s="9">
        <f>AVERAGE(M163:Q163)</f>
        <v>0.68440000000000001</v>
      </c>
      <c r="S163" s="15"/>
      <c r="T163" s="15"/>
      <c r="U163" s="15"/>
      <c r="V163" s="15"/>
      <c r="W163" s="15" t="s">
        <v>255</v>
      </c>
      <c r="X163">
        <v>2.06E-2</v>
      </c>
      <c r="Y163" s="15">
        <v>3.1199999999999999E-2</v>
      </c>
      <c r="Z163" s="15">
        <v>4.2999999999999997E-2</v>
      </c>
      <c r="AA163" s="15">
        <v>4.5999999999999999E-2</v>
      </c>
      <c r="AB163" s="15">
        <v>5.6000000000000001E-2</v>
      </c>
      <c r="AC163" s="18">
        <f>AVERAGE(X163:AB163)</f>
        <v>3.9359999999999992E-2</v>
      </c>
      <c r="AD163" s="15"/>
      <c r="AE163" s="15"/>
      <c r="AF163" s="15"/>
      <c r="AG163" s="15"/>
      <c r="AH163" s="15"/>
      <c r="AI163" s="15" t="s">
        <v>255</v>
      </c>
      <c r="AJ163" s="15">
        <v>0.12</v>
      </c>
      <c r="AK163" s="15">
        <v>7.0000000000000007E-2</v>
      </c>
      <c r="AL163" s="15">
        <v>4.1000000000000002E-2</v>
      </c>
      <c r="AM163" s="15">
        <v>2.7E-2</v>
      </c>
      <c r="AN163" s="15">
        <v>1.4E-2</v>
      </c>
      <c r="AO163" s="18">
        <f>AVERAGE(AJ163:AN163)</f>
        <v>5.4400000000000004E-2</v>
      </c>
      <c r="AP163" s="15"/>
      <c r="AQ163" s="15"/>
      <c r="AR163" s="15"/>
      <c r="AS163" s="15" t="s">
        <v>255</v>
      </c>
      <c r="AT163" s="15">
        <v>280.2</v>
      </c>
      <c r="AU163" s="15">
        <v>468.5</v>
      </c>
      <c r="AV163" s="15">
        <v>658.1</v>
      </c>
      <c r="AW163" s="15">
        <v>847.4</v>
      </c>
      <c r="AX163" s="15">
        <v>1045.2</v>
      </c>
      <c r="AY163" s="18">
        <f>AVERAGE(AT163:AX163)</f>
        <v>659.88000000000011</v>
      </c>
    </row>
    <row r="164" spans="1:51" x14ac:dyDescent="0.35">
      <c r="A164" s="15"/>
      <c r="B164" s="15"/>
      <c r="C164" s="15"/>
      <c r="D164" s="15"/>
      <c r="E164" s="15"/>
      <c r="F164" s="15"/>
      <c r="G164" s="15"/>
      <c r="H164" s="15"/>
      <c r="I164" s="15"/>
      <c r="J164" s="15"/>
      <c r="K164" s="15"/>
      <c r="L164" t="s">
        <v>381</v>
      </c>
      <c r="M164">
        <f>AVERAGE(M161:M163)</f>
        <v>0.59366666666666668</v>
      </c>
      <c r="N164" s="15">
        <f>AVERAGE(N161:N163)</f>
        <v>0.66900000000000004</v>
      </c>
      <c r="O164" s="15">
        <f>AVERAGE(O161:O163)</f>
        <v>0.42366666666666664</v>
      </c>
      <c r="P164" s="15">
        <f>AVERAGE(P161:P163)</f>
        <v>0.38733333333333331</v>
      </c>
      <c r="Q164" s="15">
        <f>AVERAGE(Q161:Q163)</f>
        <v>0.42899999999999999</v>
      </c>
      <c r="R164" s="15"/>
      <c r="S164" s="15"/>
      <c r="T164" s="15"/>
      <c r="U164" s="15"/>
      <c r="V164" s="15"/>
      <c r="AC164" s="15"/>
      <c r="AD164" s="15"/>
      <c r="AE164" s="15"/>
      <c r="AF164" s="15"/>
      <c r="AG164" s="15"/>
      <c r="AH164" s="15"/>
      <c r="AO164" s="15"/>
      <c r="AP164" s="15"/>
      <c r="AQ164" s="15"/>
      <c r="AR164" s="15"/>
    </row>
    <row r="165" spans="1:51" x14ac:dyDescent="0.35">
      <c r="A165" s="15"/>
      <c r="B165" s="15"/>
      <c r="C165" s="15"/>
      <c r="D165" s="15"/>
      <c r="E165" s="15"/>
      <c r="F165" s="15"/>
      <c r="G165" s="15"/>
      <c r="H165" s="15"/>
      <c r="I165" s="15"/>
      <c r="J165" s="15"/>
      <c r="K165" s="15"/>
      <c r="L165" s="15"/>
      <c r="M165" s="15"/>
      <c r="N165" s="15"/>
      <c r="O165" s="15"/>
      <c r="P165" s="15"/>
      <c r="Q165" s="15"/>
      <c r="R165" s="15"/>
      <c r="S165" s="15"/>
      <c r="T165" s="15"/>
      <c r="U165" s="15"/>
      <c r="V165" s="15"/>
      <c r="AC165" s="15"/>
      <c r="AD165" s="15"/>
      <c r="AE165" s="15"/>
      <c r="AF165" s="15"/>
      <c r="AG165" s="15"/>
      <c r="AH165" s="15"/>
      <c r="AO165" s="15"/>
      <c r="AP165" s="15"/>
      <c r="AQ165" s="15"/>
      <c r="AR165" s="15"/>
    </row>
    <row r="182" spans="1:51" x14ac:dyDescent="0.35">
      <c r="A182" s="8" t="s">
        <v>389</v>
      </c>
    </row>
    <row r="183" spans="1:51" x14ac:dyDescent="0.35">
      <c r="A183" s="15"/>
      <c r="B183" s="15">
        <v>3</v>
      </c>
      <c r="C183" s="15">
        <v>5</v>
      </c>
      <c r="D183" s="15">
        <v>7</v>
      </c>
      <c r="E183" s="15">
        <v>9</v>
      </c>
      <c r="F183" s="15">
        <v>11</v>
      </c>
      <c r="G183" s="15" t="s">
        <v>381</v>
      </c>
      <c r="H183" s="15"/>
      <c r="I183" s="15"/>
      <c r="J183" s="15"/>
      <c r="K183" s="15"/>
      <c r="L183" s="15"/>
      <c r="M183" s="15">
        <v>3</v>
      </c>
      <c r="N183" s="15">
        <v>5</v>
      </c>
      <c r="O183" s="15">
        <v>7</v>
      </c>
      <c r="P183" s="15">
        <v>9</v>
      </c>
      <c r="Q183" s="15">
        <v>11</v>
      </c>
      <c r="R183" s="15" t="s">
        <v>381</v>
      </c>
      <c r="S183" s="15"/>
      <c r="T183" s="15"/>
      <c r="U183" s="15"/>
      <c r="V183" s="15"/>
      <c r="W183" s="15"/>
      <c r="X183" s="15">
        <v>3</v>
      </c>
      <c r="Y183" s="15">
        <v>5</v>
      </c>
      <c r="Z183" s="15">
        <v>7</v>
      </c>
      <c r="AA183" s="15">
        <v>9</v>
      </c>
      <c r="AB183" s="15">
        <v>11</v>
      </c>
      <c r="AC183" s="15" t="s">
        <v>381</v>
      </c>
      <c r="AD183" s="15"/>
      <c r="AE183" s="15"/>
      <c r="AF183" s="15"/>
      <c r="AG183" s="15"/>
      <c r="AH183" s="15"/>
      <c r="AI183" s="15"/>
      <c r="AJ183" s="15">
        <v>3</v>
      </c>
      <c r="AK183" s="15">
        <v>5</v>
      </c>
      <c r="AL183" s="15">
        <v>7</v>
      </c>
      <c r="AM183" s="15">
        <v>9</v>
      </c>
      <c r="AN183" s="15">
        <v>11</v>
      </c>
      <c r="AO183" s="15" t="s">
        <v>381</v>
      </c>
      <c r="AP183" s="15"/>
      <c r="AQ183" s="15"/>
      <c r="AR183" s="15"/>
      <c r="AS183" s="15"/>
      <c r="AT183" s="15">
        <v>3</v>
      </c>
      <c r="AU183" s="15">
        <v>5</v>
      </c>
      <c r="AV183" s="15">
        <v>7</v>
      </c>
      <c r="AW183" s="15">
        <v>9</v>
      </c>
      <c r="AX183" s="15">
        <v>11</v>
      </c>
      <c r="AY183" s="15" t="s">
        <v>381</v>
      </c>
    </row>
    <row r="184" spans="1:51" x14ac:dyDescent="0.35">
      <c r="A184" s="15" t="s">
        <v>30</v>
      </c>
      <c r="B184" s="15">
        <v>5.8239999999999998</v>
      </c>
      <c r="C184" s="15">
        <v>6.4</v>
      </c>
      <c r="D184" s="15">
        <v>6.8230000000000004</v>
      </c>
      <c r="E184" s="9">
        <v>7.202</v>
      </c>
      <c r="F184" s="9">
        <v>7.56</v>
      </c>
      <c r="G184" s="17">
        <f>AVERAGE(B184:F184)</f>
        <v>6.7618000000000009</v>
      </c>
      <c r="H184" s="15"/>
      <c r="I184" s="15"/>
      <c r="J184" s="15"/>
      <c r="K184" s="15"/>
      <c r="L184" s="15" t="s">
        <v>30</v>
      </c>
      <c r="M184" s="15">
        <v>0.55700000000000005</v>
      </c>
      <c r="N184" s="15">
        <v>0.47</v>
      </c>
      <c r="O184" s="15">
        <v>0.38900000000000001</v>
      </c>
      <c r="P184" s="15">
        <v>0.30299999999999999</v>
      </c>
      <c r="Q184" s="15">
        <v>0.28999999999999998</v>
      </c>
      <c r="R184" s="17">
        <f>AVERAGE(M184:Q184)</f>
        <v>0.40179999999999999</v>
      </c>
      <c r="S184" s="15"/>
      <c r="T184" s="15"/>
      <c r="U184" s="15"/>
      <c r="V184" s="15"/>
      <c r="W184" s="15" t="s">
        <v>30</v>
      </c>
      <c r="X184" s="15">
        <v>4.1000000000000002E-2</v>
      </c>
      <c r="Y184" s="15">
        <v>5.8999999999999997E-2</v>
      </c>
      <c r="Z184" s="15">
        <v>7.0000000000000007E-2</v>
      </c>
      <c r="AA184" s="15">
        <v>9.2999999999999999E-2</v>
      </c>
      <c r="AB184" s="15">
        <v>0.114</v>
      </c>
      <c r="AC184" s="17">
        <f>AVERAGE(X184:AB184)</f>
        <v>7.5399999999999995E-2</v>
      </c>
      <c r="AD184" s="15"/>
      <c r="AE184" s="15"/>
      <c r="AF184" s="15"/>
      <c r="AG184" s="15"/>
      <c r="AH184" s="15"/>
      <c r="AI184" s="15" t="s">
        <v>30</v>
      </c>
      <c r="AJ184" s="15">
        <v>-2E-3</v>
      </c>
      <c r="AK184" s="15">
        <v>-4.0000000000000001E-3</v>
      </c>
      <c r="AL184" s="15">
        <v>-7.1999999999999998E-3</v>
      </c>
      <c r="AM184" s="15">
        <v>-8.0000000000000002E-3</v>
      </c>
      <c r="AN184" s="15">
        <v>-7.7999999999999996E-3</v>
      </c>
      <c r="AO184" s="17">
        <f>AVERAGE(AJ184:AN184)</f>
        <v>-5.7999999999999996E-3</v>
      </c>
      <c r="AP184" s="15"/>
      <c r="AQ184" s="15"/>
      <c r="AR184" s="15"/>
      <c r="AS184" s="15" t="s">
        <v>30</v>
      </c>
      <c r="AT184" s="15">
        <v>36.5</v>
      </c>
      <c r="AU184" s="15">
        <v>57.3</v>
      </c>
      <c r="AV184" s="15">
        <v>80.900000000000006</v>
      </c>
      <c r="AW184" s="15">
        <v>101.9</v>
      </c>
      <c r="AX184" s="15">
        <v>190.2</v>
      </c>
      <c r="AY184" s="17">
        <f>AVERAGE(AT184:AX184)</f>
        <v>93.36</v>
      </c>
    </row>
    <row r="185" spans="1:51" x14ac:dyDescent="0.35">
      <c r="A185" s="15" t="s">
        <v>31</v>
      </c>
      <c r="B185" s="9">
        <v>4.7889999999999997</v>
      </c>
      <c r="C185" s="9">
        <v>5.42</v>
      </c>
      <c r="D185" s="16">
        <v>5.8079999999999998</v>
      </c>
      <c r="E185" s="16">
        <v>6.1639999999999997</v>
      </c>
      <c r="F185" s="16">
        <v>6.53</v>
      </c>
      <c r="G185" s="9">
        <f>AVERAGE(B185:F185)</f>
        <v>5.7421999999999995</v>
      </c>
      <c r="H185" s="15"/>
      <c r="I185" s="15"/>
      <c r="J185" s="15"/>
      <c r="K185" s="15"/>
      <c r="L185" s="15" t="s">
        <v>31</v>
      </c>
      <c r="M185" s="15">
        <v>0.50800000000000001</v>
      </c>
      <c r="N185" s="15">
        <v>0.46</v>
      </c>
      <c r="O185" s="15">
        <v>0.41499999999999998</v>
      </c>
      <c r="P185" s="15">
        <v>0.35399999999999998</v>
      </c>
      <c r="Q185" s="15">
        <v>0.30499999999999999</v>
      </c>
      <c r="R185" s="9">
        <f>AVERAGE(M185:Q185)</f>
        <v>0.40840000000000004</v>
      </c>
      <c r="S185" s="15"/>
      <c r="T185" s="15"/>
      <c r="U185" s="15"/>
      <c r="V185" s="15"/>
      <c r="W185" s="15" t="s">
        <v>31</v>
      </c>
      <c r="X185" s="15">
        <v>2.4E-2</v>
      </c>
      <c r="Y185" s="15">
        <v>3.4000000000000002E-2</v>
      </c>
      <c r="Z185" s="15">
        <v>4.2999999999999997E-2</v>
      </c>
      <c r="AA185" s="15">
        <v>5.1999999999999998E-2</v>
      </c>
      <c r="AB185" s="15">
        <v>6.6000000000000003E-2</v>
      </c>
      <c r="AC185" s="9">
        <f>AVERAGE(X185:AB185)</f>
        <v>4.3799999999999999E-2</v>
      </c>
      <c r="AD185" s="15"/>
      <c r="AE185" s="15"/>
      <c r="AF185" s="15"/>
      <c r="AG185" s="15"/>
      <c r="AH185" s="15"/>
      <c r="AI185" s="15" t="s">
        <v>31</v>
      </c>
      <c r="AJ185" s="15">
        <v>-4.5999999999999999E-3</v>
      </c>
      <c r="AK185" s="15">
        <v>-6.0000000000000001E-3</v>
      </c>
      <c r="AL185" s="15">
        <v>-7.7999999999999996E-3</v>
      </c>
      <c r="AM185" s="15">
        <v>-8.3999999999999995E-3</v>
      </c>
      <c r="AN185" s="15">
        <v>-8.5000000000000006E-3</v>
      </c>
      <c r="AO185" s="9">
        <f>AVERAGE(AJ185:AN185)</f>
        <v>-7.0599999999999994E-3</v>
      </c>
      <c r="AP185" s="15"/>
      <c r="AQ185" s="15"/>
      <c r="AR185" s="15"/>
      <c r="AS185" s="15" t="s">
        <v>31</v>
      </c>
      <c r="AT185" s="15">
        <v>51.4</v>
      </c>
      <c r="AU185" s="15">
        <v>105.8</v>
      </c>
      <c r="AV185" s="15">
        <v>121.5</v>
      </c>
      <c r="AW185" s="15">
        <v>155.6</v>
      </c>
      <c r="AX185" s="15">
        <v>195.3</v>
      </c>
      <c r="AY185" s="9">
        <f>AVERAGE(AT185:AX185)</f>
        <v>125.91999999999999</v>
      </c>
    </row>
    <row r="186" spans="1:51" x14ac:dyDescent="0.35">
      <c r="A186" s="15" t="s">
        <v>255</v>
      </c>
      <c r="B186" s="15">
        <v>4.5439999999999996</v>
      </c>
      <c r="C186" s="16">
        <v>5.1529999999999996</v>
      </c>
      <c r="D186" s="16">
        <v>5.5609999999999999</v>
      </c>
      <c r="E186" s="16">
        <v>5.95</v>
      </c>
      <c r="F186" s="16">
        <v>6.2460000000000004</v>
      </c>
      <c r="G186" s="9">
        <f>AVERAGE(B186:F186)</f>
        <v>5.4908000000000001</v>
      </c>
      <c r="H186" s="15"/>
      <c r="I186" s="15"/>
      <c r="J186" s="15"/>
      <c r="K186" s="15"/>
      <c r="L186" s="15" t="s">
        <v>255</v>
      </c>
      <c r="M186" s="9">
        <v>1.0109999999999999</v>
      </c>
      <c r="N186" s="15">
        <v>0.91300000000000003</v>
      </c>
      <c r="O186" s="15">
        <v>0.61</v>
      </c>
      <c r="P186" s="15">
        <v>0.78400000000000003</v>
      </c>
      <c r="Q186" s="15">
        <v>0.61099999999999999</v>
      </c>
      <c r="R186" s="9">
        <f>AVERAGE(M186:Q186)</f>
        <v>0.78579999999999983</v>
      </c>
      <c r="S186" s="15"/>
      <c r="T186" s="15"/>
      <c r="U186" s="15"/>
      <c r="V186" s="15"/>
      <c r="W186" s="15" t="s">
        <v>255</v>
      </c>
      <c r="X186" s="15">
        <v>2.1000000000000001E-2</v>
      </c>
      <c r="Y186" s="15">
        <v>3.1199999999999999E-2</v>
      </c>
      <c r="Z186" s="15">
        <v>3.9E-2</v>
      </c>
      <c r="AA186" s="15">
        <v>4.8000000000000001E-2</v>
      </c>
      <c r="AB186" s="15">
        <v>5.8000000000000003E-2</v>
      </c>
      <c r="AC186" s="18">
        <f>AVERAGE(X186:AB186)</f>
        <v>3.9439999999999996E-2</v>
      </c>
      <c r="AD186" s="15"/>
      <c r="AE186" s="15"/>
      <c r="AF186" s="15"/>
      <c r="AG186" s="15"/>
      <c r="AH186" s="15"/>
      <c r="AI186" s="15" t="s">
        <v>255</v>
      </c>
      <c r="AJ186" s="15">
        <v>7.9000000000000001E-2</v>
      </c>
      <c r="AK186" s="15">
        <v>4.8399999999999999E-2</v>
      </c>
      <c r="AL186" s="15">
        <v>2.1000000000000001E-2</v>
      </c>
      <c r="AM186" s="15">
        <v>1.5299999999999999E-2</v>
      </c>
      <c r="AN186" s="15">
        <v>8.3999999999999995E-3</v>
      </c>
      <c r="AO186" s="18">
        <f>AVERAGE(AJ186:AN186)</f>
        <v>3.4419999999999999E-2</v>
      </c>
      <c r="AP186" s="15"/>
      <c r="AQ186" s="15"/>
      <c r="AR186" s="15"/>
      <c r="AS186" s="15" t="s">
        <v>255</v>
      </c>
      <c r="AT186" s="15">
        <v>244.9</v>
      </c>
      <c r="AU186" s="15">
        <v>407.7</v>
      </c>
      <c r="AV186" s="15">
        <v>567.29999999999995</v>
      </c>
      <c r="AW186" s="15">
        <v>731.27</v>
      </c>
      <c r="AX186" s="15">
        <v>902.6</v>
      </c>
      <c r="AY186" s="18">
        <f>AVERAGE(AT186:AX186)</f>
        <v>570.75400000000002</v>
      </c>
    </row>
    <row r="187" spans="1:51" x14ac:dyDescent="0.35">
      <c r="A187" s="15"/>
      <c r="B187" s="15"/>
      <c r="C187" s="15"/>
      <c r="D187" s="15"/>
      <c r="E187" s="15"/>
      <c r="F187" s="15"/>
      <c r="G187" s="15"/>
      <c r="H187" s="15"/>
      <c r="I187" s="15"/>
      <c r="J187" s="15"/>
      <c r="K187" s="15"/>
      <c r="L187" s="15" t="s">
        <v>381</v>
      </c>
      <c r="M187" s="15">
        <f>AVERAGE(M184:M186)</f>
        <v>0.69199999999999984</v>
      </c>
      <c r="N187" s="15">
        <f>AVERAGE(N184:N186)</f>
        <v>0.61433333333333329</v>
      </c>
      <c r="O187" s="15">
        <f>AVERAGE(O184:O186)</f>
        <v>0.47133333333333338</v>
      </c>
      <c r="P187" s="15">
        <f>AVERAGE(P184:P186)</f>
        <v>0.48033333333333333</v>
      </c>
      <c r="Q187" s="15">
        <f>AVERAGE(Q184:Q186)</f>
        <v>0.40199999999999997</v>
      </c>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row>
    <row r="203" spans="1:51" x14ac:dyDescent="0.35">
      <c r="A203" s="8" t="s">
        <v>390</v>
      </c>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row>
    <row r="204" spans="1:51" x14ac:dyDescent="0.35">
      <c r="A204" s="15"/>
      <c r="B204" s="15">
        <v>3</v>
      </c>
      <c r="C204" s="15">
        <v>5</v>
      </c>
      <c r="D204" s="15">
        <v>7</v>
      </c>
      <c r="E204" s="15">
        <v>9</v>
      </c>
      <c r="F204" s="15">
        <v>11</v>
      </c>
      <c r="G204" s="15" t="s">
        <v>381</v>
      </c>
      <c r="H204" s="15"/>
      <c r="I204" s="15"/>
      <c r="J204" s="15"/>
      <c r="K204" s="15"/>
      <c r="L204" s="15"/>
      <c r="M204" s="15">
        <v>3</v>
      </c>
      <c r="N204" s="15">
        <v>5</v>
      </c>
      <c r="O204" s="15">
        <v>7</v>
      </c>
      <c r="P204" s="15">
        <v>9</v>
      </c>
      <c r="Q204" s="15">
        <v>11</v>
      </c>
      <c r="R204" s="15" t="s">
        <v>381</v>
      </c>
      <c r="S204" s="15"/>
      <c r="T204" s="15"/>
      <c r="U204" s="15"/>
      <c r="V204" s="15"/>
      <c r="W204" s="15"/>
      <c r="X204" s="15">
        <v>3</v>
      </c>
      <c r="Y204" s="15">
        <v>5</v>
      </c>
      <c r="Z204" s="15">
        <v>7</v>
      </c>
      <c r="AA204" s="15">
        <v>9</v>
      </c>
      <c r="AB204" s="15">
        <v>11</v>
      </c>
      <c r="AC204" s="15" t="s">
        <v>381</v>
      </c>
      <c r="AD204" s="15"/>
      <c r="AE204" s="15"/>
      <c r="AF204" s="15"/>
      <c r="AG204" s="15"/>
      <c r="AH204" s="15"/>
      <c r="AI204" s="15"/>
      <c r="AJ204" s="15">
        <v>3</v>
      </c>
      <c r="AK204" s="15">
        <v>5</v>
      </c>
      <c r="AL204" s="15">
        <v>7</v>
      </c>
      <c r="AM204" s="15">
        <v>9</v>
      </c>
      <c r="AN204" s="15">
        <v>11</v>
      </c>
      <c r="AO204" s="15" t="s">
        <v>381</v>
      </c>
      <c r="AP204" s="15"/>
      <c r="AQ204" s="15"/>
      <c r="AR204" s="15"/>
      <c r="AS204" s="15"/>
      <c r="AT204" s="15">
        <v>3</v>
      </c>
      <c r="AU204" s="15">
        <v>5</v>
      </c>
      <c r="AV204" s="15">
        <v>7</v>
      </c>
      <c r="AW204" s="15">
        <v>9</v>
      </c>
      <c r="AX204" s="15">
        <v>11</v>
      </c>
      <c r="AY204" s="15" t="s">
        <v>381</v>
      </c>
    </row>
    <row r="205" spans="1:51" x14ac:dyDescent="0.35">
      <c r="A205" s="15" t="s">
        <v>30</v>
      </c>
      <c r="B205" s="9">
        <v>6.8559999999999999</v>
      </c>
      <c r="C205" s="15">
        <v>7.26</v>
      </c>
      <c r="D205" s="15">
        <v>7.59</v>
      </c>
      <c r="E205" s="9">
        <v>7.7759999999999998</v>
      </c>
      <c r="F205" s="9">
        <v>8.3360000000000003</v>
      </c>
      <c r="G205" s="17">
        <f>AVERAGE(B205:F205)</f>
        <v>7.5635999999999992</v>
      </c>
      <c r="H205" s="15"/>
      <c r="I205" s="15"/>
      <c r="J205" s="15"/>
      <c r="K205" s="15"/>
      <c r="L205" s="15" t="s">
        <v>30</v>
      </c>
      <c r="M205" s="15">
        <v>0.45600000000000002</v>
      </c>
      <c r="N205" s="15">
        <v>0.32600000000000001</v>
      </c>
      <c r="O205" s="15">
        <v>0.28699999999999998</v>
      </c>
      <c r="P205" s="15">
        <v>0.28799999999999998</v>
      </c>
      <c r="Q205" s="15">
        <v>0.23</v>
      </c>
      <c r="R205" s="18">
        <f>AVERAGE(M205:Q205)</f>
        <v>0.31740000000000002</v>
      </c>
      <c r="S205" s="15"/>
      <c r="T205" s="15"/>
      <c r="U205" s="15"/>
      <c r="V205" s="15"/>
      <c r="W205" s="15" t="s">
        <v>30</v>
      </c>
      <c r="X205" s="15">
        <v>8.4000000000000005E-2</v>
      </c>
      <c r="Y205" s="15">
        <v>0.1</v>
      </c>
      <c r="Z205" s="15">
        <v>0.128</v>
      </c>
      <c r="AA205" s="15">
        <v>0.13900000000000001</v>
      </c>
      <c r="AB205" s="15">
        <v>0.21199999999999999</v>
      </c>
      <c r="AC205" s="18">
        <f>AVERAGE(X205:AB205)</f>
        <v>0.1326</v>
      </c>
      <c r="AD205" s="15"/>
      <c r="AE205" s="15"/>
      <c r="AF205" s="15"/>
      <c r="AG205" s="15"/>
      <c r="AH205" s="15"/>
      <c r="AI205" s="15" t="s">
        <v>30</v>
      </c>
      <c r="AJ205" s="15">
        <v>-3.0000000000000001E-3</v>
      </c>
      <c r="AK205" s="15">
        <v>-7.0000000000000001E-3</v>
      </c>
      <c r="AL205" s="15">
        <v>-7.4000000000000003E-3</v>
      </c>
      <c r="AM205" s="15">
        <v>-7.6E-3</v>
      </c>
      <c r="AN205" s="15">
        <v>-8.0999999999999996E-3</v>
      </c>
      <c r="AO205" s="18">
        <f>AVERAGE(AJ205:AN205)</f>
        <v>-6.6199999999999991E-3</v>
      </c>
      <c r="AP205" s="15"/>
      <c r="AQ205" s="15"/>
      <c r="AR205" s="15"/>
      <c r="AS205" s="15" t="s">
        <v>30</v>
      </c>
      <c r="AT205" s="15">
        <v>76.599999999999994</v>
      </c>
      <c r="AU205" s="15">
        <v>115.8</v>
      </c>
      <c r="AV205" s="15">
        <v>125</v>
      </c>
      <c r="AW205" s="15">
        <v>157.19999999999999</v>
      </c>
      <c r="AX205" s="15">
        <v>208.6</v>
      </c>
      <c r="AY205" s="17">
        <f>AVERAGE(AT205:AX205)</f>
        <v>136.63999999999999</v>
      </c>
    </row>
    <row r="206" spans="1:51" x14ac:dyDescent="0.35">
      <c r="A206" s="15" t="s">
        <v>31</v>
      </c>
      <c r="B206" s="9">
        <v>6.15</v>
      </c>
      <c r="C206" s="9">
        <v>7.0720000000000001</v>
      </c>
      <c r="D206" s="16">
        <v>7.75</v>
      </c>
      <c r="E206" s="16">
        <v>8.09</v>
      </c>
      <c r="F206" s="16">
        <v>8.42</v>
      </c>
      <c r="G206" s="9">
        <f>AVERAGE(B206:F206)</f>
        <v>7.4963999999999995</v>
      </c>
      <c r="H206" s="15"/>
      <c r="I206" s="15"/>
      <c r="J206" s="15"/>
      <c r="K206" s="15"/>
      <c r="L206" s="15" t="s">
        <v>31</v>
      </c>
      <c r="M206" s="15">
        <v>0.38800000000000001</v>
      </c>
      <c r="N206" s="15">
        <v>0.28999999999999998</v>
      </c>
      <c r="O206" s="15">
        <v>0.23</v>
      </c>
      <c r="P206" s="15">
        <v>0.215</v>
      </c>
      <c r="Q206" s="15">
        <v>0.20300000000000001</v>
      </c>
      <c r="R206" s="17">
        <f>AVERAGE(M206:Q206)</f>
        <v>0.26519999999999999</v>
      </c>
      <c r="S206" s="15"/>
      <c r="T206" s="15"/>
      <c r="U206" s="15"/>
      <c r="V206" s="15"/>
      <c r="W206" s="15" t="s">
        <v>31</v>
      </c>
      <c r="X206" s="15">
        <v>5.6000000000000001E-2</v>
      </c>
      <c r="Y206" s="15">
        <v>9.7000000000000003E-2</v>
      </c>
      <c r="Z206" s="15">
        <v>0.16300000000000001</v>
      </c>
      <c r="AA206" s="15">
        <v>0.21099999999999999</v>
      </c>
      <c r="AB206" s="15">
        <v>0.254</v>
      </c>
      <c r="AC206" s="17">
        <f>AVERAGE(X206:AB206)</f>
        <v>0.15620000000000001</v>
      </c>
      <c r="AD206" s="15"/>
      <c r="AE206" s="15"/>
      <c r="AF206" s="15"/>
      <c r="AG206" s="15"/>
      <c r="AH206" s="15"/>
      <c r="AI206" s="15" t="s">
        <v>31</v>
      </c>
      <c r="AJ206" s="15">
        <v>-8.0000000000000002E-3</v>
      </c>
      <c r="AK206" s="15">
        <v>-8.9999999999999993E-3</v>
      </c>
      <c r="AL206" s="15">
        <v>-9.4000000000000004E-3</v>
      </c>
      <c r="AM206" s="15">
        <v>-9.1999999999999998E-3</v>
      </c>
      <c r="AN206" s="15">
        <v>-9.1999999999999998E-3</v>
      </c>
      <c r="AO206" s="17">
        <f>AVERAGE(AJ206:AN206)</f>
        <v>-8.9599999999999992E-3</v>
      </c>
      <c r="AP206" s="15"/>
      <c r="AQ206" s="15"/>
      <c r="AR206" s="15"/>
      <c r="AS206" s="15" t="s">
        <v>31</v>
      </c>
      <c r="AT206" s="15">
        <v>93.9</v>
      </c>
      <c r="AU206" s="15">
        <v>117.6</v>
      </c>
      <c r="AV206" s="15">
        <v>145.5</v>
      </c>
      <c r="AW206" s="15">
        <v>177.8</v>
      </c>
      <c r="AX206" s="15">
        <v>245.6</v>
      </c>
      <c r="AY206" s="9">
        <f>AVERAGE(AT206:AX206)</f>
        <v>156.07999999999998</v>
      </c>
    </row>
    <row r="207" spans="1:51" x14ac:dyDescent="0.35">
      <c r="A207" s="15" t="s">
        <v>255</v>
      </c>
      <c r="B207" s="9">
        <v>5.4669999999999996</v>
      </c>
      <c r="C207" s="16">
        <v>7.06</v>
      </c>
      <c r="D207" s="16">
        <v>7.5119999999999996</v>
      </c>
      <c r="E207" s="16">
        <v>7.7</v>
      </c>
      <c r="F207" s="16">
        <v>7.9320000000000004</v>
      </c>
      <c r="G207" s="9">
        <f>AVERAGE(B207:F207)</f>
        <v>7.1341999999999999</v>
      </c>
      <c r="H207" s="15"/>
      <c r="I207" s="15"/>
      <c r="J207" s="15"/>
      <c r="K207" s="15"/>
      <c r="L207" s="15" t="s">
        <v>255</v>
      </c>
      <c r="M207" s="9">
        <v>0.38500000000000001</v>
      </c>
      <c r="N207" s="15">
        <v>0.30199999999999999</v>
      </c>
      <c r="O207" s="15">
        <v>0.30099999999999999</v>
      </c>
      <c r="P207" s="15">
        <v>0.28999999999999998</v>
      </c>
      <c r="Q207" s="15">
        <v>0.28899999999999998</v>
      </c>
      <c r="R207" s="9">
        <f>AVERAGE(M207:Q207)</f>
        <v>0.31340000000000001</v>
      </c>
      <c r="S207" s="15"/>
      <c r="T207" s="15"/>
      <c r="U207" s="15"/>
      <c r="V207" s="15"/>
      <c r="W207" s="15" t="s">
        <v>255</v>
      </c>
      <c r="X207" s="15">
        <v>3.6999999999999998E-2</v>
      </c>
      <c r="Y207" s="15">
        <v>0.12</v>
      </c>
      <c r="Z207" s="15">
        <v>0.151</v>
      </c>
      <c r="AA207" s="15">
        <v>0.16900000000000001</v>
      </c>
      <c r="AB207" s="15">
        <v>0.18099999999999999</v>
      </c>
      <c r="AC207" s="18">
        <f>AVERAGE(X207:AB207)</f>
        <v>0.13159999999999999</v>
      </c>
      <c r="AD207" s="15"/>
      <c r="AE207" s="15"/>
      <c r="AF207" s="15"/>
      <c r="AG207" s="15"/>
      <c r="AH207" s="15"/>
      <c r="AI207" s="15" t="s">
        <v>255</v>
      </c>
      <c r="AJ207" s="15">
        <v>5.0999999999999997E-2</v>
      </c>
      <c r="AK207" s="15">
        <v>2.7E-2</v>
      </c>
      <c r="AL207" s="15">
        <v>2.06E-2</v>
      </c>
      <c r="AM207" s="15">
        <v>8.3999999999999995E-3</v>
      </c>
      <c r="AN207" s="15">
        <v>3.3999999999999998E-3</v>
      </c>
      <c r="AO207" s="18">
        <f>AVERAGE(AJ207:AN207)</f>
        <v>2.2079999999999999E-2</v>
      </c>
      <c r="AP207" s="15"/>
      <c r="AQ207" s="15"/>
      <c r="AR207" s="15"/>
      <c r="AS207" s="15" t="s">
        <v>255</v>
      </c>
      <c r="AT207" s="15">
        <v>412.8</v>
      </c>
      <c r="AU207" s="15">
        <v>543.29999999999995</v>
      </c>
      <c r="AV207" s="15">
        <v>714</v>
      </c>
      <c r="AW207">
        <v>854.6</v>
      </c>
      <c r="AX207" s="15">
        <v>1065.7</v>
      </c>
      <c r="AY207" s="18">
        <f>AVERAGE(AT207:AX207)</f>
        <v>718.07999999999993</v>
      </c>
    </row>
    <row r="208" spans="1:51" x14ac:dyDescent="0.35">
      <c r="L208" t="s">
        <v>381</v>
      </c>
      <c r="M208">
        <f>AVERAGE(M205:M207)</f>
        <v>0.40966666666666668</v>
      </c>
      <c r="N208" s="15">
        <f>AVERAGE(N205:N207)</f>
        <v>0.30599999999999999</v>
      </c>
      <c r="O208" s="15">
        <f>AVERAGE(O205:O207)</f>
        <v>0.27266666666666667</v>
      </c>
      <c r="P208" s="15">
        <f>AVERAGE(P205:P207)</f>
        <v>0.26433333333333331</v>
      </c>
      <c r="Q208" s="15">
        <f>AVERAGE(Q205:Q207)</f>
        <v>0.24066666666666667</v>
      </c>
      <c r="R208" s="15"/>
    </row>
    <row r="225" spans="1:51" x14ac:dyDescent="0.35">
      <c r="A225" s="8" t="s">
        <v>430</v>
      </c>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row>
    <row r="226" spans="1:51" x14ac:dyDescent="0.35">
      <c r="A226" s="15"/>
      <c r="B226" s="15">
        <v>3</v>
      </c>
      <c r="C226" s="15">
        <v>5</v>
      </c>
      <c r="D226" s="15">
        <v>7</v>
      </c>
      <c r="E226" s="15">
        <v>9</v>
      </c>
      <c r="F226" s="15">
        <v>11</v>
      </c>
      <c r="G226" s="15" t="s">
        <v>381</v>
      </c>
      <c r="H226" s="15"/>
      <c r="I226" s="15"/>
      <c r="J226" s="15"/>
      <c r="K226" s="15"/>
      <c r="L226" s="15"/>
      <c r="M226" s="15">
        <v>3</v>
      </c>
      <c r="N226" s="15">
        <v>5</v>
      </c>
      <c r="O226" s="15">
        <v>7</v>
      </c>
      <c r="P226" s="15">
        <v>9</v>
      </c>
      <c r="Q226" s="15">
        <v>11</v>
      </c>
      <c r="R226" s="15" t="s">
        <v>381</v>
      </c>
      <c r="S226" s="15"/>
      <c r="T226" s="15"/>
      <c r="U226" s="15"/>
      <c r="V226" s="15"/>
      <c r="W226" s="15"/>
      <c r="X226" s="15">
        <v>3</v>
      </c>
      <c r="Y226" s="15">
        <v>5</v>
      </c>
      <c r="Z226" s="15">
        <v>7</v>
      </c>
      <c r="AA226" s="15">
        <v>9</v>
      </c>
      <c r="AB226" s="15">
        <v>11</v>
      </c>
      <c r="AC226" s="15" t="s">
        <v>381</v>
      </c>
      <c r="AD226" s="15"/>
      <c r="AE226" s="15"/>
      <c r="AF226" s="15"/>
      <c r="AG226" s="15"/>
      <c r="AH226" s="15"/>
      <c r="AI226" s="15"/>
      <c r="AJ226" s="15">
        <v>3</v>
      </c>
      <c r="AK226" s="15">
        <v>5</v>
      </c>
      <c r="AL226" s="15">
        <v>7</v>
      </c>
      <c r="AM226" s="15">
        <v>9</v>
      </c>
      <c r="AN226" s="15">
        <v>11</v>
      </c>
      <c r="AO226" s="15" t="s">
        <v>381</v>
      </c>
      <c r="AP226" s="15"/>
      <c r="AQ226" s="15"/>
      <c r="AR226" s="15"/>
      <c r="AS226" s="15"/>
      <c r="AT226" s="15">
        <v>3</v>
      </c>
      <c r="AU226" s="15">
        <v>5</v>
      </c>
      <c r="AV226" s="15">
        <v>7</v>
      </c>
      <c r="AW226" s="15">
        <v>9</v>
      </c>
      <c r="AX226" s="15">
        <v>11</v>
      </c>
      <c r="AY226" s="15" t="s">
        <v>381</v>
      </c>
    </row>
    <row r="227" spans="1:51" x14ac:dyDescent="0.35">
      <c r="A227" s="15" t="s">
        <v>30</v>
      </c>
      <c r="B227" s="9">
        <v>5.03</v>
      </c>
      <c r="C227" s="15">
        <v>5.36</v>
      </c>
      <c r="D227" s="9">
        <v>5.4649999999999999</v>
      </c>
      <c r="E227" s="9">
        <v>5.8250000000000002</v>
      </c>
      <c r="F227" s="9">
        <v>6</v>
      </c>
      <c r="G227" s="17">
        <f>AVERAGE(B227:F227)</f>
        <v>5.5359999999999996</v>
      </c>
      <c r="H227" s="15"/>
      <c r="I227" s="15"/>
      <c r="J227" s="15"/>
      <c r="K227" s="15"/>
      <c r="L227" s="15" t="s">
        <v>30</v>
      </c>
      <c r="M227" s="15">
        <v>0.72799999999999998</v>
      </c>
      <c r="N227" s="15">
        <v>0.7</v>
      </c>
      <c r="O227" s="15">
        <v>0.71899999999999997</v>
      </c>
      <c r="P227" s="15">
        <v>0.71099999999999997</v>
      </c>
      <c r="Q227" s="15">
        <v>0.68899999999999995</v>
      </c>
      <c r="R227" s="18">
        <f>AVERAGE(M227:Q227)</f>
        <v>0.70939999999999992</v>
      </c>
      <c r="S227" s="15"/>
      <c r="T227" s="15"/>
      <c r="U227" s="15"/>
      <c r="V227" s="15"/>
      <c r="W227" s="15" t="s">
        <v>30</v>
      </c>
      <c r="X227" s="15">
        <v>3.2000000000000001E-2</v>
      </c>
      <c r="Y227" s="15">
        <v>4.4999999999999998E-2</v>
      </c>
      <c r="Z227" s="15">
        <v>4.5999999999999999E-2</v>
      </c>
      <c r="AA227" s="15">
        <v>6.0999999999999999E-2</v>
      </c>
      <c r="AB227" s="15">
        <v>7.2999999999999995E-2</v>
      </c>
      <c r="AC227" s="18">
        <f>AVERAGE(X227:AB227)</f>
        <v>5.1400000000000001E-2</v>
      </c>
      <c r="AD227" s="15"/>
      <c r="AE227" s="15"/>
      <c r="AF227" s="15"/>
      <c r="AG227" s="15"/>
      <c r="AH227" s="15"/>
      <c r="AI227" s="15" t="s">
        <v>30</v>
      </c>
      <c r="AJ227" s="15">
        <v>2.5000000000000001E-2</v>
      </c>
      <c r="AK227" s="15">
        <v>0.02</v>
      </c>
      <c r="AL227" s="15">
        <v>1.9E-2</v>
      </c>
      <c r="AM227" s="15">
        <v>1.4999999999999999E-2</v>
      </c>
      <c r="AN227" s="15">
        <v>1.2E-2</v>
      </c>
      <c r="AO227" s="18">
        <f>AVERAGE(AJ227:AN227)</f>
        <v>1.8200000000000001E-2</v>
      </c>
      <c r="AP227" s="15"/>
      <c r="AQ227" s="15"/>
      <c r="AR227" s="15"/>
      <c r="AS227" s="15" t="s">
        <v>30</v>
      </c>
      <c r="AT227" s="15">
        <v>37.700000000000003</v>
      </c>
      <c r="AU227" s="15">
        <v>53.1</v>
      </c>
      <c r="AV227" s="15">
        <v>69.5</v>
      </c>
      <c r="AW227" s="15">
        <v>85.1</v>
      </c>
      <c r="AX227" s="15">
        <v>210</v>
      </c>
      <c r="AY227" s="17">
        <f>AVERAGE(AT227:AX227)</f>
        <v>91.08</v>
      </c>
    </row>
    <row r="228" spans="1:51" x14ac:dyDescent="0.35">
      <c r="A228" s="15" t="s">
        <v>31</v>
      </c>
      <c r="B228" s="9">
        <v>4</v>
      </c>
      <c r="C228" s="9">
        <v>4.1669999999999998</v>
      </c>
      <c r="D228" s="16">
        <v>4.3730000000000002</v>
      </c>
      <c r="E228" s="16">
        <v>4.4240000000000004</v>
      </c>
      <c r="F228" s="16">
        <v>4.54</v>
      </c>
      <c r="G228" s="9">
        <f>AVERAGE(B228:F228)</f>
        <v>4.3007999999999997</v>
      </c>
      <c r="H228" s="15"/>
      <c r="I228" s="15"/>
      <c r="J228" s="15"/>
      <c r="K228" s="15"/>
      <c r="L228" s="15" t="s">
        <v>31</v>
      </c>
      <c r="M228" s="15">
        <v>0.57999999999999996</v>
      </c>
      <c r="N228" s="15">
        <v>0.57399999999999995</v>
      </c>
      <c r="O228" s="15">
        <v>0.57599999999999996</v>
      </c>
      <c r="P228" s="15">
        <v>0.56699999999999995</v>
      </c>
      <c r="Q228" s="15">
        <v>0.56399999999999995</v>
      </c>
      <c r="R228" s="17">
        <f>AVERAGE(M228:Q228)</f>
        <v>0.57219999999999993</v>
      </c>
      <c r="S228" s="15"/>
      <c r="T228" s="15"/>
      <c r="U228" s="15"/>
      <c r="V228" s="15"/>
      <c r="W228" s="15" t="s">
        <v>31</v>
      </c>
      <c r="X228" s="15">
        <v>1.7000000000000001E-2</v>
      </c>
      <c r="Y228" s="15">
        <v>1.9E-2</v>
      </c>
      <c r="Z228" s="15">
        <v>2.1999999999999999E-2</v>
      </c>
      <c r="AA228" s="15">
        <v>2.1999999999999999E-2</v>
      </c>
      <c r="AB228" s="15">
        <v>2.4E-2</v>
      </c>
      <c r="AC228" s="17">
        <f>AVERAGE(X228:AB228)</f>
        <v>2.0800000000000003E-2</v>
      </c>
      <c r="AD228" s="15"/>
      <c r="AE228" s="15"/>
      <c r="AF228" s="15"/>
      <c r="AG228" s="15"/>
      <c r="AH228" s="15"/>
      <c r="AI228" s="15" t="s">
        <v>31</v>
      </c>
      <c r="AJ228" s="15">
        <v>8.0000000000000002E-3</v>
      </c>
      <c r="AK228" s="15">
        <v>5.0000000000000001E-3</v>
      </c>
      <c r="AL228" s="15">
        <v>4.0000000000000001E-3</v>
      </c>
      <c r="AM228" s="15">
        <v>3.0000000000000001E-3</v>
      </c>
      <c r="AN228" s="15">
        <v>2E-3</v>
      </c>
      <c r="AO228" s="17">
        <f>AVERAGE(AJ228:AN228)</f>
        <v>4.3999999999999994E-3</v>
      </c>
      <c r="AP228" s="15"/>
      <c r="AQ228" s="15"/>
      <c r="AR228" s="15"/>
      <c r="AS228" s="15" t="s">
        <v>31</v>
      </c>
      <c r="AT228" s="20">
        <v>54.652999999999999</v>
      </c>
      <c r="AU228" s="15">
        <v>68</v>
      </c>
      <c r="AV228" s="15">
        <v>86.9</v>
      </c>
      <c r="AW228" s="15">
        <v>122</v>
      </c>
      <c r="AX228" s="15">
        <v>123.8</v>
      </c>
      <c r="AY228" s="9">
        <f>AVERAGE(AT228:AX228)</f>
        <v>91.070599999999999</v>
      </c>
    </row>
    <row r="229" spans="1:51" x14ac:dyDescent="0.35">
      <c r="A229" s="15" t="s">
        <v>255</v>
      </c>
      <c r="B229" s="9">
        <v>3.681</v>
      </c>
      <c r="C229" s="16">
        <v>3.9</v>
      </c>
      <c r="D229" s="9">
        <v>3.9889999999999999</v>
      </c>
      <c r="E229" s="16">
        <v>4.1100000000000003</v>
      </c>
      <c r="F229" s="16">
        <v>4.1719999999999997</v>
      </c>
      <c r="G229" s="9">
        <f>AVERAGE(B229:F229)</f>
        <v>3.9704000000000002</v>
      </c>
      <c r="H229" s="15"/>
      <c r="I229" s="15"/>
      <c r="J229" s="15"/>
      <c r="K229" s="15"/>
      <c r="L229" s="15" t="s">
        <v>255</v>
      </c>
      <c r="M229" s="9">
        <v>0.72</v>
      </c>
      <c r="N229" s="15">
        <v>0.438</v>
      </c>
      <c r="O229" s="15">
        <v>0.47</v>
      </c>
      <c r="P229" s="15">
        <v>0.29799999999999999</v>
      </c>
      <c r="Q229" s="15">
        <v>0.11899999999999999</v>
      </c>
      <c r="R229" s="9">
        <f>AVERAGE(M229:Q229)</f>
        <v>0.40899999999999997</v>
      </c>
      <c r="S229" s="15"/>
      <c r="T229" s="15"/>
      <c r="U229" s="15"/>
      <c r="V229" s="15"/>
      <c r="W229" s="15" t="s">
        <v>255</v>
      </c>
      <c r="X229" s="15">
        <v>1.2999999999999999E-2</v>
      </c>
      <c r="Y229" s="15">
        <v>1.7000000000000001E-2</v>
      </c>
      <c r="Z229" s="15">
        <v>1.7999999999999999E-2</v>
      </c>
      <c r="AA229" s="15">
        <v>0.02</v>
      </c>
      <c r="AB229" s="15">
        <v>1.9E-2</v>
      </c>
      <c r="AC229" s="18">
        <f>AVERAGE(X229:AB229)</f>
        <v>1.7400000000000002E-2</v>
      </c>
      <c r="AD229" s="15"/>
      <c r="AE229" s="15"/>
      <c r="AF229" s="15"/>
      <c r="AG229" s="15"/>
      <c r="AH229" s="15"/>
      <c r="AI229" s="15" t="s">
        <v>255</v>
      </c>
      <c r="AJ229" s="15">
        <v>0.40100000000000002</v>
      </c>
      <c r="AK229" s="15">
        <v>0.36199999999999999</v>
      </c>
      <c r="AL229" s="15">
        <v>0.34100000000000003</v>
      </c>
      <c r="AM229" s="15">
        <v>0.307</v>
      </c>
      <c r="AN229" s="15">
        <v>0.28399999999999997</v>
      </c>
      <c r="AO229" s="18">
        <f>AVERAGE(AJ229:AN229)</f>
        <v>0.33900000000000002</v>
      </c>
      <c r="AP229" s="15"/>
      <c r="AQ229" s="15"/>
      <c r="AR229" s="15"/>
      <c r="AS229" s="15" t="s">
        <v>255</v>
      </c>
      <c r="AT229" s="15">
        <v>380.5</v>
      </c>
      <c r="AU229" s="15">
        <v>523</v>
      </c>
      <c r="AV229" s="15">
        <v>684.7</v>
      </c>
      <c r="AW229" s="15">
        <v>825</v>
      </c>
      <c r="AX229" s="15">
        <v>992.5</v>
      </c>
      <c r="AY229" s="18">
        <f>AVERAGE(AT229:AX229)</f>
        <v>681.14</v>
      </c>
    </row>
    <row r="230" spans="1:51" x14ac:dyDescent="0.35">
      <c r="A230" s="15"/>
      <c r="B230" s="15"/>
      <c r="C230" s="15"/>
      <c r="D230" s="15"/>
      <c r="E230" s="15"/>
      <c r="F230" s="15"/>
      <c r="G230" s="15"/>
      <c r="H230" s="15"/>
      <c r="I230" s="15"/>
      <c r="J230" s="15"/>
      <c r="K230" s="15"/>
      <c r="L230" s="15" t="s">
        <v>381</v>
      </c>
      <c r="M230" s="15">
        <f>AVERAGE(M227:M229)</f>
        <v>0.67599999999999982</v>
      </c>
      <c r="N230" s="15">
        <f>AVERAGE(N227:N229)</f>
        <v>0.57066666666666666</v>
      </c>
      <c r="O230" s="15">
        <f>AVERAGE(O227:O229)</f>
        <v>0.58833333333333326</v>
      </c>
      <c r="P230" s="15">
        <f>AVERAGE(P227:P229)</f>
        <v>0.52533333333333332</v>
      </c>
      <c r="Q230" s="15">
        <f>AVERAGE(Q227:Q229)</f>
        <v>0.45733333333333331</v>
      </c>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row>
    <row r="251" spans="1:51" x14ac:dyDescent="0.35">
      <c r="A251" s="8" t="s">
        <v>30</v>
      </c>
      <c r="L251" s="8" t="s">
        <v>30</v>
      </c>
      <c r="W251" s="8" t="s">
        <v>30</v>
      </c>
      <c r="AI251" s="8" t="s">
        <v>30</v>
      </c>
      <c r="AS251" s="8" t="s">
        <v>30</v>
      </c>
    </row>
    <row r="252" spans="1:51" x14ac:dyDescent="0.35">
      <c r="B252" s="15">
        <v>3</v>
      </c>
      <c r="C252" s="15">
        <v>5</v>
      </c>
      <c r="D252" s="15">
        <v>7</v>
      </c>
      <c r="E252" s="15">
        <v>9</v>
      </c>
      <c r="F252" s="15">
        <v>11</v>
      </c>
      <c r="G252" s="15" t="s">
        <v>381</v>
      </c>
      <c r="M252" s="15">
        <v>3</v>
      </c>
      <c r="N252" s="15">
        <v>5</v>
      </c>
      <c r="O252" s="15">
        <v>7</v>
      </c>
      <c r="P252" s="15">
        <v>9</v>
      </c>
      <c r="Q252" s="15">
        <v>11</v>
      </c>
      <c r="R252" s="15" t="s">
        <v>381</v>
      </c>
      <c r="W252" s="15"/>
      <c r="X252" s="15">
        <v>3</v>
      </c>
      <c r="Y252" s="15">
        <v>5</v>
      </c>
      <c r="Z252" s="15">
        <v>7</v>
      </c>
      <c r="AA252" s="15">
        <v>9</v>
      </c>
      <c r="AB252" s="15">
        <v>11</v>
      </c>
      <c r="AC252" s="15" t="s">
        <v>381</v>
      </c>
      <c r="AI252" s="15"/>
      <c r="AJ252" s="15">
        <v>3</v>
      </c>
      <c r="AK252" s="15">
        <v>5</v>
      </c>
      <c r="AL252" s="15">
        <v>7</v>
      </c>
      <c r="AM252" s="15">
        <v>9</v>
      </c>
      <c r="AN252" s="15">
        <v>11</v>
      </c>
      <c r="AO252" s="15" t="s">
        <v>381</v>
      </c>
      <c r="AS252" s="8"/>
      <c r="AT252" s="15">
        <v>3</v>
      </c>
      <c r="AU252" s="15">
        <v>5</v>
      </c>
      <c r="AV252" s="15">
        <v>7</v>
      </c>
      <c r="AW252" s="15">
        <v>9</v>
      </c>
      <c r="AX252" s="15">
        <v>11</v>
      </c>
    </row>
    <row r="253" spans="1:51" x14ac:dyDescent="0.35">
      <c r="A253" t="s">
        <v>388</v>
      </c>
      <c r="B253" s="15">
        <v>5.57</v>
      </c>
      <c r="C253" s="15">
        <v>6.17</v>
      </c>
      <c r="D253" s="15">
        <v>6.75</v>
      </c>
      <c r="E253" s="9">
        <v>7.18</v>
      </c>
      <c r="F253" s="9">
        <v>7.44</v>
      </c>
      <c r="G253" s="18">
        <f>AVERAGE(B253:F253)</f>
        <v>6.6219999999999999</v>
      </c>
      <c r="L253" s="15" t="s">
        <v>388</v>
      </c>
      <c r="M253" s="15">
        <v>0.55600000000000005</v>
      </c>
      <c r="N253" s="15">
        <v>0.47</v>
      </c>
      <c r="O253" s="15">
        <v>0.38</v>
      </c>
      <c r="P253" s="15">
        <v>0.318</v>
      </c>
      <c r="Q253" s="15">
        <v>0.30299999999999999</v>
      </c>
      <c r="R253" s="18">
        <f>AVERAGE(M253:Q253)</f>
        <v>0.40540000000000004</v>
      </c>
      <c r="W253" s="15" t="s">
        <v>388</v>
      </c>
      <c r="X253" s="15">
        <v>3.6999999999999998E-2</v>
      </c>
      <c r="Y253" s="15">
        <v>5.0999999999999997E-2</v>
      </c>
      <c r="Z253" s="15">
        <v>7.0999999999999994E-2</v>
      </c>
      <c r="AA253" s="15">
        <v>9.7000000000000003E-2</v>
      </c>
      <c r="AB253" s="15">
        <v>0.109</v>
      </c>
      <c r="AC253" s="18">
        <f>AVERAGE(X253:AB253)</f>
        <v>7.2999999999999995E-2</v>
      </c>
      <c r="AI253" s="15" t="s">
        <v>388</v>
      </c>
      <c r="AJ253" s="15">
        <v>2.3E-3</v>
      </c>
      <c r="AK253" s="15">
        <v>-2.8E-3</v>
      </c>
      <c r="AL253" s="15">
        <v>-5.0000000000000001E-3</v>
      </c>
      <c r="AM253" s="15">
        <v>-6.1000000000000004E-3</v>
      </c>
      <c r="AN253" s="15">
        <v>-7.1000000000000004E-3</v>
      </c>
      <c r="AO253" s="18">
        <f>AVERAGE(AJ253:AN253)</f>
        <v>-3.7400000000000003E-3</v>
      </c>
      <c r="AS253" s="15" t="s">
        <v>388</v>
      </c>
      <c r="AT253" s="15">
        <v>47.5</v>
      </c>
      <c r="AU253" s="15">
        <v>76.8</v>
      </c>
      <c r="AV253" s="15">
        <v>106.7</v>
      </c>
      <c r="AW253" s="15">
        <v>136</v>
      </c>
      <c r="AX253" s="15">
        <v>167.8</v>
      </c>
      <c r="AY253">
        <f>AVERAGE(AT253:AX253)</f>
        <v>106.96</v>
      </c>
    </row>
    <row r="254" spans="1:51" x14ac:dyDescent="0.35">
      <c r="A254" t="s">
        <v>389</v>
      </c>
      <c r="B254" s="15">
        <v>5.8239999999999998</v>
      </c>
      <c r="C254" s="15">
        <v>6.4</v>
      </c>
      <c r="D254" s="15">
        <v>6.8230000000000004</v>
      </c>
      <c r="E254" s="9">
        <v>7.202</v>
      </c>
      <c r="F254" s="9">
        <v>7.56</v>
      </c>
      <c r="G254" s="9">
        <f>AVERAGE(B254:F254)</f>
        <v>6.7618000000000009</v>
      </c>
      <c r="L254" s="15" t="s">
        <v>389</v>
      </c>
      <c r="M254" s="15">
        <v>0.55700000000000005</v>
      </c>
      <c r="N254" s="15">
        <v>0.47</v>
      </c>
      <c r="O254" s="15">
        <v>0.38900000000000001</v>
      </c>
      <c r="P254" s="15">
        <v>0.30299999999999999</v>
      </c>
      <c r="Q254" s="15">
        <v>0.28999999999999998</v>
      </c>
      <c r="R254" s="9">
        <f>AVERAGE(M254:Q254)</f>
        <v>0.40179999999999999</v>
      </c>
      <c r="W254" s="15" t="s">
        <v>389</v>
      </c>
      <c r="X254" s="15">
        <v>4.1000000000000002E-2</v>
      </c>
      <c r="Y254" s="15">
        <v>5.8999999999999997E-2</v>
      </c>
      <c r="Z254" s="15">
        <v>7.0000000000000007E-2</v>
      </c>
      <c r="AA254" s="15">
        <v>9.2999999999999999E-2</v>
      </c>
      <c r="AB254" s="15">
        <v>0.114</v>
      </c>
      <c r="AC254" s="9">
        <f>AVERAGE(X254:AB254)</f>
        <v>7.5399999999999995E-2</v>
      </c>
      <c r="AI254" s="15" t="s">
        <v>389</v>
      </c>
      <c r="AJ254" s="15">
        <v>-2E-3</v>
      </c>
      <c r="AK254" s="15">
        <v>-4.0000000000000001E-3</v>
      </c>
      <c r="AL254" s="15">
        <v>-7.1999999999999998E-3</v>
      </c>
      <c r="AM254" s="15">
        <v>-8.0000000000000002E-3</v>
      </c>
      <c r="AN254" s="15">
        <v>-7.7999999999999996E-3</v>
      </c>
      <c r="AO254" s="9">
        <f>AVERAGE(AJ254:AN254)</f>
        <v>-5.7999999999999996E-3</v>
      </c>
      <c r="AS254" s="15" t="s">
        <v>389</v>
      </c>
      <c r="AT254" s="15">
        <v>36.5</v>
      </c>
      <c r="AU254" s="15">
        <v>57.3</v>
      </c>
      <c r="AV254" s="15">
        <v>80.900000000000006</v>
      </c>
      <c r="AW254" s="15">
        <v>101.9</v>
      </c>
      <c r="AX254" s="15">
        <v>190.2</v>
      </c>
      <c r="AY254" s="8">
        <f>AVERAGE(AT254:AX254)</f>
        <v>93.36</v>
      </c>
    </row>
    <row r="255" spans="1:51" x14ac:dyDescent="0.35">
      <c r="A255" t="s">
        <v>391</v>
      </c>
      <c r="B255" s="15">
        <v>5.74</v>
      </c>
      <c r="C255" s="15">
        <v>6.2560000000000002</v>
      </c>
      <c r="D255" s="15">
        <v>6.8170000000000002</v>
      </c>
      <c r="E255" s="9">
        <v>7.2549999999999999</v>
      </c>
      <c r="F255" s="9">
        <v>7.7779999999999996</v>
      </c>
      <c r="G255" s="9">
        <f>AVERAGE(B255:F255)</f>
        <v>6.7692000000000005</v>
      </c>
      <c r="L255" s="15" t="s">
        <v>391</v>
      </c>
      <c r="M255" s="15">
        <v>0.49</v>
      </c>
      <c r="N255" s="15">
        <v>0.44500000000000001</v>
      </c>
      <c r="O255" s="15">
        <v>0.36599999999999999</v>
      </c>
      <c r="P255" s="15">
        <v>0.32</v>
      </c>
      <c r="Q255" s="15">
        <v>0.27700000000000002</v>
      </c>
      <c r="R255" s="9">
        <f>AVERAGE(M255:Q255)</f>
        <v>0.37960000000000005</v>
      </c>
      <c r="W255" s="15" t="s">
        <v>391</v>
      </c>
      <c r="X255" s="15">
        <v>0.04</v>
      </c>
      <c r="Y255" s="15">
        <v>0.05</v>
      </c>
      <c r="Z255" s="15">
        <v>7.8E-2</v>
      </c>
      <c r="AA255" s="15">
        <v>9.9000000000000005E-2</v>
      </c>
      <c r="AB255" s="15">
        <v>0.157</v>
      </c>
      <c r="AC255" s="9">
        <f>AVERAGE(X255:AB255)</f>
        <v>8.4800000000000014E-2</v>
      </c>
      <c r="AI255" s="15" t="s">
        <v>391</v>
      </c>
      <c r="AJ255" s="15">
        <v>3.0000000000000001E-3</v>
      </c>
      <c r="AK255" s="15">
        <v>-3.3999999999999998E-3</v>
      </c>
      <c r="AL255" s="15">
        <v>-5.4000000000000003E-3</v>
      </c>
      <c r="AM255" s="15">
        <v>-6.0000000000000001E-3</v>
      </c>
      <c r="AN255" s="15">
        <v>-7.0000000000000001E-3</v>
      </c>
      <c r="AO255" s="9">
        <f>AVERAGE(AJ255:AN255)</f>
        <v>-3.7600000000000003E-3</v>
      </c>
      <c r="AS255" s="15" t="s">
        <v>391</v>
      </c>
      <c r="AT255" s="15">
        <v>78.5</v>
      </c>
      <c r="AU255" s="15">
        <v>106.4</v>
      </c>
      <c r="AV255" s="15">
        <v>138.19999999999999</v>
      </c>
      <c r="AW255" s="15">
        <v>163.30000000000001</v>
      </c>
      <c r="AX255" s="15">
        <v>189.4</v>
      </c>
      <c r="AY255" s="15">
        <f>AVERAGE(AT255:AX255)</f>
        <v>135.16000000000003</v>
      </c>
    </row>
    <row r="256" spans="1:51" x14ac:dyDescent="0.35">
      <c r="A256" t="s">
        <v>392</v>
      </c>
      <c r="B256" s="9">
        <v>6.8559999999999999</v>
      </c>
      <c r="C256" s="15">
        <v>7.26</v>
      </c>
      <c r="D256" s="15">
        <v>7.59</v>
      </c>
      <c r="E256" s="9">
        <v>7.7759999999999998</v>
      </c>
      <c r="F256" s="9">
        <v>8.3360000000000003</v>
      </c>
      <c r="G256" s="17">
        <f>AVERAGE(B256:F256)</f>
        <v>7.5635999999999992</v>
      </c>
      <c r="L256" s="15" t="s">
        <v>392</v>
      </c>
      <c r="M256" s="15">
        <v>0.45600000000000002</v>
      </c>
      <c r="N256" s="15">
        <v>0.32600000000000001</v>
      </c>
      <c r="O256" s="15">
        <v>0.28699999999999998</v>
      </c>
      <c r="P256" s="15">
        <v>0.28799999999999998</v>
      </c>
      <c r="Q256" s="15">
        <v>0.23</v>
      </c>
      <c r="R256" s="17">
        <f>AVERAGE(M256:Q256)</f>
        <v>0.31740000000000002</v>
      </c>
      <c r="W256" s="15" t="s">
        <v>392</v>
      </c>
      <c r="X256" s="15">
        <v>8.4000000000000005E-2</v>
      </c>
      <c r="Y256" s="15">
        <v>0.1</v>
      </c>
      <c r="Z256" s="15">
        <v>0.128</v>
      </c>
      <c r="AA256" s="15">
        <v>0.13900000000000001</v>
      </c>
      <c r="AB256" s="15">
        <v>0.21199999999999999</v>
      </c>
      <c r="AC256" s="17">
        <f>AVERAGE(X256:AB256)</f>
        <v>0.1326</v>
      </c>
      <c r="AI256" s="15" t="s">
        <v>392</v>
      </c>
      <c r="AJ256" s="15">
        <v>-3.0000000000000001E-3</v>
      </c>
      <c r="AK256" s="15">
        <v>-7.0000000000000001E-3</v>
      </c>
      <c r="AL256" s="15">
        <v>-7.4000000000000003E-3</v>
      </c>
      <c r="AM256" s="15">
        <v>-7.6E-3</v>
      </c>
      <c r="AN256" s="15">
        <v>-8.0999999999999996E-3</v>
      </c>
      <c r="AO256" s="17">
        <f>AVERAGE(AJ256:AN256)</f>
        <v>-6.6199999999999991E-3</v>
      </c>
      <c r="AS256" s="15" t="s">
        <v>392</v>
      </c>
      <c r="AT256" s="15">
        <v>76.599999999999994</v>
      </c>
      <c r="AU256" s="15">
        <v>115.8</v>
      </c>
      <c r="AV256" s="15">
        <v>125</v>
      </c>
      <c r="AW256" s="15">
        <v>157.19999999999999</v>
      </c>
      <c r="AX256" s="15">
        <v>208.6</v>
      </c>
      <c r="AY256" s="15">
        <f>AVERAGE(AT256:AX256)</f>
        <v>136.63999999999999</v>
      </c>
    </row>
    <row r="257" spans="1:51" x14ac:dyDescent="0.35">
      <c r="A257" t="s">
        <v>430</v>
      </c>
      <c r="B257" s="9">
        <v>5.03</v>
      </c>
      <c r="C257" s="15">
        <v>5.36</v>
      </c>
      <c r="D257" s="9">
        <v>5.4649999999999999</v>
      </c>
      <c r="E257" s="9">
        <v>5.8250000000000002</v>
      </c>
      <c r="F257" s="9">
        <v>6</v>
      </c>
      <c r="G257" s="18">
        <f>AVERAGE(B257:F257)</f>
        <v>5.5359999999999996</v>
      </c>
      <c r="L257" t="s">
        <v>430</v>
      </c>
      <c r="M257" s="15">
        <v>0.72799999999999998</v>
      </c>
      <c r="N257" s="15">
        <v>0.7</v>
      </c>
      <c r="O257" s="15">
        <v>0.71899999999999997</v>
      </c>
      <c r="P257" s="15">
        <v>0.71099999999999997</v>
      </c>
      <c r="Q257" s="15">
        <v>0.68899999999999995</v>
      </c>
      <c r="R257" s="18">
        <f>AVERAGE(M257:Q257)</f>
        <v>0.70939999999999992</v>
      </c>
      <c r="W257" t="s">
        <v>430</v>
      </c>
      <c r="X257" s="15">
        <v>3.2000000000000001E-2</v>
      </c>
      <c r="Y257" s="15">
        <v>4.4999999999999998E-2</v>
      </c>
      <c r="Z257" s="15">
        <v>4.5999999999999999E-2</v>
      </c>
      <c r="AA257" s="15">
        <v>6.0999999999999999E-2</v>
      </c>
      <c r="AB257" s="15">
        <v>7.2999999999999995E-2</v>
      </c>
      <c r="AC257" s="18">
        <f>AVERAGE(X257:AB257)</f>
        <v>5.1400000000000001E-2</v>
      </c>
      <c r="AI257" t="s">
        <v>430</v>
      </c>
      <c r="AJ257" s="15">
        <v>2.5000000000000001E-2</v>
      </c>
      <c r="AK257" s="15">
        <v>0.02</v>
      </c>
      <c r="AL257" s="15">
        <v>1.9E-2</v>
      </c>
      <c r="AM257" s="15">
        <v>1.4999999999999999E-2</v>
      </c>
      <c r="AN257" s="15">
        <v>1.2E-2</v>
      </c>
      <c r="AO257" s="18">
        <f>AVERAGE(AJ257:AN257)</f>
        <v>1.8200000000000001E-2</v>
      </c>
      <c r="AS257" t="s">
        <v>430</v>
      </c>
      <c r="AT257" s="15">
        <v>37.700000000000003</v>
      </c>
      <c r="AU257" s="15">
        <v>53.1</v>
      </c>
      <c r="AV257" s="15">
        <v>69.5</v>
      </c>
      <c r="AW257" s="15">
        <v>85.1</v>
      </c>
      <c r="AX257" s="15">
        <v>210</v>
      </c>
      <c r="AY257" s="18">
        <f>AVERAGE(AT257:AX257)</f>
        <v>91.08</v>
      </c>
    </row>
    <row r="258" spans="1:51" x14ac:dyDescent="0.35">
      <c r="L258" t="s">
        <v>381</v>
      </c>
      <c r="M258">
        <f>AVERAGE(M253:M257)</f>
        <v>0.55740000000000001</v>
      </c>
      <c r="N258" s="15">
        <f>AVERAGE(N253:N257)</f>
        <v>0.48220000000000002</v>
      </c>
      <c r="O258" s="15">
        <f>AVERAGE(O253:O257)</f>
        <v>0.42820000000000003</v>
      </c>
      <c r="P258" s="15">
        <f>AVERAGE(P253:P257)</f>
        <v>0.38800000000000001</v>
      </c>
      <c r="Q258" s="15">
        <f>AVERAGE(Q253:Q257)</f>
        <v>0.35780000000000001</v>
      </c>
    </row>
    <row r="259" spans="1:51" x14ac:dyDescent="0.35">
      <c r="A259" s="15"/>
      <c r="L259" s="15"/>
      <c r="W259" s="15"/>
      <c r="X259" s="15"/>
      <c r="Y259" s="15"/>
      <c r="Z259" s="15"/>
      <c r="AA259" s="15"/>
      <c r="AB259" s="15"/>
    </row>
    <row r="260" spans="1:51" x14ac:dyDescent="0.35">
      <c r="A260" s="15"/>
      <c r="L260" s="15"/>
      <c r="W260" s="15"/>
    </row>
    <row r="261" spans="1:51" x14ac:dyDescent="0.35">
      <c r="A261" s="15"/>
      <c r="L261" s="15"/>
      <c r="W261" s="15"/>
    </row>
    <row r="275" spans="1:51" x14ac:dyDescent="0.35">
      <c r="A275" s="8" t="s">
        <v>31</v>
      </c>
      <c r="B275" s="15"/>
      <c r="C275" s="15"/>
      <c r="D275" s="15"/>
      <c r="E275" s="15"/>
      <c r="F275" s="15"/>
      <c r="L275" s="8" t="s">
        <v>31</v>
      </c>
      <c r="M275" s="15"/>
      <c r="N275" s="15"/>
      <c r="O275" s="15"/>
      <c r="P275" s="15"/>
      <c r="Q275" s="15"/>
      <c r="W275" s="8" t="s">
        <v>31</v>
      </c>
      <c r="X275" s="15"/>
      <c r="Y275" s="15"/>
      <c r="Z275" s="15"/>
      <c r="AA275" s="15"/>
      <c r="AB275" s="15"/>
      <c r="AI275" s="8" t="s">
        <v>31</v>
      </c>
      <c r="AJ275" s="15"/>
      <c r="AK275" s="15"/>
      <c r="AL275" s="15"/>
      <c r="AM275" s="15"/>
      <c r="AN275" s="15"/>
      <c r="AS275" s="8" t="s">
        <v>31</v>
      </c>
      <c r="AT275" s="15"/>
      <c r="AU275" s="15"/>
      <c r="AV275" s="15"/>
      <c r="AW275" s="15"/>
      <c r="AX275" s="15"/>
    </row>
    <row r="276" spans="1:51" x14ac:dyDescent="0.35">
      <c r="A276" s="15"/>
      <c r="B276" s="15">
        <v>3</v>
      </c>
      <c r="C276" s="15">
        <v>5</v>
      </c>
      <c r="D276" s="15">
        <v>7</v>
      </c>
      <c r="E276" s="15">
        <v>9</v>
      </c>
      <c r="F276" s="15">
        <v>11</v>
      </c>
      <c r="G276" s="15" t="s">
        <v>381</v>
      </c>
      <c r="L276" s="15"/>
      <c r="M276" s="15">
        <v>3</v>
      </c>
      <c r="N276" s="15">
        <v>5</v>
      </c>
      <c r="O276" s="15">
        <v>7</v>
      </c>
      <c r="P276" s="15">
        <v>9</v>
      </c>
      <c r="Q276" s="15">
        <v>11</v>
      </c>
      <c r="R276" s="15" t="s">
        <v>381</v>
      </c>
      <c r="W276" s="15"/>
      <c r="X276" s="15">
        <v>3</v>
      </c>
      <c r="Y276" s="15">
        <v>5</v>
      </c>
      <c r="Z276" s="15">
        <v>7</v>
      </c>
      <c r="AA276" s="15">
        <v>9</v>
      </c>
      <c r="AB276" s="15">
        <v>11</v>
      </c>
      <c r="AC276" s="15" t="s">
        <v>381</v>
      </c>
      <c r="AI276" s="15"/>
      <c r="AJ276" s="15">
        <v>3</v>
      </c>
      <c r="AK276" s="15">
        <v>5</v>
      </c>
      <c r="AL276" s="15">
        <v>7</v>
      </c>
      <c r="AM276" s="15">
        <v>9</v>
      </c>
      <c r="AN276" s="15">
        <v>11</v>
      </c>
      <c r="AO276" s="15" t="s">
        <v>381</v>
      </c>
      <c r="AS276" s="8"/>
      <c r="AT276" s="15">
        <v>3</v>
      </c>
      <c r="AU276" s="15">
        <v>5</v>
      </c>
      <c r="AV276" s="15">
        <v>7</v>
      </c>
      <c r="AW276" s="15">
        <v>9</v>
      </c>
      <c r="AX276" s="15">
        <v>11</v>
      </c>
    </row>
    <row r="277" spans="1:51" x14ac:dyDescent="0.35">
      <c r="A277" s="15" t="s">
        <v>388</v>
      </c>
      <c r="B277" s="9">
        <v>4.8070000000000004</v>
      </c>
      <c r="C277" s="9">
        <v>5.3449999999999998</v>
      </c>
      <c r="D277" s="16">
        <v>5.75</v>
      </c>
      <c r="E277" s="16">
        <v>6.2050000000000001</v>
      </c>
      <c r="F277" s="16">
        <v>6.5049999999999999</v>
      </c>
      <c r="G277" s="18">
        <f>AVERAGE(B277:F277)</f>
        <v>5.7223999999999995</v>
      </c>
      <c r="L277" s="15" t="s">
        <v>388</v>
      </c>
      <c r="M277" s="15">
        <v>0.53</v>
      </c>
      <c r="N277" s="15">
        <v>0.44700000000000001</v>
      </c>
      <c r="O277" s="15">
        <v>0.41399999999999998</v>
      </c>
      <c r="P277" s="15">
        <v>0.34799999999999998</v>
      </c>
      <c r="Q277" s="15">
        <v>0.32</v>
      </c>
      <c r="R277" s="18">
        <f>AVERAGE(M277:Q277)</f>
        <v>0.41179999999999994</v>
      </c>
      <c r="W277" s="15" t="s">
        <v>388</v>
      </c>
      <c r="X277" s="15">
        <v>0.02</v>
      </c>
      <c r="Y277" s="15">
        <v>3.2000000000000001E-2</v>
      </c>
      <c r="Z277" s="15">
        <v>0.04</v>
      </c>
      <c r="AA277" s="15">
        <v>5.3999999999999999E-2</v>
      </c>
      <c r="AB277" s="15">
        <v>6.4000000000000001E-2</v>
      </c>
      <c r="AC277" s="18">
        <f>AVERAGE(X277:AB277)</f>
        <v>4.1999999999999996E-2</v>
      </c>
      <c r="AI277" s="15" t="s">
        <v>388</v>
      </c>
      <c r="AJ277" s="15">
        <v>-3.5999999999999999E-3</v>
      </c>
      <c r="AK277" s="15">
        <v>-6.0000000000000001E-3</v>
      </c>
      <c r="AL277" s="15">
        <v>-8.0000000000000002E-3</v>
      </c>
      <c r="AM277" s="15">
        <v>-8.5000000000000006E-3</v>
      </c>
      <c r="AN277" s="15">
        <v>-8.8999999999999999E-3</v>
      </c>
      <c r="AO277" s="18">
        <f>AVERAGE(AJ277:AN277)</f>
        <v>-7.000000000000001E-3</v>
      </c>
      <c r="AS277" s="15" t="s">
        <v>388</v>
      </c>
      <c r="AT277" s="15">
        <v>69.7</v>
      </c>
      <c r="AU277" s="15">
        <v>135.9</v>
      </c>
      <c r="AV277" s="15">
        <v>219</v>
      </c>
      <c r="AW277" s="15">
        <v>286.60000000000002</v>
      </c>
      <c r="AX277" s="15">
        <v>253.1</v>
      </c>
      <c r="AY277">
        <f>AVERAGE(AT277:AX277)</f>
        <v>192.86</v>
      </c>
    </row>
    <row r="278" spans="1:51" x14ac:dyDescent="0.35">
      <c r="A278" s="15" t="s">
        <v>389</v>
      </c>
      <c r="B278" s="9">
        <v>4.7889999999999997</v>
      </c>
      <c r="C278" s="9">
        <v>5.42</v>
      </c>
      <c r="D278" s="16">
        <v>5.8079999999999998</v>
      </c>
      <c r="E278" s="16">
        <v>6.1639999999999997</v>
      </c>
      <c r="F278" s="16">
        <v>6.53</v>
      </c>
      <c r="G278" s="9">
        <f>AVERAGE(B278:F278)</f>
        <v>5.7421999999999995</v>
      </c>
      <c r="L278" s="15" t="s">
        <v>389</v>
      </c>
      <c r="M278" s="15">
        <v>0.50800000000000001</v>
      </c>
      <c r="N278" s="15">
        <v>0.46</v>
      </c>
      <c r="O278" s="15">
        <v>0.41499999999999998</v>
      </c>
      <c r="P278" s="15">
        <v>0.35399999999999998</v>
      </c>
      <c r="Q278" s="15">
        <v>0.30499999999999999</v>
      </c>
      <c r="R278" s="9">
        <f>AVERAGE(M278:Q278)</f>
        <v>0.40840000000000004</v>
      </c>
      <c r="W278" s="15" t="s">
        <v>389</v>
      </c>
      <c r="X278" s="15">
        <v>2.4E-2</v>
      </c>
      <c r="Y278" s="15">
        <v>3.4000000000000002E-2</v>
      </c>
      <c r="Z278" s="15">
        <v>4.2999999999999997E-2</v>
      </c>
      <c r="AA278" s="15">
        <v>5.1999999999999998E-2</v>
      </c>
      <c r="AB278" s="15">
        <v>6.6000000000000003E-2</v>
      </c>
      <c r="AC278" s="9">
        <f>AVERAGE(X278:AB278)</f>
        <v>4.3799999999999999E-2</v>
      </c>
      <c r="AI278" s="15" t="s">
        <v>389</v>
      </c>
      <c r="AJ278" s="15">
        <v>-4.5999999999999999E-3</v>
      </c>
      <c r="AK278" s="15">
        <v>-6.0000000000000001E-3</v>
      </c>
      <c r="AL278" s="15">
        <v>-7.7999999999999996E-3</v>
      </c>
      <c r="AM278" s="15">
        <v>-8.3999999999999995E-3</v>
      </c>
      <c r="AN278" s="15">
        <v>-8.5000000000000006E-3</v>
      </c>
      <c r="AO278" s="9">
        <f>AVERAGE(AJ278:AN278)</f>
        <v>-7.0599999999999994E-3</v>
      </c>
      <c r="AS278" s="15" t="s">
        <v>389</v>
      </c>
      <c r="AT278" s="15">
        <v>51.4</v>
      </c>
      <c r="AU278" s="15">
        <v>105.8</v>
      </c>
      <c r="AV278" s="15">
        <v>121.5</v>
      </c>
      <c r="AW278" s="15">
        <v>155.6</v>
      </c>
      <c r="AX278" s="15">
        <v>195.3</v>
      </c>
      <c r="AY278" s="8">
        <f>AVERAGE(AT278:AX278)</f>
        <v>125.91999999999999</v>
      </c>
    </row>
    <row r="279" spans="1:51" x14ac:dyDescent="0.35">
      <c r="A279" s="15" t="s">
        <v>391</v>
      </c>
      <c r="B279" s="16">
        <v>5.0720000000000001</v>
      </c>
      <c r="C279" s="16">
        <v>5.72</v>
      </c>
      <c r="D279" s="16">
        <v>6.2270000000000003</v>
      </c>
      <c r="E279" s="16">
        <v>6.8140000000000001</v>
      </c>
      <c r="F279" s="16">
        <v>6.952</v>
      </c>
      <c r="G279" s="9">
        <f>AVERAGE(B279:F279)</f>
        <v>6.1569999999999991</v>
      </c>
      <c r="L279" s="15" t="s">
        <v>391</v>
      </c>
      <c r="M279" s="15">
        <v>0.50900000000000001</v>
      </c>
      <c r="N279" s="15">
        <v>0.45600000000000002</v>
      </c>
      <c r="O279" s="15">
        <v>0.36</v>
      </c>
      <c r="P279" s="15">
        <v>0.28599999999999998</v>
      </c>
      <c r="Q279" s="15">
        <v>0.28000000000000003</v>
      </c>
      <c r="R279" s="9">
        <f>AVERAGE(M279:Q279)</f>
        <v>0.37820000000000004</v>
      </c>
      <c r="W279" s="15" t="s">
        <v>391</v>
      </c>
      <c r="X279" s="15">
        <v>2.8000000000000001E-2</v>
      </c>
      <c r="Y279" s="15">
        <v>0.04</v>
      </c>
      <c r="Z279" s="15">
        <v>5.8999999999999997E-2</v>
      </c>
      <c r="AA279" s="15">
        <v>8.7999999999999995E-2</v>
      </c>
      <c r="AB279" s="15">
        <v>0.09</v>
      </c>
      <c r="AC279" s="9">
        <f>AVERAGE(X279:AB279)</f>
        <v>6.0999999999999999E-2</v>
      </c>
      <c r="AI279" s="15" t="s">
        <v>391</v>
      </c>
      <c r="AJ279" s="15">
        <v>-3.0000000000000001E-3</v>
      </c>
      <c r="AK279" s="15">
        <v>-6.0000000000000001E-3</v>
      </c>
      <c r="AL279" s="15">
        <v>-7.0000000000000001E-3</v>
      </c>
      <c r="AM279" s="15">
        <v>-7.4999999999999997E-3</v>
      </c>
      <c r="AN279" s="15">
        <v>-8.0000000000000002E-3</v>
      </c>
      <c r="AO279" s="9">
        <f>AVERAGE(AJ279:AN279)</f>
        <v>-6.3E-3</v>
      </c>
      <c r="AS279" s="15" t="s">
        <v>391</v>
      </c>
      <c r="AT279" s="15">
        <v>110.4</v>
      </c>
      <c r="AU279" s="15">
        <v>137.19999999999999</v>
      </c>
      <c r="AV279" s="15">
        <v>173.2</v>
      </c>
      <c r="AW279" s="15">
        <v>214</v>
      </c>
      <c r="AX279" s="15">
        <v>257.5</v>
      </c>
      <c r="AY279" s="15">
        <f>AVERAGE(AT279:AX279)</f>
        <v>178.45999999999998</v>
      </c>
    </row>
    <row r="280" spans="1:51" x14ac:dyDescent="0.35">
      <c r="A280" s="15" t="s">
        <v>392</v>
      </c>
      <c r="B280" s="9">
        <v>6.15</v>
      </c>
      <c r="C280" s="9">
        <v>7.0720000000000001</v>
      </c>
      <c r="D280" s="16">
        <v>7.75</v>
      </c>
      <c r="E280" s="16">
        <v>8.09</v>
      </c>
      <c r="F280" s="16">
        <v>8.42</v>
      </c>
      <c r="G280" s="17">
        <f>AVERAGE(B280:F280)</f>
        <v>7.4963999999999995</v>
      </c>
      <c r="L280" s="15" t="s">
        <v>392</v>
      </c>
      <c r="M280" s="15">
        <v>0.38800000000000001</v>
      </c>
      <c r="N280" s="15">
        <v>0.28999999999999998</v>
      </c>
      <c r="O280" s="15">
        <v>0.23</v>
      </c>
      <c r="P280" s="15">
        <v>0.215</v>
      </c>
      <c r="Q280" s="15">
        <v>0.20300000000000001</v>
      </c>
      <c r="R280" s="17">
        <f>AVERAGE(M280:Q280)</f>
        <v>0.26519999999999999</v>
      </c>
      <c r="W280" s="15" t="s">
        <v>392</v>
      </c>
      <c r="X280" s="15">
        <v>5.6000000000000001E-2</v>
      </c>
      <c r="Y280" s="15">
        <v>9.7000000000000003E-2</v>
      </c>
      <c r="Z280" s="15">
        <v>0.16300000000000001</v>
      </c>
      <c r="AA280" s="15">
        <v>0.21099999999999999</v>
      </c>
      <c r="AB280" s="15">
        <v>0.254</v>
      </c>
      <c r="AC280" s="17">
        <f>AVERAGE(X280:AB280)</f>
        <v>0.15620000000000001</v>
      </c>
      <c r="AI280" s="15" t="s">
        <v>392</v>
      </c>
      <c r="AJ280" s="15">
        <v>-8.0000000000000002E-3</v>
      </c>
      <c r="AK280" s="15">
        <v>-8.9999999999999993E-3</v>
      </c>
      <c r="AL280" s="15">
        <v>-9.4000000000000004E-3</v>
      </c>
      <c r="AM280" s="15">
        <v>-9.1999999999999998E-3</v>
      </c>
      <c r="AN280" s="15">
        <v>-9.1999999999999998E-3</v>
      </c>
      <c r="AO280" s="17">
        <f>AVERAGE(AJ280:AN280)</f>
        <v>-8.9599999999999992E-3</v>
      </c>
      <c r="AS280" s="15" t="s">
        <v>392</v>
      </c>
      <c r="AT280" s="15">
        <v>93.9</v>
      </c>
      <c r="AU280" s="15">
        <v>117.6</v>
      </c>
      <c r="AV280" s="15">
        <v>145.5</v>
      </c>
      <c r="AW280" s="15">
        <v>177.8</v>
      </c>
      <c r="AX280" s="15">
        <v>245.6</v>
      </c>
      <c r="AY280" s="15">
        <f>AVERAGE(AT280:AX280)</f>
        <v>156.07999999999998</v>
      </c>
    </row>
    <row r="281" spans="1:51" x14ac:dyDescent="0.35">
      <c r="A281" t="s">
        <v>430</v>
      </c>
      <c r="B281" s="9">
        <v>4</v>
      </c>
      <c r="C281" s="9">
        <v>4.1669999999999998</v>
      </c>
      <c r="D281" s="16">
        <v>4.3730000000000002</v>
      </c>
      <c r="E281" s="16">
        <v>4.4240000000000004</v>
      </c>
      <c r="F281" s="16">
        <v>4.54</v>
      </c>
      <c r="G281" s="9">
        <f>AVERAGE(B281:F281)</f>
        <v>4.3007999999999997</v>
      </c>
      <c r="L281" t="s">
        <v>430</v>
      </c>
      <c r="M281" s="15">
        <v>0.57999999999999996</v>
      </c>
      <c r="N281" s="15">
        <v>0.57399999999999995</v>
      </c>
      <c r="O281" s="15">
        <v>0.57599999999999996</v>
      </c>
      <c r="P281" s="15">
        <v>0.56699999999999995</v>
      </c>
      <c r="Q281" s="15">
        <v>0.56399999999999995</v>
      </c>
      <c r="R281" s="18">
        <f>AVERAGE(M281:Q281)</f>
        <v>0.57219999999999993</v>
      </c>
      <c r="W281" t="s">
        <v>430</v>
      </c>
      <c r="X281" s="15">
        <v>1.7000000000000001E-2</v>
      </c>
      <c r="Y281" s="15">
        <v>1.9E-2</v>
      </c>
      <c r="Z281" s="15">
        <v>2.1999999999999999E-2</v>
      </c>
      <c r="AA281" s="15">
        <v>2.1999999999999999E-2</v>
      </c>
      <c r="AB281" s="15">
        <v>2.4E-2</v>
      </c>
      <c r="AC281" s="17">
        <f>AVERAGE(X281:AB281)</f>
        <v>2.0800000000000003E-2</v>
      </c>
      <c r="AI281" t="s">
        <v>430</v>
      </c>
      <c r="AJ281" s="15">
        <v>8.0000000000000002E-3</v>
      </c>
      <c r="AK281" s="15">
        <v>5.0000000000000001E-3</v>
      </c>
      <c r="AL281" s="15">
        <v>4.0000000000000001E-3</v>
      </c>
      <c r="AM281" s="15">
        <v>3.0000000000000001E-3</v>
      </c>
      <c r="AN281" s="15">
        <v>2E-3</v>
      </c>
      <c r="AO281" s="17">
        <f>AVERAGE(AJ281:AN281)</f>
        <v>4.3999999999999994E-3</v>
      </c>
      <c r="AS281" t="s">
        <v>430</v>
      </c>
      <c r="AT281" s="20">
        <v>54.652999999999999</v>
      </c>
      <c r="AU281" s="15">
        <v>68</v>
      </c>
      <c r="AV281" s="15">
        <v>86.9</v>
      </c>
      <c r="AW281" s="15">
        <v>122</v>
      </c>
      <c r="AX281" s="15">
        <v>123.8</v>
      </c>
      <c r="AY281" s="9">
        <f>AVERAGE(AT281:AX281)</f>
        <v>91.070599999999999</v>
      </c>
    </row>
    <row r="282" spans="1:51" x14ac:dyDescent="0.35">
      <c r="L282" s="15" t="s">
        <v>381</v>
      </c>
      <c r="M282" s="15">
        <f>AVERAGE(M277:M281)</f>
        <v>0.503</v>
      </c>
      <c r="N282" s="15">
        <f>AVERAGE(N277:N281)</f>
        <v>0.44539999999999996</v>
      </c>
      <c r="O282" s="15">
        <f>AVERAGE(O277:O281)</f>
        <v>0.39900000000000002</v>
      </c>
      <c r="P282" s="15">
        <f>AVERAGE(P277:P281)</f>
        <v>0.35399999999999998</v>
      </c>
      <c r="Q282" s="15">
        <f>AVERAGE(Q277:Q281)</f>
        <v>0.33440000000000003</v>
      </c>
    </row>
    <row r="284" spans="1:51" x14ac:dyDescent="0.35">
      <c r="A284" s="15"/>
      <c r="B284" s="15"/>
      <c r="C284" s="15"/>
      <c r="D284" s="15"/>
      <c r="E284" s="15"/>
      <c r="F284" s="15"/>
      <c r="L284" s="15"/>
      <c r="M284" s="15"/>
      <c r="N284" s="15"/>
      <c r="O284" s="15"/>
      <c r="P284" s="15"/>
      <c r="Q284" s="15"/>
      <c r="W284" s="15"/>
      <c r="X284" s="15"/>
      <c r="Y284" s="15"/>
      <c r="Z284" s="15"/>
      <c r="AA284" s="15"/>
      <c r="AB284" s="15"/>
    </row>
    <row r="285" spans="1:51" x14ac:dyDescent="0.35">
      <c r="A285" s="15"/>
      <c r="L285" s="15"/>
      <c r="W285" s="15"/>
    </row>
    <row r="286" spans="1:51" x14ac:dyDescent="0.35">
      <c r="A286" s="15"/>
      <c r="L286" s="15"/>
      <c r="W286" s="15"/>
    </row>
    <row r="299" spans="1:51" x14ac:dyDescent="0.35">
      <c r="A299" s="8" t="s">
        <v>255</v>
      </c>
      <c r="B299" s="15"/>
      <c r="C299" s="15"/>
      <c r="D299" s="15"/>
      <c r="E299" s="15"/>
      <c r="F299" s="15"/>
      <c r="L299" s="8" t="s">
        <v>255</v>
      </c>
      <c r="M299" s="15"/>
      <c r="N299" s="15"/>
      <c r="O299" s="15"/>
      <c r="P299" s="15"/>
      <c r="Q299" s="15"/>
      <c r="W299" s="8" t="s">
        <v>255</v>
      </c>
      <c r="X299" s="15"/>
      <c r="Y299" s="15"/>
      <c r="Z299" s="15"/>
      <c r="AA299" s="15"/>
      <c r="AB299" s="15"/>
      <c r="AI299" s="8" t="s">
        <v>255</v>
      </c>
      <c r="AJ299" s="15"/>
      <c r="AK299" s="15"/>
      <c r="AL299" s="15"/>
      <c r="AM299" s="15"/>
      <c r="AN299" s="15"/>
      <c r="AS299" s="8" t="s">
        <v>255</v>
      </c>
      <c r="AT299" s="15"/>
      <c r="AU299" s="15"/>
      <c r="AV299" s="15"/>
      <c r="AW299" s="15"/>
      <c r="AX299" s="15"/>
    </row>
    <row r="300" spans="1:51" x14ac:dyDescent="0.35">
      <c r="A300" s="15"/>
      <c r="B300" s="15">
        <v>3</v>
      </c>
      <c r="C300" s="15">
        <v>5</v>
      </c>
      <c r="D300" s="15">
        <v>7</v>
      </c>
      <c r="E300" s="15">
        <v>9</v>
      </c>
      <c r="F300" s="15">
        <v>11</v>
      </c>
      <c r="G300" s="15" t="s">
        <v>381</v>
      </c>
      <c r="L300" s="15"/>
      <c r="M300" s="15">
        <v>3</v>
      </c>
      <c r="N300" s="15">
        <v>5</v>
      </c>
      <c r="O300" s="15">
        <v>7</v>
      </c>
      <c r="P300" s="15">
        <v>9</v>
      </c>
      <c r="Q300" s="15">
        <v>11</v>
      </c>
      <c r="R300" s="15" t="s">
        <v>381</v>
      </c>
      <c r="W300" s="15"/>
      <c r="X300" s="15">
        <v>3</v>
      </c>
      <c r="Y300" s="15">
        <v>5</v>
      </c>
      <c r="Z300" s="15">
        <v>7</v>
      </c>
      <c r="AA300" s="15">
        <v>9</v>
      </c>
      <c r="AB300" s="15">
        <v>11</v>
      </c>
      <c r="AC300" s="15" t="s">
        <v>381</v>
      </c>
      <c r="AI300" s="15"/>
      <c r="AJ300" s="15">
        <v>3</v>
      </c>
      <c r="AK300" s="15">
        <v>5</v>
      </c>
      <c r="AL300" s="15">
        <v>7</v>
      </c>
      <c r="AM300" s="15">
        <v>9</v>
      </c>
      <c r="AN300" s="15">
        <v>11</v>
      </c>
      <c r="AO300" s="15" t="s">
        <v>381</v>
      </c>
      <c r="AS300" s="15"/>
      <c r="AT300" s="15">
        <v>3</v>
      </c>
      <c r="AU300" s="15">
        <v>5</v>
      </c>
      <c r="AV300" s="15">
        <v>7</v>
      </c>
      <c r="AW300" s="15">
        <v>9</v>
      </c>
      <c r="AX300" s="15">
        <v>11</v>
      </c>
    </row>
    <row r="301" spans="1:51" x14ac:dyDescent="0.35">
      <c r="A301" s="15" t="s">
        <v>388</v>
      </c>
      <c r="B301" s="15">
        <v>4.4130000000000003</v>
      </c>
      <c r="C301" s="16">
        <v>5.0970000000000004</v>
      </c>
      <c r="D301" s="16">
        <v>5.6130000000000004</v>
      </c>
      <c r="E301" s="16">
        <v>5.8319999999999999</v>
      </c>
      <c r="F301" s="16">
        <v>6.1639999999999997</v>
      </c>
      <c r="G301" s="18">
        <f>AVERAGE(B301:F301)</f>
        <v>5.4238</v>
      </c>
      <c r="L301" s="15" t="s">
        <v>388</v>
      </c>
      <c r="M301" s="15">
        <v>0.69499999999999995</v>
      </c>
      <c r="N301" s="15">
        <v>1.0900000000000001</v>
      </c>
      <c r="O301" s="15">
        <v>0.47699999999999998</v>
      </c>
      <c r="P301" s="15">
        <v>0.496</v>
      </c>
      <c r="Q301" s="15">
        <v>0.66400000000000003</v>
      </c>
      <c r="R301" s="18">
        <f>AVERAGE(M301:Q301)</f>
        <v>0.68440000000000001</v>
      </c>
      <c r="W301" s="15" t="s">
        <v>388</v>
      </c>
      <c r="X301" s="15">
        <v>2.06E-2</v>
      </c>
      <c r="Y301" s="15">
        <v>3.1199999999999999E-2</v>
      </c>
      <c r="Z301" s="15">
        <v>4.2999999999999997E-2</v>
      </c>
      <c r="AA301" s="15">
        <v>4.5999999999999999E-2</v>
      </c>
      <c r="AB301" s="15">
        <v>5.6000000000000001E-2</v>
      </c>
      <c r="AC301" s="18">
        <f>AVERAGE(X301:AB301)</f>
        <v>3.9359999999999992E-2</v>
      </c>
      <c r="AI301" s="15" t="s">
        <v>388</v>
      </c>
      <c r="AJ301" s="15">
        <v>0.12</v>
      </c>
      <c r="AK301" s="15">
        <v>7.0000000000000007E-2</v>
      </c>
      <c r="AL301" s="15">
        <v>4.1000000000000002E-2</v>
      </c>
      <c r="AM301" s="15">
        <v>2.7E-2</v>
      </c>
      <c r="AN301" s="15">
        <v>1.4E-2</v>
      </c>
      <c r="AO301" s="18">
        <f>AVERAGE(AJ301:AN301)</f>
        <v>5.4400000000000004E-2</v>
      </c>
      <c r="AS301" s="15" t="s">
        <v>388</v>
      </c>
      <c r="AT301" s="15">
        <v>280.2</v>
      </c>
      <c r="AU301" s="15">
        <v>468.5</v>
      </c>
      <c r="AV301" s="15">
        <v>658.1</v>
      </c>
      <c r="AW301" s="15">
        <v>847.4</v>
      </c>
      <c r="AX301" s="15">
        <v>1045.2</v>
      </c>
      <c r="AY301">
        <f>AVERAGE(AT301:AX301)</f>
        <v>659.88000000000011</v>
      </c>
    </row>
    <row r="302" spans="1:51" x14ac:dyDescent="0.35">
      <c r="A302" s="15" t="s">
        <v>389</v>
      </c>
      <c r="B302" s="15">
        <v>4.5439999999999996</v>
      </c>
      <c r="C302" s="16">
        <v>5.1529999999999996</v>
      </c>
      <c r="D302" s="16">
        <v>5.5609999999999999</v>
      </c>
      <c r="E302" s="16">
        <v>5.95</v>
      </c>
      <c r="F302" s="16">
        <v>6.2460000000000004</v>
      </c>
      <c r="G302" s="9">
        <f>AVERAGE(B302:F302)</f>
        <v>5.4908000000000001</v>
      </c>
      <c r="L302" s="15" t="s">
        <v>389</v>
      </c>
      <c r="M302" s="9">
        <v>1.0109999999999999</v>
      </c>
      <c r="N302" s="15">
        <v>0.91300000000000003</v>
      </c>
      <c r="O302" s="15">
        <v>0.61</v>
      </c>
      <c r="P302" s="15">
        <v>0.78400000000000003</v>
      </c>
      <c r="Q302" s="15">
        <v>0.61099999999999999</v>
      </c>
      <c r="R302" s="9">
        <f>AVERAGE(M302:Q302)</f>
        <v>0.78579999999999983</v>
      </c>
      <c r="W302" s="15" t="s">
        <v>389</v>
      </c>
      <c r="X302" s="15">
        <v>2.1000000000000001E-2</v>
      </c>
      <c r="Y302" s="15">
        <v>3.1199999999999999E-2</v>
      </c>
      <c r="Z302" s="15">
        <v>3.9E-2</v>
      </c>
      <c r="AA302" s="15">
        <v>4.8000000000000001E-2</v>
      </c>
      <c r="AB302" s="15">
        <v>5.8000000000000003E-2</v>
      </c>
      <c r="AC302" s="9">
        <f>AVERAGE(X302:AB302)</f>
        <v>3.9439999999999996E-2</v>
      </c>
      <c r="AI302" s="15" t="s">
        <v>389</v>
      </c>
      <c r="AJ302" s="15">
        <v>7.9000000000000001E-2</v>
      </c>
      <c r="AK302" s="15">
        <v>4.8399999999999999E-2</v>
      </c>
      <c r="AL302" s="15">
        <v>2.1000000000000001E-2</v>
      </c>
      <c r="AM302" s="15">
        <v>1.5299999999999999E-2</v>
      </c>
      <c r="AN302" s="15">
        <v>8.3999999999999995E-3</v>
      </c>
      <c r="AO302" s="9">
        <f>AVERAGE(AJ302:AN302)</f>
        <v>3.4419999999999999E-2</v>
      </c>
      <c r="AS302" s="15" t="s">
        <v>389</v>
      </c>
      <c r="AT302" s="15">
        <v>244.9</v>
      </c>
      <c r="AU302" s="15">
        <v>407.7</v>
      </c>
      <c r="AV302" s="15">
        <v>567.29999999999995</v>
      </c>
      <c r="AW302" s="15">
        <v>731.27</v>
      </c>
      <c r="AX302" s="15">
        <v>902.6</v>
      </c>
      <c r="AY302" s="8">
        <f>AVERAGE(AT302:AX302)</f>
        <v>570.75400000000002</v>
      </c>
    </row>
    <row r="303" spans="1:51" x14ac:dyDescent="0.35">
      <c r="A303" s="15" t="s">
        <v>391</v>
      </c>
      <c r="B303" s="16">
        <v>4.6500000000000004</v>
      </c>
      <c r="C303" s="16">
        <v>5.78</v>
      </c>
      <c r="D303" s="16">
        <v>6.3650000000000002</v>
      </c>
      <c r="E303" s="16">
        <v>6.8259999999999996</v>
      </c>
      <c r="F303" s="16">
        <v>7.1079999999999997</v>
      </c>
      <c r="G303" s="9">
        <f>AVERAGE(B303:F303)</f>
        <v>6.1458000000000004</v>
      </c>
      <c r="L303" s="15" t="s">
        <v>391</v>
      </c>
      <c r="M303" s="15">
        <v>-0.62</v>
      </c>
      <c r="N303" s="15">
        <v>0.46</v>
      </c>
      <c r="O303" s="15">
        <v>0.44</v>
      </c>
      <c r="P303" s="15">
        <v>0.34200000000000003</v>
      </c>
      <c r="Q303" s="15">
        <v>0.37</v>
      </c>
      <c r="R303" s="17">
        <f>AVERAGE(M303:Q303)</f>
        <v>0.19840000000000002</v>
      </c>
      <c r="W303" s="15" t="s">
        <v>391</v>
      </c>
      <c r="X303" s="15">
        <v>2.3E-2</v>
      </c>
      <c r="Y303" s="15">
        <v>5.5E-2</v>
      </c>
      <c r="Z303" s="15">
        <v>7.2999999999999995E-2</v>
      </c>
      <c r="AA303" s="15">
        <v>0.10299999999999999</v>
      </c>
      <c r="AB303" s="15">
        <v>0.11</v>
      </c>
      <c r="AC303" s="9">
        <f>AVERAGE(X303:AB303)</f>
        <v>7.2800000000000004E-2</v>
      </c>
      <c r="AI303" s="15" t="s">
        <v>391</v>
      </c>
      <c r="AJ303" s="15">
        <v>0.12</v>
      </c>
      <c r="AK303" s="15">
        <v>6.4000000000000001E-2</v>
      </c>
      <c r="AL303" s="15">
        <v>0.03</v>
      </c>
      <c r="AM303" s="15">
        <v>2.7E-2</v>
      </c>
      <c r="AN303" s="15">
        <v>1.9E-2</v>
      </c>
      <c r="AO303" s="9">
        <f>AVERAGE(AJ303:AN303)</f>
        <v>5.2000000000000005E-2</v>
      </c>
      <c r="AS303" s="15" t="s">
        <v>391</v>
      </c>
      <c r="AT303" s="15">
        <v>354.6</v>
      </c>
      <c r="AU303" s="15">
        <v>538.29999999999995</v>
      </c>
      <c r="AV303" s="15">
        <v>695.4</v>
      </c>
      <c r="AW303" s="15">
        <v>972.4</v>
      </c>
      <c r="AX303" s="15">
        <v>1174.8</v>
      </c>
      <c r="AY303" s="15">
        <f>AVERAGE(AT303:AX303)</f>
        <v>747.1</v>
      </c>
    </row>
    <row r="304" spans="1:51" x14ac:dyDescent="0.35">
      <c r="A304" s="15" t="s">
        <v>392</v>
      </c>
      <c r="B304" s="9">
        <v>5.4669999999999996</v>
      </c>
      <c r="C304" s="16">
        <v>7.06</v>
      </c>
      <c r="D304" s="16">
        <v>7.5119999999999996</v>
      </c>
      <c r="E304" s="16">
        <v>7.7</v>
      </c>
      <c r="F304" s="16">
        <v>7.9320000000000004</v>
      </c>
      <c r="G304" s="17">
        <f>AVERAGE(B304:F304)</f>
        <v>7.1341999999999999</v>
      </c>
      <c r="L304" s="15" t="s">
        <v>392</v>
      </c>
      <c r="M304" s="9">
        <v>0.38500000000000001</v>
      </c>
      <c r="N304" s="15">
        <v>0.30199999999999999</v>
      </c>
      <c r="O304" s="15">
        <v>0.30099999999999999</v>
      </c>
      <c r="P304" s="15">
        <v>0.28999999999999998</v>
      </c>
      <c r="Q304" s="15">
        <v>0.28899999999999998</v>
      </c>
      <c r="R304" s="18">
        <f>AVERAGE(M304:Q304)</f>
        <v>0.31340000000000001</v>
      </c>
      <c r="W304" s="15" t="s">
        <v>392</v>
      </c>
      <c r="X304" s="15">
        <v>3.6999999999999998E-2</v>
      </c>
      <c r="Y304" s="15">
        <v>0.12</v>
      </c>
      <c r="Z304" s="15">
        <v>0.151</v>
      </c>
      <c r="AA304" s="15">
        <v>0.16900000000000001</v>
      </c>
      <c r="AB304" s="15">
        <v>0.18099999999999999</v>
      </c>
      <c r="AC304" s="17">
        <f>AVERAGE(X304:AB304)</f>
        <v>0.13159999999999999</v>
      </c>
      <c r="AI304" s="15" t="s">
        <v>392</v>
      </c>
      <c r="AJ304" s="15">
        <v>5.0999999999999997E-2</v>
      </c>
      <c r="AK304" s="15">
        <v>2.7E-2</v>
      </c>
      <c r="AL304" s="15">
        <v>2.06E-2</v>
      </c>
      <c r="AM304" s="15">
        <v>8.3999999999999995E-3</v>
      </c>
      <c r="AN304" s="15">
        <v>3.3999999999999998E-3</v>
      </c>
      <c r="AO304" s="17">
        <f>AVERAGE(AJ304:AN304)</f>
        <v>2.2079999999999999E-2</v>
      </c>
      <c r="AS304" s="15" t="s">
        <v>392</v>
      </c>
      <c r="AT304" s="15">
        <v>412.8</v>
      </c>
      <c r="AU304" s="15">
        <v>543.29999999999995</v>
      </c>
      <c r="AV304" s="15">
        <v>714</v>
      </c>
      <c r="AW304" s="15">
        <v>854.6</v>
      </c>
      <c r="AX304" s="15">
        <v>1065.7</v>
      </c>
      <c r="AY304" s="15">
        <f>AVERAGE(AT304:AX304)</f>
        <v>718.07999999999993</v>
      </c>
    </row>
    <row r="305" spans="1:51" x14ac:dyDescent="0.35">
      <c r="A305" t="s">
        <v>430</v>
      </c>
      <c r="B305" s="9">
        <v>3.681</v>
      </c>
      <c r="C305" s="16">
        <v>3.9</v>
      </c>
      <c r="D305" s="9">
        <v>3.9889999999999999</v>
      </c>
      <c r="E305" s="16">
        <v>4.1100000000000003</v>
      </c>
      <c r="F305" s="16">
        <v>4.1719999999999997</v>
      </c>
      <c r="G305" s="9">
        <f>AVERAGE(B305:F305)</f>
        <v>3.9704000000000002</v>
      </c>
      <c r="L305" t="s">
        <v>430</v>
      </c>
      <c r="M305" s="9">
        <v>0.72</v>
      </c>
      <c r="N305" s="15">
        <v>0.438</v>
      </c>
      <c r="O305" s="15">
        <v>0.47</v>
      </c>
      <c r="P305" s="15">
        <v>0.29799999999999999</v>
      </c>
      <c r="Q305" s="15">
        <v>0.11899999999999999</v>
      </c>
      <c r="R305" s="9">
        <f>AVERAGE(M305:Q305)</f>
        <v>0.40899999999999997</v>
      </c>
      <c r="W305" t="s">
        <v>430</v>
      </c>
      <c r="X305" s="15">
        <v>1.2999999999999999E-2</v>
      </c>
      <c r="Y305" s="15">
        <v>1.7000000000000001E-2</v>
      </c>
      <c r="Z305" s="15">
        <v>1.7999999999999999E-2</v>
      </c>
      <c r="AA305" s="15">
        <v>0.02</v>
      </c>
      <c r="AB305" s="15">
        <v>1.9E-2</v>
      </c>
      <c r="AC305" s="18">
        <f>AVERAGE(X305:AB305)</f>
        <v>1.7400000000000002E-2</v>
      </c>
      <c r="AI305" t="s">
        <v>430</v>
      </c>
      <c r="AJ305" s="15">
        <v>0.40100000000000002</v>
      </c>
      <c r="AK305" s="15">
        <v>0.36199999999999999</v>
      </c>
      <c r="AL305" s="15">
        <v>0.34100000000000003</v>
      </c>
      <c r="AM305" s="15">
        <v>0.307</v>
      </c>
      <c r="AN305" s="15">
        <v>0.28399999999999997</v>
      </c>
      <c r="AO305" s="18">
        <f>AVERAGE(AJ305:AN305)</f>
        <v>0.33900000000000002</v>
      </c>
      <c r="AS305" t="s">
        <v>430</v>
      </c>
      <c r="AT305" s="15">
        <v>380.5</v>
      </c>
      <c r="AU305" s="15">
        <v>523</v>
      </c>
      <c r="AV305" s="15">
        <v>684.7</v>
      </c>
      <c r="AW305" s="15">
        <v>825</v>
      </c>
      <c r="AX305" s="15">
        <v>992.5</v>
      </c>
      <c r="AY305" s="18">
        <f>AVERAGE(AT305:AX305)</f>
        <v>681.14</v>
      </c>
    </row>
    <row r="306" spans="1:51" x14ac:dyDescent="0.35">
      <c r="L306" s="15" t="s">
        <v>381</v>
      </c>
      <c r="M306" s="15">
        <f>AVERAGE(M301:M305)</f>
        <v>0.43819999999999998</v>
      </c>
      <c r="N306" s="15">
        <f>AVERAGE(N301:N305)</f>
        <v>0.64060000000000006</v>
      </c>
      <c r="O306" s="15">
        <f>AVERAGE(O301:O305)</f>
        <v>0.45960000000000001</v>
      </c>
      <c r="P306" s="15">
        <f>AVERAGE(P301:P305)</f>
        <v>0.442</v>
      </c>
      <c r="Q306" s="15">
        <f>AVERAGE(Q301:Q305)</f>
        <v>0.41059999999999997</v>
      </c>
    </row>
    <row r="307" spans="1:51" x14ac:dyDescent="0.35">
      <c r="L307" s="15"/>
      <c r="M307" s="15"/>
      <c r="N307" s="15"/>
      <c r="O307" s="15"/>
      <c r="P307" s="15"/>
      <c r="Q307" s="15"/>
    </row>
    <row r="308" spans="1:51" x14ac:dyDescent="0.35">
      <c r="A308" s="15"/>
      <c r="B308" s="15"/>
      <c r="C308" s="15"/>
      <c r="D308" s="15"/>
      <c r="E308" s="15"/>
      <c r="F308" s="15"/>
      <c r="L308" s="15"/>
      <c r="M308" s="15"/>
      <c r="N308" s="15"/>
      <c r="O308" s="15"/>
      <c r="P308" s="15"/>
      <c r="Q308" s="15"/>
      <c r="W308" s="15"/>
      <c r="X308" s="15"/>
      <c r="Y308" s="15"/>
      <c r="Z308" s="15"/>
      <c r="AA308" s="15"/>
      <c r="AB308" s="15"/>
    </row>
    <row r="309" spans="1:51" x14ac:dyDescent="0.35">
      <c r="A309" s="15"/>
      <c r="L309" s="15"/>
      <c r="W309" s="15"/>
    </row>
    <row r="310" spans="1:51" x14ac:dyDescent="0.35">
      <c r="A310" s="15"/>
      <c r="L310" s="15"/>
      <c r="W310" s="15"/>
    </row>
    <row r="328" spans="1:21" x14ac:dyDescent="0.35">
      <c r="B328" s="15" t="s">
        <v>369</v>
      </c>
      <c r="C328" s="15" t="s">
        <v>370</v>
      </c>
      <c r="D328" s="15" t="s">
        <v>371</v>
      </c>
      <c r="E328" s="15" t="s">
        <v>372</v>
      </c>
      <c r="F328" s="15" t="s">
        <v>373</v>
      </c>
      <c r="G328" s="15" t="s">
        <v>374</v>
      </c>
      <c r="H328" s="15" t="s">
        <v>375</v>
      </c>
      <c r="I328" s="15" t="s">
        <v>376</v>
      </c>
      <c r="J328" s="15" t="s">
        <v>377</v>
      </c>
      <c r="L328" s="15"/>
      <c r="M328" s="15" t="s">
        <v>369</v>
      </c>
      <c r="N328" s="15" t="s">
        <v>370</v>
      </c>
      <c r="O328" s="15" t="s">
        <v>371</v>
      </c>
      <c r="P328" s="15" t="s">
        <v>372</v>
      </c>
      <c r="Q328" s="15" t="s">
        <v>373</v>
      </c>
      <c r="R328" s="15" t="s">
        <v>374</v>
      </c>
      <c r="S328" s="15" t="s">
        <v>375</v>
      </c>
      <c r="T328" s="15" t="s">
        <v>376</v>
      </c>
      <c r="U328" s="15" t="s">
        <v>377</v>
      </c>
    </row>
    <row r="329" spans="1:21" x14ac:dyDescent="0.35">
      <c r="A329" t="s">
        <v>433</v>
      </c>
      <c r="B329">
        <f t="shared" ref="B329:I329" si="12">B18</f>
        <v>6.157</v>
      </c>
      <c r="C329">
        <f t="shared" si="12"/>
        <v>6.1908000000000003</v>
      </c>
      <c r="D329">
        <f t="shared" si="12"/>
        <v>6.1908000000000003</v>
      </c>
      <c r="E329">
        <f t="shared" si="12"/>
        <v>6.1908000000000003</v>
      </c>
      <c r="F329">
        <f t="shared" si="12"/>
        <v>6.1979999999999995</v>
      </c>
      <c r="G329">
        <f t="shared" si="12"/>
        <v>6.3906000000000009</v>
      </c>
      <c r="H329">
        <f t="shared" si="12"/>
        <v>7.2694000000000001</v>
      </c>
      <c r="I329">
        <f t="shared" si="12"/>
        <v>8.5188000000000006</v>
      </c>
      <c r="L329" s="15" t="s">
        <v>433</v>
      </c>
      <c r="M329" s="15">
        <v>5.0999999999999997E-2</v>
      </c>
      <c r="N329" s="15">
        <v>5.0999999999999997E-2</v>
      </c>
      <c r="O329" s="15">
        <v>5.1999999999999998E-2</v>
      </c>
      <c r="P329" s="15">
        <v>5.1999999999999998E-2</v>
      </c>
      <c r="Q329" s="15">
        <v>5.2400000000000002E-2</v>
      </c>
      <c r="R329" s="15">
        <v>0.06</v>
      </c>
      <c r="S329" s="15">
        <v>0.1</v>
      </c>
      <c r="T329" s="15">
        <v>0.28399999999999997</v>
      </c>
      <c r="U329" s="15"/>
    </row>
    <row r="330" spans="1:21" x14ac:dyDescent="0.35">
      <c r="A330" t="s">
        <v>31</v>
      </c>
      <c r="B330">
        <f t="shared" ref="B330:I330" si="13">B45</f>
        <v>5.4458000000000002</v>
      </c>
      <c r="C330">
        <f t="shared" si="13"/>
        <v>5.4458000000000002</v>
      </c>
      <c r="D330">
        <f t="shared" si="13"/>
        <v>5.5457999999999998</v>
      </c>
      <c r="E330">
        <f t="shared" si="13"/>
        <v>5.5457999999999998</v>
      </c>
      <c r="F330">
        <f t="shared" si="13"/>
        <v>5.6920000000000002</v>
      </c>
      <c r="G330">
        <f t="shared" si="13"/>
        <v>6.08</v>
      </c>
      <c r="H330">
        <f t="shared" si="13"/>
        <v>7.0725999999999996</v>
      </c>
      <c r="I330">
        <f t="shared" si="13"/>
        <v>8.7907999999999991</v>
      </c>
      <c r="L330" s="15" t="s">
        <v>31</v>
      </c>
      <c r="M330" s="15">
        <v>3.4599999999999999E-2</v>
      </c>
      <c r="N330" s="15">
        <v>3.4599999999999999E-2</v>
      </c>
      <c r="O330" s="15">
        <v>3.6999999999999998E-2</v>
      </c>
      <c r="P330" s="15">
        <v>3.6999999999999998E-2</v>
      </c>
      <c r="Q330" s="15">
        <v>0.04</v>
      </c>
      <c r="R330" s="15">
        <v>5.0999999999999997E-2</v>
      </c>
      <c r="S330" s="15">
        <v>9.7000000000000003E-2</v>
      </c>
      <c r="T330" s="15">
        <v>0.28799999999999998</v>
      </c>
      <c r="U330" s="15"/>
    </row>
    <row r="331" spans="1:21" x14ac:dyDescent="0.35">
      <c r="A331" t="s">
        <v>255</v>
      </c>
      <c r="B331">
        <f t="shared" ref="B331:I331" si="14">B72</f>
        <v>5.4597999999999995</v>
      </c>
      <c r="C331">
        <f t="shared" si="14"/>
        <v>5.4597999999999995</v>
      </c>
      <c r="D331">
        <f t="shared" si="14"/>
        <v>5.476</v>
      </c>
      <c r="E331">
        <f t="shared" si="14"/>
        <v>5.4752000000000001</v>
      </c>
      <c r="F331">
        <f t="shared" si="14"/>
        <v>5.8452000000000002</v>
      </c>
      <c r="G331">
        <f t="shared" si="14"/>
        <v>6.1938000000000004</v>
      </c>
      <c r="H331">
        <f t="shared" si="14"/>
        <v>7.069799999999999</v>
      </c>
      <c r="I331">
        <f t="shared" si="14"/>
        <v>7.9390000000000001</v>
      </c>
      <c r="L331" s="15" t="s">
        <v>255</v>
      </c>
      <c r="M331" s="15">
        <v>4.8000000000000001E-2</v>
      </c>
      <c r="N331" s="15">
        <v>4.8000000000000001E-2</v>
      </c>
      <c r="O331" s="15">
        <v>4.8000000000000001E-2</v>
      </c>
      <c r="P331" s="15">
        <v>4.7E-2</v>
      </c>
      <c r="Q331" s="15">
        <v>6.4000000000000001E-2</v>
      </c>
      <c r="R331" s="15">
        <v>7.5999999999999998E-2</v>
      </c>
      <c r="S331" s="15">
        <v>0.1206</v>
      </c>
      <c r="T331" s="15">
        <v>0.20699999999999999</v>
      </c>
      <c r="U331" s="15"/>
    </row>
    <row r="346" spans="1:52" x14ac:dyDescent="0.35">
      <c r="N346" t="s">
        <v>327</v>
      </c>
    </row>
    <row r="347" spans="1:52" x14ac:dyDescent="0.35">
      <c r="N347">
        <v>0.39</v>
      </c>
    </row>
    <row r="348" spans="1:52" x14ac:dyDescent="0.35">
      <c r="A348" s="106" t="s">
        <v>24</v>
      </c>
      <c r="B348" s="107" t="s">
        <v>434</v>
      </c>
      <c r="C348" s="109" t="s">
        <v>435</v>
      </c>
      <c r="D348" s="110"/>
      <c r="E348" s="110"/>
      <c r="F348" s="110"/>
      <c r="G348" s="111"/>
      <c r="H348" s="22"/>
      <c r="M348" t="s">
        <v>327</v>
      </c>
      <c r="N348">
        <v>-0.43</v>
      </c>
      <c r="S348" s="15"/>
      <c r="T348" s="15"/>
      <c r="U348" s="15"/>
      <c r="V348" s="15"/>
      <c r="AS348" s="107" t="s">
        <v>24</v>
      </c>
      <c r="AT348" s="107" t="s">
        <v>434</v>
      </c>
      <c r="AU348" s="112" t="s">
        <v>435</v>
      </c>
      <c r="AV348" s="112"/>
      <c r="AW348" s="112"/>
      <c r="AX348" s="112"/>
      <c r="AY348" s="112"/>
    </row>
    <row r="349" spans="1:52" x14ac:dyDescent="0.35">
      <c r="A349" s="106"/>
      <c r="B349" s="108"/>
      <c r="C349" s="30">
        <v>3</v>
      </c>
      <c r="D349" s="30">
        <v>5</v>
      </c>
      <c r="E349" s="30">
        <v>7</v>
      </c>
      <c r="F349" s="30">
        <v>9</v>
      </c>
      <c r="G349" s="30">
        <v>11</v>
      </c>
      <c r="H349" s="22"/>
      <c r="M349">
        <v>-2.31</v>
      </c>
      <c r="N349" s="15">
        <v>-0.75</v>
      </c>
      <c r="S349" s="44" t="s">
        <v>24</v>
      </c>
      <c r="T349" s="44" t="s">
        <v>434</v>
      </c>
      <c r="U349" s="46" t="s">
        <v>435</v>
      </c>
      <c r="V349" s="46"/>
      <c r="W349" s="46"/>
      <c r="X349" s="46"/>
      <c r="Y349" s="46"/>
      <c r="AS349" s="108"/>
      <c r="AT349" s="108"/>
      <c r="AU349" s="27">
        <v>3</v>
      </c>
      <c r="AV349" s="27">
        <v>5</v>
      </c>
      <c r="AW349" s="27">
        <v>7</v>
      </c>
      <c r="AX349" s="27">
        <v>9</v>
      </c>
      <c r="AY349" s="27">
        <v>11</v>
      </c>
    </row>
    <row r="350" spans="1:52" x14ac:dyDescent="0.35">
      <c r="A350" s="23"/>
      <c r="B350" s="22" t="s">
        <v>388</v>
      </c>
      <c r="C350" s="22">
        <v>5.57</v>
      </c>
      <c r="D350" s="22">
        <v>6.17</v>
      </c>
      <c r="E350" s="22">
        <v>6.75</v>
      </c>
      <c r="F350" s="24">
        <v>7.18</v>
      </c>
      <c r="G350" s="24">
        <v>7.44</v>
      </c>
      <c r="H350" s="22">
        <f>AVERAGE(C350:G350)</f>
        <v>6.6219999999999999</v>
      </c>
      <c r="M350">
        <v>-0.15</v>
      </c>
      <c r="N350" s="15">
        <v>-1.56</v>
      </c>
      <c r="P350" t="s">
        <v>327</v>
      </c>
      <c r="S350" s="45"/>
      <c r="T350" s="45"/>
      <c r="U350" s="27">
        <v>3</v>
      </c>
      <c r="V350" s="27">
        <v>5</v>
      </c>
      <c r="W350" s="27">
        <v>7</v>
      </c>
      <c r="X350" s="27">
        <v>9</v>
      </c>
      <c r="Y350" s="27">
        <v>11</v>
      </c>
      <c r="AS350" s="22"/>
      <c r="AT350" s="22" t="s">
        <v>388</v>
      </c>
      <c r="AU350" s="15">
        <v>47.5</v>
      </c>
      <c r="AV350" s="15">
        <v>76.8</v>
      </c>
      <c r="AW350" s="15">
        <v>106.7</v>
      </c>
      <c r="AX350" s="15">
        <v>136</v>
      </c>
      <c r="AY350" s="15">
        <v>167.8</v>
      </c>
      <c r="AZ350">
        <f>AVERAGE(AU350:AY350)</f>
        <v>106.96</v>
      </c>
    </row>
    <row r="351" spans="1:52" x14ac:dyDescent="0.35">
      <c r="A351" s="23"/>
      <c r="B351" s="22" t="s">
        <v>389</v>
      </c>
      <c r="C351" s="22">
        <v>5.8239999999999998</v>
      </c>
      <c r="D351" s="22">
        <v>6.4</v>
      </c>
      <c r="E351" s="22">
        <v>6.8230000000000004</v>
      </c>
      <c r="F351" s="24">
        <v>7.202</v>
      </c>
      <c r="G351" s="24">
        <v>7.56</v>
      </c>
      <c r="H351" s="22">
        <f t="shared" ref="H351:H364" si="15">AVERAGE(C351:G351)</f>
        <v>6.7618000000000009</v>
      </c>
      <c r="M351">
        <v>-1.1000000000000001</v>
      </c>
      <c r="N351" s="15">
        <v>-0.26</v>
      </c>
      <c r="P351">
        <v>-1.73</v>
      </c>
      <c r="S351" s="22"/>
      <c r="T351" s="22" t="s">
        <v>388</v>
      </c>
      <c r="U351" s="15">
        <v>3.6999999999999998E-2</v>
      </c>
      <c r="V351" s="15">
        <v>5.0999999999999997E-2</v>
      </c>
      <c r="W351" s="15">
        <v>7.0999999999999994E-2</v>
      </c>
      <c r="X351" s="15">
        <v>9.7000000000000003E-2</v>
      </c>
      <c r="Y351" s="15">
        <v>0.109</v>
      </c>
      <c r="Z351">
        <f>AVERAGE(U351:Y351)</f>
        <v>7.2999999999999995E-2</v>
      </c>
      <c r="AS351" s="22"/>
      <c r="AT351" s="22" t="s">
        <v>389</v>
      </c>
      <c r="AU351" s="15">
        <v>36.5</v>
      </c>
      <c r="AV351" s="15">
        <v>57.3</v>
      </c>
      <c r="AW351" s="15">
        <v>80.900000000000006</v>
      </c>
      <c r="AX351" s="15">
        <v>101.9</v>
      </c>
      <c r="AY351" s="15">
        <v>190.2</v>
      </c>
      <c r="AZ351" s="15">
        <f t="shared" ref="AZ351:AZ364" si="16">AVERAGE(AU351:AY351)</f>
        <v>93.36</v>
      </c>
    </row>
    <row r="352" spans="1:52" x14ac:dyDescent="0.35">
      <c r="A352" s="23" t="s">
        <v>30</v>
      </c>
      <c r="B352" s="22" t="s">
        <v>391</v>
      </c>
      <c r="C352" s="22">
        <v>5.74</v>
      </c>
      <c r="D352" s="22">
        <v>6.2560000000000002</v>
      </c>
      <c r="E352" s="22">
        <v>6.8170000000000002</v>
      </c>
      <c r="F352" s="24">
        <v>7.2549999999999999</v>
      </c>
      <c r="G352" s="24">
        <v>7.7779999999999996</v>
      </c>
      <c r="H352" s="22">
        <f t="shared" si="15"/>
        <v>6.7692000000000005</v>
      </c>
      <c r="M352">
        <v>-1.4059999999999999</v>
      </c>
      <c r="N352">
        <v>-1.6</v>
      </c>
      <c r="O352" t="s">
        <v>327</v>
      </c>
      <c r="P352">
        <v>-1.98</v>
      </c>
      <c r="S352" s="22"/>
      <c r="T352" s="22" t="s">
        <v>389</v>
      </c>
      <c r="U352" s="15">
        <v>4.1000000000000002E-2</v>
      </c>
      <c r="V352" s="15">
        <v>5.8999999999999997E-2</v>
      </c>
      <c r="W352" s="15">
        <v>7.0000000000000007E-2</v>
      </c>
      <c r="X352" s="15">
        <v>9.2999999999999999E-2</v>
      </c>
      <c r="Y352" s="15">
        <v>0.114</v>
      </c>
      <c r="Z352" s="15">
        <f t="shared" ref="Z352:Z365" si="17">AVERAGE(U352:Y352)</f>
        <v>7.5399999999999995E-2</v>
      </c>
      <c r="AS352" s="22" t="s">
        <v>30</v>
      </c>
      <c r="AT352" s="22" t="s">
        <v>391</v>
      </c>
      <c r="AU352" s="15">
        <v>78.5</v>
      </c>
      <c r="AV352" s="15">
        <v>106.4</v>
      </c>
      <c r="AW352" s="15">
        <v>138.19999999999999</v>
      </c>
      <c r="AX352" s="15">
        <v>163.30000000000001</v>
      </c>
      <c r="AY352" s="15">
        <v>189.4</v>
      </c>
      <c r="AZ352" s="15">
        <f t="shared" si="16"/>
        <v>135.16000000000003</v>
      </c>
    </row>
    <row r="353" spans="1:52" x14ac:dyDescent="0.35">
      <c r="A353" s="23"/>
      <c r="B353" s="22" t="s">
        <v>392</v>
      </c>
      <c r="C353" s="24">
        <v>6.8559999999999999</v>
      </c>
      <c r="D353" s="22">
        <v>7.26</v>
      </c>
      <c r="E353" s="22">
        <v>7.59</v>
      </c>
      <c r="F353" s="24">
        <v>7.7759999999999998</v>
      </c>
      <c r="G353" s="24">
        <v>8.3360000000000003</v>
      </c>
      <c r="H353" s="22">
        <f t="shared" si="15"/>
        <v>7.5635999999999992</v>
      </c>
      <c r="M353">
        <v>-0.502</v>
      </c>
      <c r="N353" s="15">
        <v>-1.1599999999999999</v>
      </c>
      <c r="O353">
        <v>-1.01</v>
      </c>
      <c r="P353">
        <v>-0.6</v>
      </c>
      <c r="S353" s="22" t="s">
        <v>30</v>
      </c>
      <c r="T353" s="22" t="s">
        <v>391</v>
      </c>
      <c r="U353" s="15">
        <v>0.04</v>
      </c>
      <c r="V353" s="15">
        <v>0.05</v>
      </c>
      <c r="W353" s="15">
        <v>7.8E-2</v>
      </c>
      <c r="X353" s="15">
        <v>9.9000000000000005E-2</v>
      </c>
      <c r="Y353" s="15">
        <v>0.157</v>
      </c>
      <c r="Z353" s="15">
        <f t="shared" si="17"/>
        <v>8.4800000000000014E-2</v>
      </c>
      <c r="AS353" s="22"/>
      <c r="AT353" s="22" t="s">
        <v>392</v>
      </c>
      <c r="AU353" s="15">
        <v>76.599999999999994</v>
      </c>
      <c r="AV353" s="15">
        <v>115.8</v>
      </c>
      <c r="AW353" s="15">
        <v>125</v>
      </c>
      <c r="AX353" s="15">
        <v>157.19999999999999</v>
      </c>
      <c r="AY353" s="15">
        <v>208.6</v>
      </c>
      <c r="AZ353" s="15">
        <f t="shared" si="16"/>
        <v>136.63999999999999</v>
      </c>
    </row>
    <row r="354" spans="1:52" x14ac:dyDescent="0.35">
      <c r="A354" s="26"/>
      <c r="B354" s="27" t="s">
        <v>430</v>
      </c>
      <c r="C354" s="28">
        <v>5.03</v>
      </c>
      <c r="D354" s="27">
        <v>5.36</v>
      </c>
      <c r="E354" s="28">
        <v>5.4649999999999999</v>
      </c>
      <c r="F354" s="28">
        <v>5.8250000000000002</v>
      </c>
      <c r="G354" s="28">
        <v>6</v>
      </c>
      <c r="H354" s="22">
        <f t="shared" si="15"/>
        <v>5.5359999999999996</v>
      </c>
      <c r="L354" t="s">
        <v>327</v>
      </c>
      <c r="M354">
        <v>-0.04</v>
      </c>
      <c r="N354" s="15">
        <v>-0.55000000000000004</v>
      </c>
      <c r="O354">
        <v>-0.65</v>
      </c>
      <c r="P354">
        <v>-2.5499999999999998</v>
      </c>
      <c r="S354" s="22"/>
      <c r="T354" s="22" t="s">
        <v>392</v>
      </c>
      <c r="U354" s="15">
        <v>8.4000000000000005E-2</v>
      </c>
      <c r="V354" s="15">
        <v>0.1</v>
      </c>
      <c r="W354" s="15">
        <v>0.128</v>
      </c>
      <c r="X354" s="15">
        <v>0.13900000000000001</v>
      </c>
      <c r="Y354" s="15">
        <v>0.21199999999999999</v>
      </c>
      <c r="Z354" s="15">
        <f t="shared" si="17"/>
        <v>0.1326</v>
      </c>
      <c r="AS354" s="27"/>
      <c r="AT354" s="27" t="s">
        <v>430</v>
      </c>
      <c r="AU354" s="27">
        <v>37.700000000000003</v>
      </c>
      <c r="AV354" s="27">
        <v>53.1</v>
      </c>
      <c r="AW354" s="27">
        <v>69.5</v>
      </c>
      <c r="AX354" s="27">
        <v>85.1</v>
      </c>
      <c r="AY354" s="27">
        <v>210</v>
      </c>
      <c r="AZ354" s="15">
        <f t="shared" si="16"/>
        <v>91.08</v>
      </c>
    </row>
    <row r="355" spans="1:52" x14ac:dyDescent="0.35">
      <c r="A355" s="23"/>
      <c r="B355" s="22" t="s">
        <v>388</v>
      </c>
      <c r="C355" s="24">
        <v>4.8070000000000004</v>
      </c>
      <c r="D355" s="24">
        <v>5.3449999999999998</v>
      </c>
      <c r="E355" s="25">
        <v>5.75</v>
      </c>
      <c r="F355" s="25">
        <v>6.2050000000000001</v>
      </c>
      <c r="G355" s="25">
        <v>6.5049999999999999</v>
      </c>
      <c r="H355" s="22">
        <f t="shared" si="15"/>
        <v>5.7223999999999995</v>
      </c>
      <c r="L355">
        <v>0.28899999999999998</v>
      </c>
      <c r="M355">
        <v>0.32900000000000001</v>
      </c>
      <c r="N355" s="15">
        <v>-1.66</v>
      </c>
      <c r="O355">
        <v>0.06</v>
      </c>
      <c r="P355">
        <v>0.27</v>
      </c>
      <c r="S355" s="27"/>
      <c r="T355" s="27" t="s">
        <v>430</v>
      </c>
      <c r="U355" s="27">
        <v>3.2000000000000001E-2</v>
      </c>
      <c r="V355" s="27">
        <v>4.4999999999999998E-2</v>
      </c>
      <c r="W355" s="27">
        <v>4.5999999999999999E-2</v>
      </c>
      <c r="X355" s="27">
        <v>6.0999999999999999E-2</v>
      </c>
      <c r="Y355" s="27">
        <v>7.2999999999999995E-2</v>
      </c>
      <c r="Z355" s="15">
        <f t="shared" si="17"/>
        <v>5.1400000000000001E-2</v>
      </c>
      <c r="AS355" s="22"/>
      <c r="AT355" s="22" t="s">
        <v>388</v>
      </c>
      <c r="AU355" s="15">
        <v>69.7</v>
      </c>
      <c r="AV355" s="15">
        <v>135.9</v>
      </c>
      <c r="AW355" s="15">
        <v>219</v>
      </c>
      <c r="AX355" s="15">
        <v>286.60000000000002</v>
      </c>
      <c r="AY355" s="15">
        <v>253.1</v>
      </c>
      <c r="AZ355" s="15">
        <f t="shared" si="16"/>
        <v>192.86</v>
      </c>
    </row>
    <row r="356" spans="1:52" x14ac:dyDescent="0.35">
      <c r="A356" s="23"/>
      <c r="B356" s="22" t="s">
        <v>389</v>
      </c>
      <c r="C356" s="24">
        <v>4.7889999999999997</v>
      </c>
      <c r="D356" s="24">
        <v>5.42</v>
      </c>
      <c r="E356" s="25">
        <v>5.8079999999999998</v>
      </c>
      <c r="F356" s="25">
        <v>6.1639999999999997</v>
      </c>
      <c r="G356" s="25">
        <v>6.53</v>
      </c>
      <c r="H356" s="22">
        <f t="shared" si="15"/>
        <v>5.7421999999999995</v>
      </c>
      <c r="L356" s="15">
        <v>0.17100000000000001</v>
      </c>
      <c r="M356" s="15">
        <v>-0.05</v>
      </c>
      <c r="N356" s="15">
        <v>-0.48</v>
      </c>
      <c r="O356">
        <v>-1.44</v>
      </c>
      <c r="P356">
        <v>-0.15</v>
      </c>
      <c r="S356" s="22"/>
      <c r="T356" s="22" t="s">
        <v>388</v>
      </c>
      <c r="U356" s="15">
        <v>0.02</v>
      </c>
      <c r="V356" s="15">
        <v>3.2000000000000001E-2</v>
      </c>
      <c r="W356" s="15">
        <v>0.04</v>
      </c>
      <c r="X356" s="15">
        <v>5.3999999999999999E-2</v>
      </c>
      <c r="Y356" s="15">
        <v>6.4000000000000001E-2</v>
      </c>
      <c r="Z356" s="15">
        <f t="shared" si="17"/>
        <v>4.1999999999999996E-2</v>
      </c>
      <c r="AS356" s="22"/>
      <c r="AT356" s="22" t="s">
        <v>389</v>
      </c>
      <c r="AU356" s="15">
        <v>51.4</v>
      </c>
      <c r="AV356" s="15">
        <v>105.8</v>
      </c>
      <c r="AW356" s="15">
        <v>121.5</v>
      </c>
      <c r="AX356" s="15">
        <v>155.6</v>
      </c>
      <c r="AY356" s="15">
        <v>195.3</v>
      </c>
      <c r="AZ356" s="15">
        <f t="shared" si="16"/>
        <v>125.91999999999999</v>
      </c>
    </row>
    <row r="357" spans="1:52" x14ac:dyDescent="0.35">
      <c r="A357" s="23" t="s">
        <v>31</v>
      </c>
      <c r="B357" s="22" t="s">
        <v>391</v>
      </c>
      <c r="C357" s="25">
        <v>5.0720000000000001</v>
      </c>
      <c r="D357" s="25">
        <v>5.72</v>
      </c>
      <c r="E357" s="25">
        <v>6.2270000000000003</v>
      </c>
      <c r="F357" s="25">
        <v>6.8140000000000001</v>
      </c>
      <c r="G357" s="25">
        <v>6.952</v>
      </c>
      <c r="H357" s="22">
        <f t="shared" si="15"/>
        <v>6.1569999999999991</v>
      </c>
      <c r="I357">
        <f>H357-H356</f>
        <v>0.41479999999999961</v>
      </c>
      <c r="L357">
        <v>-0.94</v>
      </c>
      <c r="M357">
        <v>-0.74</v>
      </c>
      <c r="N357" s="15">
        <v>-1.6</v>
      </c>
      <c r="O357">
        <v>0.13200000000000001</v>
      </c>
      <c r="P357" s="15">
        <v>0.27100000000000002</v>
      </c>
      <c r="S357" s="22"/>
      <c r="T357" s="22" t="s">
        <v>389</v>
      </c>
      <c r="U357" s="15">
        <v>2.4E-2</v>
      </c>
      <c r="V357" s="15">
        <v>3.4000000000000002E-2</v>
      </c>
      <c r="W357" s="15">
        <v>4.2999999999999997E-2</v>
      </c>
      <c r="X357" s="15">
        <v>5.1999999999999998E-2</v>
      </c>
      <c r="Y357" s="15">
        <v>6.6000000000000003E-2</v>
      </c>
      <c r="Z357" s="15">
        <f t="shared" si="17"/>
        <v>4.3799999999999999E-2</v>
      </c>
      <c r="AS357" s="22" t="s">
        <v>31</v>
      </c>
      <c r="AT357" s="22" t="s">
        <v>391</v>
      </c>
      <c r="AU357" s="15">
        <v>110.4</v>
      </c>
      <c r="AV357" s="15">
        <v>137.19999999999999</v>
      </c>
      <c r="AW357" s="15">
        <v>173.2</v>
      </c>
      <c r="AX357" s="15">
        <v>214</v>
      </c>
      <c r="AY357" s="15">
        <v>257.5</v>
      </c>
      <c r="AZ357" s="15">
        <f t="shared" si="16"/>
        <v>178.45999999999998</v>
      </c>
    </row>
    <row r="358" spans="1:52" x14ac:dyDescent="0.35">
      <c r="A358" s="23"/>
      <c r="B358" s="22" t="s">
        <v>392</v>
      </c>
      <c r="C358" s="24">
        <v>6.15</v>
      </c>
      <c r="D358" s="24">
        <v>7.0720000000000001</v>
      </c>
      <c r="E358" s="25">
        <v>7.75</v>
      </c>
      <c r="F358" s="25">
        <v>8.09</v>
      </c>
      <c r="G358" s="25">
        <v>8.42</v>
      </c>
      <c r="H358" s="22">
        <f t="shared" si="15"/>
        <v>7.4963999999999995</v>
      </c>
      <c r="L358">
        <f>AVERAGE(L355:L357)</f>
        <v>-0.16</v>
      </c>
      <c r="M358" s="15">
        <f>AVERAGE(M349:M357)</f>
        <v>-0.66322222222222227</v>
      </c>
      <c r="N358">
        <f>AVERAGE(N347:N357)</f>
        <v>-0.87818181818181817</v>
      </c>
      <c r="O358">
        <f>AVERAGE(O353:O357)</f>
        <v>-0.58160000000000001</v>
      </c>
      <c r="P358">
        <f>AVERAGE(P351:P357)</f>
        <v>-0.92414285714285715</v>
      </c>
      <c r="S358" s="22" t="s">
        <v>31</v>
      </c>
      <c r="T358" s="22" t="s">
        <v>391</v>
      </c>
      <c r="U358" s="15">
        <v>2.8000000000000001E-2</v>
      </c>
      <c r="V358" s="15">
        <v>0.04</v>
      </c>
      <c r="W358" s="15">
        <v>5.8999999999999997E-2</v>
      </c>
      <c r="X358" s="15">
        <v>8.7999999999999995E-2</v>
      </c>
      <c r="Y358" s="15">
        <v>0.09</v>
      </c>
      <c r="Z358" s="15">
        <f t="shared" si="17"/>
        <v>6.0999999999999999E-2</v>
      </c>
      <c r="AS358" s="22"/>
      <c r="AT358" s="22" t="s">
        <v>392</v>
      </c>
      <c r="AU358" s="15">
        <v>93.9</v>
      </c>
      <c r="AV358" s="15">
        <v>117.6</v>
      </c>
      <c r="AW358" s="15">
        <v>145.5</v>
      </c>
      <c r="AX358" s="15">
        <v>177.8</v>
      </c>
      <c r="AY358" s="15">
        <v>245.6</v>
      </c>
      <c r="AZ358" s="15">
        <f t="shared" si="16"/>
        <v>156.07999999999998</v>
      </c>
    </row>
    <row r="359" spans="1:52" x14ac:dyDescent="0.35">
      <c r="A359" s="26"/>
      <c r="B359" s="27" t="s">
        <v>430</v>
      </c>
      <c r="C359" s="28">
        <v>4</v>
      </c>
      <c r="D359" s="28">
        <v>4.1669999999999998</v>
      </c>
      <c r="E359" s="29">
        <v>4.3730000000000002</v>
      </c>
      <c r="F359" s="29">
        <v>4.4240000000000004</v>
      </c>
      <c r="G359" s="29">
        <v>4.54</v>
      </c>
      <c r="H359" s="22">
        <f t="shared" si="15"/>
        <v>4.3007999999999997</v>
      </c>
      <c r="L359">
        <v>3</v>
      </c>
      <c r="M359">
        <v>9</v>
      </c>
      <c r="N359">
        <v>11</v>
      </c>
      <c r="O359">
        <v>5</v>
      </c>
      <c r="P359">
        <v>7</v>
      </c>
      <c r="S359" s="22"/>
      <c r="T359" s="22" t="s">
        <v>392</v>
      </c>
      <c r="U359" s="15">
        <v>5.6000000000000001E-2</v>
      </c>
      <c r="V359" s="15">
        <v>9.7000000000000003E-2</v>
      </c>
      <c r="W359" s="15">
        <v>0.16300000000000001</v>
      </c>
      <c r="X359" s="15">
        <v>0.21099999999999999</v>
      </c>
      <c r="Y359" s="15">
        <v>0.254</v>
      </c>
      <c r="Z359" s="15">
        <f t="shared" si="17"/>
        <v>0.15620000000000001</v>
      </c>
      <c r="AS359" s="27"/>
      <c r="AT359" s="27" t="s">
        <v>430</v>
      </c>
      <c r="AU359" s="31">
        <v>54.652999999999999</v>
      </c>
      <c r="AV359" s="27">
        <v>68</v>
      </c>
      <c r="AW359" s="27">
        <v>86.9</v>
      </c>
      <c r="AX359" s="27">
        <v>122</v>
      </c>
      <c r="AY359" s="27">
        <v>123.8</v>
      </c>
      <c r="AZ359" s="15">
        <f t="shared" si="16"/>
        <v>91.070599999999999</v>
      </c>
    </row>
    <row r="360" spans="1:52" x14ac:dyDescent="0.35">
      <c r="A360" s="23"/>
      <c r="B360" s="22" t="s">
        <v>388</v>
      </c>
      <c r="C360" s="22">
        <v>4.4130000000000003</v>
      </c>
      <c r="D360" s="25">
        <v>5.0970000000000004</v>
      </c>
      <c r="E360" s="25">
        <v>5.6130000000000004</v>
      </c>
      <c r="F360" s="25">
        <v>5.8319999999999999</v>
      </c>
      <c r="G360" s="25">
        <v>6.1639999999999997</v>
      </c>
      <c r="H360" s="22">
        <f t="shared" si="15"/>
        <v>5.4238</v>
      </c>
      <c r="S360" s="27"/>
      <c r="T360" s="27" t="s">
        <v>430</v>
      </c>
      <c r="U360" s="27">
        <v>1.7000000000000001E-2</v>
      </c>
      <c r="V360" s="27">
        <v>1.9E-2</v>
      </c>
      <c r="W360" s="27">
        <v>2.1999999999999999E-2</v>
      </c>
      <c r="X360" s="27">
        <v>2.1999999999999999E-2</v>
      </c>
      <c r="Y360" s="27">
        <v>2.4E-2</v>
      </c>
      <c r="Z360" s="15">
        <f t="shared" si="17"/>
        <v>2.0800000000000003E-2</v>
      </c>
      <c r="AS360" s="22"/>
      <c r="AT360" s="22" t="s">
        <v>388</v>
      </c>
      <c r="AU360" s="15">
        <v>280.2</v>
      </c>
      <c r="AV360" s="15">
        <v>468.5</v>
      </c>
      <c r="AW360" s="15">
        <v>658.1</v>
      </c>
      <c r="AX360" s="15">
        <v>847.4</v>
      </c>
      <c r="AY360" s="15">
        <v>1045.2</v>
      </c>
      <c r="AZ360" s="15">
        <f t="shared" si="16"/>
        <v>659.88000000000011</v>
      </c>
    </row>
    <row r="361" spans="1:52" x14ac:dyDescent="0.35">
      <c r="A361" s="23"/>
      <c r="B361" s="22" t="s">
        <v>389</v>
      </c>
      <c r="C361" s="22">
        <v>4.5439999999999996</v>
      </c>
      <c r="D361" s="25">
        <v>5.1529999999999996</v>
      </c>
      <c r="E361" s="25">
        <v>5.5609999999999999</v>
      </c>
      <c r="F361" s="25">
        <v>5.95</v>
      </c>
      <c r="G361" s="25">
        <v>6.2460000000000004</v>
      </c>
      <c r="H361" s="22">
        <f t="shared" si="15"/>
        <v>5.4908000000000001</v>
      </c>
      <c r="S361" s="22"/>
      <c r="T361" s="22" t="s">
        <v>388</v>
      </c>
      <c r="U361" s="15">
        <v>2.06E-2</v>
      </c>
      <c r="V361" s="15">
        <v>3.1199999999999999E-2</v>
      </c>
      <c r="W361" s="15">
        <v>4.2999999999999997E-2</v>
      </c>
      <c r="X361" s="15">
        <v>4.5999999999999999E-2</v>
      </c>
      <c r="Y361" s="15">
        <v>5.6000000000000001E-2</v>
      </c>
      <c r="Z361" s="15">
        <f t="shared" si="17"/>
        <v>3.9359999999999992E-2</v>
      </c>
      <c r="AS361" s="22"/>
      <c r="AT361" s="22" t="s">
        <v>389</v>
      </c>
      <c r="AU361" s="15">
        <v>244.9</v>
      </c>
      <c r="AV361" s="15">
        <v>407.7</v>
      </c>
      <c r="AW361" s="15">
        <v>567.29999999999995</v>
      </c>
      <c r="AX361" s="15">
        <v>731.27</v>
      </c>
      <c r="AY361" s="15">
        <v>902.6</v>
      </c>
      <c r="AZ361" s="15">
        <f t="shared" si="16"/>
        <v>570.75400000000002</v>
      </c>
    </row>
    <row r="362" spans="1:52" x14ac:dyDescent="0.35">
      <c r="A362" s="23" t="s">
        <v>255</v>
      </c>
      <c r="B362" s="22" t="s">
        <v>391</v>
      </c>
      <c r="C362" s="25">
        <v>4.6500000000000004</v>
      </c>
      <c r="D362" s="25">
        <v>5.78</v>
      </c>
      <c r="E362" s="25">
        <v>6.3650000000000002</v>
      </c>
      <c r="F362" s="25">
        <v>6.8259999999999996</v>
      </c>
      <c r="G362" s="25">
        <v>7.1079999999999997</v>
      </c>
      <c r="H362" s="22">
        <f t="shared" si="15"/>
        <v>6.1458000000000004</v>
      </c>
      <c r="I362">
        <f>H362-H361</f>
        <v>0.65500000000000025</v>
      </c>
      <c r="S362" s="22"/>
      <c r="T362" s="22" t="s">
        <v>389</v>
      </c>
      <c r="U362" s="15">
        <v>2.1000000000000001E-2</v>
      </c>
      <c r="V362" s="15">
        <v>3.1199999999999999E-2</v>
      </c>
      <c r="W362" s="15">
        <v>3.9E-2</v>
      </c>
      <c r="X362" s="15">
        <v>4.8000000000000001E-2</v>
      </c>
      <c r="Y362" s="15">
        <v>5.8000000000000003E-2</v>
      </c>
      <c r="Z362" s="15">
        <f t="shared" si="17"/>
        <v>3.9439999999999996E-2</v>
      </c>
      <c r="AS362" s="22" t="s">
        <v>255</v>
      </c>
      <c r="AT362" s="22" t="s">
        <v>391</v>
      </c>
      <c r="AU362" s="15">
        <v>354.6</v>
      </c>
      <c r="AV362" s="15">
        <v>538.29999999999995</v>
      </c>
      <c r="AW362" s="15">
        <v>695.4</v>
      </c>
      <c r="AX362" s="15">
        <v>972.4</v>
      </c>
      <c r="AY362" s="15">
        <v>1174.8</v>
      </c>
      <c r="AZ362" s="15">
        <f t="shared" si="16"/>
        <v>747.1</v>
      </c>
    </row>
    <row r="363" spans="1:52" x14ac:dyDescent="0.35">
      <c r="A363" s="23"/>
      <c r="B363" s="22" t="s">
        <v>392</v>
      </c>
      <c r="C363" s="24">
        <v>5.4669999999999996</v>
      </c>
      <c r="D363" s="25">
        <v>7.06</v>
      </c>
      <c r="E363" s="25">
        <v>7.5119999999999996</v>
      </c>
      <c r="F363" s="25">
        <v>7.7</v>
      </c>
      <c r="G363" s="25">
        <v>7.9320000000000004</v>
      </c>
      <c r="H363" s="22">
        <f t="shared" si="15"/>
        <v>7.1341999999999999</v>
      </c>
      <c r="S363" s="22" t="s">
        <v>255</v>
      </c>
      <c r="T363" s="22" t="s">
        <v>391</v>
      </c>
      <c r="U363" s="15">
        <v>2.3E-2</v>
      </c>
      <c r="V363" s="15">
        <v>5.5E-2</v>
      </c>
      <c r="W363" s="15">
        <v>7.2999999999999995E-2</v>
      </c>
      <c r="X363" s="15">
        <v>0.10299999999999999</v>
      </c>
      <c r="Y363" s="15">
        <v>0.11</v>
      </c>
      <c r="Z363" s="15">
        <f t="shared" si="17"/>
        <v>7.2800000000000004E-2</v>
      </c>
      <c r="AS363" s="22"/>
      <c r="AT363" s="22" t="s">
        <v>392</v>
      </c>
      <c r="AU363" s="15">
        <v>412.8</v>
      </c>
      <c r="AV363" s="15">
        <v>543.29999999999995</v>
      </c>
      <c r="AW363" s="15">
        <v>714</v>
      </c>
      <c r="AX363" s="15">
        <v>854.6</v>
      </c>
      <c r="AY363" s="15">
        <v>1065.7</v>
      </c>
      <c r="AZ363" s="15">
        <f t="shared" si="16"/>
        <v>718.07999999999993</v>
      </c>
    </row>
    <row r="364" spans="1:52" x14ac:dyDescent="0.35">
      <c r="A364" s="26"/>
      <c r="B364" s="27" t="s">
        <v>430</v>
      </c>
      <c r="C364" s="28">
        <v>3.681</v>
      </c>
      <c r="D364" s="29">
        <v>3.9</v>
      </c>
      <c r="E364" s="28">
        <v>3.9889999999999999</v>
      </c>
      <c r="F364" s="29">
        <v>4.1100000000000003</v>
      </c>
      <c r="G364" s="29">
        <v>4.1719999999999997</v>
      </c>
      <c r="H364" s="22">
        <f t="shared" si="15"/>
        <v>3.9704000000000002</v>
      </c>
      <c r="S364" s="22"/>
      <c r="T364" s="22" t="s">
        <v>392</v>
      </c>
      <c r="U364" s="15">
        <v>3.6999999999999998E-2</v>
      </c>
      <c r="V364" s="15">
        <v>0.12</v>
      </c>
      <c r="W364" s="15">
        <v>0.151</v>
      </c>
      <c r="X364" s="15">
        <v>0.16900000000000001</v>
      </c>
      <c r="Y364" s="15">
        <v>0.18099999999999999</v>
      </c>
      <c r="Z364" s="15">
        <f t="shared" si="17"/>
        <v>0.13159999999999999</v>
      </c>
      <c r="AS364" s="27"/>
      <c r="AT364" s="27" t="s">
        <v>430</v>
      </c>
      <c r="AU364" s="27">
        <v>380.5</v>
      </c>
      <c r="AV364" s="27">
        <v>523</v>
      </c>
      <c r="AW364" s="27">
        <v>684.7</v>
      </c>
      <c r="AX364" s="27">
        <v>825</v>
      </c>
      <c r="AY364" s="27">
        <v>992.5</v>
      </c>
      <c r="AZ364" s="15">
        <f t="shared" si="16"/>
        <v>681.14</v>
      </c>
    </row>
    <row r="365" spans="1:52" x14ac:dyDescent="0.35">
      <c r="S365" s="27"/>
      <c r="T365" s="27" t="s">
        <v>430</v>
      </c>
      <c r="U365" s="27">
        <v>1.2999999999999999E-2</v>
      </c>
      <c r="V365" s="27">
        <v>1.7000000000000001E-2</v>
      </c>
      <c r="W365" s="27">
        <v>1.7999999999999999E-2</v>
      </c>
      <c r="X365" s="27">
        <v>0.02</v>
      </c>
      <c r="Y365" s="27">
        <v>1.9E-2</v>
      </c>
      <c r="Z365" s="15">
        <f t="shared" si="17"/>
        <v>1.7400000000000002E-2</v>
      </c>
      <c r="AA365" s="15"/>
      <c r="AB365" s="15"/>
      <c r="AC365" s="15"/>
    </row>
    <row r="367" spans="1:52" x14ac:dyDescent="0.35">
      <c r="A367" s="15" t="s">
        <v>436</v>
      </c>
      <c r="B367" s="15" t="s">
        <v>437</v>
      </c>
    </row>
    <row r="373" spans="1:26" x14ac:dyDescent="0.35">
      <c r="A373" s="8" t="s">
        <v>478</v>
      </c>
    </row>
    <row r="374" spans="1:26" x14ac:dyDescent="0.35">
      <c r="A374" t="s">
        <v>438</v>
      </c>
      <c r="J374" t="s">
        <v>380</v>
      </c>
      <c r="S374" t="s">
        <v>483</v>
      </c>
    </row>
    <row r="375" spans="1:26" x14ac:dyDescent="0.35">
      <c r="A375" s="106" t="s">
        <v>24</v>
      </c>
      <c r="B375" s="107" t="s">
        <v>434</v>
      </c>
      <c r="C375" s="109" t="s">
        <v>435</v>
      </c>
      <c r="D375" s="110"/>
      <c r="E375" s="110"/>
      <c r="F375" s="110"/>
      <c r="G375" s="111"/>
      <c r="J375" s="107" t="s">
        <v>24</v>
      </c>
      <c r="K375" s="107" t="s">
        <v>434</v>
      </c>
      <c r="L375" s="112" t="s">
        <v>435</v>
      </c>
      <c r="M375" s="112"/>
      <c r="N375" s="112"/>
      <c r="O375" s="112"/>
      <c r="P375" s="112"/>
      <c r="S375" s="107" t="s">
        <v>24</v>
      </c>
      <c r="T375" s="107" t="s">
        <v>434</v>
      </c>
      <c r="U375" s="112" t="s">
        <v>435</v>
      </c>
      <c r="V375" s="112"/>
      <c r="W375" s="112"/>
      <c r="X375" s="112"/>
      <c r="Y375" s="112"/>
      <c r="Z375" s="15"/>
    </row>
    <row r="376" spans="1:26" x14ac:dyDescent="0.35">
      <c r="A376" s="106"/>
      <c r="B376" s="108"/>
      <c r="C376" s="30">
        <v>3</v>
      </c>
      <c r="D376" s="30">
        <v>5</v>
      </c>
      <c r="E376" s="30">
        <v>7</v>
      </c>
      <c r="F376" s="30">
        <v>9</v>
      </c>
      <c r="G376" s="30">
        <v>11</v>
      </c>
      <c r="H376" t="s">
        <v>381</v>
      </c>
      <c r="J376" s="108"/>
      <c r="K376" s="108"/>
      <c r="L376" s="27">
        <v>3</v>
      </c>
      <c r="M376" s="27">
        <v>5</v>
      </c>
      <c r="N376" s="27">
        <v>7</v>
      </c>
      <c r="O376" s="27">
        <v>9</v>
      </c>
      <c r="P376" s="27">
        <v>11</v>
      </c>
      <c r="Q376" s="15" t="s">
        <v>381</v>
      </c>
      <c r="S376" s="108"/>
      <c r="T376" s="108"/>
      <c r="U376" s="27">
        <v>3</v>
      </c>
      <c r="V376" s="27">
        <v>5</v>
      </c>
      <c r="W376" s="27">
        <v>7</v>
      </c>
      <c r="X376" s="27">
        <v>9</v>
      </c>
      <c r="Y376" s="27">
        <v>11</v>
      </c>
      <c r="Z376" s="15"/>
    </row>
    <row r="377" spans="1:26" x14ac:dyDescent="0.35">
      <c r="A377" s="23"/>
      <c r="B377" s="22" t="s">
        <v>388</v>
      </c>
      <c r="C377" s="37">
        <v>0.20833333333333337</v>
      </c>
      <c r="D377" s="38">
        <v>0.12940000000000002</v>
      </c>
      <c r="E377" s="37">
        <v>-0.16442857142857142</v>
      </c>
      <c r="F377" s="37">
        <v>-0.49033333333333334</v>
      </c>
      <c r="G377" s="37">
        <v>-0.84818181818181804</v>
      </c>
      <c r="H377" s="13">
        <f>AVERAGE(C377:G377)</f>
        <v>-0.23304207792207787</v>
      </c>
      <c r="J377" s="22"/>
      <c r="K377" s="22" t="s">
        <v>388</v>
      </c>
      <c r="L377" s="15">
        <v>3.7999999999999999E-2</v>
      </c>
      <c r="M377" s="15">
        <v>5.2999999999999999E-2</v>
      </c>
      <c r="N377" s="15">
        <v>7.6999999999999999E-2</v>
      </c>
      <c r="O377" s="15">
        <v>9.6000000000000002E-2</v>
      </c>
      <c r="P377" s="15">
        <v>0.108</v>
      </c>
      <c r="Q377">
        <f>AVERAGE(L377:P377)</f>
        <v>7.4399999999999994E-2</v>
      </c>
      <c r="S377" s="22"/>
      <c r="T377" s="22" t="s">
        <v>388</v>
      </c>
      <c r="U377" s="15">
        <v>47.5</v>
      </c>
      <c r="V377" s="15">
        <v>76.8</v>
      </c>
      <c r="W377" s="15">
        <v>106.7</v>
      </c>
      <c r="X377" s="15">
        <v>136</v>
      </c>
      <c r="Y377" s="15">
        <v>167.8</v>
      </c>
      <c r="Z377" s="15">
        <f>AVERAGE(U377:Y377)</f>
        <v>106.96</v>
      </c>
    </row>
    <row r="378" spans="1:26" ht="15" thickBot="1" x14ac:dyDescent="0.4">
      <c r="A378" s="23"/>
      <c r="B378" s="22" t="s">
        <v>389</v>
      </c>
      <c r="C378" s="37">
        <v>-0.11500000000000003</v>
      </c>
      <c r="D378" s="38">
        <v>-0.12720000000000004</v>
      </c>
      <c r="E378" s="37">
        <v>-0.59599999999999997</v>
      </c>
      <c r="F378" s="37">
        <v>-0.3537777777777778</v>
      </c>
      <c r="G378" s="37">
        <v>-0.94436363636363641</v>
      </c>
      <c r="H378" s="13">
        <f t="shared" ref="H378:H391" si="18">AVERAGE(C378:G378)</f>
        <v>-0.42726828282828289</v>
      </c>
      <c r="J378" s="22"/>
      <c r="K378" s="22" t="s">
        <v>389</v>
      </c>
      <c r="L378" s="15">
        <v>3.9E-2</v>
      </c>
      <c r="M378" s="15">
        <v>5.5E-2</v>
      </c>
      <c r="N378" s="15">
        <v>8.1000000000000003E-2</v>
      </c>
      <c r="O378" s="15">
        <v>9.6000000000000002E-2</v>
      </c>
      <c r="P378" s="15">
        <v>0.11</v>
      </c>
      <c r="Q378" s="15">
        <f t="shared" ref="Q378:Q391" si="19">AVERAGE(L378:P378)</f>
        <v>7.6200000000000004E-2</v>
      </c>
      <c r="S378" s="22"/>
      <c r="T378" s="22" t="s">
        <v>389</v>
      </c>
      <c r="U378" s="15">
        <v>36.5</v>
      </c>
      <c r="V378" s="15">
        <v>57.3</v>
      </c>
      <c r="W378" s="15">
        <v>80.900000000000006</v>
      </c>
      <c r="X378" s="15">
        <v>101.9</v>
      </c>
      <c r="Y378" s="15">
        <v>190.2</v>
      </c>
      <c r="Z378" s="15">
        <f t="shared" ref="Z378:Z391" si="20">AVERAGE(U378:Y378)</f>
        <v>93.36</v>
      </c>
    </row>
    <row r="379" spans="1:26" x14ac:dyDescent="0.35">
      <c r="A379" s="23" t="s">
        <v>30</v>
      </c>
      <c r="B379" s="22" t="s">
        <v>391</v>
      </c>
      <c r="C379" s="66">
        <v>-0.19699999999999998</v>
      </c>
      <c r="D379" s="38">
        <v>0.27140000000000003</v>
      </c>
      <c r="E379" s="37">
        <v>0.28171428571428569</v>
      </c>
      <c r="F379" s="37">
        <v>0.23444444444444437</v>
      </c>
      <c r="G379" s="37">
        <v>0.17709090909090908</v>
      </c>
      <c r="H379" s="13">
        <f t="shared" si="18"/>
        <v>0.15352992784992783</v>
      </c>
      <c r="J379" s="22" t="s">
        <v>30</v>
      </c>
      <c r="K379" s="22" t="s">
        <v>391</v>
      </c>
      <c r="L379" s="15">
        <v>0.04</v>
      </c>
      <c r="M379" s="15">
        <v>5.5E-2</v>
      </c>
      <c r="N379" s="15">
        <v>7.8E-2</v>
      </c>
      <c r="O379" s="15">
        <v>9.6000000000000002E-2</v>
      </c>
      <c r="P379" s="15">
        <v>0.157</v>
      </c>
      <c r="Q379" s="15">
        <f t="shared" si="19"/>
        <v>8.5200000000000012E-2</v>
      </c>
      <c r="S379" s="22" t="s">
        <v>30</v>
      </c>
      <c r="T379" s="22" t="s">
        <v>391</v>
      </c>
      <c r="U379" s="15">
        <v>78.5</v>
      </c>
      <c r="V379" s="15">
        <v>106.4</v>
      </c>
      <c r="W379" s="15">
        <v>138.19999999999999</v>
      </c>
      <c r="X379" s="15">
        <v>163.30000000000001</v>
      </c>
      <c r="Y379" s="15">
        <v>189.4</v>
      </c>
      <c r="Z379" s="15">
        <f t="shared" si="20"/>
        <v>135.16000000000003</v>
      </c>
    </row>
    <row r="380" spans="1:26" x14ac:dyDescent="0.35">
      <c r="A380" s="23"/>
      <c r="B380" s="22" t="s">
        <v>392</v>
      </c>
      <c r="C380" s="39">
        <v>0.45900000000000002</v>
      </c>
      <c r="D380" s="40">
        <v>0.48119999999999996</v>
      </c>
      <c r="E380" s="39">
        <v>0.51900000000000002</v>
      </c>
      <c r="F380" s="39">
        <v>0.5073333333333333</v>
      </c>
      <c r="G380" s="39">
        <v>0.33427272727272733</v>
      </c>
      <c r="H380" s="42">
        <f t="shared" si="18"/>
        <v>0.46016121212121214</v>
      </c>
      <c r="J380" s="22"/>
      <c r="K380" s="22" t="s">
        <v>392</v>
      </c>
      <c r="L380" s="8">
        <v>0.08</v>
      </c>
      <c r="M380" s="8">
        <v>0.1</v>
      </c>
      <c r="N380" s="8">
        <v>0.128</v>
      </c>
      <c r="O380" s="8">
        <v>0.13</v>
      </c>
      <c r="P380" s="8">
        <v>0.21199999999999999</v>
      </c>
      <c r="Q380" s="15">
        <f t="shared" si="19"/>
        <v>0.13</v>
      </c>
      <c r="S380" s="22"/>
      <c r="T380" s="22" t="s">
        <v>392</v>
      </c>
      <c r="U380" s="15">
        <v>76.599999999999994</v>
      </c>
      <c r="V380" s="15">
        <v>115.8</v>
      </c>
      <c r="W380" s="15">
        <v>125</v>
      </c>
      <c r="X380" s="15">
        <v>157.19999999999999</v>
      </c>
      <c r="Y380" s="15">
        <v>208.6</v>
      </c>
      <c r="Z380" s="15">
        <f t="shared" si="20"/>
        <v>136.63999999999999</v>
      </c>
    </row>
    <row r="381" spans="1:26" x14ac:dyDescent="0.35">
      <c r="A381" s="26"/>
      <c r="B381" s="27" t="s">
        <v>430</v>
      </c>
      <c r="C381" s="41">
        <v>0.15466666666666667</v>
      </c>
      <c r="D381" s="41">
        <v>-6.1999999999999833E-3</v>
      </c>
      <c r="E381" s="41">
        <v>7.0000000000000021E-2</v>
      </c>
      <c r="F381" s="41">
        <v>-0.14666666666666664</v>
      </c>
      <c r="G381" s="41">
        <v>-0.29845454545454547</v>
      </c>
      <c r="H381" s="13">
        <f t="shared" si="18"/>
        <v>-4.5330909090909081E-2</v>
      </c>
      <c r="I381" s="13"/>
      <c r="J381" s="27"/>
      <c r="K381" s="27" t="s">
        <v>430</v>
      </c>
      <c r="L381" s="27">
        <v>3.6999999999999998E-2</v>
      </c>
      <c r="M381" s="27">
        <v>4.4999999999999998E-2</v>
      </c>
      <c r="N381" s="27">
        <v>6.8000000000000005E-2</v>
      </c>
      <c r="O381" s="27">
        <v>6.3E-2</v>
      </c>
      <c r="P381" s="27">
        <v>5.8999999999999997E-2</v>
      </c>
      <c r="Q381" s="15">
        <f t="shared" si="19"/>
        <v>5.4400000000000004E-2</v>
      </c>
      <c r="S381" s="27"/>
      <c r="T381" s="27" t="s">
        <v>430</v>
      </c>
      <c r="U381" s="27">
        <v>37.700000000000003</v>
      </c>
      <c r="V381" s="27">
        <v>53.1</v>
      </c>
      <c r="W381" s="27">
        <v>69.5</v>
      </c>
      <c r="X381" s="27">
        <v>85.1</v>
      </c>
      <c r="Y381" s="27">
        <v>210</v>
      </c>
      <c r="Z381" s="15">
        <f t="shared" si="20"/>
        <v>91.08</v>
      </c>
    </row>
    <row r="382" spans="1:26" x14ac:dyDescent="0.35">
      <c r="A382" s="23"/>
      <c r="B382" s="22" t="s">
        <v>388</v>
      </c>
      <c r="C382" s="25">
        <v>-0.35699999999999998</v>
      </c>
      <c r="D382" s="25">
        <v>-0.91739999999999999</v>
      </c>
      <c r="E382" s="25">
        <v>-1.3800000000000001</v>
      </c>
      <c r="F382" s="25">
        <v>-1.5166666666666668</v>
      </c>
      <c r="G382" s="25">
        <v>-2.1918181818181819</v>
      </c>
      <c r="H382" s="13">
        <f t="shared" si="18"/>
        <v>-1.2725769696969695</v>
      </c>
      <c r="J382" s="22"/>
      <c r="K382" s="22" t="s">
        <v>388</v>
      </c>
      <c r="L382" s="32">
        <v>2.4E-2</v>
      </c>
      <c r="M382" s="32">
        <v>3.2000000000000001E-2</v>
      </c>
      <c r="N382" s="32">
        <v>4.1000000000000002E-2</v>
      </c>
      <c r="O382" s="32">
        <v>5.5E-2</v>
      </c>
      <c r="P382" s="32">
        <v>6.6000000000000003E-2</v>
      </c>
      <c r="Q382" s="15">
        <f t="shared" si="19"/>
        <v>4.36E-2</v>
      </c>
      <c r="S382" s="22"/>
      <c r="T382" s="22" t="s">
        <v>388</v>
      </c>
      <c r="U382" s="15">
        <v>69.7</v>
      </c>
      <c r="V382" s="15">
        <v>135.9</v>
      </c>
      <c r="W382" s="15">
        <v>219</v>
      </c>
      <c r="X382" s="15">
        <v>286.60000000000002</v>
      </c>
      <c r="Y382" s="15">
        <v>253.1</v>
      </c>
      <c r="Z382" s="15">
        <f t="shared" si="20"/>
        <v>192.86</v>
      </c>
    </row>
    <row r="383" spans="1:26" x14ac:dyDescent="0.35">
      <c r="A383" s="23"/>
      <c r="B383" s="22" t="s">
        <v>389</v>
      </c>
      <c r="C383" s="25">
        <v>-0.60500000000000009</v>
      </c>
      <c r="D383" s="25">
        <v>-1.006</v>
      </c>
      <c r="E383" s="25">
        <v>-1.7181428571428572</v>
      </c>
      <c r="F383" s="25">
        <v>-1.6813333333333333</v>
      </c>
      <c r="G383" s="25">
        <v>-1.9963636363636361</v>
      </c>
      <c r="H383" s="13">
        <f t="shared" si="18"/>
        <v>-1.4013679653679652</v>
      </c>
      <c r="J383" s="22"/>
      <c r="K383" s="22" t="s">
        <v>389</v>
      </c>
      <c r="L383" s="32">
        <v>2.4E-2</v>
      </c>
      <c r="M383" s="32">
        <v>3.1E-2</v>
      </c>
      <c r="N383" s="32">
        <v>4.1700000000000001E-2</v>
      </c>
      <c r="O383" s="32">
        <v>5.3999999999999999E-2</v>
      </c>
      <c r="P383" s="32">
        <v>7.0000000000000007E-2</v>
      </c>
      <c r="Q383" s="15">
        <f t="shared" si="19"/>
        <v>4.4139999999999999E-2</v>
      </c>
      <c r="S383" s="22"/>
      <c r="T383" s="22" t="s">
        <v>389</v>
      </c>
      <c r="U383" s="15">
        <v>51.4</v>
      </c>
      <c r="V383" s="15">
        <v>105.8</v>
      </c>
      <c r="W383" s="15">
        <v>121.5</v>
      </c>
      <c r="X383" s="15">
        <v>155.6</v>
      </c>
      <c r="Y383" s="15">
        <v>195.3</v>
      </c>
      <c r="Z383" s="15">
        <f t="shared" si="20"/>
        <v>125.91999999999999</v>
      </c>
    </row>
    <row r="384" spans="1:26" x14ac:dyDescent="0.35">
      <c r="A384" s="23" t="s">
        <v>31</v>
      </c>
      <c r="B384" s="22" t="s">
        <v>391</v>
      </c>
      <c r="C384" s="33">
        <v>0.65766666666666662</v>
      </c>
      <c r="D384" s="25">
        <v>0.56759999999999999</v>
      </c>
      <c r="E384" s="25">
        <v>-0.1502857142857143</v>
      </c>
      <c r="F384" s="25">
        <v>-0.82955555555555538</v>
      </c>
      <c r="G384" s="25">
        <v>-0.92999999999999983</v>
      </c>
      <c r="H384" s="13">
        <f t="shared" si="18"/>
        <v>-0.13691492063492056</v>
      </c>
      <c r="J384" s="22" t="s">
        <v>31</v>
      </c>
      <c r="K384" s="22" t="s">
        <v>391</v>
      </c>
      <c r="L384" s="15">
        <v>2.8000000000000001E-2</v>
      </c>
      <c r="M384" s="15">
        <v>4.2000000000000003E-2</v>
      </c>
      <c r="N384" s="32">
        <v>5.8999999999999997E-2</v>
      </c>
      <c r="O384" s="15">
        <v>8.7999999999999995E-2</v>
      </c>
      <c r="P384" s="32">
        <v>9.5000000000000001E-2</v>
      </c>
      <c r="Q384" s="15">
        <f t="shared" si="19"/>
        <v>6.2399999999999997E-2</v>
      </c>
      <c r="S384" s="22" t="s">
        <v>31</v>
      </c>
      <c r="T384" s="22" t="s">
        <v>391</v>
      </c>
      <c r="U384" s="15">
        <v>110.4</v>
      </c>
      <c r="V384" s="15">
        <v>137.19999999999999</v>
      </c>
      <c r="W384" s="15">
        <v>173.2</v>
      </c>
      <c r="X384" s="15">
        <v>214</v>
      </c>
      <c r="Y384" s="15">
        <v>257.5</v>
      </c>
      <c r="Z384" s="15">
        <f t="shared" si="20"/>
        <v>178.45999999999998</v>
      </c>
    </row>
    <row r="385" spans="1:26" x14ac:dyDescent="0.35">
      <c r="A385" s="23"/>
      <c r="B385" s="22" t="s">
        <v>392</v>
      </c>
      <c r="C385" s="25">
        <v>0.61599999999999999</v>
      </c>
      <c r="D385" s="33">
        <v>0.73199999999999998</v>
      </c>
      <c r="E385" s="33">
        <v>0.45871428571428569</v>
      </c>
      <c r="F385" s="25">
        <v>-4.8222222222222284E-2</v>
      </c>
      <c r="G385" s="33">
        <v>6.5818181818181817E-2</v>
      </c>
      <c r="H385" s="42">
        <f t="shared" si="18"/>
        <v>0.364862049062049</v>
      </c>
      <c r="J385" s="22"/>
      <c r="K385" s="22" t="s">
        <v>392</v>
      </c>
      <c r="L385" s="8">
        <v>5.6000000000000001E-2</v>
      </c>
      <c r="M385" s="8">
        <v>9.7000000000000003E-2</v>
      </c>
      <c r="N385" s="36">
        <v>0.16300000000000001</v>
      </c>
      <c r="O385" s="8">
        <v>0.21099999999999999</v>
      </c>
      <c r="P385" s="36">
        <v>0.254</v>
      </c>
      <c r="Q385" s="15">
        <f t="shared" si="19"/>
        <v>0.15620000000000001</v>
      </c>
      <c r="S385" s="22"/>
      <c r="T385" s="22" t="s">
        <v>392</v>
      </c>
      <c r="U385" s="15">
        <v>93.9</v>
      </c>
      <c r="V385" s="15">
        <v>117.6</v>
      </c>
      <c r="W385" s="15">
        <v>145.5</v>
      </c>
      <c r="X385" s="15">
        <v>177.8</v>
      </c>
      <c r="Y385" s="15">
        <v>245.6</v>
      </c>
      <c r="Z385" s="15">
        <f t="shared" si="20"/>
        <v>156.07999999999998</v>
      </c>
    </row>
    <row r="386" spans="1:26" x14ac:dyDescent="0.35">
      <c r="A386" s="26"/>
      <c r="B386" s="27" t="s">
        <v>430</v>
      </c>
      <c r="C386" s="29">
        <v>0.16</v>
      </c>
      <c r="D386" s="29">
        <v>0.29759999999999998</v>
      </c>
      <c r="E386" s="29">
        <v>0.10557142857142857</v>
      </c>
      <c r="F386" s="34">
        <v>0.16666666666666666</v>
      </c>
      <c r="G386" s="29">
        <v>-0.18309090909090911</v>
      </c>
      <c r="H386" s="13">
        <f t="shared" si="18"/>
        <v>0.10934943722943721</v>
      </c>
      <c r="J386" s="27"/>
      <c r="K386" s="27" t="s">
        <v>430</v>
      </c>
      <c r="L386" s="27">
        <v>1.7999999999999999E-2</v>
      </c>
      <c r="M386" s="27">
        <v>1.9E-2</v>
      </c>
      <c r="N386" s="27">
        <v>2.1399999999999999E-2</v>
      </c>
      <c r="O386" s="27">
        <v>2.5000000000000001E-2</v>
      </c>
      <c r="P386" s="27">
        <v>2.4E-2</v>
      </c>
      <c r="Q386" s="15">
        <f t="shared" si="19"/>
        <v>2.1479999999999999E-2</v>
      </c>
      <c r="S386" s="27"/>
      <c r="T386" s="27" t="s">
        <v>430</v>
      </c>
      <c r="U386" s="31">
        <v>54.652999999999999</v>
      </c>
      <c r="V386" s="27">
        <v>68</v>
      </c>
      <c r="W386" s="27">
        <v>86.9</v>
      </c>
      <c r="X386" s="27">
        <v>122</v>
      </c>
      <c r="Y386" s="27">
        <v>123.8</v>
      </c>
      <c r="Z386" s="15">
        <f t="shared" si="20"/>
        <v>91.070599999999999</v>
      </c>
    </row>
    <row r="387" spans="1:26" x14ac:dyDescent="0.35">
      <c r="A387" s="23"/>
      <c r="B387" s="22" t="s">
        <v>388</v>
      </c>
      <c r="C387" s="22">
        <v>-0.14400000000000002</v>
      </c>
      <c r="D387" s="25">
        <v>-0.93799999999999994</v>
      </c>
      <c r="E387" s="25">
        <v>-1.1527142857142858</v>
      </c>
      <c r="F387" s="25">
        <v>-1.1591111111111112</v>
      </c>
      <c r="G387" s="25">
        <v>-1.6354545454545457</v>
      </c>
      <c r="H387" s="13">
        <f t="shared" si="18"/>
        <v>-1.0058559884559883</v>
      </c>
      <c r="J387" s="22"/>
      <c r="K387" s="22" t="s">
        <v>388</v>
      </c>
      <c r="L387" s="32">
        <v>2.1000000000000001E-2</v>
      </c>
      <c r="M387" s="15">
        <v>3.1E-2</v>
      </c>
      <c r="N387" s="32">
        <v>4.1000000000000002E-2</v>
      </c>
      <c r="O387" s="32">
        <v>4.4999999999999998E-2</v>
      </c>
      <c r="P387" s="32">
        <v>5.2999999999999999E-2</v>
      </c>
      <c r="Q387" s="15">
        <f t="shared" si="19"/>
        <v>3.8199999999999998E-2</v>
      </c>
      <c r="S387" s="22"/>
      <c r="T387" s="22" t="s">
        <v>388</v>
      </c>
      <c r="U387" s="15">
        <v>280.2</v>
      </c>
      <c r="V387" s="15">
        <v>468.5</v>
      </c>
      <c r="W387" s="15">
        <v>658.1</v>
      </c>
      <c r="X387" s="15">
        <v>847.4</v>
      </c>
      <c r="Y387" s="15">
        <v>1045.2</v>
      </c>
      <c r="Z387" s="15">
        <f t="shared" si="20"/>
        <v>659.88000000000011</v>
      </c>
    </row>
    <row r="388" spans="1:26" x14ac:dyDescent="0.35">
      <c r="A388" s="23"/>
      <c r="B388" s="22" t="s">
        <v>389</v>
      </c>
      <c r="C388" s="22">
        <v>-0.7380000000000001</v>
      </c>
      <c r="D388" s="25">
        <v>-1.0666</v>
      </c>
      <c r="E388" s="25">
        <v>-0.98757142857142843</v>
      </c>
      <c r="F388" s="25">
        <v>-1.1187777777777776</v>
      </c>
      <c r="G388" s="25">
        <v>-1.176181818181818</v>
      </c>
      <c r="H388" s="13">
        <f t="shared" si="18"/>
        <v>-1.0174262049062048</v>
      </c>
      <c r="J388" s="22"/>
      <c r="K388" s="22" t="s">
        <v>389</v>
      </c>
      <c r="L388" s="32">
        <v>2.5000000000000001E-2</v>
      </c>
      <c r="M388" s="15">
        <v>3.2000000000000001E-2</v>
      </c>
      <c r="N388" s="15">
        <v>4.1000000000000002E-2</v>
      </c>
      <c r="O388" s="32">
        <v>4.8000000000000001E-2</v>
      </c>
      <c r="P388" s="32">
        <v>5.8000000000000003E-2</v>
      </c>
      <c r="Q388" s="15">
        <f t="shared" si="19"/>
        <v>4.0800000000000003E-2</v>
      </c>
      <c r="S388" s="22"/>
      <c r="T388" s="22" t="s">
        <v>389</v>
      </c>
      <c r="U388" s="15">
        <v>244.9</v>
      </c>
      <c r="V388" s="15">
        <v>407.7</v>
      </c>
      <c r="W388" s="15">
        <v>567.29999999999995</v>
      </c>
      <c r="X388" s="15">
        <v>731.27</v>
      </c>
      <c r="Y388" s="15">
        <v>902.6</v>
      </c>
      <c r="Z388" s="15">
        <f t="shared" si="20"/>
        <v>570.75400000000002</v>
      </c>
    </row>
    <row r="389" spans="1:26" x14ac:dyDescent="0.35">
      <c r="A389" s="23" t="s">
        <v>255</v>
      </c>
      <c r="B389" s="22" t="s">
        <v>391</v>
      </c>
      <c r="C389" s="25">
        <v>-0.32500000000000001</v>
      </c>
      <c r="D389" s="25">
        <v>-0.19720000000000001</v>
      </c>
      <c r="E389" s="25">
        <v>-0.27042857142857141</v>
      </c>
      <c r="F389" s="25">
        <v>-0.41933333333333334</v>
      </c>
      <c r="G389" s="25">
        <v>-0.48754545454545467</v>
      </c>
      <c r="H389" s="13">
        <f t="shared" si="18"/>
        <v>-0.3399014718614719</v>
      </c>
      <c r="J389" s="22" t="s">
        <v>255</v>
      </c>
      <c r="K389" s="22" t="s">
        <v>391</v>
      </c>
      <c r="L389" s="15">
        <v>2.4E-2</v>
      </c>
      <c r="M389" s="15">
        <v>5.6000000000000001E-2</v>
      </c>
      <c r="N389" s="15">
        <v>7.3999999999999996E-2</v>
      </c>
      <c r="O389" s="15">
        <v>0.10299999999999999</v>
      </c>
      <c r="P389" s="15">
        <v>0.113</v>
      </c>
      <c r="Q389" s="15">
        <f t="shared" si="19"/>
        <v>7.3999999999999996E-2</v>
      </c>
      <c r="S389" s="22" t="s">
        <v>255</v>
      </c>
      <c r="T389" s="22" t="s">
        <v>391</v>
      </c>
      <c r="U389" s="15">
        <v>354.6</v>
      </c>
      <c r="V389" s="15">
        <v>538.29999999999995</v>
      </c>
      <c r="W389" s="15">
        <v>695.4</v>
      </c>
      <c r="X389" s="15">
        <v>972.4</v>
      </c>
      <c r="Y389" s="15">
        <v>1174.8</v>
      </c>
      <c r="Z389" s="15">
        <f t="shared" si="20"/>
        <v>747.1</v>
      </c>
    </row>
    <row r="390" spans="1:26" x14ac:dyDescent="0.35">
      <c r="A390" s="23"/>
      <c r="B390" s="22" t="s">
        <v>392</v>
      </c>
      <c r="C390" s="24">
        <v>0.14266666666666669</v>
      </c>
      <c r="D390" s="25">
        <v>-0.62620000000000009</v>
      </c>
      <c r="E390" s="25">
        <v>-0.35385714285714281</v>
      </c>
      <c r="F390" s="25">
        <v>-0.62077777777777776</v>
      </c>
      <c r="G390" s="25">
        <v>-0.83372727272727287</v>
      </c>
      <c r="H390" s="13">
        <f t="shared" si="18"/>
        <v>-0.45837910533910542</v>
      </c>
      <c r="J390" s="22"/>
      <c r="K390" s="22" t="s">
        <v>392</v>
      </c>
      <c r="L390" s="8">
        <v>3.6999999999999998E-2</v>
      </c>
      <c r="M390" s="8">
        <v>0.12</v>
      </c>
      <c r="N390" s="8">
        <v>0.151</v>
      </c>
      <c r="O390" s="8">
        <v>0.16900000000000001</v>
      </c>
      <c r="P390" s="8">
        <v>0.18</v>
      </c>
      <c r="Q390" s="15">
        <f t="shared" si="19"/>
        <v>0.13140000000000002</v>
      </c>
      <c r="S390" s="22"/>
      <c r="T390" s="22" t="s">
        <v>392</v>
      </c>
      <c r="U390" s="15">
        <v>412.8</v>
      </c>
      <c r="V390" s="15">
        <v>543.29999999999995</v>
      </c>
      <c r="W390" s="15">
        <v>714</v>
      </c>
      <c r="X390" s="15">
        <v>854.6</v>
      </c>
      <c r="Y390" s="15">
        <v>1065.7</v>
      </c>
      <c r="Z390" s="15">
        <f t="shared" si="20"/>
        <v>718.07999999999993</v>
      </c>
    </row>
    <row r="391" spans="1:26" x14ac:dyDescent="0.35">
      <c r="A391" s="26"/>
      <c r="B391" s="27" t="s">
        <v>430</v>
      </c>
      <c r="C391" s="35">
        <v>0.37399999999999994</v>
      </c>
      <c r="D391" s="34">
        <v>0.34900000000000003</v>
      </c>
      <c r="E391" s="35">
        <v>0.14614285714285713</v>
      </c>
      <c r="F391" s="34">
        <v>0.10477777777777776</v>
      </c>
      <c r="G391" s="34">
        <v>2.0000000000000018E-2</v>
      </c>
      <c r="H391" s="42">
        <f t="shared" si="18"/>
        <v>0.19878412698412698</v>
      </c>
      <c r="J391" s="27"/>
      <c r="K391" s="27" t="s">
        <v>430</v>
      </c>
      <c r="L391" s="27">
        <v>1.7000000000000001E-2</v>
      </c>
      <c r="M391" s="27">
        <v>1.7000000000000001E-2</v>
      </c>
      <c r="N391" s="27">
        <v>2.1000000000000001E-2</v>
      </c>
      <c r="O391" s="27">
        <v>2.1999999999999999E-2</v>
      </c>
      <c r="P391" s="27">
        <v>2.1000000000000001E-2</v>
      </c>
      <c r="Q391" s="15">
        <f t="shared" si="19"/>
        <v>1.9600000000000003E-2</v>
      </c>
      <c r="S391" s="27"/>
      <c r="T391" s="27" t="s">
        <v>430</v>
      </c>
      <c r="U391" s="27">
        <v>380.5</v>
      </c>
      <c r="V391" s="27">
        <v>523</v>
      </c>
      <c r="W391" s="27">
        <v>684.7</v>
      </c>
      <c r="X391" s="27">
        <v>825</v>
      </c>
      <c r="Y391" s="27">
        <v>992.5</v>
      </c>
      <c r="Z391" s="15">
        <f t="shared" si="20"/>
        <v>681.14</v>
      </c>
    </row>
    <row r="392" spans="1:26" x14ac:dyDescent="0.35">
      <c r="C392" s="38">
        <f>AVERAGE(C380,C385,C390)</f>
        <v>0.40588888888888891</v>
      </c>
      <c r="D392" s="38">
        <f>AVERAGE(D380,D385,D390)</f>
        <v>0.19566666666666666</v>
      </c>
      <c r="E392" s="38">
        <f>AVERAGE(E380,E385,E390)</f>
        <v>0.20795238095238097</v>
      </c>
      <c r="F392" s="38">
        <f t="shared" ref="F392:G392" si="21">AVERAGE(F380,F385,F390)</f>
        <v>-5.388888888888891E-2</v>
      </c>
      <c r="G392" s="38">
        <f t="shared" si="21"/>
        <v>-0.14454545454545456</v>
      </c>
      <c r="H392" s="38"/>
      <c r="L392" s="38">
        <f>AVERAGE(L380,L385,L390)</f>
        <v>5.7666666666666672E-2</v>
      </c>
      <c r="M392" s="38">
        <f>AVERAGE(M380,M385,M390)</f>
        <v>0.10566666666666667</v>
      </c>
      <c r="N392" s="38">
        <f t="shared" ref="N392:P392" si="22">AVERAGE(N380,N385,N390)</f>
        <v>0.14733333333333334</v>
      </c>
      <c r="O392" s="38">
        <f t="shared" si="22"/>
        <v>0.17</v>
      </c>
      <c r="P392" s="38">
        <f t="shared" si="22"/>
        <v>0.21533333333333329</v>
      </c>
    </row>
    <row r="393" spans="1:26" x14ac:dyDescent="0.35">
      <c r="C393" s="38">
        <f>AVERAGE(C379,C384,C389)</f>
        <v>4.5222222222222219E-2</v>
      </c>
      <c r="D393" s="38">
        <f t="shared" ref="D393:G393" si="23">AVERAGE(D379,D384,D389)</f>
        <v>0.21393333333333331</v>
      </c>
      <c r="E393" s="38">
        <f t="shared" si="23"/>
        <v>-4.6333333333333337E-2</v>
      </c>
      <c r="F393" s="38">
        <f t="shared" si="23"/>
        <v>-0.33814814814814814</v>
      </c>
      <c r="G393" s="38">
        <f t="shared" si="23"/>
        <v>-0.41348484848484851</v>
      </c>
    </row>
    <row r="394" spans="1:26" x14ac:dyDescent="0.35">
      <c r="A394" s="8" t="s">
        <v>484</v>
      </c>
    </row>
    <row r="395" spans="1:26" x14ac:dyDescent="0.35">
      <c r="A395" s="15" t="s">
        <v>438</v>
      </c>
      <c r="B395" s="15"/>
      <c r="C395" s="15"/>
      <c r="D395" s="15"/>
      <c r="E395" s="15"/>
      <c r="F395" s="15"/>
      <c r="G395" s="15"/>
      <c r="H395" s="15"/>
      <c r="I395" s="15"/>
      <c r="J395" s="15" t="s">
        <v>380</v>
      </c>
      <c r="K395" s="15"/>
      <c r="L395" s="15"/>
      <c r="M395" s="15"/>
      <c r="N395" s="15"/>
      <c r="O395" s="15"/>
      <c r="P395" s="15"/>
      <c r="Q395" s="15"/>
      <c r="S395" t="s">
        <v>483</v>
      </c>
    </row>
    <row r="396" spans="1:26" x14ac:dyDescent="0.35">
      <c r="A396" s="106" t="s">
        <v>24</v>
      </c>
      <c r="B396" s="107" t="s">
        <v>434</v>
      </c>
      <c r="C396" s="109" t="s">
        <v>435</v>
      </c>
      <c r="D396" s="110"/>
      <c r="E396" s="110"/>
      <c r="F396" s="110"/>
      <c r="G396" s="111"/>
      <c r="H396" s="15"/>
      <c r="I396" s="15"/>
      <c r="J396" s="107" t="s">
        <v>24</v>
      </c>
      <c r="K396" s="107" t="s">
        <v>434</v>
      </c>
      <c r="L396" s="112" t="s">
        <v>435</v>
      </c>
      <c r="M396" s="112"/>
      <c r="N396" s="112"/>
      <c r="O396" s="112"/>
      <c r="P396" s="112"/>
      <c r="Q396" s="15"/>
      <c r="S396" s="107" t="s">
        <v>24</v>
      </c>
      <c r="T396" s="107" t="s">
        <v>434</v>
      </c>
      <c r="U396" s="112" t="s">
        <v>435</v>
      </c>
      <c r="V396" s="112"/>
      <c r="W396" s="112"/>
      <c r="X396" s="112"/>
      <c r="Y396" s="112"/>
      <c r="Z396" s="15"/>
    </row>
    <row r="397" spans="1:26" x14ac:dyDescent="0.35">
      <c r="A397" s="106"/>
      <c r="B397" s="108"/>
      <c r="C397" s="30">
        <v>3</v>
      </c>
      <c r="D397" s="30">
        <v>5</v>
      </c>
      <c r="E397" s="30">
        <v>7</v>
      </c>
      <c r="F397" s="30">
        <v>9</v>
      </c>
      <c r="G397" s="30">
        <v>11</v>
      </c>
      <c r="H397" s="15" t="s">
        <v>381</v>
      </c>
      <c r="I397" s="15"/>
      <c r="J397" s="108"/>
      <c r="K397" s="108"/>
      <c r="L397" s="27">
        <v>3</v>
      </c>
      <c r="M397" s="27">
        <v>5</v>
      </c>
      <c r="N397" s="27">
        <v>7</v>
      </c>
      <c r="O397" s="27">
        <v>9</v>
      </c>
      <c r="P397" s="27">
        <v>11</v>
      </c>
      <c r="Q397" s="15" t="s">
        <v>381</v>
      </c>
      <c r="S397" s="108"/>
      <c r="T397" s="108"/>
      <c r="U397" s="27">
        <v>3</v>
      </c>
      <c r="V397" s="27">
        <v>5</v>
      </c>
      <c r="W397" s="27">
        <v>7</v>
      </c>
      <c r="X397" s="27">
        <v>9</v>
      </c>
      <c r="Y397" s="27">
        <v>11</v>
      </c>
      <c r="Z397" s="15"/>
    </row>
    <row r="398" spans="1:26" x14ac:dyDescent="0.35">
      <c r="A398" s="23"/>
      <c r="B398" s="22" t="s">
        <v>388</v>
      </c>
      <c r="C398" s="37">
        <v>-0.16</v>
      </c>
      <c r="D398" s="38">
        <v>-0.58160000000000001</v>
      </c>
      <c r="E398" s="37">
        <v>-0.92414285714285715</v>
      </c>
      <c r="F398" s="37">
        <v>-0.66322222222222227</v>
      </c>
      <c r="G398" s="37">
        <v>-0.87818181818181817</v>
      </c>
      <c r="H398" s="13">
        <f>AVERAGE(C398:G398)</f>
        <v>-0.64142937950937962</v>
      </c>
      <c r="I398" s="15"/>
      <c r="J398" s="22"/>
      <c r="K398" s="22" t="s">
        <v>388</v>
      </c>
      <c r="L398" s="15">
        <v>1.7999999999999999E-2</v>
      </c>
      <c r="M398" s="15">
        <v>2.9000000000000001E-2</v>
      </c>
      <c r="N398" s="15">
        <v>3.5000000000000003E-2</v>
      </c>
      <c r="O398" s="15">
        <v>4.9000000000000002E-2</v>
      </c>
      <c r="P398" s="15">
        <v>6.0999999999999999E-2</v>
      </c>
      <c r="Q398" s="15">
        <f>AVERAGE(L398:P398)</f>
        <v>3.8400000000000004E-2</v>
      </c>
      <c r="S398" s="22"/>
      <c r="T398" s="22" t="s">
        <v>388</v>
      </c>
      <c r="U398" s="15">
        <v>91</v>
      </c>
      <c r="V398" s="15">
        <v>142</v>
      </c>
      <c r="W398" s="15">
        <v>211</v>
      </c>
      <c r="X398" s="15">
        <v>264</v>
      </c>
      <c r="Y398" s="15">
        <v>323</v>
      </c>
      <c r="Z398" s="15">
        <f>AVERAGE(U398:Y398)</f>
        <v>206.2</v>
      </c>
    </row>
    <row r="399" spans="1:26" x14ac:dyDescent="0.35">
      <c r="A399" s="23"/>
      <c r="B399" s="22" t="s">
        <v>389</v>
      </c>
      <c r="C399" s="37">
        <v>0.04</v>
      </c>
      <c r="D399" s="38">
        <v>4.7499999999999987E-2</v>
      </c>
      <c r="E399" s="37">
        <v>-0.43142857142857144</v>
      </c>
      <c r="F399" s="37">
        <v>-0.24777777777777776</v>
      </c>
      <c r="G399" s="37">
        <v>-0.46272727272727282</v>
      </c>
      <c r="H399" s="13">
        <f t="shared" ref="H399:H412" si="24">AVERAGE(C399:G399)</f>
        <v>-0.21088672438672443</v>
      </c>
      <c r="I399" s="15"/>
      <c r="J399" s="22"/>
      <c r="K399" s="22" t="s">
        <v>389</v>
      </c>
      <c r="L399" s="15">
        <v>1.9E-2</v>
      </c>
      <c r="M399" s="15">
        <v>2.8000000000000001E-2</v>
      </c>
      <c r="N399" s="15">
        <v>4.1000000000000002E-2</v>
      </c>
      <c r="O399" s="15">
        <v>5.0999999999999997E-2</v>
      </c>
      <c r="P399" s="15">
        <v>6.2E-2</v>
      </c>
      <c r="Q399" s="15">
        <f t="shared" ref="Q399:Q412" si="25">AVERAGE(L399:P399)</f>
        <v>4.02E-2</v>
      </c>
      <c r="S399" s="22"/>
      <c r="T399" s="22" t="s">
        <v>389</v>
      </c>
      <c r="U399" s="15">
        <v>105</v>
      </c>
      <c r="V399" s="15">
        <v>203</v>
      </c>
      <c r="W399" s="15">
        <v>287</v>
      </c>
      <c r="X399" s="15">
        <v>348</v>
      </c>
      <c r="Y399" s="15">
        <v>290</v>
      </c>
      <c r="Z399" s="15">
        <f t="shared" ref="Z399:Z412" si="26">AVERAGE(U399:Y399)</f>
        <v>246.6</v>
      </c>
    </row>
    <row r="400" spans="1:26" x14ac:dyDescent="0.35">
      <c r="A400" s="23" t="s">
        <v>30</v>
      </c>
      <c r="B400" s="22" t="s">
        <v>391</v>
      </c>
      <c r="C400" s="38">
        <v>0.3076666666666667</v>
      </c>
      <c r="D400" s="38">
        <v>0.49680000000000002</v>
      </c>
      <c r="E400" s="37">
        <v>0.41914285714285715</v>
      </c>
      <c r="F400" s="37">
        <v>2.9444444444444422E-2</v>
      </c>
      <c r="G400" s="37">
        <v>-0.15763636363636369</v>
      </c>
      <c r="H400" s="13">
        <f t="shared" si="24"/>
        <v>0.21908352092352096</v>
      </c>
      <c r="I400" s="15"/>
      <c r="J400" s="22" t="s">
        <v>30</v>
      </c>
      <c r="K400" s="22" t="s">
        <v>391</v>
      </c>
      <c r="L400" s="15">
        <v>2.1000000000000001E-2</v>
      </c>
      <c r="M400" s="15">
        <v>3.1E-2</v>
      </c>
      <c r="N400" s="15">
        <v>3.7999999999999999E-2</v>
      </c>
      <c r="O400" s="15">
        <v>6.0999999999999999E-2</v>
      </c>
      <c r="P400" s="15">
        <v>8.3000000000000004E-2</v>
      </c>
      <c r="Q400" s="15">
        <f t="shared" si="25"/>
        <v>4.6799999999999994E-2</v>
      </c>
      <c r="S400" s="22" t="s">
        <v>30</v>
      </c>
      <c r="T400" s="22" t="s">
        <v>391</v>
      </c>
      <c r="U400" s="15">
        <v>224</v>
      </c>
      <c r="V400" s="15">
        <v>318</v>
      </c>
      <c r="W400" s="15">
        <v>413.4</v>
      </c>
      <c r="X400" s="15">
        <v>457</v>
      </c>
      <c r="Y400" s="15">
        <v>565</v>
      </c>
      <c r="Z400" s="15">
        <f t="shared" si="26"/>
        <v>395.48</v>
      </c>
    </row>
    <row r="401" spans="1:26" x14ac:dyDescent="0.35">
      <c r="A401" s="23"/>
      <c r="B401" s="22" t="s">
        <v>392</v>
      </c>
      <c r="C401" s="39">
        <v>0.54666666666666675</v>
      </c>
      <c r="D401" s="40">
        <v>0.56399999999999995</v>
      </c>
      <c r="E401" s="39">
        <v>0.51985714285714291</v>
      </c>
      <c r="F401" s="39">
        <v>0.4097777777777778</v>
      </c>
      <c r="G401" s="39">
        <v>0.27272727272727271</v>
      </c>
      <c r="H401" s="42">
        <f t="shared" si="24"/>
        <v>0.46260577200577196</v>
      </c>
      <c r="I401" s="15"/>
      <c r="J401" s="22"/>
      <c r="K401" s="22" t="s">
        <v>392</v>
      </c>
      <c r="L401" s="8">
        <v>4.2999999999999997E-2</v>
      </c>
      <c r="M401" s="8">
        <v>5.3999999999999999E-2</v>
      </c>
      <c r="N401" s="8">
        <v>6.4000000000000001E-2</v>
      </c>
      <c r="O401" s="8">
        <v>0.108</v>
      </c>
      <c r="P401" s="8">
        <v>0.13</v>
      </c>
      <c r="Q401" s="15">
        <f t="shared" si="25"/>
        <v>7.980000000000001E-2</v>
      </c>
      <c r="S401" s="22"/>
      <c r="T401" s="22" t="s">
        <v>392</v>
      </c>
      <c r="U401" s="15">
        <v>97</v>
      </c>
      <c r="V401" s="15">
        <v>133</v>
      </c>
      <c r="W401" s="15">
        <v>179</v>
      </c>
      <c r="X401" s="15">
        <v>211</v>
      </c>
      <c r="Y401" s="15">
        <v>255</v>
      </c>
      <c r="Z401" s="15">
        <f t="shared" si="26"/>
        <v>175</v>
      </c>
    </row>
    <row r="402" spans="1:26" x14ac:dyDescent="0.35">
      <c r="A402" s="26"/>
      <c r="B402" s="27" t="s">
        <v>430</v>
      </c>
      <c r="C402" s="41">
        <v>-3.6666666666666681E-2</v>
      </c>
      <c r="D402" s="41">
        <v>-0.27500000000000002</v>
      </c>
      <c r="E402" s="41">
        <v>4.1428571428571419E-2</v>
      </c>
      <c r="F402" s="41">
        <v>0.10777777777777781</v>
      </c>
      <c r="G402" s="41">
        <v>-5.1236363636363629E-2</v>
      </c>
      <c r="H402" s="13">
        <f t="shared" si="24"/>
        <v>-4.2739336219336219E-2</v>
      </c>
      <c r="I402" s="13"/>
      <c r="J402" s="27"/>
      <c r="K402" s="27" t="s">
        <v>430</v>
      </c>
      <c r="L402" s="27">
        <v>1.4E-2</v>
      </c>
      <c r="M402" s="27">
        <v>1.6E-2</v>
      </c>
      <c r="N402" s="27">
        <v>0.02</v>
      </c>
      <c r="O402" s="27">
        <v>0.02</v>
      </c>
      <c r="P402" s="27">
        <v>2.8000000000000001E-2</v>
      </c>
      <c r="Q402" s="15">
        <f t="shared" si="25"/>
        <v>1.9599999999999999E-2</v>
      </c>
      <c r="S402" s="27"/>
      <c r="T402" s="27" t="s">
        <v>430</v>
      </c>
      <c r="U402" s="67">
        <v>43</v>
      </c>
      <c r="V402" s="67">
        <v>49</v>
      </c>
      <c r="W402" s="67">
        <v>58</v>
      </c>
      <c r="X402" s="67">
        <v>66</v>
      </c>
      <c r="Y402" s="67">
        <v>68</v>
      </c>
      <c r="Z402" s="15">
        <f t="shared" si="26"/>
        <v>56.8</v>
      </c>
    </row>
    <row r="403" spans="1:26" x14ac:dyDescent="0.35">
      <c r="A403" s="23"/>
      <c r="B403" s="22" t="s">
        <v>388</v>
      </c>
      <c r="C403" s="25">
        <v>-0.69066666666666654</v>
      </c>
      <c r="D403" s="25">
        <v>-1.1461999999999999</v>
      </c>
      <c r="E403" s="25">
        <v>-1.3542857142857143</v>
      </c>
      <c r="F403" s="25">
        <v>-2.0833333333333335</v>
      </c>
      <c r="G403" s="25">
        <v>-1.9509090909090914</v>
      </c>
      <c r="H403" s="13">
        <f t="shared" si="24"/>
        <v>-1.4450789610389609</v>
      </c>
      <c r="I403" s="15"/>
      <c r="J403" s="22"/>
      <c r="K403" s="22" t="s">
        <v>388</v>
      </c>
      <c r="L403" s="32">
        <v>1.2E-2</v>
      </c>
      <c r="M403" s="32">
        <v>1.6E-2</v>
      </c>
      <c r="N403" s="32">
        <v>2.4E-2</v>
      </c>
      <c r="O403" s="32">
        <v>2.8000000000000001E-2</v>
      </c>
      <c r="P403" s="32">
        <v>3.5000000000000003E-2</v>
      </c>
      <c r="Q403" s="15">
        <f t="shared" si="25"/>
        <v>2.3E-2</v>
      </c>
      <c r="S403" s="22"/>
      <c r="T403" s="22" t="s">
        <v>388</v>
      </c>
      <c r="U403" s="32">
        <v>141</v>
      </c>
      <c r="V403" s="32">
        <v>254</v>
      </c>
      <c r="W403" s="32">
        <v>369</v>
      </c>
      <c r="X403" s="32">
        <v>470</v>
      </c>
      <c r="Y403" s="32">
        <v>593</v>
      </c>
      <c r="Z403" s="15">
        <f t="shared" si="26"/>
        <v>365.4</v>
      </c>
    </row>
    <row r="404" spans="1:26" x14ac:dyDescent="0.35">
      <c r="A404" s="23"/>
      <c r="B404" s="22" t="s">
        <v>389</v>
      </c>
      <c r="C404" s="13">
        <v>-0.20666666666666669</v>
      </c>
      <c r="D404" s="25">
        <v>-1.4249999999999998</v>
      </c>
      <c r="E404" s="25">
        <v>-1.1371428571428572</v>
      </c>
      <c r="F404" s="25">
        <v>-1.6744444444444446</v>
      </c>
      <c r="G404" s="25">
        <v>-2.1136363636363638</v>
      </c>
      <c r="H404" s="13">
        <f t="shared" si="24"/>
        <v>-1.3113780663780663</v>
      </c>
      <c r="I404" s="15"/>
      <c r="J404" s="22"/>
      <c r="K404" s="22" t="s">
        <v>389</v>
      </c>
      <c r="L404" s="25">
        <v>1.2E-2</v>
      </c>
      <c r="M404" s="32">
        <v>1.7000000000000001E-2</v>
      </c>
      <c r="N404" s="32">
        <v>2.3E-2</v>
      </c>
      <c r="O404" s="32">
        <v>0.03</v>
      </c>
      <c r="P404" s="32">
        <v>3.7999999999999999E-2</v>
      </c>
      <c r="Q404" s="15">
        <f>AVERAGE(L404:P404)</f>
        <v>2.4E-2</v>
      </c>
      <c r="S404" s="22"/>
      <c r="T404" s="22" t="s">
        <v>389</v>
      </c>
      <c r="U404" s="15">
        <v>235</v>
      </c>
      <c r="V404" s="15">
        <v>295</v>
      </c>
      <c r="W404" s="15">
        <v>292</v>
      </c>
      <c r="X404" s="15">
        <v>573</v>
      </c>
      <c r="Y404" s="15">
        <v>967</v>
      </c>
      <c r="Z404" s="15">
        <f t="shared" si="26"/>
        <v>472.4</v>
      </c>
    </row>
    <row r="405" spans="1:26" x14ac:dyDescent="0.35">
      <c r="A405" s="23" t="s">
        <v>31</v>
      </c>
      <c r="B405" s="22" t="s">
        <v>391</v>
      </c>
      <c r="C405" s="33">
        <v>0.48599999999999999</v>
      </c>
      <c r="D405" s="25">
        <v>-0.16560000000000002</v>
      </c>
      <c r="E405" s="25">
        <v>-0.152</v>
      </c>
      <c r="F405" s="25">
        <v>-0.82322222222222241</v>
      </c>
      <c r="G405" s="25">
        <v>-0.94372727272727286</v>
      </c>
      <c r="H405" s="13">
        <f t="shared" si="24"/>
        <v>-0.3197098989898991</v>
      </c>
      <c r="I405" s="15"/>
      <c r="J405" s="22" t="s">
        <v>31</v>
      </c>
      <c r="K405" s="22" t="s">
        <v>391</v>
      </c>
      <c r="L405" s="15">
        <v>1.4E-2</v>
      </c>
      <c r="M405" s="15">
        <v>0.02</v>
      </c>
      <c r="N405" s="32">
        <v>0.03</v>
      </c>
      <c r="O405" s="32">
        <v>4.1000000000000002E-2</v>
      </c>
      <c r="P405" s="32">
        <v>4.9000000000000002E-2</v>
      </c>
      <c r="Q405" s="15">
        <f t="shared" si="25"/>
        <v>3.0800000000000004E-2</v>
      </c>
      <c r="S405" s="22" t="s">
        <v>31</v>
      </c>
      <c r="T405" s="22" t="s">
        <v>391</v>
      </c>
      <c r="U405" s="15">
        <v>284.3</v>
      </c>
      <c r="V405" s="15">
        <v>407</v>
      </c>
      <c r="W405" s="15">
        <v>508</v>
      </c>
      <c r="X405" s="15">
        <v>651.6</v>
      </c>
      <c r="Y405" s="15">
        <v>982</v>
      </c>
      <c r="Z405" s="15">
        <f t="shared" si="26"/>
        <v>566.58000000000004</v>
      </c>
    </row>
    <row r="406" spans="1:26" x14ac:dyDescent="0.35">
      <c r="A406" s="23"/>
      <c r="B406" s="22" t="s">
        <v>392</v>
      </c>
      <c r="C406" s="25">
        <v>0.40599999999999997</v>
      </c>
      <c r="D406" s="33">
        <v>0.59800000000000009</v>
      </c>
      <c r="E406" s="33">
        <v>0.49442857142857149</v>
      </c>
      <c r="F406" s="33">
        <v>0.17566666666666669</v>
      </c>
      <c r="G406" s="33">
        <v>0.13918181818181821</v>
      </c>
      <c r="H406" s="42">
        <f t="shared" si="24"/>
        <v>0.36265541125541129</v>
      </c>
      <c r="I406" s="15"/>
      <c r="J406" s="22"/>
      <c r="K406" s="22" t="s">
        <v>392</v>
      </c>
      <c r="L406" s="8">
        <v>3.1E-2</v>
      </c>
      <c r="M406" s="8">
        <v>5.1999999999999998E-2</v>
      </c>
      <c r="N406" s="36">
        <v>7.3999999999999996E-2</v>
      </c>
      <c r="O406" s="8">
        <v>0.104</v>
      </c>
      <c r="P406" s="8">
        <v>0.10299999999999999</v>
      </c>
      <c r="Q406" s="15">
        <f>AVERAGE(L406:P406)</f>
        <v>7.279999999999999E-2</v>
      </c>
      <c r="S406" s="22"/>
      <c r="T406" s="22" t="s">
        <v>392</v>
      </c>
      <c r="U406" s="15">
        <v>130</v>
      </c>
      <c r="V406" s="15">
        <v>170</v>
      </c>
      <c r="W406" s="15">
        <v>201</v>
      </c>
      <c r="X406" s="15">
        <v>242</v>
      </c>
      <c r="Y406" s="15">
        <v>298</v>
      </c>
      <c r="Z406" s="15">
        <f>AVERAGE(U406:Y406)</f>
        <v>208.2</v>
      </c>
    </row>
    <row r="407" spans="1:26" x14ac:dyDescent="0.35">
      <c r="A407" s="26"/>
      <c r="B407" s="27" t="s">
        <v>430</v>
      </c>
      <c r="C407" s="29">
        <v>0.11</v>
      </c>
      <c r="D407" s="29">
        <v>-0.45250000000000001</v>
      </c>
      <c r="E407" s="29">
        <v>-0.35142857142857142</v>
      </c>
      <c r="F407" s="63">
        <v>-8.2333333333333314E-2</v>
      </c>
      <c r="G407" s="29">
        <v>-9.1363636363636369E-2</v>
      </c>
      <c r="H407" s="13">
        <f t="shared" si="24"/>
        <v>-0.17352510822510822</v>
      </c>
      <c r="I407" s="15"/>
      <c r="J407" s="27"/>
      <c r="K407" s="27" t="s">
        <v>430</v>
      </c>
      <c r="L407" s="27">
        <v>8.0000000000000002E-3</v>
      </c>
      <c r="M407" s="27">
        <v>9.7999999999999997E-3</v>
      </c>
      <c r="N407" s="27">
        <v>8.9999999999999993E-3</v>
      </c>
      <c r="O407" s="27">
        <v>1.0999999999999999E-2</v>
      </c>
      <c r="P407" s="27">
        <v>1.2999999999999999E-2</v>
      </c>
      <c r="Q407" s="15">
        <f t="shared" si="25"/>
        <v>1.0159999999999999E-2</v>
      </c>
      <c r="S407" s="27"/>
      <c r="T407" s="27" t="s">
        <v>430</v>
      </c>
      <c r="U407" s="68">
        <v>64</v>
      </c>
      <c r="V407" s="67">
        <v>74</v>
      </c>
      <c r="W407" s="67">
        <v>94</v>
      </c>
      <c r="X407" s="67">
        <v>98</v>
      </c>
      <c r="Y407" s="67">
        <v>105</v>
      </c>
      <c r="Z407" s="15">
        <f t="shared" si="26"/>
        <v>87</v>
      </c>
    </row>
    <row r="408" spans="1:26" x14ac:dyDescent="0.35">
      <c r="A408" s="23"/>
      <c r="B408" s="22" t="s">
        <v>388</v>
      </c>
      <c r="C408" s="37">
        <v>-9.0666666666666673E-2</v>
      </c>
      <c r="D408" s="25">
        <v>-0.53249999999999997</v>
      </c>
      <c r="E408" s="25">
        <v>-1.2671142857142856</v>
      </c>
      <c r="F408" s="25">
        <v>-0.95466666666666655</v>
      </c>
      <c r="G408" s="25">
        <v>-1.3324545454545456</v>
      </c>
      <c r="H408" s="13">
        <f t="shared" si="24"/>
        <v>-0.83548043290043295</v>
      </c>
      <c r="I408" s="15"/>
      <c r="J408" s="22"/>
      <c r="K408" s="22" t="s">
        <v>388</v>
      </c>
      <c r="L408" s="32">
        <v>1.0999999999999999E-2</v>
      </c>
      <c r="M408" s="32">
        <v>1.6E-2</v>
      </c>
      <c r="N408" s="32">
        <v>0.02</v>
      </c>
      <c r="O408" s="32">
        <v>2.5000000000000001E-2</v>
      </c>
      <c r="P408" s="32">
        <v>3.1E-2</v>
      </c>
      <c r="Q408" s="15">
        <f t="shared" si="25"/>
        <v>2.06E-2</v>
      </c>
      <c r="S408" s="22"/>
      <c r="T408" s="22" t="s">
        <v>388</v>
      </c>
      <c r="U408" s="15">
        <v>353</v>
      </c>
      <c r="V408" s="32">
        <v>621</v>
      </c>
      <c r="W408" s="32">
        <v>890</v>
      </c>
      <c r="X408" s="32">
        <v>1232</v>
      </c>
      <c r="Y408" s="32">
        <v>1400</v>
      </c>
      <c r="Z408" s="15">
        <f t="shared" si="26"/>
        <v>899.2</v>
      </c>
    </row>
    <row r="409" spans="1:26" x14ac:dyDescent="0.35">
      <c r="A409" s="23"/>
      <c r="B409" s="22" t="s">
        <v>389</v>
      </c>
      <c r="C409" s="22">
        <v>-0.48999999999999994</v>
      </c>
      <c r="D409" s="25">
        <v>-1.3485</v>
      </c>
      <c r="E409" s="25">
        <v>-1.06</v>
      </c>
      <c r="F409" s="25">
        <v>-1.4400000000000002</v>
      </c>
      <c r="G409" s="25">
        <v>-1.3218181818181818</v>
      </c>
      <c r="H409" s="13">
        <f t="shared" si="24"/>
        <v>-1.1320636363636365</v>
      </c>
      <c r="I409" s="15"/>
      <c r="J409" s="22"/>
      <c r="K409" s="22" t="s">
        <v>389</v>
      </c>
      <c r="L409" s="32">
        <v>0.01</v>
      </c>
      <c r="M409" s="15">
        <v>1.7000000000000001E-2</v>
      </c>
      <c r="N409" s="32">
        <v>0.02</v>
      </c>
      <c r="O409" s="32">
        <v>2.5000000000000001E-2</v>
      </c>
      <c r="P409" s="32">
        <v>3.1E-2</v>
      </c>
      <c r="Q409" s="15">
        <f t="shared" si="25"/>
        <v>2.06E-2</v>
      </c>
      <c r="S409" s="22"/>
      <c r="T409" s="22" t="s">
        <v>389</v>
      </c>
      <c r="U409" s="8">
        <v>228</v>
      </c>
      <c r="V409" s="8">
        <v>392</v>
      </c>
      <c r="W409" s="8">
        <v>571</v>
      </c>
      <c r="X409" s="15">
        <v>933</v>
      </c>
      <c r="Y409" s="15">
        <v>1580</v>
      </c>
      <c r="Z409" s="15">
        <f t="shared" si="26"/>
        <v>740.8</v>
      </c>
    </row>
    <row r="410" spans="1:26" x14ac:dyDescent="0.35">
      <c r="A410" s="23" t="s">
        <v>255</v>
      </c>
      <c r="B410" s="22" t="s">
        <v>391</v>
      </c>
      <c r="C410" s="25">
        <v>-0.31666666666666665</v>
      </c>
      <c r="D410" s="25">
        <v>-0.60799999999999987</v>
      </c>
      <c r="E410" s="25">
        <v>-0.18157142857142855</v>
      </c>
      <c r="F410" s="25">
        <v>-0.50333333333333341</v>
      </c>
      <c r="G410" s="25">
        <v>-0.62618181818181828</v>
      </c>
      <c r="H410" s="13">
        <f t="shared" si="24"/>
        <v>-0.4471506493506493</v>
      </c>
      <c r="I410" s="15"/>
      <c r="J410" s="22" t="s">
        <v>255</v>
      </c>
      <c r="K410" s="22" t="s">
        <v>391</v>
      </c>
      <c r="L410" s="15">
        <v>1.2E-2</v>
      </c>
      <c r="M410" s="15">
        <v>3.1E-2</v>
      </c>
      <c r="N410" s="15">
        <v>4.5999999999999999E-2</v>
      </c>
      <c r="O410" s="15">
        <v>5.8000000000000003E-2</v>
      </c>
      <c r="P410" s="15">
        <v>6.4000000000000001E-2</v>
      </c>
      <c r="Q410" s="15">
        <f t="shared" si="25"/>
        <v>4.2200000000000001E-2</v>
      </c>
      <c r="S410" s="22" t="s">
        <v>255</v>
      </c>
      <c r="T410" s="22" t="s">
        <v>391</v>
      </c>
      <c r="U410" s="15">
        <v>479</v>
      </c>
      <c r="V410" s="15">
        <v>802</v>
      </c>
      <c r="W410" s="15">
        <v>1080</v>
      </c>
      <c r="X410" s="15">
        <v>2622</v>
      </c>
      <c r="Y410" s="15">
        <v>2998</v>
      </c>
      <c r="Z410" s="15">
        <f t="shared" si="26"/>
        <v>1596.2</v>
      </c>
    </row>
    <row r="411" spans="1:26" x14ac:dyDescent="0.35">
      <c r="A411" s="23"/>
      <c r="B411" s="22" t="s">
        <v>392</v>
      </c>
      <c r="C411" s="64">
        <v>0.23666666666666666</v>
      </c>
      <c r="D411" s="25">
        <v>-0.24099999999999994</v>
      </c>
      <c r="E411" s="25">
        <v>-0.36828571428571433</v>
      </c>
      <c r="F411" s="25">
        <v>-0.91333333333333344</v>
      </c>
      <c r="G411" s="25">
        <v>-1.0381818181818181</v>
      </c>
      <c r="H411" s="13">
        <f t="shared" si="24"/>
        <v>-0.46482683982683987</v>
      </c>
      <c r="I411" s="15"/>
      <c r="J411" s="22"/>
      <c r="K411" s="22" t="s">
        <v>392</v>
      </c>
      <c r="L411" s="8">
        <v>0.02</v>
      </c>
      <c r="M411" s="8">
        <v>6.4000000000000001E-2</v>
      </c>
      <c r="N411" s="8">
        <v>7.4999999999999997E-2</v>
      </c>
      <c r="O411" s="8">
        <v>9.2999999999999999E-2</v>
      </c>
      <c r="P411" s="8">
        <v>9.8000000000000004E-2</v>
      </c>
      <c r="Q411" s="15">
        <f t="shared" si="25"/>
        <v>6.9999999999999993E-2</v>
      </c>
      <c r="S411" s="22"/>
      <c r="T411" s="22" t="s">
        <v>392</v>
      </c>
      <c r="U411" s="15">
        <v>349</v>
      </c>
      <c r="V411" s="15">
        <v>461</v>
      </c>
      <c r="W411" s="15">
        <v>668</v>
      </c>
      <c r="X411" s="15">
        <v>723</v>
      </c>
      <c r="Y411" s="15">
        <v>816</v>
      </c>
      <c r="Z411" s="15">
        <f t="shared" si="26"/>
        <v>603.4</v>
      </c>
    </row>
    <row r="412" spans="1:26" x14ac:dyDescent="0.35">
      <c r="A412" s="26"/>
      <c r="B412" s="27" t="s">
        <v>430</v>
      </c>
      <c r="C412" s="65">
        <v>0.19000000000000003</v>
      </c>
      <c r="D412" s="34">
        <v>0.21500000000000002</v>
      </c>
      <c r="E412" s="35">
        <v>0.24200000000000002</v>
      </c>
      <c r="F412" s="34">
        <v>-5.1111111111111114E-2</v>
      </c>
      <c r="G412" s="34">
        <v>5.2727272727272734E-2</v>
      </c>
      <c r="H412" s="42">
        <f t="shared" si="24"/>
        <v>0.12972323232323232</v>
      </c>
      <c r="I412" s="15"/>
      <c r="J412" s="27"/>
      <c r="K412" s="27" t="s">
        <v>430</v>
      </c>
      <c r="L412" s="27">
        <v>8.0000000000000002E-3</v>
      </c>
      <c r="M412" s="27">
        <v>8.0000000000000002E-3</v>
      </c>
      <c r="N412" s="27">
        <v>8.9999999999999993E-3</v>
      </c>
      <c r="O412" s="27">
        <v>1.0999999999999999E-2</v>
      </c>
      <c r="P412" s="27">
        <v>1.2999999999999999E-2</v>
      </c>
      <c r="Q412" s="15">
        <f t="shared" si="25"/>
        <v>9.7999999999999997E-3</v>
      </c>
      <c r="S412" s="27"/>
      <c r="T412" s="27" t="s">
        <v>430</v>
      </c>
      <c r="U412" s="27">
        <v>496</v>
      </c>
      <c r="V412" s="27">
        <v>649</v>
      </c>
      <c r="W412" s="27">
        <v>641</v>
      </c>
      <c r="X412" s="67">
        <v>684</v>
      </c>
      <c r="Y412" s="67">
        <v>746</v>
      </c>
      <c r="Z412" s="15">
        <f t="shared" si="26"/>
        <v>643.20000000000005</v>
      </c>
    </row>
    <row r="413" spans="1:26" x14ac:dyDescent="0.35">
      <c r="C413" s="38">
        <f>AVERAGE(C401,C406,C411)</f>
        <v>0.39644444444444443</v>
      </c>
      <c r="D413" s="38">
        <f>AVERAGE(D401,D406,D411)</f>
        <v>0.307</v>
      </c>
      <c r="E413" s="38">
        <f>AVERAGE(E401,E406,E411)</f>
        <v>0.21533333333333338</v>
      </c>
      <c r="F413" s="38">
        <f>AVERAGE(F401,F406,F411)</f>
        <v>-0.10929629629629634</v>
      </c>
      <c r="G413" s="38">
        <f>AVERAGE(G401,G406,G411)</f>
        <v>-0.20875757575757573</v>
      </c>
      <c r="L413" s="38">
        <f>AVERAGE(L401,L406,L411)</f>
        <v>3.1333333333333331E-2</v>
      </c>
      <c r="M413" s="38">
        <f t="shared" ref="M413:P413" si="27">AVERAGE(M401,M406,M411)</f>
        <v>5.6666666666666664E-2</v>
      </c>
      <c r="N413" s="38">
        <f t="shared" si="27"/>
        <v>7.1000000000000008E-2</v>
      </c>
      <c r="O413" s="38">
        <f t="shared" si="27"/>
        <v>0.10166666666666667</v>
      </c>
      <c r="P413" s="38">
        <f t="shared" si="27"/>
        <v>0.11033333333333332</v>
      </c>
    </row>
    <row r="414" spans="1:26" x14ac:dyDescent="0.35">
      <c r="C414" s="38">
        <f>AVERAGE(C400,C405,C410)</f>
        <v>0.15900000000000003</v>
      </c>
      <c r="D414" s="38">
        <f t="shared" ref="D414:G414" si="28">AVERAGE(D400,D405,D410)</f>
        <v>-9.2266666666666622E-2</v>
      </c>
      <c r="E414" s="38">
        <f t="shared" si="28"/>
        <v>2.8523809523809524E-2</v>
      </c>
      <c r="F414" s="38">
        <f t="shared" si="28"/>
        <v>-0.43237037037037052</v>
      </c>
      <c r="G414" s="38">
        <f t="shared" si="28"/>
        <v>-0.57584848484848494</v>
      </c>
    </row>
    <row r="415" spans="1:26" x14ac:dyDescent="0.35">
      <c r="A415" s="8" t="s">
        <v>487</v>
      </c>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x14ac:dyDescent="0.35">
      <c r="A416" s="15" t="s">
        <v>438</v>
      </c>
      <c r="B416" s="15"/>
      <c r="C416" s="15"/>
      <c r="D416" s="15"/>
      <c r="E416" s="15"/>
      <c r="F416" s="15"/>
      <c r="G416" s="15"/>
      <c r="H416" s="15"/>
      <c r="I416" s="15"/>
      <c r="J416" s="15" t="s">
        <v>380</v>
      </c>
      <c r="K416" s="15"/>
      <c r="L416" s="15"/>
      <c r="M416" s="15"/>
      <c r="N416" s="15"/>
      <c r="O416" s="15"/>
      <c r="P416" s="15"/>
      <c r="Q416" s="15"/>
      <c r="R416" s="15"/>
      <c r="S416" s="15" t="s">
        <v>483</v>
      </c>
      <c r="T416" s="15"/>
      <c r="U416" s="15"/>
      <c r="V416" s="15"/>
      <c r="W416" s="15"/>
      <c r="X416" s="15"/>
      <c r="Y416" s="15"/>
      <c r="Z416" s="15"/>
    </row>
    <row r="417" spans="1:26" x14ac:dyDescent="0.35">
      <c r="A417" s="106" t="s">
        <v>24</v>
      </c>
      <c r="B417" s="107" t="s">
        <v>434</v>
      </c>
      <c r="C417" s="109" t="s">
        <v>435</v>
      </c>
      <c r="D417" s="110"/>
      <c r="E417" s="110"/>
      <c r="F417" s="110"/>
      <c r="G417" s="111"/>
      <c r="H417" s="15"/>
      <c r="I417" s="15"/>
      <c r="J417" s="107" t="s">
        <v>24</v>
      </c>
      <c r="K417" s="107" t="s">
        <v>434</v>
      </c>
      <c r="L417" s="112" t="s">
        <v>435</v>
      </c>
      <c r="M417" s="112"/>
      <c r="N417" s="112"/>
      <c r="O417" s="112"/>
      <c r="P417" s="112"/>
      <c r="Q417" s="15"/>
      <c r="R417" s="15"/>
      <c r="S417" s="107" t="s">
        <v>24</v>
      </c>
      <c r="T417" s="107" t="s">
        <v>434</v>
      </c>
      <c r="U417" s="112" t="s">
        <v>435</v>
      </c>
      <c r="V417" s="112"/>
      <c r="W417" s="112"/>
      <c r="X417" s="112"/>
      <c r="Y417" s="112"/>
      <c r="Z417" s="15"/>
    </row>
    <row r="418" spans="1:26" x14ac:dyDescent="0.35">
      <c r="A418" s="106"/>
      <c r="B418" s="108"/>
      <c r="C418" s="30">
        <v>3</v>
      </c>
      <c r="D418" s="30">
        <v>5</v>
      </c>
      <c r="E418" s="30">
        <v>7</v>
      </c>
      <c r="F418" s="30">
        <v>9</v>
      </c>
      <c r="G418" s="30">
        <v>11</v>
      </c>
      <c r="H418" s="15" t="s">
        <v>381</v>
      </c>
      <c r="I418" s="15"/>
      <c r="J418" s="108"/>
      <c r="K418" s="108"/>
      <c r="L418" s="27">
        <v>3</v>
      </c>
      <c r="M418" s="27">
        <v>5</v>
      </c>
      <c r="N418" s="27">
        <v>7</v>
      </c>
      <c r="O418" s="27">
        <v>9</v>
      </c>
      <c r="P418" s="27">
        <v>11</v>
      </c>
      <c r="Q418" s="15" t="s">
        <v>381</v>
      </c>
      <c r="R418" s="15"/>
      <c r="S418" s="108"/>
      <c r="T418" s="108"/>
      <c r="U418" s="27">
        <v>3</v>
      </c>
      <c r="V418" s="27">
        <v>5</v>
      </c>
      <c r="W418" s="27">
        <v>7</v>
      </c>
      <c r="X418" s="27">
        <v>9</v>
      </c>
      <c r="Y418" s="27">
        <v>11</v>
      </c>
      <c r="Z418" s="15"/>
    </row>
    <row r="419" spans="1:26" x14ac:dyDescent="0.35">
      <c r="A419" s="23"/>
      <c r="B419" s="22" t="s">
        <v>388</v>
      </c>
      <c r="C419" s="37">
        <v>8.5000000000000006E-2</v>
      </c>
      <c r="D419" s="38">
        <v>-0.68</v>
      </c>
      <c r="E419" s="37">
        <v>-1.0428571428571429</v>
      </c>
      <c r="F419" s="37">
        <v>-1.1266666666666667</v>
      </c>
      <c r="G419" s="37">
        <v>-1.2702727272727274</v>
      </c>
      <c r="H419" s="13">
        <f>AVERAGE(C419:G419)</f>
        <v>-0.80695930735930743</v>
      </c>
      <c r="I419" s="15"/>
      <c r="J419" s="22"/>
      <c r="K419" s="22" t="s">
        <v>388</v>
      </c>
      <c r="L419" s="15">
        <v>1.2999999999999999E-2</v>
      </c>
      <c r="M419" s="15">
        <v>1.7999999999999999E-2</v>
      </c>
      <c r="N419" s="15">
        <v>2.9000000000000001E-2</v>
      </c>
      <c r="O419" s="15">
        <v>3.4000000000000002E-2</v>
      </c>
      <c r="P419" s="15">
        <v>0.04</v>
      </c>
      <c r="Q419" s="15">
        <f>AVERAGE(L419:P419)</f>
        <v>2.6800000000000001E-2</v>
      </c>
      <c r="R419" s="15"/>
      <c r="S419" s="22"/>
      <c r="T419" s="22" t="s">
        <v>388</v>
      </c>
      <c r="U419" s="15">
        <v>183</v>
      </c>
      <c r="V419" s="15">
        <v>315</v>
      </c>
      <c r="W419" s="15">
        <v>462</v>
      </c>
      <c r="X419" s="15">
        <v>605</v>
      </c>
      <c r="Y419" s="15">
        <v>715</v>
      </c>
      <c r="Z419" s="15">
        <f>AVERAGE(U419:Y419)</f>
        <v>456</v>
      </c>
    </row>
    <row r="420" spans="1:26" ht="15" thickBot="1" x14ac:dyDescent="0.4">
      <c r="A420" s="23"/>
      <c r="B420" s="22" t="s">
        <v>389</v>
      </c>
      <c r="C420" s="37">
        <v>-5.7333333333333326E-2</v>
      </c>
      <c r="D420" s="38">
        <v>-0.91625000000000001</v>
      </c>
      <c r="E420" s="37">
        <v>-0.96999999999999986</v>
      </c>
      <c r="F420" s="37">
        <v>-1.46</v>
      </c>
      <c r="G420" s="37">
        <v>-1.0609090909090908</v>
      </c>
      <c r="H420" s="13">
        <f t="shared" ref="H420:H433" si="29">AVERAGE(C420:G420)</f>
        <v>-0.89289848484848489</v>
      </c>
      <c r="I420" s="15"/>
      <c r="J420" s="22"/>
      <c r="K420" s="22" t="s">
        <v>389</v>
      </c>
      <c r="L420" s="15">
        <v>1.2999999999999999E-2</v>
      </c>
      <c r="M420" s="15">
        <v>2.1000000000000001E-2</v>
      </c>
      <c r="N420" s="15">
        <v>2.7E-2</v>
      </c>
      <c r="O420" s="15">
        <v>3.5999999999999997E-2</v>
      </c>
      <c r="P420" s="15">
        <v>4.2000000000000003E-2</v>
      </c>
      <c r="Q420" s="15">
        <f t="shared" ref="Q420:Q433" si="30">AVERAGE(L420:P420)</f>
        <v>2.7800000000000002E-2</v>
      </c>
      <c r="R420" s="15"/>
      <c r="S420" s="22"/>
      <c r="T420" s="22" t="s">
        <v>389</v>
      </c>
      <c r="U420" s="15">
        <v>114</v>
      </c>
      <c r="V420" s="15">
        <v>174</v>
      </c>
      <c r="W420" s="15">
        <v>265</v>
      </c>
      <c r="X420" s="15">
        <v>340</v>
      </c>
      <c r="Y420" s="15">
        <v>507</v>
      </c>
      <c r="Z420" s="15">
        <f t="shared" ref="Z420:Z433" si="31">AVERAGE(U420:Y420)</f>
        <v>280</v>
      </c>
    </row>
    <row r="421" spans="1:26" x14ac:dyDescent="0.35">
      <c r="A421" s="23" t="s">
        <v>30</v>
      </c>
      <c r="B421" s="22" t="s">
        <v>391</v>
      </c>
      <c r="C421" s="66">
        <v>0.54333333333333333</v>
      </c>
      <c r="D421" s="38">
        <v>0.4768</v>
      </c>
      <c r="E421" s="37">
        <v>6.9999999999999993E-2</v>
      </c>
      <c r="F421" s="37">
        <v>2.4111111111111128E-2</v>
      </c>
      <c r="G421" s="37">
        <v>-0.12745454545454543</v>
      </c>
      <c r="H421" s="13">
        <f t="shared" si="29"/>
        <v>0.19735797979797981</v>
      </c>
      <c r="I421" s="15"/>
      <c r="J421" s="22" t="s">
        <v>30</v>
      </c>
      <c r="K421" s="22" t="s">
        <v>391</v>
      </c>
      <c r="L421" s="15">
        <v>1.6E-2</v>
      </c>
      <c r="M421" s="15">
        <v>2.1999999999999999E-2</v>
      </c>
      <c r="N421" s="15">
        <v>2.7E-2</v>
      </c>
      <c r="O421" s="15">
        <v>3.6999999999999998E-2</v>
      </c>
      <c r="P421" s="15">
        <v>5.3999999999999999E-2</v>
      </c>
      <c r="Q421" s="15">
        <f t="shared" si="30"/>
        <v>3.1199999999999999E-2</v>
      </c>
      <c r="R421" s="15"/>
      <c r="S421" s="22" t="s">
        <v>30</v>
      </c>
      <c r="T421" s="22" t="s">
        <v>391</v>
      </c>
      <c r="U421" s="15">
        <v>320</v>
      </c>
      <c r="V421" s="15">
        <v>489</v>
      </c>
      <c r="W421" s="15">
        <v>791</v>
      </c>
      <c r="X421" s="15">
        <v>940</v>
      </c>
      <c r="Y421" s="15">
        <v>736</v>
      </c>
      <c r="Z421" s="15">
        <f t="shared" si="31"/>
        <v>655.20000000000005</v>
      </c>
    </row>
    <row r="422" spans="1:26" x14ac:dyDescent="0.35">
      <c r="A422" s="23"/>
      <c r="B422" s="22" t="s">
        <v>392</v>
      </c>
      <c r="C422" s="39">
        <v>0.55866666666666664</v>
      </c>
      <c r="D422" s="40">
        <v>0.48719999999999997</v>
      </c>
      <c r="E422" s="39">
        <v>0.40785714285714286</v>
      </c>
      <c r="F422" s="39">
        <v>0.47388888888888897</v>
      </c>
      <c r="G422" s="39">
        <v>0.13681818181818181</v>
      </c>
      <c r="H422" s="42">
        <f t="shared" si="29"/>
        <v>0.41288617604617606</v>
      </c>
      <c r="I422" s="15"/>
      <c r="J422" s="22"/>
      <c r="K422" s="22" t="s">
        <v>392</v>
      </c>
      <c r="L422" s="8">
        <v>0.03</v>
      </c>
      <c r="M422" s="8">
        <v>3.9E-2</v>
      </c>
      <c r="N422" s="8">
        <v>4.9000000000000002E-2</v>
      </c>
      <c r="O422" s="8">
        <v>5.6000000000000001E-2</v>
      </c>
      <c r="P422">
        <v>9.0999999999999998E-2</v>
      </c>
      <c r="Q422" s="15">
        <f t="shared" si="30"/>
        <v>5.3000000000000005E-2</v>
      </c>
      <c r="R422" s="15"/>
      <c r="S422" s="22"/>
      <c r="T422" s="22" t="s">
        <v>392</v>
      </c>
      <c r="U422" s="15">
        <v>152</v>
      </c>
      <c r="V422" s="15">
        <v>199</v>
      </c>
      <c r="W422" s="15">
        <v>295</v>
      </c>
      <c r="X422" s="15">
        <v>399</v>
      </c>
      <c r="Y422">
        <v>565</v>
      </c>
      <c r="Z422" s="15">
        <f t="shared" si="31"/>
        <v>322</v>
      </c>
    </row>
    <row r="423" spans="1:26" x14ac:dyDescent="0.35">
      <c r="A423" s="26"/>
      <c r="B423" s="27" t="s">
        <v>430</v>
      </c>
      <c r="C423" s="38">
        <v>-0.4333333333333334</v>
      </c>
      <c r="D423" s="41">
        <v>-0.63400000000000001</v>
      </c>
      <c r="E423" s="41">
        <v>-0.4002857142857143</v>
      </c>
      <c r="F423" s="41">
        <v>-0.4375</v>
      </c>
      <c r="G423" s="41">
        <v>-0.2037272727272727</v>
      </c>
      <c r="H423" s="13">
        <f t="shared" si="29"/>
        <v>-0.42176926406926407</v>
      </c>
      <c r="I423" s="13"/>
      <c r="J423" s="27"/>
      <c r="K423" s="27" t="s">
        <v>430</v>
      </c>
      <c r="L423" s="41">
        <v>0.01</v>
      </c>
      <c r="M423" s="27">
        <v>1.2999999999999999E-2</v>
      </c>
      <c r="N423" s="27">
        <v>1.2999999999999999E-2</v>
      </c>
      <c r="O423" s="27">
        <v>1.4E-2</v>
      </c>
      <c r="P423" s="27">
        <v>1.7000000000000001E-2</v>
      </c>
      <c r="Q423" s="15">
        <f>AVERAGE(L423:P423)</f>
        <v>1.34E-2</v>
      </c>
      <c r="R423" s="15"/>
      <c r="S423" s="27"/>
      <c r="T423" s="27" t="s">
        <v>430</v>
      </c>
      <c r="U423" s="67">
        <v>58</v>
      </c>
      <c r="V423" s="67">
        <v>77</v>
      </c>
      <c r="W423" s="67">
        <v>81</v>
      </c>
      <c r="X423" s="67">
        <v>90</v>
      </c>
      <c r="Y423" s="67">
        <v>102</v>
      </c>
      <c r="Z423" s="15">
        <f t="shared" si="31"/>
        <v>81.599999999999994</v>
      </c>
    </row>
    <row r="424" spans="1:26" x14ac:dyDescent="0.35">
      <c r="A424" s="23"/>
      <c r="B424" s="22" t="s">
        <v>388</v>
      </c>
      <c r="C424" s="25">
        <v>-0.14000000000000001</v>
      </c>
      <c r="D424" s="25">
        <v>-1.1624999999999999</v>
      </c>
      <c r="E424" s="25">
        <v>-1.0114285714285713</v>
      </c>
      <c r="F424" s="25">
        <v>-1.5541111111111112</v>
      </c>
      <c r="G424" s="25">
        <v>-1.6781818181818182</v>
      </c>
      <c r="H424" s="13">
        <f t="shared" si="29"/>
        <v>-1.1092443001443002</v>
      </c>
      <c r="I424" s="15"/>
      <c r="J424" s="22"/>
      <c r="K424" s="22" t="s">
        <v>388</v>
      </c>
      <c r="L424" s="32">
        <v>8.0000000000000002E-3</v>
      </c>
      <c r="M424" s="32">
        <v>1.2E-2</v>
      </c>
      <c r="N424" s="32">
        <v>1.4999999999999999E-2</v>
      </c>
      <c r="O424" s="32">
        <v>1.7999999999999999E-2</v>
      </c>
      <c r="P424" s="32">
        <v>2.3E-2</v>
      </c>
      <c r="Q424" s="15">
        <f t="shared" si="30"/>
        <v>1.5200000000000002E-2</v>
      </c>
      <c r="R424" s="15"/>
      <c r="S424" s="22"/>
      <c r="T424" s="22" t="s">
        <v>388</v>
      </c>
      <c r="U424" s="32">
        <v>362</v>
      </c>
      <c r="V424" s="32">
        <v>544</v>
      </c>
      <c r="W424" s="32">
        <v>745</v>
      </c>
      <c r="X424" s="32">
        <v>977</v>
      </c>
      <c r="Y424" s="32">
        <v>1330</v>
      </c>
      <c r="Z424" s="15">
        <f t="shared" si="31"/>
        <v>791.6</v>
      </c>
    </row>
    <row r="425" spans="1:26" x14ac:dyDescent="0.35">
      <c r="A425" s="23"/>
      <c r="B425" s="22" t="s">
        <v>389</v>
      </c>
      <c r="C425" s="25">
        <v>-1.1866666666666668</v>
      </c>
      <c r="D425" s="25">
        <v>-1.165</v>
      </c>
      <c r="E425" s="25">
        <v>-0.90971428571428592</v>
      </c>
      <c r="F425" s="25">
        <v>-1.1633333333333333</v>
      </c>
      <c r="G425" s="25">
        <v>-1.7190909090909094</v>
      </c>
      <c r="H425" s="13">
        <f t="shared" si="29"/>
        <v>-1.2287610389610391</v>
      </c>
      <c r="I425" s="15"/>
      <c r="J425" s="22"/>
      <c r="K425" s="22" t="s">
        <v>389</v>
      </c>
      <c r="L425" s="32">
        <v>8.0000000000000002E-3</v>
      </c>
      <c r="M425" s="32">
        <v>1.0999999999999999E-2</v>
      </c>
      <c r="N425" s="32">
        <v>1.4999999999999999E-2</v>
      </c>
      <c r="O425" s="32">
        <v>1.7999999999999999E-2</v>
      </c>
      <c r="P425" s="32">
        <v>2.3E-2</v>
      </c>
      <c r="Q425" s="15">
        <f t="shared" si="30"/>
        <v>1.5000000000000003E-2</v>
      </c>
      <c r="R425" s="15"/>
      <c r="S425" s="22"/>
      <c r="T425" s="22" t="s">
        <v>389</v>
      </c>
      <c r="U425" s="15">
        <v>243</v>
      </c>
      <c r="V425" s="15">
        <v>458</v>
      </c>
      <c r="W425" s="15">
        <v>665</v>
      </c>
      <c r="X425" s="15">
        <v>785</v>
      </c>
      <c r="Y425" s="15">
        <v>1134</v>
      </c>
      <c r="Z425" s="15">
        <f t="shared" si="31"/>
        <v>657</v>
      </c>
    </row>
    <row r="426" spans="1:26" x14ac:dyDescent="0.35">
      <c r="A426" s="23" t="s">
        <v>31</v>
      </c>
      <c r="B426" s="22" t="s">
        <v>391</v>
      </c>
      <c r="C426" s="62">
        <v>-0.10666666666666665</v>
      </c>
      <c r="D426" s="25">
        <v>-0.32200000000000006</v>
      </c>
      <c r="E426" s="25">
        <v>-0.32428571428571423</v>
      </c>
      <c r="F426" s="25">
        <v>-0.34955555555555562</v>
      </c>
      <c r="G426" s="25">
        <v>-0.4936363636363636</v>
      </c>
      <c r="H426" s="13">
        <f t="shared" si="29"/>
        <v>-0.31922886002886008</v>
      </c>
      <c r="I426" s="15"/>
      <c r="J426" s="22" t="s">
        <v>31</v>
      </c>
      <c r="K426" s="22" t="s">
        <v>391</v>
      </c>
      <c r="L426" s="15">
        <v>8.9999999999999993E-3</v>
      </c>
      <c r="M426" s="15">
        <v>1.2E-2</v>
      </c>
      <c r="N426" s="32">
        <v>1.7000000000000001E-2</v>
      </c>
      <c r="O426" s="32">
        <v>2.5999999999999999E-2</v>
      </c>
      <c r="P426" s="32">
        <v>3.1E-2</v>
      </c>
      <c r="Q426" s="15">
        <f t="shared" si="30"/>
        <v>1.9E-2</v>
      </c>
      <c r="R426" s="15"/>
      <c r="S426" s="22" t="s">
        <v>31</v>
      </c>
      <c r="T426" s="22" t="s">
        <v>391</v>
      </c>
      <c r="U426" s="15">
        <v>694</v>
      </c>
      <c r="V426" s="15">
        <v>766</v>
      </c>
      <c r="W426" s="15">
        <v>930</v>
      </c>
      <c r="X426" s="15">
        <v>1275</v>
      </c>
      <c r="Y426" s="15">
        <v>1339</v>
      </c>
      <c r="Z426" s="15">
        <f t="shared" si="31"/>
        <v>1000.8</v>
      </c>
    </row>
    <row r="427" spans="1:26" x14ac:dyDescent="0.35">
      <c r="A427" s="23"/>
      <c r="B427" s="22" t="s">
        <v>392</v>
      </c>
      <c r="C427" s="33">
        <v>0.505</v>
      </c>
      <c r="D427" s="33">
        <v>0.4304</v>
      </c>
      <c r="E427" s="33">
        <v>0.5971428571428572</v>
      </c>
      <c r="F427" s="33">
        <v>0.65966666666666685</v>
      </c>
      <c r="G427" s="33">
        <v>0.48736363636363633</v>
      </c>
      <c r="H427" s="42">
        <f t="shared" si="29"/>
        <v>0.53591463203463197</v>
      </c>
      <c r="I427" s="15"/>
      <c r="J427" s="22"/>
      <c r="K427" s="22" t="s">
        <v>392</v>
      </c>
      <c r="L427" s="8">
        <v>1.9E-2</v>
      </c>
      <c r="M427" s="8">
        <v>2.7E-2</v>
      </c>
      <c r="N427" s="36">
        <v>3.7999999999999999E-2</v>
      </c>
      <c r="O427" s="8">
        <v>5.0999999999999997E-2</v>
      </c>
      <c r="P427" s="36">
        <v>7.2999999999999995E-2</v>
      </c>
      <c r="Q427" s="15">
        <f t="shared" si="30"/>
        <v>4.1599999999999991E-2</v>
      </c>
      <c r="R427" s="15"/>
      <c r="S427" s="22"/>
      <c r="T427" s="22" t="s">
        <v>392</v>
      </c>
      <c r="U427" s="15">
        <v>354</v>
      </c>
      <c r="V427" s="15">
        <v>438</v>
      </c>
      <c r="W427" s="15">
        <v>392</v>
      </c>
      <c r="X427" s="15">
        <v>714</v>
      </c>
      <c r="Y427" s="15">
        <v>823</v>
      </c>
      <c r="Z427" s="15">
        <f t="shared" si="31"/>
        <v>544.20000000000005</v>
      </c>
    </row>
    <row r="428" spans="1:26" x14ac:dyDescent="0.35">
      <c r="A428" s="26"/>
      <c r="B428" s="27" t="s">
        <v>430</v>
      </c>
      <c r="C428" s="29">
        <v>-7.0000000000000007E-2</v>
      </c>
      <c r="D428" s="29">
        <v>-0.22250000000000003</v>
      </c>
      <c r="E428" s="29">
        <v>-0.29857142857142865</v>
      </c>
      <c r="F428" s="63">
        <v>2.5555555555555578E-2</v>
      </c>
      <c r="G428" s="29">
        <v>0.13981818181818179</v>
      </c>
      <c r="H428" s="13">
        <f t="shared" si="29"/>
        <v>-8.5139538239538265E-2</v>
      </c>
      <c r="I428" s="15"/>
      <c r="J428" s="27"/>
      <c r="K428" s="27" t="s">
        <v>430</v>
      </c>
      <c r="L428" s="27">
        <v>5.0000000000000001E-3</v>
      </c>
      <c r="M428" s="27">
        <v>5.0000000000000001E-3</v>
      </c>
      <c r="N428" s="27">
        <v>7.0000000000000001E-3</v>
      </c>
      <c r="O428" s="27">
        <v>7.0000000000000001E-3</v>
      </c>
      <c r="P428" s="27">
        <v>7.0000000000000001E-3</v>
      </c>
      <c r="Q428" s="15">
        <f t="shared" si="30"/>
        <v>6.1999999999999998E-3</v>
      </c>
      <c r="R428" s="15"/>
      <c r="S428" s="27"/>
      <c r="T428" s="27" t="s">
        <v>430</v>
      </c>
      <c r="U428" s="68">
        <v>104</v>
      </c>
      <c r="V428" s="67">
        <v>118</v>
      </c>
      <c r="W428" s="67">
        <v>131</v>
      </c>
      <c r="X428" s="67">
        <v>148</v>
      </c>
      <c r="Y428" s="67">
        <v>162</v>
      </c>
      <c r="Z428" s="15">
        <f t="shared" si="31"/>
        <v>132.6</v>
      </c>
    </row>
    <row r="429" spans="1:26" x14ac:dyDescent="0.35">
      <c r="A429" s="23"/>
      <c r="B429" s="22" t="s">
        <v>388</v>
      </c>
      <c r="C429" s="22">
        <v>-0.75</v>
      </c>
      <c r="D429" s="25">
        <v>-0.55499999999999994</v>
      </c>
      <c r="E429" s="25">
        <v>-1.24</v>
      </c>
      <c r="F429" s="25">
        <v>-1.143</v>
      </c>
      <c r="G429" s="25">
        <v>-1.4395454545454547</v>
      </c>
      <c r="H429" s="13">
        <f t="shared" si="29"/>
        <v>-1.0255090909090909</v>
      </c>
      <c r="I429" s="15"/>
      <c r="J429" s="22"/>
      <c r="K429" s="22" t="s">
        <v>388</v>
      </c>
      <c r="L429" s="32">
        <v>7.0000000000000001E-3</v>
      </c>
      <c r="M429" s="32">
        <v>1.0999999999999999E-2</v>
      </c>
      <c r="N429" s="32">
        <v>1.4E-2</v>
      </c>
      <c r="O429" s="32">
        <v>1.7000000000000001E-2</v>
      </c>
      <c r="P429" s="32">
        <v>2.1000000000000001E-2</v>
      </c>
      <c r="Q429" s="15">
        <f t="shared" si="30"/>
        <v>1.4000000000000002E-2</v>
      </c>
      <c r="R429" s="15"/>
      <c r="S429" s="22"/>
      <c r="T429" s="22" t="s">
        <v>388</v>
      </c>
      <c r="U429" s="15">
        <v>1321</v>
      </c>
      <c r="V429" s="32">
        <v>1407</v>
      </c>
      <c r="W429" s="32">
        <v>1501</v>
      </c>
      <c r="X429" s="32">
        <v>1980</v>
      </c>
      <c r="Y429" s="32">
        <v>2582</v>
      </c>
      <c r="Z429" s="15">
        <f t="shared" si="31"/>
        <v>1758.2</v>
      </c>
    </row>
    <row r="430" spans="1:26" x14ac:dyDescent="0.35">
      <c r="A430" s="23"/>
      <c r="B430" s="22" t="s">
        <v>389</v>
      </c>
      <c r="C430" s="37">
        <v>-0.95666666666666667</v>
      </c>
      <c r="D430" s="25">
        <v>-1.1924999999999999</v>
      </c>
      <c r="E430" s="25">
        <v>-1.0408571428571427</v>
      </c>
      <c r="F430" s="25">
        <v>-1.2433333333333334</v>
      </c>
      <c r="G430" s="25">
        <v>-1.270909090909091</v>
      </c>
      <c r="H430" s="13">
        <f t="shared" si="29"/>
        <v>-1.1408532467532466</v>
      </c>
      <c r="I430" s="15"/>
      <c r="J430" s="22"/>
      <c r="K430" s="22" t="s">
        <v>389</v>
      </c>
      <c r="L430" s="32">
        <v>8.0000000000000002E-3</v>
      </c>
      <c r="M430" s="15">
        <v>1.2E-2</v>
      </c>
      <c r="N430" s="32">
        <v>1.4999999999999999E-2</v>
      </c>
      <c r="O430" s="32">
        <v>1.7000000000000001E-2</v>
      </c>
      <c r="P430" s="32">
        <v>2.1000000000000001E-2</v>
      </c>
      <c r="Q430" s="15">
        <f t="shared" si="30"/>
        <v>1.4600000000000002E-2</v>
      </c>
      <c r="R430" s="15"/>
      <c r="S430" s="22"/>
      <c r="T430" s="22" t="s">
        <v>389</v>
      </c>
      <c r="U430" s="15">
        <v>582</v>
      </c>
      <c r="V430" s="15">
        <v>1346</v>
      </c>
      <c r="W430" s="15">
        <v>1127</v>
      </c>
      <c r="X430" s="15">
        <v>1253</v>
      </c>
      <c r="Y430" s="8">
        <v>1565</v>
      </c>
      <c r="Z430" s="15">
        <f t="shared" si="31"/>
        <v>1174.5999999999999</v>
      </c>
    </row>
    <row r="431" spans="1:26" x14ac:dyDescent="0.35">
      <c r="A431" s="23" t="s">
        <v>255</v>
      </c>
      <c r="B431" s="22" t="s">
        <v>391</v>
      </c>
      <c r="C431" s="25">
        <v>-5.6666666666666678E-2</v>
      </c>
      <c r="D431" s="25">
        <v>-0.64799999999999991</v>
      </c>
      <c r="E431" s="25">
        <v>-0.28857142857142859</v>
      </c>
      <c r="F431" s="25">
        <v>-0.55111111111111111</v>
      </c>
      <c r="G431" s="25">
        <v>-0.40209090909090917</v>
      </c>
      <c r="H431" s="13">
        <f t="shared" si="29"/>
        <v>-0.38928802308802302</v>
      </c>
      <c r="I431" s="15"/>
      <c r="J431" s="22" t="s">
        <v>255</v>
      </c>
      <c r="K431" s="22" t="s">
        <v>391</v>
      </c>
      <c r="L431" s="15">
        <v>8.0000000000000002E-3</v>
      </c>
      <c r="M431" s="15">
        <v>1.7999999999999999E-2</v>
      </c>
      <c r="N431" s="15">
        <v>3.5999999999999997E-2</v>
      </c>
      <c r="O431" s="15">
        <v>3.9E-2</v>
      </c>
      <c r="P431" s="15">
        <v>4.5999999999999999E-2</v>
      </c>
      <c r="Q431" s="15">
        <f t="shared" si="30"/>
        <v>2.9400000000000003E-2</v>
      </c>
      <c r="R431" s="15"/>
      <c r="S431" s="22" t="s">
        <v>255</v>
      </c>
      <c r="T431" s="22" t="s">
        <v>391</v>
      </c>
      <c r="U431" s="15">
        <v>847</v>
      </c>
      <c r="V431" s="15">
        <v>1112</v>
      </c>
      <c r="W431" s="15">
        <v>1402</v>
      </c>
      <c r="X431" s="15">
        <v>1809</v>
      </c>
      <c r="Y431" s="15">
        <v>2308</v>
      </c>
      <c r="Z431" s="15">
        <f t="shared" si="31"/>
        <v>1495.6</v>
      </c>
    </row>
    <row r="432" spans="1:26" x14ac:dyDescent="0.35">
      <c r="A432" s="23"/>
      <c r="B432" s="22" t="s">
        <v>392</v>
      </c>
      <c r="C432" s="24">
        <v>0.17</v>
      </c>
      <c r="D432" s="25">
        <v>-0.27600000000000002</v>
      </c>
      <c r="E432" s="25">
        <v>-0.83571428571428563</v>
      </c>
      <c r="F432" s="25">
        <v>-0.64233333333333331</v>
      </c>
      <c r="G432" s="25">
        <v>-0.88363636363636355</v>
      </c>
      <c r="H432" s="13">
        <f t="shared" si="29"/>
        <v>-0.49353679653679644</v>
      </c>
      <c r="I432" s="15"/>
      <c r="J432" s="22"/>
      <c r="K432" s="22" t="s">
        <v>392</v>
      </c>
      <c r="L432" s="8">
        <v>1.4E-2</v>
      </c>
      <c r="M432" s="8">
        <v>5.0999999999999997E-2</v>
      </c>
      <c r="N432" s="8">
        <v>0.06</v>
      </c>
      <c r="O432" s="8">
        <v>6.7000000000000004E-2</v>
      </c>
      <c r="P432" s="8">
        <v>8.1000000000000003E-2</v>
      </c>
      <c r="Q432" s="15">
        <f t="shared" si="30"/>
        <v>5.4600000000000003E-2</v>
      </c>
      <c r="R432" s="15"/>
      <c r="S432" s="22"/>
      <c r="T432" s="22" t="s">
        <v>392</v>
      </c>
      <c r="U432" s="8">
        <v>510</v>
      </c>
      <c r="V432" s="8">
        <v>680</v>
      </c>
      <c r="W432" s="8">
        <v>1046</v>
      </c>
      <c r="X432" s="15">
        <v>1268</v>
      </c>
      <c r="Y432" s="15">
        <v>2606</v>
      </c>
      <c r="Z432" s="15">
        <f>AVERAGE(U432:Y432)</f>
        <v>1222</v>
      </c>
    </row>
    <row r="433" spans="1:26" x14ac:dyDescent="0.35">
      <c r="A433" s="26"/>
      <c r="B433" s="27" t="s">
        <v>430</v>
      </c>
      <c r="C433" s="35">
        <v>0.27</v>
      </c>
      <c r="D433" s="34">
        <v>0.21124999999999999</v>
      </c>
      <c r="E433" s="35">
        <v>2.57142857142857E-2</v>
      </c>
      <c r="F433" s="34">
        <v>0.17777777777777778</v>
      </c>
      <c r="G433" s="34">
        <v>-0.11363636363636366</v>
      </c>
      <c r="H433" s="42">
        <f t="shared" si="29"/>
        <v>0.11422113997113999</v>
      </c>
      <c r="I433" s="15"/>
      <c r="J433" s="27"/>
      <c r="K433" s="27" t="s">
        <v>430</v>
      </c>
      <c r="L433" s="27">
        <v>5.0000000000000001E-3</v>
      </c>
      <c r="M433" s="27">
        <v>6.0000000000000001E-3</v>
      </c>
      <c r="N433" s="27">
        <v>6.1999999999999998E-3</v>
      </c>
      <c r="O433" s="27">
        <v>7.0000000000000001E-3</v>
      </c>
      <c r="P433" s="27">
        <v>7.0000000000000001E-3</v>
      </c>
      <c r="Q433" s="15">
        <f t="shared" si="30"/>
        <v>6.2399999999999999E-3</v>
      </c>
      <c r="R433" s="15"/>
      <c r="S433" s="27"/>
      <c r="T433" s="27" t="s">
        <v>430</v>
      </c>
      <c r="U433" s="27">
        <v>808</v>
      </c>
      <c r="V433" s="27">
        <v>1021</v>
      </c>
      <c r="W433" s="27">
        <v>1052</v>
      </c>
      <c r="X433" s="67">
        <v>1251</v>
      </c>
      <c r="Y433" s="27">
        <v>1865</v>
      </c>
      <c r="Z433" s="15">
        <f t="shared" si="31"/>
        <v>1199.4000000000001</v>
      </c>
    </row>
    <row r="434" spans="1:26" x14ac:dyDescent="0.35">
      <c r="C434" s="38">
        <f>AVERAGE(C422,C427,C432)</f>
        <v>0.41122222222222221</v>
      </c>
      <c r="D434" s="38">
        <f>AVERAGE(D422,D427,D432)</f>
        <v>0.21386666666666665</v>
      </c>
      <c r="E434" s="38">
        <f t="shared" ref="E434:G434" si="32">AVERAGE(E422,E427,E432)</f>
        <v>5.6428571428571495E-2</v>
      </c>
      <c r="F434" s="38">
        <f t="shared" si="32"/>
        <v>0.16374074074074085</v>
      </c>
      <c r="G434" s="38">
        <f t="shared" si="32"/>
        <v>-8.6484848484848456E-2</v>
      </c>
      <c r="L434" s="38">
        <f>AVERAGE(L422,L427,L432)</f>
        <v>2.1000000000000001E-2</v>
      </c>
      <c r="M434" s="38">
        <f t="shared" ref="M434:P434" si="33">AVERAGE(M422,M427,M432)</f>
        <v>3.9E-2</v>
      </c>
      <c r="N434" s="38">
        <f t="shared" si="33"/>
        <v>4.8999999999999995E-2</v>
      </c>
      <c r="O434" s="38">
        <f t="shared" si="33"/>
        <v>5.7999999999999996E-2</v>
      </c>
      <c r="P434" s="38">
        <f t="shared" si="33"/>
        <v>8.1666666666666665E-2</v>
      </c>
    </row>
    <row r="435" spans="1:26" x14ac:dyDescent="0.35">
      <c r="C435" s="38">
        <f>AVERAGE(C421,C426,C431)</f>
        <v>0.12666666666666668</v>
      </c>
      <c r="D435" s="38">
        <f>AVERAGE(D421,D426,D431)</f>
        <v>-0.16439999999999999</v>
      </c>
      <c r="E435" s="38">
        <f t="shared" ref="E435:G435" si="34">AVERAGE(E421,E426,E431)</f>
        <v>-0.18095238095238095</v>
      </c>
      <c r="F435" s="38">
        <f t="shared" si="34"/>
        <v>-0.29218518518518516</v>
      </c>
      <c r="G435" s="38">
        <f t="shared" si="34"/>
        <v>-0.34106060606060606</v>
      </c>
    </row>
    <row r="436" spans="1:26" x14ac:dyDescent="0.35">
      <c r="Z436">
        <f>AVERAGE(Z423,Z428,Z433)</f>
        <v>471.20000000000005</v>
      </c>
    </row>
    <row r="437" spans="1:26" x14ac:dyDescent="0.35">
      <c r="D437">
        <v>0.18396250000000003</v>
      </c>
      <c r="E437">
        <v>0.11298214285714289</v>
      </c>
      <c r="Z437">
        <f>AVERAGE(Z422,Z427,Z432)</f>
        <v>696.06666666666661</v>
      </c>
    </row>
    <row r="438" spans="1:26" x14ac:dyDescent="0.35">
      <c r="D438">
        <v>-0.32363999999999993</v>
      </c>
      <c r="E438">
        <v>-0.36736952380952381</v>
      </c>
      <c r="Z438">
        <f>AVERAGE(Z421,Z426,Z431)</f>
        <v>1050.5333333333333</v>
      </c>
    </row>
    <row r="439" spans="1:26" x14ac:dyDescent="0.35">
      <c r="D439">
        <v>-0.41120666666666666</v>
      </c>
      <c r="E439">
        <v>-0.48410476190476182</v>
      </c>
      <c r="Z439">
        <f>AVERAGE(Z420,Z425,Z430)</f>
        <v>703.86666666666667</v>
      </c>
    </row>
    <row r="440" spans="1:26" x14ac:dyDescent="0.35">
      <c r="D440" s="13">
        <f>AVERAGE(D437:D439)</f>
        <v>-0.18362805555555553</v>
      </c>
      <c r="E440" s="13">
        <f>AVERAGE(E437:E439)</f>
        <v>-0.24616404761904756</v>
      </c>
    </row>
    <row r="442" spans="1:26" x14ac:dyDescent="0.35">
      <c r="B442" s="71" t="s">
        <v>520</v>
      </c>
      <c r="C442" s="71">
        <v>3</v>
      </c>
      <c r="D442" s="71">
        <v>5</v>
      </c>
      <c r="E442" s="71">
        <v>7</v>
      </c>
      <c r="F442" s="71">
        <v>9</v>
      </c>
      <c r="G442" s="71">
        <v>11</v>
      </c>
      <c r="K442" s="71"/>
      <c r="L442" s="71">
        <v>3</v>
      </c>
      <c r="M442" s="71">
        <v>5</v>
      </c>
      <c r="N442" s="71">
        <v>7</v>
      </c>
      <c r="O442" s="71">
        <v>9</v>
      </c>
      <c r="P442" s="71">
        <v>11</v>
      </c>
      <c r="T442" s="71"/>
      <c r="U442" s="71">
        <v>3</v>
      </c>
      <c r="V442" s="71">
        <v>5</v>
      </c>
      <c r="W442" s="71">
        <v>7</v>
      </c>
      <c r="X442" s="71">
        <v>9</v>
      </c>
      <c r="Y442" s="71">
        <v>11</v>
      </c>
    </row>
    <row r="443" spans="1:26" x14ac:dyDescent="0.35">
      <c r="B443" s="61">
        <v>500</v>
      </c>
      <c r="C443" s="89">
        <v>0.45900000000000002</v>
      </c>
      <c r="D443" s="89">
        <v>0.48119999999999996</v>
      </c>
      <c r="E443" s="89">
        <v>0.51900000000000002</v>
      </c>
      <c r="F443" s="89">
        <v>0.5073333333333333</v>
      </c>
      <c r="G443" s="89">
        <v>0.33427272727272733</v>
      </c>
      <c r="K443" s="94">
        <v>500</v>
      </c>
      <c r="L443" s="94">
        <v>0.08</v>
      </c>
      <c r="M443" s="94">
        <v>0.1</v>
      </c>
      <c r="N443" s="94">
        <v>0.128</v>
      </c>
      <c r="O443" s="94">
        <v>0.13</v>
      </c>
      <c r="P443" s="94">
        <v>0.21199999999999999</v>
      </c>
      <c r="T443" s="94">
        <v>500</v>
      </c>
      <c r="U443" s="94">
        <v>76.599999999999994</v>
      </c>
      <c r="V443" s="94">
        <v>115.8</v>
      </c>
      <c r="W443" s="94">
        <v>125</v>
      </c>
      <c r="X443" s="94">
        <v>157.19999999999999</v>
      </c>
      <c r="Y443" s="94">
        <v>208.6</v>
      </c>
    </row>
    <row r="444" spans="1:26" x14ac:dyDescent="0.35">
      <c r="A444" t="s">
        <v>30</v>
      </c>
      <c r="B444" s="61">
        <v>1000</v>
      </c>
      <c r="C444" s="89">
        <v>0.54666666666666675</v>
      </c>
      <c r="D444" s="89">
        <v>0.56399999999999995</v>
      </c>
      <c r="E444" s="89">
        <v>0.51985714285714291</v>
      </c>
      <c r="F444" s="89">
        <v>0.4097777777777778</v>
      </c>
      <c r="G444" s="89">
        <v>0.27272727272727271</v>
      </c>
      <c r="K444" s="94">
        <v>1000</v>
      </c>
      <c r="L444" s="94">
        <v>4.2999999999999997E-2</v>
      </c>
      <c r="M444" s="94">
        <v>5.3999999999999999E-2</v>
      </c>
      <c r="N444" s="94">
        <v>6.4000000000000001E-2</v>
      </c>
      <c r="O444" s="94">
        <v>0.108</v>
      </c>
      <c r="P444" s="94">
        <v>0.13</v>
      </c>
      <c r="T444" s="94">
        <v>1000</v>
      </c>
      <c r="U444" s="94">
        <v>97</v>
      </c>
      <c r="V444" s="94">
        <v>133</v>
      </c>
      <c r="W444" s="94">
        <v>179</v>
      </c>
      <c r="X444" s="94">
        <v>211</v>
      </c>
      <c r="Y444" s="94">
        <v>255</v>
      </c>
    </row>
    <row r="445" spans="1:26" x14ac:dyDescent="0.35">
      <c r="B445" s="61">
        <v>1500</v>
      </c>
      <c r="C445" s="89">
        <v>0.55866666666666664</v>
      </c>
      <c r="D445" s="89">
        <v>0.48719999999999997</v>
      </c>
      <c r="E445" s="89">
        <v>0.40785714285714286</v>
      </c>
      <c r="F445" s="89">
        <v>0.47388888888888897</v>
      </c>
      <c r="G445" s="89">
        <v>0.13681818181818181</v>
      </c>
      <c r="K445" s="94">
        <v>1500</v>
      </c>
      <c r="L445" s="94">
        <v>0.03</v>
      </c>
      <c r="M445" s="94">
        <v>3.9E-2</v>
      </c>
      <c r="N445" s="94">
        <v>4.9000000000000002E-2</v>
      </c>
      <c r="O445" s="94">
        <v>5.6000000000000001E-2</v>
      </c>
      <c r="P445" s="94">
        <v>9.0999999999999998E-2</v>
      </c>
      <c r="T445" s="94">
        <v>1500</v>
      </c>
      <c r="U445" s="94">
        <v>152</v>
      </c>
      <c r="V445" s="94">
        <v>199</v>
      </c>
      <c r="W445" s="94">
        <v>295</v>
      </c>
      <c r="X445" s="94">
        <v>399</v>
      </c>
      <c r="Y445" s="94">
        <v>565</v>
      </c>
    </row>
    <row r="446" spans="1:26" x14ac:dyDescent="0.35">
      <c r="B446" s="61">
        <v>500</v>
      </c>
      <c r="C446" s="90">
        <v>0.61599999999999999</v>
      </c>
      <c r="D446" s="90">
        <v>0.73199999999999998</v>
      </c>
      <c r="E446" s="90">
        <v>0.45871428571428569</v>
      </c>
      <c r="F446" s="90">
        <v>-4.8222222222222284E-2</v>
      </c>
      <c r="G446" s="90">
        <v>6.5818181818181817E-2</v>
      </c>
      <c r="K446" s="94">
        <v>500</v>
      </c>
      <c r="L446" s="94">
        <v>5.6000000000000001E-2</v>
      </c>
      <c r="M446" s="94">
        <v>9.7000000000000003E-2</v>
      </c>
      <c r="N446" s="95">
        <v>0.16300000000000001</v>
      </c>
      <c r="O446" s="94">
        <v>0.21099999999999999</v>
      </c>
      <c r="P446" s="95">
        <v>0.254</v>
      </c>
      <c r="T446" s="94">
        <v>500</v>
      </c>
      <c r="U446" s="94">
        <v>93.9</v>
      </c>
      <c r="V446" s="94">
        <v>117.6</v>
      </c>
      <c r="W446" s="94">
        <v>145.5</v>
      </c>
      <c r="X446" s="94">
        <v>177.8</v>
      </c>
      <c r="Y446" s="94">
        <v>245.6</v>
      </c>
    </row>
    <row r="447" spans="1:26" x14ac:dyDescent="0.35">
      <c r="A447" t="s">
        <v>31</v>
      </c>
      <c r="B447" s="61">
        <v>1000</v>
      </c>
      <c r="C447" s="90">
        <v>0.40599999999999997</v>
      </c>
      <c r="D447" s="90">
        <v>0.59800000000000009</v>
      </c>
      <c r="E447" s="90">
        <v>0.49442857142857149</v>
      </c>
      <c r="F447" s="90">
        <v>0.17566666666666669</v>
      </c>
      <c r="G447" s="90">
        <v>0.13918181818181821</v>
      </c>
      <c r="K447" s="94">
        <v>1000</v>
      </c>
      <c r="L447" s="94">
        <v>3.1E-2</v>
      </c>
      <c r="M447" s="94">
        <v>5.1999999999999998E-2</v>
      </c>
      <c r="N447" s="95">
        <v>7.3999999999999996E-2</v>
      </c>
      <c r="O447" s="94">
        <v>0.104</v>
      </c>
      <c r="P447" s="94">
        <v>0.10299999999999999</v>
      </c>
      <c r="T447" s="94">
        <v>1000</v>
      </c>
      <c r="U447" s="94">
        <v>130</v>
      </c>
      <c r="V447" s="94">
        <v>170</v>
      </c>
      <c r="W447" s="94">
        <v>201</v>
      </c>
      <c r="X447" s="94">
        <v>242</v>
      </c>
      <c r="Y447" s="94">
        <v>298</v>
      </c>
    </row>
    <row r="448" spans="1:26" x14ac:dyDescent="0.35">
      <c r="B448" s="61">
        <v>1500</v>
      </c>
      <c r="C448" s="90">
        <v>0.505</v>
      </c>
      <c r="D448" s="90">
        <v>0.4304</v>
      </c>
      <c r="E448" s="90">
        <v>0.5971428571428572</v>
      </c>
      <c r="F448" s="90">
        <v>0.65966666666666685</v>
      </c>
      <c r="G448" s="90">
        <v>0.48736363636363633</v>
      </c>
      <c r="K448" s="94">
        <v>1500</v>
      </c>
      <c r="L448" s="94">
        <v>1.9E-2</v>
      </c>
      <c r="M448" s="94">
        <v>2.7E-2</v>
      </c>
      <c r="N448" s="95">
        <v>3.7999999999999999E-2</v>
      </c>
      <c r="O448" s="94">
        <v>5.0999999999999997E-2</v>
      </c>
      <c r="P448" s="95">
        <v>7.2999999999999995E-2</v>
      </c>
      <c r="T448" s="94">
        <v>1500</v>
      </c>
      <c r="U448" s="94">
        <v>354</v>
      </c>
      <c r="V448" s="94">
        <v>438</v>
      </c>
      <c r="W448" s="94">
        <v>392</v>
      </c>
      <c r="X448" s="94">
        <v>714</v>
      </c>
      <c r="Y448" s="94">
        <v>823</v>
      </c>
    </row>
    <row r="449" spans="1:30" x14ac:dyDescent="0.35">
      <c r="B449" s="61">
        <v>500</v>
      </c>
      <c r="C449" s="91">
        <v>0.14266666666666669</v>
      </c>
      <c r="D449" s="92">
        <v>-0.62620000000000009</v>
      </c>
      <c r="E449" s="92">
        <v>-0.35385714285714281</v>
      </c>
      <c r="F449" s="92">
        <v>-0.62077777777777776</v>
      </c>
      <c r="G449" s="92">
        <v>-0.83372727272727287</v>
      </c>
      <c r="K449" s="94">
        <v>500</v>
      </c>
      <c r="L449" s="94">
        <v>3.6999999999999998E-2</v>
      </c>
      <c r="M449" s="94">
        <v>0.12</v>
      </c>
      <c r="N449" s="94">
        <v>0.151</v>
      </c>
      <c r="O449" s="94">
        <v>0.16900000000000001</v>
      </c>
      <c r="P449" s="94">
        <v>0.18</v>
      </c>
      <c r="T449" s="94">
        <v>500</v>
      </c>
      <c r="U449" s="94">
        <v>412.8</v>
      </c>
      <c r="V449" s="94">
        <v>543.29999999999995</v>
      </c>
      <c r="W449" s="94">
        <v>714</v>
      </c>
      <c r="X449" s="94">
        <v>854.6</v>
      </c>
      <c r="Y449" s="94">
        <v>1065.7</v>
      </c>
    </row>
    <row r="450" spans="1:30" x14ac:dyDescent="0.35">
      <c r="A450" t="s">
        <v>255</v>
      </c>
      <c r="B450" s="61">
        <v>1000</v>
      </c>
      <c r="C450" s="93">
        <v>0.23666666666666666</v>
      </c>
      <c r="D450" s="92">
        <v>-0.24099999999999994</v>
      </c>
      <c r="E450" s="92">
        <v>-0.36828571428571433</v>
      </c>
      <c r="F450" s="92">
        <v>-0.91333333333333344</v>
      </c>
      <c r="G450" s="92">
        <v>-1.0381818181818181</v>
      </c>
      <c r="K450" s="94">
        <v>1000</v>
      </c>
      <c r="L450" s="94">
        <v>0.02</v>
      </c>
      <c r="M450" s="94">
        <v>6.4000000000000001E-2</v>
      </c>
      <c r="N450" s="94">
        <v>7.4999999999999997E-2</v>
      </c>
      <c r="O450" s="94">
        <v>9.2999999999999999E-2</v>
      </c>
      <c r="P450" s="94">
        <v>9.8000000000000004E-2</v>
      </c>
      <c r="T450" s="94">
        <v>1000</v>
      </c>
      <c r="U450" s="94">
        <v>349</v>
      </c>
      <c r="V450" s="94">
        <v>461</v>
      </c>
      <c r="W450" s="94">
        <v>668</v>
      </c>
      <c r="X450" s="94">
        <v>723</v>
      </c>
      <c r="Y450" s="94">
        <v>816</v>
      </c>
    </row>
    <row r="451" spans="1:30" x14ac:dyDescent="0.35">
      <c r="B451" s="61">
        <v>1500</v>
      </c>
      <c r="C451" s="91">
        <v>0.17</v>
      </c>
      <c r="D451" s="92">
        <v>-0.27600000000000002</v>
      </c>
      <c r="E451" s="92">
        <v>-0.83571428571428563</v>
      </c>
      <c r="F451" s="92">
        <v>-0.64233333333333331</v>
      </c>
      <c r="G451" s="92">
        <v>-0.88363636363636355</v>
      </c>
      <c r="K451" s="94">
        <v>1500</v>
      </c>
      <c r="L451" s="94">
        <v>1.4E-2</v>
      </c>
      <c r="M451" s="94">
        <v>5.0999999999999997E-2</v>
      </c>
      <c r="N451" s="94">
        <v>0.06</v>
      </c>
      <c r="O451" s="94">
        <v>6.7000000000000004E-2</v>
      </c>
      <c r="P451" s="94">
        <v>8.1000000000000003E-2</v>
      </c>
      <c r="T451" s="94">
        <v>1500</v>
      </c>
      <c r="U451" s="94">
        <v>510</v>
      </c>
      <c r="V451" s="94">
        <v>680</v>
      </c>
      <c r="W451" s="94">
        <v>1046</v>
      </c>
      <c r="X451" s="94">
        <v>1268</v>
      </c>
      <c r="Y451" s="94">
        <v>2606</v>
      </c>
    </row>
    <row r="452" spans="1:30" x14ac:dyDescent="0.35">
      <c r="B452" t="s">
        <v>565</v>
      </c>
      <c r="C452" s="38">
        <f>AVERAGE(C443:C445)</f>
        <v>0.52144444444444449</v>
      </c>
      <c r="D452" s="38">
        <f t="shared" ref="D452:G452" si="35">AVERAGE(D443:D445)</f>
        <v>0.51080000000000003</v>
      </c>
      <c r="E452" s="38">
        <f t="shared" si="35"/>
        <v>0.4822380952380953</v>
      </c>
      <c r="F452" s="38">
        <f t="shared" si="35"/>
        <v>0.46366666666666667</v>
      </c>
      <c r="G452" s="38">
        <f t="shared" si="35"/>
        <v>0.24793939393939393</v>
      </c>
      <c r="K452" s="15" t="s">
        <v>565</v>
      </c>
      <c r="L452" s="38">
        <f>AVERAGE(L443:L445)</f>
        <v>5.0999999999999997E-2</v>
      </c>
      <c r="M452" s="38">
        <f t="shared" ref="M452:P452" si="36">AVERAGE(M443:M445)</f>
        <v>6.433333333333334E-2</v>
      </c>
      <c r="N452" s="38">
        <f t="shared" si="36"/>
        <v>8.0333333333333326E-2</v>
      </c>
      <c r="O452" s="38">
        <f t="shared" si="36"/>
        <v>9.799999999999999E-2</v>
      </c>
      <c r="P452" s="38">
        <f t="shared" si="36"/>
        <v>0.14433333333333331</v>
      </c>
      <c r="T452" s="15" t="s">
        <v>565</v>
      </c>
      <c r="U452" s="38">
        <f>AVERAGE(U443:U445)</f>
        <v>108.53333333333335</v>
      </c>
      <c r="V452" s="38">
        <f t="shared" ref="V452:Y452" si="37">AVERAGE(V443:V445)</f>
        <v>149.26666666666668</v>
      </c>
      <c r="W452" s="38">
        <f t="shared" si="37"/>
        <v>199.66666666666666</v>
      </c>
      <c r="X452" s="38">
        <f t="shared" si="37"/>
        <v>255.73333333333335</v>
      </c>
      <c r="Y452" s="38">
        <f t="shared" si="37"/>
        <v>342.86666666666662</v>
      </c>
    </row>
    <row r="453" spans="1:30" x14ac:dyDescent="0.35">
      <c r="B453" t="s">
        <v>563</v>
      </c>
      <c r="C453" s="16">
        <f>AVERAGE(C446:C448)</f>
        <v>0.50900000000000001</v>
      </c>
      <c r="D453" s="16">
        <f t="shared" ref="D453:G453" si="38">AVERAGE(D446:D448)</f>
        <v>0.5868000000000001</v>
      </c>
      <c r="E453" s="16">
        <f t="shared" si="38"/>
        <v>0.51676190476190476</v>
      </c>
      <c r="F453" s="16">
        <f t="shared" si="38"/>
        <v>0.26237037037037042</v>
      </c>
      <c r="G453" s="16">
        <f t="shared" si="38"/>
        <v>0.23078787878787876</v>
      </c>
      <c r="K453" s="15" t="s">
        <v>563</v>
      </c>
      <c r="L453" s="16">
        <f>AVERAGE(L446:L448)</f>
        <v>3.5333333333333335E-2</v>
      </c>
      <c r="M453" s="16">
        <f t="shared" ref="M453:P453" si="39">AVERAGE(M446:M448)</f>
        <v>5.8666666666666666E-2</v>
      </c>
      <c r="N453" s="16">
        <f t="shared" si="39"/>
        <v>9.166666666666666E-2</v>
      </c>
      <c r="O453" s="16">
        <f t="shared" si="39"/>
        <v>0.122</v>
      </c>
      <c r="P453" s="16">
        <f t="shared" si="39"/>
        <v>0.14333333333333334</v>
      </c>
      <c r="T453" s="15" t="s">
        <v>563</v>
      </c>
      <c r="U453" s="16">
        <f>AVERAGE(U446:U448)</f>
        <v>192.63333333333333</v>
      </c>
      <c r="V453" s="16">
        <f t="shared" ref="V453:Y453" si="40">AVERAGE(V446:V448)</f>
        <v>241.86666666666667</v>
      </c>
      <c r="W453" s="16">
        <f t="shared" si="40"/>
        <v>246.16666666666666</v>
      </c>
      <c r="X453" s="16">
        <f t="shared" si="40"/>
        <v>377.93333333333334</v>
      </c>
      <c r="Y453" s="16">
        <f t="shared" si="40"/>
        <v>455.5333333333333</v>
      </c>
    </row>
    <row r="454" spans="1:30" x14ac:dyDescent="0.35">
      <c r="B454" t="s">
        <v>564</v>
      </c>
      <c r="C454" s="9">
        <f>AVERAGE(C449:C451)</f>
        <v>0.18311111111111111</v>
      </c>
      <c r="D454" s="9">
        <f t="shared" ref="D454:G454" si="41">AVERAGE(D449:D451)</f>
        <v>-0.38106666666666666</v>
      </c>
      <c r="E454" s="9">
        <f t="shared" si="41"/>
        <v>-0.51928571428571424</v>
      </c>
      <c r="F454" s="9">
        <f t="shared" si="41"/>
        <v>-0.7254814814814815</v>
      </c>
      <c r="G454" s="9">
        <f t="shared" si="41"/>
        <v>-0.9185151515151514</v>
      </c>
      <c r="K454" s="15" t="s">
        <v>564</v>
      </c>
      <c r="L454" s="9">
        <f>AVERAGE(L449:L451)</f>
        <v>2.3666666666666666E-2</v>
      </c>
      <c r="M454" s="9">
        <f t="shared" ref="M454:P454" si="42">AVERAGE(M449:M451)</f>
        <v>7.8333333333333324E-2</v>
      </c>
      <c r="N454" s="9">
        <f t="shared" si="42"/>
        <v>9.5333333333333325E-2</v>
      </c>
      <c r="O454" s="9">
        <f t="shared" si="42"/>
        <v>0.10966666666666668</v>
      </c>
      <c r="P454" s="9">
        <f t="shared" si="42"/>
        <v>0.11966666666666669</v>
      </c>
      <c r="T454" s="15" t="s">
        <v>564</v>
      </c>
      <c r="U454" s="20">
        <f>AVERAGE(U449:U451)</f>
        <v>423.93333333333334</v>
      </c>
      <c r="V454" s="20">
        <f t="shared" ref="V454:Y454" si="43">AVERAGE(V449:V451)</f>
        <v>561.43333333333328</v>
      </c>
      <c r="W454" s="20">
        <f t="shared" si="43"/>
        <v>809.33333333333337</v>
      </c>
      <c r="X454" s="20">
        <f t="shared" si="43"/>
        <v>948.5333333333333</v>
      </c>
      <c r="Y454" s="20">
        <f t="shared" si="43"/>
        <v>1495.8999999999999</v>
      </c>
      <c r="Z454" s="20">
        <f>V454-U454</f>
        <v>137.49999999999994</v>
      </c>
      <c r="AA454" s="20">
        <f>W454-V454</f>
        <v>247.90000000000009</v>
      </c>
      <c r="AB454" s="20">
        <f>X454-W454</f>
        <v>139.19999999999993</v>
      </c>
      <c r="AC454" s="20">
        <f>Y454-X454</f>
        <v>547.36666666666656</v>
      </c>
    </row>
    <row r="455" spans="1:30" x14ac:dyDescent="0.35">
      <c r="B455" t="s">
        <v>381</v>
      </c>
      <c r="C455" s="38">
        <f>AVERAGE(C452:C454)</f>
        <v>0.40451851851851856</v>
      </c>
      <c r="D455" s="38">
        <f t="shared" ref="D455:G455" si="44">AVERAGE(D452:D454)</f>
        <v>0.2388444444444445</v>
      </c>
      <c r="E455" s="38">
        <f>AVERAGE(E452:E454)</f>
        <v>0.15990476190476197</v>
      </c>
      <c r="F455" s="38">
        <f t="shared" si="44"/>
        <v>1.8518518518517713E-4</v>
      </c>
      <c r="G455" s="38">
        <f t="shared" si="44"/>
        <v>-0.14659595959595959</v>
      </c>
      <c r="H455" s="38"/>
      <c r="K455" s="15" t="s">
        <v>381</v>
      </c>
      <c r="L455" s="38">
        <f>AVERAGE(L452:L454)</f>
        <v>3.6666666666666667E-2</v>
      </c>
      <c r="M455" s="38">
        <f t="shared" ref="M455" si="45">AVERAGE(M452:M454)</f>
        <v>6.7111111111111107E-2</v>
      </c>
      <c r="N455" s="38">
        <f t="shared" ref="N455" si="46">AVERAGE(N452:N454)</f>
        <v>8.9111111111111099E-2</v>
      </c>
      <c r="O455" s="38">
        <f t="shared" ref="O455" si="47">AVERAGE(O452:O454)</f>
        <v>0.10988888888888888</v>
      </c>
      <c r="P455" s="38">
        <f t="shared" ref="P455" si="48">AVERAGE(P452:P454)</f>
        <v>0.13577777777777778</v>
      </c>
      <c r="T455" s="15" t="s">
        <v>381</v>
      </c>
      <c r="U455" s="38">
        <f>AVERAGE(U452:U454)</f>
        <v>241.70000000000002</v>
      </c>
      <c r="V455" s="38">
        <f t="shared" ref="V455" si="49">AVERAGE(V452:V454)</f>
        <v>317.52222222222218</v>
      </c>
      <c r="W455" s="38">
        <f t="shared" ref="W455" si="50">AVERAGE(W452:W454)</f>
        <v>418.38888888888891</v>
      </c>
      <c r="X455" s="38">
        <f t="shared" ref="X455" si="51">AVERAGE(X452:X454)</f>
        <v>527.4</v>
      </c>
      <c r="Y455" s="38">
        <f t="shared" ref="Y455" si="52">AVERAGE(Y452:Y454)</f>
        <v>764.76666666666654</v>
      </c>
      <c r="Z455" s="15">
        <f>(AC454-Z454)/AC454*100</f>
        <v>74.879727178612754</v>
      </c>
      <c r="AA455" s="15">
        <f>(AC454-AA454)/AC454*100</f>
        <v>54.710431764204351</v>
      </c>
      <c r="AB455" s="15">
        <f>(AC454-AB454)/AC454*100</f>
        <v>74.569149260093795</v>
      </c>
      <c r="AC455">
        <f>(AC454-AC454)/AC454*100</f>
        <v>0</v>
      </c>
      <c r="AD455">
        <f>AVERAGE(Z455:AB455)</f>
        <v>68.053102734303636</v>
      </c>
    </row>
    <row r="459" spans="1:30" x14ac:dyDescent="0.35">
      <c r="H459" s="15"/>
    </row>
    <row r="460" spans="1:30" x14ac:dyDescent="0.35">
      <c r="H460" s="15"/>
    </row>
    <row r="461" spans="1:30" x14ac:dyDescent="0.35">
      <c r="H461" s="15"/>
    </row>
    <row r="462" spans="1:30" x14ac:dyDescent="0.35">
      <c r="H462" s="15"/>
    </row>
    <row r="463" spans="1:30" x14ac:dyDescent="0.35">
      <c r="H463" s="15"/>
    </row>
    <row r="464" spans="1:30" x14ac:dyDescent="0.35">
      <c r="H464" s="15"/>
    </row>
    <row r="465" spans="2:34" x14ac:dyDescent="0.35">
      <c r="H465" s="15"/>
    </row>
    <row r="466" spans="2:34" x14ac:dyDescent="0.35">
      <c r="H466" s="15"/>
    </row>
    <row r="467" spans="2:34" x14ac:dyDescent="0.35">
      <c r="H467" s="15"/>
    </row>
    <row r="468" spans="2:34" x14ac:dyDescent="0.35">
      <c r="H468" s="15"/>
    </row>
    <row r="469" spans="2:34" x14ac:dyDescent="0.35">
      <c r="H469" s="15"/>
    </row>
    <row r="470" spans="2:34" x14ac:dyDescent="0.35">
      <c r="B470" s="8" t="s">
        <v>378</v>
      </c>
      <c r="C470" s="113" t="s">
        <v>30</v>
      </c>
      <c r="D470" s="113"/>
      <c r="E470" s="113"/>
      <c r="F470" s="113" t="s">
        <v>31</v>
      </c>
      <c r="G470" s="113"/>
      <c r="H470" s="113"/>
      <c r="I470" s="113" t="s">
        <v>255</v>
      </c>
      <c r="J470" s="113"/>
      <c r="K470" s="113"/>
    </row>
    <row r="471" spans="2:34" x14ac:dyDescent="0.35">
      <c r="B471" s="61"/>
      <c r="C471" s="71">
        <v>500</v>
      </c>
      <c r="D471" s="71">
        <v>1000</v>
      </c>
      <c r="E471" s="71">
        <v>1500</v>
      </c>
      <c r="F471" s="74">
        <v>500</v>
      </c>
      <c r="G471" s="74">
        <v>1000</v>
      </c>
      <c r="H471" s="74">
        <v>1500</v>
      </c>
      <c r="I471" s="74">
        <v>500</v>
      </c>
      <c r="J471" s="74">
        <v>1000</v>
      </c>
      <c r="K471" s="74">
        <v>1500</v>
      </c>
      <c r="L471" s="8" t="s">
        <v>381</v>
      </c>
      <c r="M471" s="8" t="s">
        <v>551</v>
      </c>
      <c r="N471" s="15" t="s">
        <v>565</v>
      </c>
      <c r="O471" s="15" t="s">
        <v>563</v>
      </c>
      <c r="P471" s="15" t="s">
        <v>564</v>
      </c>
      <c r="T471" s="8" t="s">
        <v>382</v>
      </c>
      <c r="U471" s="113" t="s">
        <v>30</v>
      </c>
      <c r="V471" s="113"/>
      <c r="W471" s="113"/>
      <c r="X471" s="113" t="s">
        <v>31</v>
      </c>
      <c r="Y471" s="113"/>
      <c r="Z471" s="113"/>
      <c r="AA471" s="113" t="s">
        <v>255</v>
      </c>
      <c r="AB471" s="113"/>
      <c r="AC471" s="113"/>
      <c r="AD471" s="15"/>
    </row>
    <row r="472" spans="2:34" x14ac:dyDescent="0.35">
      <c r="B472" s="71" t="s">
        <v>388</v>
      </c>
      <c r="C472" s="61">
        <v>-0.23304207792207787</v>
      </c>
      <c r="D472" s="61">
        <v>-0.64142937950937962</v>
      </c>
      <c r="E472" s="61">
        <v>-0.80695930735930743</v>
      </c>
      <c r="F472" s="75">
        <v>-1.2725769696969695</v>
      </c>
      <c r="G472" s="75">
        <v>-1.4450789610389609</v>
      </c>
      <c r="H472" s="75">
        <v>-1.1092443001443002</v>
      </c>
      <c r="I472" s="75">
        <v>-1.0058559884559883</v>
      </c>
      <c r="J472" s="75">
        <v>-0.83548043290043295</v>
      </c>
      <c r="K472" s="75">
        <v>-1.0255090909090909</v>
      </c>
      <c r="L472" s="13">
        <f>AVERAGE(C472:K472)</f>
        <v>-0.930575167548501</v>
      </c>
      <c r="M472" s="13">
        <f>(L475-L472)</f>
        <v>1.0619465576398912</v>
      </c>
      <c r="N472" s="38">
        <f>AVERAGE(C472:E472)</f>
        <v>-0.56047692159692164</v>
      </c>
      <c r="O472" s="97">
        <f>AVERAGE(F472:H472)</f>
        <v>-1.2756334102934102</v>
      </c>
      <c r="P472" s="97">
        <f>AVERAGE(I472:K472)</f>
        <v>-0.95561517075517077</v>
      </c>
      <c r="T472" s="61"/>
      <c r="U472" s="71">
        <v>500</v>
      </c>
      <c r="V472" s="71">
        <v>1000</v>
      </c>
      <c r="W472" s="71">
        <v>1500</v>
      </c>
      <c r="X472" s="74">
        <v>500</v>
      </c>
      <c r="Y472" s="74">
        <v>1000</v>
      </c>
      <c r="Z472" s="74">
        <v>1500</v>
      </c>
      <c r="AA472" s="74">
        <v>500</v>
      </c>
      <c r="AB472" s="74">
        <v>1000</v>
      </c>
      <c r="AC472" s="74">
        <v>1500</v>
      </c>
      <c r="AD472" s="8" t="s">
        <v>381</v>
      </c>
      <c r="AE472" s="8" t="s">
        <v>551</v>
      </c>
      <c r="AF472" s="15" t="s">
        <v>565</v>
      </c>
      <c r="AG472" s="15" t="s">
        <v>563</v>
      </c>
      <c r="AH472" s="15" t="s">
        <v>564</v>
      </c>
    </row>
    <row r="473" spans="2:34" x14ac:dyDescent="0.35">
      <c r="B473" s="71" t="s">
        <v>389</v>
      </c>
      <c r="C473" s="61">
        <v>-0.42726828282828289</v>
      </c>
      <c r="D473" s="61">
        <v>-0.21088672438672443</v>
      </c>
      <c r="E473" s="61">
        <v>-0.89289848484848489</v>
      </c>
      <c r="F473" s="75">
        <v>-1.4013679653679652</v>
      </c>
      <c r="G473" s="75">
        <v>-1.3113780663780663</v>
      </c>
      <c r="H473" s="75">
        <v>-1.2287610389610391</v>
      </c>
      <c r="I473" s="75">
        <v>-1.0174262049062048</v>
      </c>
      <c r="J473" s="75">
        <v>-1.1320636363636365</v>
      </c>
      <c r="K473" s="75">
        <v>-1.1408532467532466</v>
      </c>
      <c r="L473" s="13">
        <f t="shared" ref="L473:L476" si="53">AVERAGE(C473:K473)</f>
        <v>-0.97365596119929465</v>
      </c>
      <c r="M473" s="13">
        <f>(L475-L473)</f>
        <v>1.1050273512906847</v>
      </c>
      <c r="N473" s="38">
        <f t="shared" ref="N473:N476" si="54">AVERAGE(C473:E473)</f>
        <v>-0.51035116402116409</v>
      </c>
      <c r="O473" s="97">
        <f t="shared" ref="O473:O476" si="55">AVERAGE(F473:H473)</f>
        <v>-1.3138356902356902</v>
      </c>
      <c r="P473" s="97">
        <f t="shared" ref="P473:P476" si="56">AVERAGE(I473:K473)</f>
        <v>-1.0967810293410294</v>
      </c>
      <c r="T473" s="71" t="s">
        <v>388</v>
      </c>
      <c r="U473" s="61">
        <v>106.96</v>
      </c>
      <c r="V473" s="61">
        <v>206.2</v>
      </c>
      <c r="W473" s="61">
        <v>456</v>
      </c>
      <c r="X473" s="96">
        <v>192.86</v>
      </c>
      <c r="Y473" s="96">
        <v>365.4</v>
      </c>
      <c r="Z473" s="96">
        <v>791.6</v>
      </c>
      <c r="AA473" s="96">
        <v>659.88000000000011</v>
      </c>
      <c r="AB473" s="96">
        <v>899.2</v>
      </c>
      <c r="AC473" s="96">
        <v>1758.2</v>
      </c>
      <c r="AD473" s="97">
        <f>AVERAGE(U473:AC473)</f>
        <v>604.0333333333333</v>
      </c>
      <c r="AE473" s="38">
        <f>(AD473-AD477)/AD473*100</f>
        <v>43.64014863050236</v>
      </c>
      <c r="AF473">
        <f>AVERAGE(U473:W473)</f>
        <v>256.38666666666666</v>
      </c>
      <c r="AG473" s="97">
        <f>AVERAGE(X473:Z473)</f>
        <v>449.95333333333338</v>
      </c>
      <c r="AH473" s="97">
        <f>AVERAGE(AA473:AC473)</f>
        <v>1105.76</v>
      </c>
    </row>
    <row r="474" spans="2:34" x14ac:dyDescent="0.35">
      <c r="B474" s="71" t="s">
        <v>391</v>
      </c>
      <c r="C474" s="61">
        <v>0.15352992784992783</v>
      </c>
      <c r="D474" s="61">
        <v>0.21908352092352096</v>
      </c>
      <c r="E474" s="61">
        <v>0.19735797979797981</v>
      </c>
      <c r="F474" s="75">
        <v>-0.13691492063492056</v>
      </c>
      <c r="G474" s="75">
        <v>-0.3197098989898991</v>
      </c>
      <c r="H474" s="75">
        <v>-0.31922886002886008</v>
      </c>
      <c r="I474" s="75">
        <v>-0.3399014718614719</v>
      </c>
      <c r="J474" s="75">
        <v>-0.4471506493506493</v>
      </c>
      <c r="K474" s="75">
        <v>-0.38928802308802302</v>
      </c>
      <c r="L474" s="13">
        <f t="shared" si="53"/>
        <v>-0.15358026615359949</v>
      </c>
      <c r="M474" s="13">
        <f>(L475-L474)</f>
        <v>0.28495165624498964</v>
      </c>
      <c r="N474" s="38">
        <f>AVERAGE(C474:E474)</f>
        <v>0.18999047619047618</v>
      </c>
      <c r="O474" s="97">
        <f t="shared" si="55"/>
        <v>-0.25861789321789325</v>
      </c>
      <c r="P474" s="97">
        <f t="shared" si="56"/>
        <v>-0.39211338143338142</v>
      </c>
      <c r="T474" s="71" t="s">
        <v>389</v>
      </c>
      <c r="U474" s="61">
        <v>93.36</v>
      </c>
      <c r="V474" s="61">
        <v>246.6</v>
      </c>
      <c r="W474" s="61">
        <v>280</v>
      </c>
      <c r="X474" s="96">
        <v>125.91999999999999</v>
      </c>
      <c r="Y474" s="96">
        <v>472.4</v>
      </c>
      <c r="Z474" s="96">
        <v>657</v>
      </c>
      <c r="AA474" s="96">
        <v>570.75400000000002</v>
      </c>
      <c r="AB474" s="96">
        <v>740.8</v>
      </c>
      <c r="AC474" s="96">
        <v>1174.5999999999999</v>
      </c>
      <c r="AD474" s="97">
        <f t="shared" ref="AD474:AD477" si="57">AVERAGE(U474:AC474)</f>
        <v>484.60377777777768</v>
      </c>
      <c r="AE474" s="38">
        <f>(AD474-AD477)/AD474*100</f>
        <v>29.750384850487237</v>
      </c>
      <c r="AF474" s="15">
        <f t="shared" ref="AF474:AF477" si="58">AVERAGE(U474:W474)</f>
        <v>206.65333333333334</v>
      </c>
      <c r="AG474" s="97">
        <f t="shared" ref="AG474:AG477" si="59">AVERAGE(X474:Z474)</f>
        <v>418.44</v>
      </c>
      <c r="AH474" s="97">
        <f t="shared" ref="AH474:AH477" si="60">AVERAGE(AA474:AC474)</f>
        <v>828.71799999999996</v>
      </c>
    </row>
    <row r="475" spans="2:34" x14ac:dyDescent="0.35">
      <c r="B475" s="71" t="s">
        <v>392</v>
      </c>
      <c r="C475" s="61">
        <v>0.46016121212121214</v>
      </c>
      <c r="D475" s="61">
        <v>0.46260577200577196</v>
      </c>
      <c r="E475" s="61">
        <v>0.41288617604617606</v>
      </c>
      <c r="F475" s="75">
        <v>0.364862049062049</v>
      </c>
      <c r="G475" s="75">
        <v>0.36265541125541129</v>
      </c>
      <c r="H475" s="75">
        <v>0.53591463203463197</v>
      </c>
      <c r="I475" s="75">
        <v>-0.45837910533910542</v>
      </c>
      <c r="J475" s="75">
        <v>-0.46482683982683987</v>
      </c>
      <c r="K475" s="75">
        <v>-0.49353679653679644</v>
      </c>
      <c r="L475" s="13">
        <f t="shared" si="53"/>
        <v>0.13137139009139012</v>
      </c>
      <c r="M475">
        <f>(L475-L475)/L475*100</f>
        <v>0</v>
      </c>
      <c r="N475" s="38">
        <f t="shared" si="54"/>
        <v>0.44521772005772009</v>
      </c>
      <c r="O475" s="97">
        <f t="shared" si="55"/>
        <v>0.42114403078403079</v>
      </c>
      <c r="P475" s="97">
        <f t="shared" si="56"/>
        <v>-0.47224758056758059</v>
      </c>
      <c r="T475" s="71" t="s">
        <v>391</v>
      </c>
      <c r="U475" s="61">
        <v>135.16000000000003</v>
      </c>
      <c r="V475" s="61">
        <v>395.48</v>
      </c>
      <c r="W475" s="61">
        <v>655.20000000000005</v>
      </c>
      <c r="X475" s="96">
        <v>178.45999999999998</v>
      </c>
      <c r="Y475" s="96">
        <v>566.58000000000004</v>
      </c>
      <c r="Z475" s="96">
        <v>1000.8</v>
      </c>
      <c r="AA475" s="96">
        <v>747.1</v>
      </c>
      <c r="AB475" s="96">
        <v>1596.2</v>
      </c>
      <c r="AC475" s="96">
        <v>1495.6</v>
      </c>
      <c r="AD475" s="97">
        <f t="shared" si="57"/>
        <v>752.28666666666663</v>
      </c>
      <c r="AE475" s="38">
        <f>(AD475-AD477)/AD475*100</f>
        <v>54.746999518505056</v>
      </c>
      <c r="AF475" s="15">
        <f t="shared" si="58"/>
        <v>395.28000000000003</v>
      </c>
      <c r="AG475" s="97">
        <f t="shared" si="59"/>
        <v>581.9466666666666</v>
      </c>
      <c r="AH475" s="97">
        <f t="shared" si="60"/>
        <v>1279.6333333333334</v>
      </c>
    </row>
    <row r="476" spans="2:34" x14ac:dyDescent="0.35">
      <c r="B476" s="71" t="s">
        <v>430</v>
      </c>
      <c r="C476" s="61">
        <v>-4.5330909090909081E-2</v>
      </c>
      <c r="D476" s="61">
        <v>-4.2739336219336219E-2</v>
      </c>
      <c r="E476" s="61">
        <v>-0.42176926406926407</v>
      </c>
      <c r="F476" s="75">
        <v>0.10934943722943721</v>
      </c>
      <c r="G476" s="75">
        <v>-0.17352510822510822</v>
      </c>
      <c r="H476" s="75">
        <v>-8.5139538239538265E-2</v>
      </c>
      <c r="I476" s="75">
        <v>0.19878412698412698</v>
      </c>
      <c r="J476" s="75">
        <v>0.12972323232323232</v>
      </c>
      <c r="K476" s="75">
        <v>0.11422113997113999</v>
      </c>
      <c r="L476" s="13">
        <f t="shared" si="53"/>
        <v>-2.4047357704024372E-2</v>
      </c>
      <c r="M476" s="13">
        <f>(L475-L476)</f>
        <v>0.15541874779541448</v>
      </c>
      <c r="N476" s="38">
        <f t="shared" si="54"/>
        <v>-0.16994650312650314</v>
      </c>
      <c r="O476" s="97">
        <f t="shared" si="55"/>
        <v>-4.9771736411736427E-2</v>
      </c>
      <c r="P476" s="97">
        <f t="shared" si="56"/>
        <v>0.14757616642616642</v>
      </c>
      <c r="T476" s="71" t="s">
        <v>392</v>
      </c>
      <c r="U476" s="61">
        <v>136.63999999999999</v>
      </c>
      <c r="V476" s="61">
        <v>175</v>
      </c>
      <c r="W476" s="61">
        <v>322</v>
      </c>
      <c r="X476" s="96">
        <v>156.07999999999998</v>
      </c>
      <c r="Y476" s="96">
        <v>208.2</v>
      </c>
      <c r="Z476" s="96">
        <v>544.20000000000005</v>
      </c>
      <c r="AA476" s="96">
        <v>718.07999999999993</v>
      </c>
      <c r="AB476" s="96">
        <v>603.4</v>
      </c>
      <c r="AC476" s="96">
        <v>1222</v>
      </c>
      <c r="AD476" s="97">
        <f t="shared" si="57"/>
        <v>453.95555555555552</v>
      </c>
      <c r="AE476" s="38">
        <f>(AD476-AD477)/AD476*100</f>
        <v>25.007572939103191</v>
      </c>
      <c r="AF476" s="15">
        <f t="shared" si="58"/>
        <v>211.21333333333334</v>
      </c>
      <c r="AG476" s="97">
        <f t="shared" si="59"/>
        <v>302.82666666666665</v>
      </c>
      <c r="AH476" s="97">
        <f t="shared" si="60"/>
        <v>847.82666666666671</v>
      </c>
    </row>
    <row r="477" spans="2:34" x14ac:dyDescent="0.35">
      <c r="T477" s="71" t="s">
        <v>430</v>
      </c>
      <c r="U477" s="61">
        <v>91.08</v>
      </c>
      <c r="V477" s="61">
        <v>56.8</v>
      </c>
      <c r="W477" s="61">
        <v>81.599999999999994</v>
      </c>
      <c r="X477" s="96">
        <v>91.070599999999999</v>
      </c>
      <c r="Y477" s="96">
        <v>87</v>
      </c>
      <c r="Z477" s="96">
        <v>132.6</v>
      </c>
      <c r="AA477" s="96">
        <v>681.14</v>
      </c>
      <c r="AB477" s="96">
        <v>643.20000000000005</v>
      </c>
      <c r="AC477" s="96">
        <v>1199.4000000000001</v>
      </c>
      <c r="AD477" s="97">
        <f t="shared" si="57"/>
        <v>340.43228888888888</v>
      </c>
      <c r="AE477" s="38">
        <f>(AD477-AD477)/AD477*100</f>
        <v>0</v>
      </c>
      <c r="AF477" s="15">
        <f t="shared" si="58"/>
        <v>76.493333333333325</v>
      </c>
      <c r="AG477" s="97">
        <f t="shared" si="59"/>
        <v>103.55686666666668</v>
      </c>
      <c r="AH477" s="97">
        <f t="shared" si="60"/>
        <v>841.24666666666678</v>
      </c>
    </row>
    <row r="494" spans="2:16" x14ac:dyDescent="0.35">
      <c r="B494" s="8" t="s">
        <v>380</v>
      </c>
      <c r="C494" s="113" t="s">
        <v>30</v>
      </c>
      <c r="D494" s="113"/>
      <c r="E494" s="113"/>
      <c r="F494" s="113" t="s">
        <v>31</v>
      </c>
      <c r="G494" s="113"/>
      <c r="H494" s="113"/>
      <c r="I494" s="113" t="s">
        <v>255</v>
      </c>
      <c r="J494" s="113"/>
      <c r="K494" s="113"/>
      <c r="L494" s="15"/>
    </row>
    <row r="495" spans="2:16" x14ac:dyDescent="0.35">
      <c r="B495" s="61"/>
      <c r="C495" s="71">
        <v>500</v>
      </c>
      <c r="D495" s="71">
        <v>1000</v>
      </c>
      <c r="E495" s="71">
        <v>1500</v>
      </c>
      <c r="F495" s="74">
        <v>500</v>
      </c>
      <c r="G495" s="74">
        <v>1000</v>
      </c>
      <c r="H495" s="74">
        <v>1500</v>
      </c>
      <c r="I495" s="74">
        <v>500</v>
      </c>
      <c r="J495" s="74">
        <v>1000</v>
      </c>
      <c r="K495" s="74">
        <v>1500</v>
      </c>
      <c r="L495" s="8" t="s">
        <v>381</v>
      </c>
      <c r="M495" s="8" t="s">
        <v>551</v>
      </c>
      <c r="N495" s="15" t="s">
        <v>565</v>
      </c>
      <c r="O495" s="15" t="s">
        <v>563</v>
      </c>
      <c r="P495" s="15" t="s">
        <v>564</v>
      </c>
    </row>
    <row r="496" spans="2:16" x14ac:dyDescent="0.35">
      <c r="B496" s="71" t="s">
        <v>388</v>
      </c>
      <c r="C496" s="61">
        <v>7.4399999999999994E-2</v>
      </c>
      <c r="D496" s="61">
        <v>3.8400000000000004E-2</v>
      </c>
      <c r="E496" s="61">
        <v>2.6800000000000001E-2</v>
      </c>
      <c r="F496" s="75">
        <v>4.36E-2</v>
      </c>
      <c r="G496" s="75">
        <v>2.3E-2</v>
      </c>
      <c r="H496" s="75">
        <v>1.5200000000000002E-2</v>
      </c>
      <c r="I496" s="75">
        <v>3.8199999999999998E-2</v>
      </c>
      <c r="J496" s="75">
        <v>2.06E-2</v>
      </c>
      <c r="K496" s="75">
        <v>1.4000000000000002E-2</v>
      </c>
      <c r="L496" s="69">
        <f>AVERAGE(C496:K496)</f>
        <v>3.2688888888888892E-2</v>
      </c>
      <c r="M496" s="38">
        <f>(L499-L496)/L499*100</f>
        <v>62.731188244236122</v>
      </c>
      <c r="N496" s="69">
        <f>AVERAGE(C496:E496)</f>
        <v>4.6533333333333336E-2</v>
      </c>
      <c r="O496" s="69">
        <f>AVERAGE(F496:H496)</f>
        <v>2.7266666666666665E-2</v>
      </c>
      <c r="P496" s="69">
        <f>AVERAGE(I496:K496)</f>
        <v>2.4266666666666669E-2</v>
      </c>
    </row>
    <row r="497" spans="2:16" x14ac:dyDescent="0.35">
      <c r="B497" s="71" t="s">
        <v>389</v>
      </c>
      <c r="C497" s="61">
        <v>7.6200000000000004E-2</v>
      </c>
      <c r="D497" s="61">
        <v>4.02E-2</v>
      </c>
      <c r="E497" s="61">
        <v>2.7800000000000002E-2</v>
      </c>
      <c r="F497" s="75">
        <v>4.4139999999999999E-2</v>
      </c>
      <c r="G497" s="75">
        <v>2.4E-2</v>
      </c>
      <c r="H497" s="75">
        <v>1.5000000000000003E-2</v>
      </c>
      <c r="I497" s="75">
        <v>4.0800000000000003E-2</v>
      </c>
      <c r="J497" s="75">
        <v>2.06E-2</v>
      </c>
      <c r="K497" s="75">
        <v>1.4600000000000002E-2</v>
      </c>
      <c r="L497" s="69">
        <f>AVERAGE(C497:K497)</f>
        <v>3.3704444444444454E-2</v>
      </c>
      <c r="M497" s="38">
        <f>(L499-L497)/L499*100</f>
        <v>61.573346845705586</v>
      </c>
      <c r="N497" s="69">
        <f t="shared" ref="N497:N500" si="61">AVERAGE(C497:E497)</f>
        <v>4.8066666666666667E-2</v>
      </c>
      <c r="O497" s="69">
        <f t="shared" ref="O497:O500" si="62">AVERAGE(F497:H497)</f>
        <v>2.7713333333333336E-2</v>
      </c>
      <c r="P497" s="69">
        <f t="shared" ref="P497:P500" si="63">AVERAGE(I497:K497)</f>
        <v>2.5333333333333336E-2</v>
      </c>
    </row>
    <row r="498" spans="2:16" x14ac:dyDescent="0.35">
      <c r="B498" s="71" t="s">
        <v>391</v>
      </c>
      <c r="C498" s="61">
        <v>8.5200000000000012E-2</v>
      </c>
      <c r="D498" s="61">
        <v>4.6799999999999994E-2</v>
      </c>
      <c r="E498" s="61">
        <v>3.1199999999999999E-2</v>
      </c>
      <c r="F498" s="75">
        <v>6.2399999999999997E-2</v>
      </c>
      <c r="G498" s="75">
        <v>3.0800000000000004E-2</v>
      </c>
      <c r="H498" s="75">
        <v>1.9E-2</v>
      </c>
      <c r="I498" s="75">
        <v>7.3999999999999996E-2</v>
      </c>
      <c r="J498" s="75">
        <v>4.2200000000000001E-2</v>
      </c>
      <c r="K498" s="75">
        <v>2.9400000000000003E-2</v>
      </c>
      <c r="L498" s="69">
        <f t="shared" ref="L498:L500" si="64">AVERAGE(C498:K498)</f>
        <v>4.6777777777777779E-2</v>
      </c>
      <c r="M498" s="38">
        <f>(L499-L498)/L499*100</f>
        <v>46.668355713199901</v>
      </c>
      <c r="N498" s="69">
        <f t="shared" si="61"/>
        <v>5.4400000000000004E-2</v>
      </c>
      <c r="O498" s="69">
        <f t="shared" si="62"/>
        <v>3.7400000000000003E-2</v>
      </c>
      <c r="P498" s="69">
        <f t="shared" si="63"/>
        <v>4.8533333333333338E-2</v>
      </c>
    </row>
    <row r="499" spans="2:16" x14ac:dyDescent="0.35">
      <c r="B499" s="71" t="s">
        <v>392</v>
      </c>
      <c r="C499" s="61">
        <v>0.13</v>
      </c>
      <c r="D499" s="61">
        <v>7.980000000000001E-2</v>
      </c>
      <c r="E499" s="61">
        <v>5.3000000000000005E-2</v>
      </c>
      <c r="F499" s="75">
        <v>0.15620000000000001</v>
      </c>
      <c r="G499" s="75">
        <v>7.279999999999999E-2</v>
      </c>
      <c r="H499" s="75">
        <v>4.1599999999999991E-2</v>
      </c>
      <c r="I499" s="75">
        <v>0.13140000000000002</v>
      </c>
      <c r="J499" s="75">
        <v>6.9999999999999993E-2</v>
      </c>
      <c r="K499" s="75">
        <v>5.4600000000000003E-2</v>
      </c>
      <c r="L499" s="69">
        <f t="shared" si="64"/>
        <v>8.7711111111111115E-2</v>
      </c>
      <c r="M499" s="38">
        <f>(L499-L499)/L499*100</f>
        <v>0</v>
      </c>
      <c r="N499" s="69">
        <f t="shared" si="61"/>
        <v>8.7600000000000011E-2</v>
      </c>
      <c r="O499" s="69">
        <f t="shared" si="62"/>
        <v>9.0199999999999989E-2</v>
      </c>
      <c r="P499" s="69">
        <f t="shared" si="63"/>
        <v>8.533333333333333E-2</v>
      </c>
    </row>
    <row r="500" spans="2:16" x14ac:dyDescent="0.35">
      <c r="B500" s="71" t="s">
        <v>430</v>
      </c>
      <c r="C500" s="61">
        <v>5.4400000000000004E-2</v>
      </c>
      <c r="D500" s="61">
        <v>1.9599999999999999E-2</v>
      </c>
      <c r="E500" s="61">
        <v>1.34E-2</v>
      </c>
      <c r="F500" s="75">
        <v>2.1479999999999999E-2</v>
      </c>
      <c r="G500" s="75">
        <v>1.0159999999999999E-2</v>
      </c>
      <c r="H500" s="75">
        <v>6.1999999999999998E-3</v>
      </c>
      <c r="I500" s="75">
        <v>1.9600000000000003E-2</v>
      </c>
      <c r="J500" s="75">
        <v>9.7999999999999997E-3</v>
      </c>
      <c r="K500" s="75">
        <v>6.2399999999999999E-3</v>
      </c>
      <c r="L500" s="69">
        <f t="shared" si="64"/>
        <v>1.7875555555555558E-2</v>
      </c>
      <c r="M500" s="38">
        <f>(L499-L500)/L499*100</f>
        <v>79.619964530022798</v>
      </c>
      <c r="N500" s="69">
        <f t="shared" si="61"/>
        <v>2.9133333333333334E-2</v>
      </c>
      <c r="O500" s="69">
        <f t="shared" si="62"/>
        <v>1.2613333333333332E-2</v>
      </c>
      <c r="P500" s="69">
        <f t="shared" si="63"/>
        <v>1.1880000000000002E-2</v>
      </c>
    </row>
    <row r="518" spans="2:25" x14ac:dyDescent="0.35">
      <c r="C518" s="30">
        <v>3</v>
      </c>
      <c r="D518" s="30">
        <v>5</v>
      </c>
      <c r="E518" s="30">
        <v>7</v>
      </c>
      <c r="F518" s="30">
        <v>9</v>
      </c>
      <c r="G518" s="30">
        <v>11</v>
      </c>
      <c r="K518" s="15"/>
      <c r="L518" s="30">
        <v>3</v>
      </c>
      <c r="M518" s="30">
        <v>5</v>
      </c>
      <c r="N518" s="30">
        <v>7</v>
      </c>
      <c r="O518" s="30">
        <v>9</v>
      </c>
      <c r="P518" s="30">
        <v>11</v>
      </c>
    </row>
    <row r="519" spans="2:25" x14ac:dyDescent="0.35">
      <c r="B519" s="22" t="s">
        <v>388</v>
      </c>
      <c r="C519" s="37">
        <f>AVERAGE(C377,C382,C387,C398,C403,C408,C419,C424,C429)</f>
        <v>-0.22655555555555551</v>
      </c>
      <c r="D519" s="37">
        <f t="shared" ref="D519:G519" si="65">AVERAGE(D377,D382,D387,D398,D403,D408,D419,D424,D429)</f>
        <v>-0.709311111111111</v>
      </c>
      <c r="E519" s="37">
        <f t="shared" si="65"/>
        <v>-1.059663492063492</v>
      </c>
      <c r="F519" s="37">
        <f t="shared" si="65"/>
        <v>-1.1879012345679014</v>
      </c>
      <c r="G519" s="37">
        <f t="shared" si="65"/>
        <v>-1.4694444444444443</v>
      </c>
      <c r="K519" s="22" t="s">
        <v>388</v>
      </c>
      <c r="L519" s="100">
        <f>AVERAGE(L377,L382,L387,L398,L403,L408,L419,L424,L429)</f>
        <v>1.6888888888888891E-2</v>
      </c>
      <c r="M519" s="100">
        <f t="shared" ref="M519:P519" si="66">AVERAGE(M377,M382,M387,M398,M403,M408,M419,M424,M429)</f>
        <v>2.4222222222222221E-2</v>
      </c>
      <c r="N519" s="100">
        <f t="shared" si="66"/>
        <v>3.2888888888888891E-2</v>
      </c>
      <c r="O519" s="100">
        <f t="shared" si="66"/>
        <v>4.0777777777777788E-2</v>
      </c>
      <c r="P519" s="100">
        <f t="shared" si="66"/>
        <v>4.8666666666666664E-2</v>
      </c>
    </row>
    <row r="520" spans="2:25" x14ac:dyDescent="0.35">
      <c r="B520" s="22" t="s">
        <v>389</v>
      </c>
      <c r="C520" s="37">
        <f>AVERAGE(C378,C383,C388,C399,C404,C409,C420,C425,C430)</f>
        <v>-0.47948148148148156</v>
      </c>
      <c r="D520" s="37">
        <f t="shared" ref="D520:G520" si="67">AVERAGE(D378,D383,D388,D399,D404,D409,D420,D425,D430)</f>
        <v>-0.91106111111111099</v>
      </c>
      <c r="E520" s="37">
        <f t="shared" si="67"/>
        <v>-0.98342857142857143</v>
      </c>
      <c r="F520" s="37">
        <f t="shared" si="67"/>
        <v>-1.1536419753086422</v>
      </c>
      <c r="G520" s="37">
        <f t="shared" si="67"/>
        <v>-1.3406666666666667</v>
      </c>
      <c r="K520" s="22" t="s">
        <v>389</v>
      </c>
      <c r="L520" s="100">
        <f>AVERAGE(L378,L383,L388,L399,L404,L409,L420,L425,L430)</f>
        <v>1.755555555555556E-2</v>
      </c>
      <c r="M520" s="100">
        <f t="shared" ref="M520:P520" si="68">AVERAGE(M378,M383,M388,M399,M404,M409,M420,M425,M430)</f>
        <v>2.4888888888888891E-2</v>
      </c>
      <c r="N520" s="100">
        <f t="shared" si="68"/>
        <v>3.3855555555555555E-2</v>
      </c>
      <c r="O520" s="100">
        <f t="shared" si="68"/>
        <v>4.1666666666666671E-2</v>
      </c>
      <c r="P520" s="100">
        <f t="shared" si="68"/>
        <v>5.0555555555555555E-2</v>
      </c>
    </row>
    <row r="521" spans="2:25" x14ac:dyDescent="0.35">
      <c r="B521" s="22" t="s">
        <v>392</v>
      </c>
      <c r="C521" s="39">
        <f>AVERAGE(C380,C384,C390,C401,C406,C411,C422,C427,C432)</f>
        <v>0.40914814814814815</v>
      </c>
      <c r="D521" s="39">
        <f t="shared" ref="D521:G521" si="69">AVERAGE(D380,D384,D390,D401,D406,D411,D422,D427,D432)</f>
        <v>0.22057777777777779</v>
      </c>
      <c r="E521" s="39">
        <f t="shared" si="69"/>
        <v>9.2238095238095286E-2</v>
      </c>
      <c r="F521" s="39">
        <f t="shared" si="69"/>
        <v>-8.662962962962957E-2</v>
      </c>
      <c r="G521" s="39">
        <f t="shared" si="69"/>
        <v>-0.25724242424242427</v>
      </c>
      <c r="K521" s="22" t="s">
        <v>392</v>
      </c>
      <c r="L521" s="101">
        <f>AVERAGE(L380,L384,L390,L401,L406,L411,L422,L427,L432)</f>
        <v>3.3555555555555561E-2</v>
      </c>
      <c r="M521" s="101">
        <f t="shared" ref="M521:P521" si="70">AVERAGE(M380,M384,M390,M401,M406,M411,M422,M427,M432)</f>
        <v>6.1000000000000006E-2</v>
      </c>
      <c r="N521" s="101">
        <f t="shared" si="70"/>
        <v>7.7555555555555544E-2</v>
      </c>
      <c r="O521" s="101">
        <f t="shared" si="70"/>
        <v>9.6222222222222237E-2</v>
      </c>
      <c r="P521" s="101">
        <f t="shared" si="70"/>
        <v>0.11811111111111111</v>
      </c>
    </row>
    <row r="522" spans="2:25" x14ac:dyDescent="0.35">
      <c r="B522" s="15" t="s">
        <v>578</v>
      </c>
      <c r="C522" s="38">
        <f>AVERAGE(C379,C384,C389,C400,C405,C410,C421,C426,C431)</f>
        <v>0.11029629629629631</v>
      </c>
      <c r="D522" s="38">
        <f t="shared" ref="D522:G522" si="71">AVERAGE(D379,D384,D389,D400,D405,D410,D421,D426,D431)</f>
        <v>-1.4244444444444442E-2</v>
      </c>
      <c r="E522" s="38">
        <f t="shared" si="71"/>
        <v>-6.625396825396826E-2</v>
      </c>
      <c r="F522" s="38">
        <f t="shared" si="71"/>
        <v>-0.35423456790123464</v>
      </c>
      <c r="G522" s="38">
        <f t="shared" si="71"/>
        <v>-0.44346464646464645</v>
      </c>
      <c r="K522" s="15" t="s">
        <v>578</v>
      </c>
      <c r="L522" s="13">
        <f>AVERAGE(L379,L384,L389,L400,L405,L410,L421,L426,L431)</f>
        <v>1.9111111111111117E-2</v>
      </c>
      <c r="M522" s="13">
        <f t="shared" ref="M522:P522" si="72">AVERAGE(M379,M384,M389,M400,M405,M410,M421,M426,M431)</f>
        <v>3.188888888888889E-2</v>
      </c>
      <c r="N522" s="13">
        <f t="shared" si="72"/>
        <v>4.5000000000000005E-2</v>
      </c>
      <c r="O522" s="13">
        <f t="shared" si="72"/>
        <v>6.0999999999999992E-2</v>
      </c>
      <c r="P522" s="13">
        <f t="shared" si="72"/>
        <v>7.6888888888888896E-2</v>
      </c>
    </row>
    <row r="523" spans="2:25" x14ac:dyDescent="0.35">
      <c r="B523" t="s">
        <v>551</v>
      </c>
      <c r="C523" s="97">
        <f>(C521-C520)</f>
        <v>0.88862962962962966</v>
      </c>
      <c r="D523" s="97">
        <f t="shared" ref="D523:G523" si="73">(D521-D520)</f>
        <v>1.1316388888888889</v>
      </c>
      <c r="E523" s="97">
        <f t="shared" si="73"/>
        <v>1.0756666666666668</v>
      </c>
      <c r="F523" s="97">
        <f t="shared" si="73"/>
        <v>1.0670123456790126</v>
      </c>
      <c r="G523" s="97">
        <f t="shared" si="73"/>
        <v>1.0834242424242424</v>
      </c>
      <c r="K523" s="15" t="s">
        <v>551</v>
      </c>
      <c r="L523" s="13">
        <f>(L521-L520)/L521*100</f>
        <v>47.682119205298008</v>
      </c>
      <c r="M523" s="13">
        <f t="shared" ref="M523:P523" si="74">(M521-M520)/M521*100</f>
        <v>59.198542805100182</v>
      </c>
      <c r="N523" s="13">
        <f t="shared" si="74"/>
        <v>56.346704871060162</v>
      </c>
      <c r="O523" s="13">
        <f t="shared" si="74"/>
        <v>56.697459584295615</v>
      </c>
      <c r="P523" s="13">
        <f t="shared" si="74"/>
        <v>57.196613358419576</v>
      </c>
      <c r="Q523" s="97">
        <f>AVERAGE(L523:P523)</f>
        <v>55.424287964834704</v>
      </c>
      <c r="T523" s="15"/>
      <c r="U523" s="13"/>
      <c r="V523" s="13"/>
      <c r="W523" s="13"/>
      <c r="X523" s="13"/>
      <c r="Y523" s="13"/>
    </row>
    <row r="524" spans="2:25" x14ac:dyDescent="0.35">
      <c r="B524" t="s">
        <v>551</v>
      </c>
      <c r="C524" s="38">
        <f>-(C520-C519)</f>
        <v>0.25292592592592605</v>
      </c>
      <c r="D524" s="38">
        <f>-(D520-D519)</f>
        <v>0.20174999999999998</v>
      </c>
      <c r="E524" s="38">
        <f t="shared" ref="E524:G524" si="75">(E520-E519)</f>
        <v>7.6234920634920544E-2</v>
      </c>
      <c r="F524" s="38">
        <f t="shared" si="75"/>
        <v>3.4259259259259212E-2</v>
      </c>
      <c r="G524" s="38">
        <f t="shared" si="75"/>
        <v>0.12877777777777766</v>
      </c>
      <c r="H524" s="38">
        <f>AVERAGE(C524:G524)</f>
        <v>0.13878957671957667</v>
      </c>
      <c r="K524" t="s">
        <v>551</v>
      </c>
      <c r="L524" s="13">
        <f>(L520-L519)/L520*100</f>
        <v>3.7974683544303951</v>
      </c>
      <c r="M524" s="13">
        <f t="shared" ref="M524:P524" si="76">(M520-M519)/M520*100</f>
        <v>2.6785714285714399</v>
      </c>
      <c r="N524" s="13">
        <f t="shared" si="76"/>
        <v>2.8552674762060972</v>
      </c>
      <c r="O524" s="13">
        <f t="shared" si="76"/>
        <v>2.13333333333332</v>
      </c>
      <c r="P524" s="13">
        <f t="shared" si="76"/>
        <v>3.7362637362637412</v>
      </c>
      <c r="Q524" s="38">
        <f>AVERAGE(L524:P524)</f>
        <v>3.0401808657609988</v>
      </c>
    </row>
    <row r="540" spans="2:14" x14ac:dyDescent="0.35">
      <c r="B540" s="8" t="s">
        <v>378</v>
      </c>
      <c r="C540" s="113"/>
      <c r="D540" s="113"/>
      <c r="E540" s="113"/>
      <c r="K540" s="8" t="s">
        <v>380</v>
      </c>
      <c r="L540" s="113"/>
      <c r="M540" s="113"/>
      <c r="N540" s="113"/>
    </row>
    <row r="541" spans="2:14" x14ac:dyDescent="0.35">
      <c r="B541" s="61"/>
      <c r="C541" s="71">
        <v>5</v>
      </c>
      <c r="D541" s="71">
        <v>7</v>
      </c>
      <c r="E541" s="71" t="s">
        <v>381</v>
      </c>
      <c r="K541" s="61"/>
      <c r="L541" s="71">
        <v>5</v>
      </c>
      <c r="M541" s="71">
        <v>7</v>
      </c>
      <c r="N541" s="71" t="s">
        <v>381</v>
      </c>
    </row>
    <row r="542" spans="2:14" x14ac:dyDescent="0.35">
      <c r="B542" s="71" t="s">
        <v>388</v>
      </c>
      <c r="C542" s="72">
        <f>AVERAGE(D382,D403,D424)</f>
        <v>-1.0753666666666666</v>
      </c>
      <c r="D542" s="72">
        <f>AVERAGE(E382,E403,E424)</f>
        <v>-1.2485714285714284</v>
      </c>
      <c r="E542" s="72">
        <f>AVERAGE(C542:D542)</f>
        <v>-1.1619690476190474</v>
      </c>
      <c r="K542" s="71" t="s">
        <v>388</v>
      </c>
      <c r="L542" s="72">
        <f>AVERAGE(M382,M403,M424)</f>
        <v>0.02</v>
      </c>
      <c r="M542" s="72">
        <f>AVERAGE(N382,N403,N424)</f>
        <v>2.6666666666666668E-2</v>
      </c>
      <c r="N542" s="102">
        <f>AVERAGE(L542:M542)</f>
        <v>2.3333333333333334E-2</v>
      </c>
    </row>
    <row r="543" spans="2:14" x14ac:dyDescent="0.35">
      <c r="B543" s="71" t="s">
        <v>389</v>
      </c>
      <c r="C543" s="72">
        <f t="shared" ref="C543:D544" si="77">AVERAGE(D383,D404,D425)</f>
        <v>-1.1986666666666668</v>
      </c>
      <c r="D543" s="72">
        <f t="shared" si="77"/>
        <v>-1.2550000000000001</v>
      </c>
      <c r="E543" s="72">
        <f t="shared" ref="E543:E545" si="78">AVERAGE(C543:D543)</f>
        <v>-1.2268333333333334</v>
      </c>
      <c r="K543" s="71" t="s">
        <v>389</v>
      </c>
      <c r="L543" s="72">
        <f t="shared" ref="L543:M544" si="79">AVERAGE(M383,M404,M425)</f>
        <v>1.9666666666666666E-2</v>
      </c>
      <c r="M543" s="72">
        <f t="shared" si="79"/>
        <v>2.6566666666666669E-2</v>
      </c>
      <c r="N543" s="102">
        <f t="shared" ref="N543:N545" si="80">AVERAGE(L543:M543)</f>
        <v>2.3116666666666667E-2</v>
      </c>
    </row>
    <row r="544" spans="2:14" x14ac:dyDescent="0.35">
      <c r="B544" s="71" t="s">
        <v>391</v>
      </c>
      <c r="C544" s="72">
        <f t="shared" si="77"/>
        <v>2.6666666666666634E-2</v>
      </c>
      <c r="D544" s="72">
        <f t="shared" si="77"/>
        <v>-0.20885714285714285</v>
      </c>
      <c r="E544" s="72">
        <f t="shared" si="78"/>
        <v>-9.1095238095238104E-2</v>
      </c>
      <c r="K544" s="71" t="s">
        <v>391</v>
      </c>
      <c r="L544" s="72">
        <f t="shared" si="79"/>
        <v>2.4666666666666667E-2</v>
      </c>
      <c r="M544" s="72">
        <f t="shared" si="79"/>
        <v>3.5333333333333335E-2</v>
      </c>
      <c r="N544" s="102">
        <f t="shared" si="80"/>
        <v>0.03</v>
      </c>
    </row>
    <row r="545" spans="2:14" x14ac:dyDescent="0.35">
      <c r="B545" s="71" t="s">
        <v>430</v>
      </c>
      <c r="C545" s="72">
        <f>AVERAGE(D386,D407,D428)</f>
        <v>-0.12580000000000002</v>
      </c>
      <c r="D545" s="72">
        <f>AVERAGE(E386,E407,E428)</f>
        <v>-0.18147619047619049</v>
      </c>
      <c r="E545" s="72">
        <f t="shared" si="78"/>
        <v>-0.15363809523809524</v>
      </c>
      <c r="K545" s="71" t="s">
        <v>430</v>
      </c>
      <c r="L545" s="72">
        <f>AVERAGE(M386,M407,M428)</f>
        <v>1.1266666666666666E-2</v>
      </c>
      <c r="M545" s="72">
        <f>AVERAGE(N386,N407,N428)</f>
        <v>1.2466666666666666E-2</v>
      </c>
      <c r="N545" s="102">
        <f t="shared" si="80"/>
        <v>1.1866666666666666E-2</v>
      </c>
    </row>
  </sheetData>
  <mergeCells count="44">
    <mergeCell ref="C540:E540"/>
    <mergeCell ref="L540:N540"/>
    <mergeCell ref="AA471:AC471"/>
    <mergeCell ref="C494:E494"/>
    <mergeCell ref="F494:H494"/>
    <mergeCell ref="I494:K494"/>
    <mergeCell ref="U471:W471"/>
    <mergeCell ref="X471:Z471"/>
    <mergeCell ref="C470:E470"/>
    <mergeCell ref="F470:H470"/>
    <mergeCell ref="I470:K470"/>
    <mergeCell ref="AS348:AS349"/>
    <mergeCell ref="AT348:AT349"/>
    <mergeCell ref="S396:S397"/>
    <mergeCell ref="T396:T397"/>
    <mergeCell ref="U396:Y396"/>
    <mergeCell ref="L396:P396"/>
    <mergeCell ref="L417:P417"/>
    <mergeCell ref="S417:S418"/>
    <mergeCell ref="T417:T418"/>
    <mergeCell ref="U417:Y417"/>
    <mergeCell ref="AU348:AY348"/>
    <mergeCell ref="C348:G348"/>
    <mergeCell ref="B348:B349"/>
    <mergeCell ref="K375:K376"/>
    <mergeCell ref="L375:P375"/>
    <mergeCell ref="S375:S376"/>
    <mergeCell ref="T375:T376"/>
    <mergeCell ref="U375:Y375"/>
    <mergeCell ref="A348:A349"/>
    <mergeCell ref="A375:A376"/>
    <mergeCell ref="B375:B376"/>
    <mergeCell ref="C375:G375"/>
    <mergeCell ref="J375:J376"/>
    <mergeCell ref="A396:A397"/>
    <mergeCell ref="B396:B397"/>
    <mergeCell ref="C396:G396"/>
    <mergeCell ref="J396:J397"/>
    <mergeCell ref="K396:K397"/>
    <mergeCell ref="A417:A418"/>
    <mergeCell ref="B417:B418"/>
    <mergeCell ref="C417:G417"/>
    <mergeCell ref="J417:J418"/>
    <mergeCell ref="K417:K418"/>
  </mergeCells>
  <pageMargins left="0.7" right="0.7" top="0.75" bottom="0.75" header="0.3" footer="0.3"/>
  <pageSetup orientation="portrait" r:id="rId1"/>
  <ignoredErrors>
    <ignoredError sqref="B18"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2ACE-D033-4470-B21B-7E0CEDA7A402}">
  <dimension ref="A1:BV385"/>
  <sheetViews>
    <sheetView tabSelected="1" topLeftCell="A381" zoomScale="70" zoomScaleNormal="70" workbookViewId="0">
      <selection activeCell="R419" sqref="R419"/>
    </sheetView>
  </sheetViews>
  <sheetFormatPr defaultRowHeight="14.5" x14ac:dyDescent="0.35"/>
  <cols>
    <col min="1" max="1" width="13.26953125" bestFit="1" customWidth="1"/>
    <col min="9" max="9" width="10.6328125" bestFit="1" customWidth="1"/>
  </cols>
  <sheetData>
    <row r="1" spans="1:38" x14ac:dyDescent="0.35">
      <c r="A1" s="8" t="s">
        <v>30</v>
      </c>
    </row>
    <row r="2" spans="1:38" x14ac:dyDescent="0.35">
      <c r="A2" t="s">
        <v>395</v>
      </c>
      <c r="H2" t="s">
        <v>397</v>
      </c>
      <c r="O2" t="s">
        <v>389</v>
      </c>
      <c r="P2" s="19" t="s">
        <v>403</v>
      </c>
      <c r="V2" s="15" t="s">
        <v>388</v>
      </c>
      <c r="W2" s="19" t="s">
        <v>399</v>
      </c>
      <c r="X2" s="15"/>
      <c r="Y2" s="15"/>
      <c r="Z2" s="15"/>
      <c r="AA2" s="15"/>
      <c r="AE2" s="15" t="s">
        <v>430</v>
      </c>
      <c r="AF2" s="19"/>
      <c r="AG2" s="15"/>
      <c r="AH2" s="15"/>
      <c r="AI2" s="15"/>
      <c r="AJ2" s="15"/>
      <c r="AK2" s="15"/>
      <c r="AL2" s="15"/>
    </row>
    <row r="3" spans="1:38" x14ac:dyDescent="0.35">
      <c r="B3" t="s">
        <v>398</v>
      </c>
      <c r="C3" t="s">
        <v>393</v>
      </c>
      <c r="D3" t="s">
        <v>394</v>
      </c>
      <c r="E3" t="s">
        <v>396</v>
      </c>
      <c r="F3" t="s">
        <v>424</v>
      </c>
      <c r="I3" t="s">
        <v>398</v>
      </c>
      <c r="J3" s="15" t="s">
        <v>393</v>
      </c>
      <c r="K3" s="15" t="s">
        <v>394</v>
      </c>
      <c r="L3" s="15" t="s">
        <v>396</v>
      </c>
      <c r="M3" t="s">
        <v>424</v>
      </c>
      <c r="P3" s="15" t="s">
        <v>398</v>
      </c>
      <c r="Q3" s="15" t="s">
        <v>393</v>
      </c>
      <c r="R3" s="15" t="s">
        <v>394</v>
      </c>
      <c r="S3" s="15" t="s">
        <v>396</v>
      </c>
      <c r="T3" t="s">
        <v>424</v>
      </c>
      <c r="V3" s="15"/>
      <c r="W3" s="15" t="s">
        <v>398</v>
      </c>
      <c r="X3" s="15" t="s">
        <v>393</v>
      </c>
      <c r="Y3" s="15" t="s">
        <v>394</v>
      </c>
      <c r="Z3" s="15" t="s">
        <v>396</v>
      </c>
      <c r="AA3" s="15" t="s">
        <v>424</v>
      </c>
      <c r="AE3" s="15"/>
      <c r="AF3" s="15" t="s">
        <v>398</v>
      </c>
      <c r="AG3" s="15" t="s">
        <v>393</v>
      </c>
      <c r="AH3" s="15" t="s">
        <v>394</v>
      </c>
      <c r="AI3" s="15" t="s">
        <v>396</v>
      </c>
      <c r="AJ3" s="15" t="s">
        <v>424</v>
      </c>
      <c r="AK3" s="15"/>
      <c r="AL3" s="15"/>
    </row>
    <row r="4" spans="1:38" x14ac:dyDescent="0.35">
      <c r="A4">
        <v>1</v>
      </c>
      <c r="B4" t="s">
        <v>203</v>
      </c>
      <c r="C4">
        <v>0.73950000000000005</v>
      </c>
      <c r="D4">
        <v>0.49</v>
      </c>
      <c r="E4">
        <v>0.21</v>
      </c>
      <c r="F4">
        <v>0.96599999999999997</v>
      </c>
      <c r="H4" s="15">
        <v>1</v>
      </c>
      <c r="I4" s="15" t="s">
        <v>203</v>
      </c>
      <c r="J4">
        <v>0.71299999999999997</v>
      </c>
      <c r="K4">
        <v>0.48</v>
      </c>
      <c r="L4">
        <v>0.21</v>
      </c>
      <c r="M4">
        <v>0.98299999999999998</v>
      </c>
      <c r="O4" s="15">
        <v>1</v>
      </c>
      <c r="P4" t="s">
        <v>286</v>
      </c>
      <c r="Q4">
        <v>0.60499999999999998</v>
      </c>
      <c r="R4">
        <v>0.40300000000000002</v>
      </c>
      <c r="S4">
        <v>0.20200000000000001</v>
      </c>
      <c r="T4">
        <v>0.95099999999999996</v>
      </c>
      <c r="V4" s="15">
        <v>1</v>
      </c>
      <c r="W4" s="15" t="s">
        <v>154</v>
      </c>
      <c r="X4" s="15">
        <v>0.68300000000000005</v>
      </c>
      <c r="Y4" s="15">
        <v>0.502</v>
      </c>
      <c r="Z4" s="15">
        <v>0.21</v>
      </c>
      <c r="AA4" s="15">
        <v>0.997</v>
      </c>
      <c r="AE4" s="15">
        <v>1</v>
      </c>
      <c r="AF4" s="15" t="s">
        <v>167</v>
      </c>
      <c r="AG4" s="15">
        <v>0.55000000000000004</v>
      </c>
      <c r="AH4" s="15">
        <v>0.378</v>
      </c>
      <c r="AI4" s="15">
        <v>0.19</v>
      </c>
      <c r="AJ4" s="15"/>
      <c r="AK4" s="15"/>
      <c r="AL4" s="15"/>
    </row>
    <row r="5" spans="1:38" x14ac:dyDescent="0.35">
      <c r="A5">
        <v>2</v>
      </c>
      <c r="B5" t="s">
        <v>179</v>
      </c>
      <c r="C5">
        <v>0.73099999999999998</v>
      </c>
      <c r="D5">
        <v>0.60399999999999998</v>
      </c>
      <c r="E5">
        <v>0.26900000000000002</v>
      </c>
      <c r="F5">
        <v>0.96699999999999997</v>
      </c>
      <c r="H5" s="15">
        <v>2</v>
      </c>
      <c r="I5" s="15" t="s">
        <v>286</v>
      </c>
      <c r="J5">
        <v>0.65100000000000002</v>
      </c>
      <c r="K5">
        <v>0.54600000000000004</v>
      </c>
      <c r="L5">
        <v>0.252</v>
      </c>
      <c r="M5">
        <v>0.95599999999999996</v>
      </c>
      <c r="O5" s="15">
        <v>2</v>
      </c>
      <c r="P5" t="s">
        <v>167</v>
      </c>
      <c r="Q5">
        <v>0.55200000000000005</v>
      </c>
      <c r="R5">
        <v>0.47199999999999998</v>
      </c>
      <c r="S5">
        <v>0.23799999999999999</v>
      </c>
      <c r="T5">
        <v>0.96599999999999997</v>
      </c>
      <c r="V5" s="15">
        <v>2</v>
      </c>
      <c r="W5" s="15" t="s">
        <v>167</v>
      </c>
      <c r="X5" s="15">
        <v>0.57199999999999995</v>
      </c>
      <c r="Y5" s="15">
        <v>0.442</v>
      </c>
      <c r="Z5" s="15">
        <v>0.218</v>
      </c>
      <c r="AA5" s="15">
        <v>0.98</v>
      </c>
      <c r="AE5" s="15">
        <v>2</v>
      </c>
      <c r="AF5" s="15" t="s">
        <v>118</v>
      </c>
      <c r="AG5" s="15">
        <v>0.67300000000000004</v>
      </c>
      <c r="AH5" s="15">
        <v>0.47099999999999997</v>
      </c>
      <c r="AI5" s="15">
        <v>0.2</v>
      </c>
      <c r="AJ5" s="15"/>
      <c r="AK5" s="15"/>
      <c r="AL5" s="15"/>
    </row>
    <row r="6" spans="1:38" x14ac:dyDescent="0.35">
      <c r="A6">
        <v>3</v>
      </c>
      <c r="B6" t="s">
        <v>118</v>
      </c>
      <c r="C6">
        <v>0.77200000000000002</v>
      </c>
      <c r="D6">
        <v>0.47499999999999998</v>
      </c>
      <c r="E6">
        <v>0.20100000000000001</v>
      </c>
      <c r="F6">
        <v>0.97099999999999997</v>
      </c>
      <c r="H6" s="15">
        <v>3</v>
      </c>
      <c r="I6" s="15" t="s">
        <v>142</v>
      </c>
      <c r="J6">
        <v>0.77</v>
      </c>
      <c r="K6">
        <v>0.498</v>
      </c>
      <c r="L6">
        <v>0.22700000000000001</v>
      </c>
      <c r="M6">
        <v>0.97</v>
      </c>
      <c r="O6" s="15">
        <v>3</v>
      </c>
      <c r="P6" t="s">
        <v>157</v>
      </c>
      <c r="Q6">
        <v>0.64200000000000002</v>
      </c>
      <c r="R6">
        <v>0.32800000000000001</v>
      </c>
      <c r="S6">
        <v>0.105</v>
      </c>
      <c r="T6">
        <v>0.98299999999999998</v>
      </c>
      <c r="V6" s="15">
        <v>3</v>
      </c>
      <c r="W6" s="15" t="s">
        <v>203</v>
      </c>
      <c r="X6" s="15">
        <v>0.67500000000000004</v>
      </c>
      <c r="Y6" s="15">
        <v>0.41</v>
      </c>
      <c r="Z6" s="15">
        <v>0.19800000000000001</v>
      </c>
      <c r="AA6" s="15">
        <v>0.98</v>
      </c>
      <c r="AE6" s="15">
        <v>3</v>
      </c>
      <c r="AF6" s="15" t="s">
        <v>154</v>
      </c>
      <c r="AG6" s="15">
        <v>0.72499999999999998</v>
      </c>
      <c r="AH6" s="15">
        <v>0.52</v>
      </c>
      <c r="AI6" s="15">
        <v>0.20799999999999999</v>
      </c>
      <c r="AJ6" s="15"/>
      <c r="AK6" s="15"/>
      <c r="AL6" s="15"/>
    </row>
    <row r="7" spans="1:38" x14ac:dyDescent="0.35">
      <c r="A7">
        <v>4</v>
      </c>
      <c r="B7" t="s">
        <v>137</v>
      </c>
      <c r="C7">
        <v>0.77800000000000002</v>
      </c>
      <c r="D7">
        <v>0.39400000000000002</v>
      </c>
      <c r="E7">
        <v>0.19700000000000001</v>
      </c>
      <c r="F7">
        <v>0.98299999999999998</v>
      </c>
      <c r="H7" s="15">
        <v>4</v>
      </c>
      <c r="I7" s="15" t="s">
        <v>137</v>
      </c>
      <c r="J7">
        <v>0.69099999999999995</v>
      </c>
      <c r="K7">
        <v>0.42899999999999999</v>
      </c>
      <c r="L7">
        <v>0.20200000000000001</v>
      </c>
      <c r="M7">
        <v>0.98299999999999998</v>
      </c>
      <c r="O7" s="15">
        <v>4</v>
      </c>
      <c r="P7" t="s">
        <v>283</v>
      </c>
      <c r="Q7">
        <v>0.54300000000000004</v>
      </c>
      <c r="R7">
        <v>0.42299999999999999</v>
      </c>
      <c r="S7">
        <v>0.19600000000000001</v>
      </c>
      <c r="T7">
        <v>0.95699999999999996</v>
      </c>
      <c r="V7" s="15">
        <v>4</v>
      </c>
      <c r="W7" s="15" t="s">
        <v>157</v>
      </c>
      <c r="X7" s="15">
        <v>0.65700000000000003</v>
      </c>
      <c r="Y7" s="15">
        <v>0.38700000000000001</v>
      </c>
      <c r="Z7" s="15">
        <v>0.19600000000000001</v>
      </c>
      <c r="AA7" s="15">
        <v>0.98399999999999999</v>
      </c>
      <c r="AE7" s="15">
        <v>4</v>
      </c>
      <c r="AF7" s="15" t="s">
        <v>157</v>
      </c>
      <c r="AG7" s="15">
        <v>0.69499999999999995</v>
      </c>
      <c r="AH7" s="15">
        <v>0.34</v>
      </c>
      <c r="AI7" s="15">
        <v>0.11</v>
      </c>
      <c r="AJ7" s="15"/>
      <c r="AK7" s="15"/>
      <c r="AL7" s="15"/>
    </row>
    <row r="8" spans="1:38" x14ac:dyDescent="0.35">
      <c r="A8">
        <v>5</v>
      </c>
      <c r="B8" t="s">
        <v>154</v>
      </c>
      <c r="C8">
        <v>0.77800000000000002</v>
      </c>
      <c r="D8">
        <v>0.52</v>
      </c>
      <c r="E8">
        <v>0.20899999999999999</v>
      </c>
      <c r="F8">
        <v>0.996</v>
      </c>
      <c r="H8" s="15">
        <v>5</v>
      </c>
      <c r="I8" s="15" t="s">
        <v>154</v>
      </c>
      <c r="J8">
        <v>0.72699999999999998</v>
      </c>
      <c r="K8">
        <v>0.46100000000000002</v>
      </c>
      <c r="L8">
        <v>0.20100000000000001</v>
      </c>
      <c r="M8">
        <v>0.99</v>
      </c>
      <c r="O8" s="15">
        <v>5</v>
      </c>
      <c r="P8" t="s">
        <v>154</v>
      </c>
      <c r="Q8">
        <v>0.70399999999999996</v>
      </c>
      <c r="R8">
        <v>0.46500000000000002</v>
      </c>
      <c r="S8">
        <v>0.13</v>
      </c>
      <c r="T8">
        <v>0.995</v>
      </c>
      <c r="V8" s="15">
        <v>5</v>
      </c>
      <c r="W8" s="15" t="s">
        <v>283</v>
      </c>
      <c r="X8" s="15">
        <v>0.498</v>
      </c>
      <c r="Y8" s="15">
        <v>0.36899999999999999</v>
      </c>
      <c r="Z8" s="15">
        <v>0.184</v>
      </c>
      <c r="AA8" s="15">
        <v>0.98</v>
      </c>
      <c r="AE8" s="15">
        <v>5</v>
      </c>
      <c r="AF8" s="15" t="s">
        <v>286</v>
      </c>
      <c r="AG8" s="15">
        <v>0.54700000000000004</v>
      </c>
      <c r="AH8" s="15">
        <v>0.28999999999999998</v>
      </c>
      <c r="AI8" s="15">
        <v>0.1</v>
      </c>
      <c r="AJ8" s="15"/>
      <c r="AK8" s="15"/>
      <c r="AL8" s="15"/>
    </row>
    <row r="9" spans="1:38" x14ac:dyDescent="0.35">
      <c r="A9" t="s">
        <v>381</v>
      </c>
      <c r="C9">
        <f>AVERAGE(C4:C8)</f>
        <v>0.75969999999999993</v>
      </c>
      <c r="D9" s="15">
        <f>AVERAGE(D4:D8)</f>
        <v>0.49660000000000004</v>
      </c>
      <c r="E9" s="15">
        <f>AVERAGE(E4:E8)</f>
        <v>0.2172</v>
      </c>
      <c r="F9" s="15">
        <f>AVERAGE(F4:F8)</f>
        <v>0.97660000000000002</v>
      </c>
      <c r="H9" s="15" t="s">
        <v>381</v>
      </c>
      <c r="J9" s="15">
        <f>AVERAGE(J4:J8)</f>
        <v>0.71039999999999992</v>
      </c>
      <c r="K9" s="15">
        <f>AVERAGE(K4:K8)</f>
        <v>0.48280000000000001</v>
      </c>
      <c r="L9" s="15">
        <f>AVERAGE(L4:L8)</f>
        <v>0.21840000000000001</v>
      </c>
      <c r="M9" s="15">
        <f>AVERAGE(M4:M8)</f>
        <v>0.97639999999999993</v>
      </c>
      <c r="O9" s="15" t="s">
        <v>381</v>
      </c>
      <c r="Q9" s="15">
        <f>AVERAGE(Q4:Q8)</f>
        <v>0.60920000000000007</v>
      </c>
      <c r="R9" s="15">
        <f>AVERAGE(R4:R8)</f>
        <v>0.41820000000000002</v>
      </c>
      <c r="S9" s="15">
        <f>AVERAGE(S4:S8)</f>
        <v>0.17420000000000002</v>
      </c>
      <c r="T9" s="15">
        <f>AVERAGE(T4:T8)</f>
        <v>0.97039999999999993</v>
      </c>
      <c r="V9" s="15" t="s">
        <v>381</v>
      </c>
      <c r="W9" s="15"/>
      <c r="X9" s="15">
        <f>AVERAGE(X4:X8)</f>
        <v>0.61699999999999999</v>
      </c>
      <c r="Y9" s="15">
        <f>AVERAGE(Y4:Y8)</f>
        <v>0.42199999999999999</v>
      </c>
      <c r="Z9" s="15">
        <f>AVERAGE(Z4:Z8)</f>
        <v>0.20119999999999999</v>
      </c>
      <c r="AA9" s="15">
        <f>AVERAGE(AA4:AA8)</f>
        <v>0.98419999999999985</v>
      </c>
      <c r="AE9" s="15" t="s">
        <v>381</v>
      </c>
      <c r="AF9" s="15"/>
      <c r="AG9" s="15">
        <f>AVERAGE(AG4:AG8)</f>
        <v>0.63800000000000001</v>
      </c>
      <c r="AH9" s="15">
        <f>AVERAGE(AH4:AH8)</f>
        <v>0.39980000000000004</v>
      </c>
      <c r="AI9" s="15">
        <f>AVERAGE(AI4:AI8)</f>
        <v>0.16159999999999999</v>
      </c>
      <c r="AJ9" s="15" t="e">
        <f>AVERAGE(AJ4:AJ8)</f>
        <v>#DIV/0!</v>
      </c>
      <c r="AK9" s="15"/>
      <c r="AL9" s="15"/>
    </row>
    <row r="10" spans="1:38" x14ac:dyDescent="0.35">
      <c r="AE10" s="15"/>
      <c r="AF10" s="15"/>
      <c r="AG10" s="15"/>
      <c r="AH10" s="15"/>
      <c r="AI10" s="15"/>
      <c r="AJ10" s="15"/>
      <c r="AK10" s="15"/>
      <c r="AL10" s="15"/>
    </row>
    <row r="11" spans="1:38" x14ac:dyDescent="0.35">
      <c r="AE11" s="15"/>
      <c r="AF11" s="15"/>
      <c r="AG11" s="15"/>
      <c r="AH11" s="15"/>
      <c r="AI11" s="15"/>
      <c r="AJ11" s="15"/>
      <c r="AK11" s="15"/>
      <c r="AL11" s="15"/>
    </row>
    <row r="12" spans="1:38" x14ac:dyDescent="0.35">
      <c r="AE12" s="15"/>
      <c r="AF12" s="15"/>
      <c r="AG12" s="15"/>
      <c r="AH12" s="15"/>
      <c r="AI12" s="15"/>
      <c r="AJ12" s="15"/>
      <c r="AK12" s="15"/>
      <c r="AL12" s="15"/>
    </row>
    <row r="13" spans="1:38" x14ac:dyDescent="0.35">
      <c r="AE13" s="15"/>
      <c r="AF13" s="15"/>
      <c r="AG13" s="15"/>
      <c r="AH13" s="15"/>
      <c r="AI13" s="15"/>
      <c r="AJ13" s="15"/>
      <c r="AK13" s="15"/>
      <c r="AL13" s="15"/>
    </row>
    <row r="14" spans="1:38" x14ac:dyDescent="0.35">
      <c r="AE14" s="15"/>
      <c r="AF14" s="15"/>
      <c r="AG14" s="15"/>
      <c r="AH14" s="15"/>
      <c r="AI14" s="15"/>
      <c r="AJ14" s="15"/>
      <c r="AK14" s="15"/>
      <c r="AL14" s="15"/>
    </row>
    <row r="15" spans="1:38" x14ac:dyDescent="0.35">
      <c r="AE15" s="15"/>
      <c r="AF15" s="15"/>
      <c r="AG15" s="15"/>
      <c r="AH15" s="15"/>
      <c r="AI15" s="15"/>
      <c r="AJ15" s="15"/>
      <c r="AK15" s="15"/>
      <c r="AL15" s="15"/>
    </row>
    <row r="16" spans="1:38" x14ac:dyDescent="0.35">
      <c r="AE16" s="15"/>
      <c r="AF16" s="15"/>
      <c r="AG16" s="15"/>
      <c r="AH16" s="15"/>
      <c r="AI16" s="15"/>
      <c r="AJ16" s="15"/>
      <c r="AK16" s="15"/>
      <c r="AL16" s="15"/>
    </row>
    <row r="17" spans="1:38" x14ac:dyDescent="0.35">
      <c r="AE17" s="15"/>
      <c r="AF17" s="15"/>
      <c r="AG17" s="15"/>
      <c r="AH17" s="15"/>
      <c r="AI17" s="15"/>
      <c r="AJ17" s="15"/>
      <c r="AK17" s="15"/>
      <c r="AL17" s="15"/>
    </row>
    <row r="18" spans="1:38" x14ac:dyDescent="0.35">
      <c r="AE18" s="15"/>
      <c r="AF18" s="15"/>
      <c r="AG18" s="15"/>
      <c r="AH18" s="15"/>
      <c r="AI18" s="15"/>
      <c r="AJ18" s="15"/>
      <c r="AK18" s="15"/>
      <c r="AL18" s="15"/>
    </row>
    <row r="19" spans="1:38" x14ac:dyDescent="0.35">
      <c r="AE19" s="15"/>
      <c r="AF19" s="15"/>
      <c r="AG19" s="15"/>
      <c r="AH19" s="15"/>
      <c r="AI19" s="15"/>
      <c r="AJ19" s="15"/>
      <c r="AK19" s="15"/>
      <c r="AL19" s="15"/>
    </row>
    <row r="20" spans="1:38" x14ac:dyDescent="0.35">
      <c r="AE20" s="15"/>
      <c r="AF20" s="15"/>
      <c r="AG20" s="15"/>
      <c r="AH20" s="15"/>
      <c r="AI20" s="15"/>
      <c r="AJ20" s="15"/>
      <c r="AK20" s="15"/>
      <c r="AL20" s="15"/>
    </row>
    <row r="21" spans="1:38" x14ac:dyDescent="0.35">
      <c r="AE21" s="15"/>
      <c r="AF21" s="15"/>
      <c r="AG21" s="15"/>
      <c r="AH21" s="15"/>
      <c r="AI21" s="15"/>
      <c r="AJ21" s="15"/>
      <c r="AK21" s="15"/>
      <c r="AL21" s="15"/>
    </row>
    <row r="22" spans="1:38" x14ac:dyDescent="0.35">
      <c r="AE22" s="15"/>
      <c r="AF22" s="15"/>
      <c r="AG22" s="15"/>
      <c r="AH22" s="15"/>
      <c r="AI22" s="15"/>
      <c r="AJ22" s="15"/>
      <c r="AK22" s="15"/>
      <c r="AL22" s="15"/>
    </row>
    <row r="23" spans="1:38" x14ac:dyDescent="0.35">
      <c r="A23" s="15" t="s">
        <v>395</v>
      </c>
      <c r="B23" s="15"/>
      <c r="C23" s="15"/>
      <c r="D23" s="15"/>
      <c r="E23" s="15"/>
      <c r="H23" s="15" t="s">
        <v>397</v>
      </c>
      <c r="I23" s="15"/>
      <c r="J23" s="15"/>
      <c r="K23" s="15"/>
      <c r="L23" s="15"/>
      <c r="O23" s="15" t="s">
        <v>389</v>
      </c>
      <c r="P23" s="19" t="s">
        <v>402</v>
      </c>
      <c r="Q23" s="15"/>
      <c r="R23" s="15"/>
      <c r="S23" s="15"/>
      <c r="V23" s="15" t="s">
        <v>388</v>
      </c>
      <c r="W23" s="19" t="s">
        <v>400</v>
      </c>
      <c r="X23" s="15"/>
      <c r="Y23" s="15"/>
      <c r="Z23" s="15"/>
      <c r="AE23" s="15" t="s">
        <v>430</v>
      </c>
      <c r="AF23" s="19"/>
      <c r="AG23" s="15"/>
      <c r="AH23" s="15"/>
      <c r="AI23" s="15"/>
      <c r="AJ23" s="15"/>
      <c r="AK23" s="15"/>
      <c r="AL23" s="15"/>
    </row>
    <row r="24" spans="1:38" x14ac:dyDescent="0.35">
      <c r="A24" s="15"/>
      <c r="B24" s="15" t="s">
        <v>398</v>
      </c>
      <c r="C24" s="15" t="s">
        <v>393</v>
      </c>
      <c r="D24" s="15" t="s">
        <v>394</v>
      </c>
      <c r="E24" s="15" t="s">
        <v>396</v>
      </c>
      <c r="F24" t="s">
        <v>424</v>
      </c>
      <c r="H24" s="15"/>
      <c r="I24" s="15" t="s">
        <v>398</v>
      </c>
      <c r="J24" s="15" t="s">
        <v>393</v>
      </c>
      <c r="K24" s="15" t="s">
        <v>394</v>
      </c>
      <c r="L24" s="15" t="s">
        <v>396</v>
      </c>
      <c r="M24" t="s">
        <v>424</v>
      </c>
      <c r="O24" s="15"/>
      <c r="P24" s="15" t="s">
        <v>398</v>
      </c>
      <c r="Q24" s="15" t="s">
        <v>393</v>
      </c>
      <c r="R24" s="15" t="s">
        <v>394</v>
      </c>
      <c r="S24" s="15" t="s">
        <v>396</v>
      </c>
      <c r="T24" s="15" t="s">
        <v>424</v>
      </c>
      <c r="V24" s="15"/>
      <c r="W24" s="15" t="s">
        <v>398</v>
      </c>
      <c r="X24" s="15" t="s">
        <v>393</v>
      </c>
      <c r="Y24" s="15" t="s">
        <v>394</v>
      </c>
      <c r="Z24" s="15" t="s">
        <v>396</v>
      </c>
      <c r="AA24" s="15" t="s">
        <v>424</v>
      </c>
      <c r="AE24" s="15"/>
      <c r="AF24" s="15" t="s">
        <v>398</v>
      </c>
      <c r="AG24" s="15" t="s">
        <v>393</v>
      </c>
      <c r="AH24" s="15" t="s">
        <v>394</v>
      </c>
      <c r="AI24" s="15" t="s">
        <v>396</v>
      </c>
      <c r="AJ24" s="15" t="s">
        <v>424</v>
      </c>
      <c r="AK24" s="15"/>
      <c r="AL24" s="15"/>
    </row>
    <row r="25" spans="1:38" x14ac:dyDescent="0.35">
      <c r="A25" s="15">
        <v>1</v>
      </c>
      <c r="B25" s="15" t="s">
        <v>203</v>
      </c>
      <c r="C25" s="15">
        <v>0.72799999999999998</v>
      </c>
      <c r="D25" s="15">
        <v>0.39</v>
      </c>
      <c r="E25" s="15">
        <v>0.19</v>
      </c>
      <c r="F25">
        <v>0.93200000000000005</v>
      </c>
      <c r="H25" s="15">
        <v>1</v>
      </c>
      <c r="I25" s="15" t="s">
        <v>203</v>
      </c>
      <c r="J25" s="15">
        <v>0.66</v>
      </c>
      <c r="K25" s="15">
        <v>0.36</v>
      </c>
      <c r="L25" s="15">
        <v>0.182</v>
      </c>
      <c r="M25">
        <v>0.97799999999999998</v>
      </c>
      <c r="O25" s="15">
        <v>1</v>
      </c>
      <c r="P25" s="15" t="s">
        <v>401</v>
      </c>
      <c r="Q25" s="15">
        <v>0.56299999999999994</v>
      </c>
      <c r="R25" s="15">
        <v>0.40400000000000003</v>
      </c>
      <c r="S25" s="15">
        <v>0.17599999999999999</v>
      </c>
      <c r="T25">
        <v>0.96099999999999997</v>
      </c>
      <c r="V25" s="15">
        <v>1</v>
      </c>
      <c r="W25" s="15" t="s">
        <v>157</v>
      </c>
      <c r="X25" s="15">
        <v>0.61</v>
      </c>
      <c r="Y25" s="15">
        <v>0.39</v>
      </c>
      <c r="Z25" s="15">
        <v>0.20200000000000001</v>
      </c>
      <c r="AA25">
        <v>0.97899999999999998</v>
      </c>
      <c r="AE25" s="15">
        <v>1</v>
      </c>
      <c r="AF25" s="15" t="s">
        <v>283</v>
      </c>
      <c r="AG25" s="15">
        <v>0.61499999999999999</v>
      </c>
      <c r="AH25" s="15">
        <v>0.49</v>
      </c>
      <c r="AI25" s="15">
        <v>0.2</v>
      </c>
      <c r="AJ25" s="15"/>
      <c r="AK25" s="15"/>
      <c r="AL25" s="15"/>
    </row>
    <row r="26" spans="1:38" x14ac:dyDescent="0.35">
      <c r="A26" s="15">
        <v>2</v>
      </c>
      <c r="B26" s="15" t="s">
        <v>179</v>
      </c>
      <c r="C26" s="15">
        <v>0.70799999999999996</v>
      </c>
      <c r="D26" s="15">
        <v>0.58399999999999996</v>
      </c>
      <c r="E26" s="15">
        <v>0.26800000000000002</v>
      </c>
      <c r="F26">
        <v>0.97599999999999998</v>
      </c>
      <c r="H26" s="15">
        <v>2</v>
      </c>
      <c r="I26" s="15" t="s">
        <v>179</v>
      </c>
      <c r="J26" s="15">
        <v>0.69899999999999995</v>
      </c>
      <c r="K26" s="15">
        <v>0.56999999999999995</v>
      </c>
      <c r="L26" s="15">
        <v>0.26700000000000002</v>
      </c>
      <c r="M26">
        <v>0.94899999999999995</v>
      </c>
      <c r="O26" s="15">
        <v>2</v>
      </c>
      <c r="P26" s="15" t="s">
        <v>203</v>
      </c>
      <c r="Q26" s="15">
        <v>0.56899999999999995</v>
      </c>
      <c r="R26" s="15">
        <v>0.34100000000000003</v>
      </c>
      <c r="S26" s="15">
        <v>0.10299999999999999</v>
      </c>
      <c r="T26">
        <v>0.95299999999999996</v>
      </c>
      <c r="V26" s="15">
        <v>2</v>
      </c>
      <c r="W26" s="15" t="s">
        <v>142</v>
      </c>
      <c r="X26" s="15">
        <v>0.64200000000000002</v>
      </c>
      <c r="Y26" s="15">
        <v>0.439</v>
      </c>
      <c r="Z26" s="15">
        <v>0.216</v>
      </c>
      <c r="AA26">
        <v>0.98799999999999999</v>
      </c>
      <c r="AE26" s="15">
        <v>2</v>
      </c>
      <c r="AF26" s="15" t="s">
        <v>404</v>
      </c>
      <c r="AG26" s="15">
        <v>0.67700000000000005</v>
      </c>
      <c r="AH26" s="15">
        <v>0.2</v>
      </c>
      <c r="AI26" s="15">
        <v>0.06</v>
      </c>
      <c r="AJ26" s="15"/>
      <c r="AK26" s="15"/>
      <c r="AL26" s="15"/>
    </row>
    <row r="27" spans="1:38" x14ac:dyDescent="0.35">
      <c r="A27" s="15">
        <v>3</v>
      </c>
      <c r="B27" s="15" t="s">
        <v>142</v>
      </c>
      <c r="C27" s="15">
        <v>0.82799999999999996</v>
      </c>
      <c r="D27" s="15">
        <v>0.56999999999999995</v>
      </c>
      <c r="E27" s="15">
        <v>0.254</v>
      </c>
      <c r="F27">
        <v>0.91400000000000003</v>
      </c>
      <c r="H27" s="15">
        <v>3</v>
      </c>
      <c r="I27" s="15" t="s">
        <v>142</v>
      </c>
      <c r="J27" s="15">
        <v>0.82799999999999996</v>
      </c>
      <c r="K27" s="15">
        <v>0.56999999999999995</v>
      </c>
      <c r="L27" s="15">
        <v>0.254</v>
      </c>
      <c r="M27">
        <v>0.98399999999999999</v>
      </c>
      <c r="O27" s="15">
        <v>3</v>
      </c>
      <c r="P27" s="15" t="s">
        <v>142</v>
      </c>
      <c r="Q27" s="15">
        <v>0.66779999999999995</v>
      </c>
      <c r="R27" s="15">
        <v>0.32</v>
      </c>
      <c r="S27" s="15">
        <v>0.104</v>
      </c>
      <c r="T27">
        <v>0.93400000000000005</v>
      </c>
      <c r="V27" s="15">
        <v>3</v>
      </c>
      <c r="W27" s="15" t="s">
        <v>179</v>
      </c>
      <c r="X27" s="15">
        <v>0.53600000000000003</v>
      </c>
      <c r="Y27" s="15">
        <v>0.46600000000000003</v>
      </c>
      <c r="Z27" s="15">
        <v>0.23</v>
      </c>
      <c r="AA27">
        <v>0.95299999999999996</v>
      </c>
      <c r="AE27" s="15">
        <v>3</v>
      </c>
      <c r="AF27" s="15" t="s">
        <v>167</v>
      </c>
      <c r="AG27" s="15">
        <v>0.56999999999999995</v>
      </c>
      <c r="AH27" s="15">
        <v>0.33</v>
      </c>
      <c r="AI27" s="15">
        <v>0.11</v>
      </c>
      <c r="AJ27" s="15"/>
      <c r="AK27" s="15"/>
      <c r="AL27" s="15"/>
    </row>
    <row r="28" spans="1:38" x14ac:dyDescent="0.35">
      <c r="A28" s="15">
        <v>4</v>
      </c>
      <c r="B28" s="15" t="s">
        <v>137</v>
      </c>
      <c r="C28" s="15">
        <v>0.77</v>
      </c>
      <c r="D28" s="15">
        <v>0.39400000000000002</v>
      </c>
      <c r="E28" s="15">
        <v>0.19700000000000001</v>
      </c>
      <c r="F28" s="15">
        <v>0.95299999999999996</v>
      </c>
      <c r="H28" s="15">
        <v>4</v>
      </c>
      <c r="I28" s="15" t="s">
        <v>137</v>
      </c>
      <c r="J28" s="15">
        <v>0.70799999999999996</v>
      </c>
      <c r="K28" s="15">
        <v>0.41799999999999998</v>
      </c>
      <c r="L28" s="15">
        <v>0.20200000000000001</v>
      </c>
      <c r="M28">
        <v>0.97899999999999998</v>
      </c>
      <c r="O28" s="15">
        <v>4</v>
      </c>
      <c r="P28" s="15" t="s">
        <v>154</v>
      </c>
      <c r="Q28" s="15">
        <v>0.65600000000000003</v>
      </c>
      <c r="R28" s="15">
        <v>0.39700000000000002</v>
      </c>
      <c r="S28" s="15">
        <v>0.11</v>
      </c>
      <c r="T28">
        <v>0.99299999999999999</v>
      </c>
      <c r="V28" s="15">
        <v>4</v>
      </c>
      <c r="W28" s="15" t="s">
        <v>111</v>
      </c>
      <c r="X28" s="15">
        <v>0.69</v>
      </c>
      <c r="Y28" s="15">
        <v>0.34799999999999998</v>
      </c>
      <c r="Z28" s="15">
        <v>0.17899999999999999</v>
      </c>
      <c r="AA28">
        <v>0.99</v>
      </c>
      <c r="AE28" s="15">
        <v>4</v>
      </c>
      <c r="AF28" s="15" t="s">
        <v>118</v>
      </c>
      <c r="AG28" s="15">
        <v>0.64400000000000002</v>
      </c>
      <c r="AH28" s="15">
        <v>0.45</v>
      </c>
      <c r="AI28" s="15">
        <v>0.19900000000000001</v>
      </c>
      <c r="AJ28" s="15"/>
      <c r="AK28" s="15"/>
      <c r="AL28" s="15"/>
    </row>
    <row r="29" spans="1:38" x14ac:dyDescent="0.35">
      <c r="A29" s="15">
        <v>5</v>
      </c>
      <c r="B29" s="15" t="s">
        <v>154</v>
      </c>
      <c r="C29" s="15">
        <v>0.77800000000000002</v>
      </c>
      <c r="D29" s="15">
        <v>0.52</v>
      </c>
      <c r="E29" s="15">
        <v>0.20899999999999999</v>
      </c>
      <c r="F29">
        <v>0.99399999999999999</v>
      </c>
      <c r="H29" s="15">
        <v>5</v>
      </c>
      <c r="I29" s="15" t="s">
        <v>154</v>
      </c>
      <c r="J29" s="15">
        <v>0.75</v>
      </c>
      <c r="K29" s="15">
        <v>0.501</v>
      </c>
      <c r="L29" s="15">
        <v>0.21</v>
      </c>
      <c r="M29">
        <v>0.99399999999999999</v>
      </c>
      <c r="O29" s="15">
        <v>5</v>
      </c>
      <c r="P29" s="15" t="s">
        <v>179</v>
      </c>
      <c r="Q29" s="15">
        <v>0.625</v>
      </c>
      <c r="R29" s="15">
        <v>0.58799999999999997</v>
      </c>
      <c r="S29" s="15">
        <v>0.26600000000000001</v>
      </c>
      <c r="T29">
        <v>0.94899999999999995</v>
      </c>
      <c r="V29" s="15">
        <v>5</v>
      </c>
      <c r="W29" s="15" t="s">
        <v>154</v>
      </c>
      <c r="X29" s="15">
        <v>0.65</v>
      </c>
      <c r="Y29" s="15">
        <v>0.503</v>
      </c>
      <c r="Z29" s="15">
        <v>0.20399999999999999</v>
      </c>
      <c r="AA29" s="15">
        <v>0.99</v>
      </c>
      <c r="AE29" s="15">
        <v>5</v>
      </c>
      <c r="AF29" s="15" t="s">
        <v>157</v>
      </c>
      <c r="AG29" s="15">
        <v>0.625</v>
      </c>
      <c r="AH29" s="15">
        <v>0.33500000000000002</v>
      </c>
      <c r="AI29" s="15">
        <v>0.124</v>
      </c>
      <c r="AJ29" s="15"/>
      <c r="AK29" s="15"/>
      <c r="AL29" s="15"/>
    </row>
    <row r="30" spans="1:38" x14ac:dyDescent="0.35">
      <c r="A30" s="15">
        <v>6</v>
      </c>
      <c r="B30" s="15" t="s">
        <v>200</v>
      </c>
      <c r="C30" s="15">
        <v>0.74</v>
      </c>
      <c r="D30" s="15">
        <v>0.39700000000000002</v>
      </c>
      <c r="E30" s="15">
        <v>0.19</v>
      </c>
      <c r="F30">
        <v>0.97899999999999998</v>
      </c>
      <c r="H30" s="15">
        <v>6</v>
      </c>
      <c r="I30" s="15" t="s">
        <v>167</v>
      </c>
      <c r="J30" s="15">
        <v>0.69499999999999995</v>
      </c>
      <c r="K30" s="15">
        <v>0.42299999999999999</v>
      </c>
      <c r="L30" s="15">
        <v>0.217</v>
      </c>
      <c r="M30">
        <v>0.96499999999999997</v>
      </c>
      <c r="O30" s="15">
        <v>6</v>
      </c>
      <c r="P30" s="15" t="s">
        <v>157</v>
      </c>
      <c r="Q30" s="15">
        <v>0.56899999999999995</v>
      </c>
      <c r="R30" s="15">
        <v>0.34699999999999998</v>
      </c>
      <c r="S30" s="15">
        <v>0.11</v>
      </c>
      <c r="T30">
        <v>0.95499999999999996</v>
      </c>
      <c r="V30">
        <v>6</v>
      </c>
      <c r="W30" t="s">
        <v>167</v>
      </c>
      <c r="X30">
        <v>0.59699999999999998</v>
      </c>
      <c r="Y30">
        <v>0.40500000000000003</v>
      </c>
      <c r="Z30">
        <v>0.20300000000000001</v>
      </c>
      <c r="AA30">
        <v>0.95699999999999996</v>
      </c>
      <c r="AE30" s="15">
        <v>6</v>
      </c>
      <c r="AF30" s="15" t="s">
        <v>154</v>
      </c>
      <c r="AG30" s="15">
        <v>0.67</v>
      </c>
      <c r="AH30" s="15">
        <v>0.56000000000000005</v>
      </c>
      <c r="AI30" s="15">
        <v>0.21</v>
      </c>
      <c r="AJ30" s="15"/>
      <c r="AK30" s="15"/>
      <c r="AL30" s="15"/>
    </row>
    <row r="31" spans="1:38" x14ac:dyDescent="0.35">
      <c r="A31" s="15">
        <v>7</v>
      </c>
      <c r="B31" s="15" t="s">
        <v>404</v>
      </c>
      <c r="C31" s="15">
        <v>0.748</v>
      </c>
      <c r="D31" s="15">
        <v>0.20100000000000001</v>
      </c>
      <c r="E31" s="15">
        <v>0.15</v>
      </c>
      <c r="F31">
        <v>0.97</v>
      </c>
      <c r="H31" s="15">
        <v>7</v>
      </c>
      <c r="I31" s="15" t="s">
        <v>111</v>
      </c>
      <c r="J31" s="15">
        <v>0.69799999999999995</v>
      </c>
      <c r="K31" s="15">
        <v>0.38300000000000001</v>
      </c>
      <c r="L31" s="15">
        <v>0.17399999999999999</v>
      </c>
      <c r="M31">
        <v>0.98299999999999998</v>
      </c>
      <c r="O31" s="15">
        <v>7</v>
      </c>
      <c r="P31" s="15" t="s">
        <v>194</v>
      </c>
      <c r="Q31" s="15">
        <v>0.56499999999999995</v>
      </c>
      <c r="R31" s="15">
        <v>0.33900000000000002</v>
      </c>
      <c r="S31" s="15">
        <v>8.5999999999999993E-2</v>
      </c>
      <c r="T31">
        <v>0.98599999999999999</v>
      </c>
      <c r="V31">
        <v>7</v>
      </c>
      <c r="W31" t="s">
        <v>203</v>
      </c>
      <c r="X31">
        <v>0.67</v>
      </c>
      <c r="Y31">
        <v>0.46500000000000002</v>
      </c>
      <c r="Z31">
        <v>0.21199999999999999</v>
      </c>
      <c r="AA31">
        <v>0.97499999999999998</v>
      </c>
      <c r="AE31" s="15">
        <v>7</v>
      </c>
      <c r="AF31" s="15" t="s">
        <v>142</v>
      </c>
      <c r="AG31" s="15">
        <v>0.71299999999999997</v>
      </c>
      <c r="AH31" s="15">
        <v>0.64</v>
      </c>
      <c r="AI31" s="15">
        <v>0.28499999999999998</v>
      </c>
      <c r="AJ31" s="15"/>
      <c r="AK31" s="15"/>
      <c r="AL31" s="15"/>
    </row>
    <row r="32" spans="1:38" x14ac:dyDescent="0.35">
      <c r="A32" s="15" t="s">
        <v>381</v>
      </c>
      <c r="B32" s="15"/>
      <c r="C32" s="15">
        <f>AVERAGE(C25:C31)</f>
        <v>0.75714285714285712</v>
      </c>
      <c r="D32" s="15">
        <f>AVERAGE(D25:D31)</f>
        <v>0.43657142857142867</v>
      </c>
      <c r="E32" s="15">
        <f>AVERAGE(E25:E31)</f>
        <v>0.20828571428571427</v>
      </c>
      <c r="F32" s="15">
        <f>AVERAGE(F25:F31)</f>
        <v>0.95971428571428574</v>
      </c>
      <c r="H32" s="15" t="s">
        <v>381</v>
      </c>
      <c r="I32" s="15"/>
      <c r="J32" s="15">
        <f>AVERAGE(J25:J31)</f>
        <v>0.71971428571428575</v>
      </c>
      <c r="K32" s="15">
        <f>AVERAGE(K25:K31)</f>
        <v>0.46071428571428574</v>
      </c>
      <c r="L32" s="15">
        <f>AVERAGE(L25:L31)</f>
        <v>0.21514285714285714</v>
      </c>
      <c r="M32" s="15">
        <f>AVERAGE(M25:M31)</f>
        <v>0.97599999999999998</v>
      </c>
      <c r="O32" s="15" t="s">
        <v>381</v>
      </c>
      <c r="P32" s="15"/>
      <c r="Q32" s="15">
        <f>AVERAGE(Q25:Q31)</f>
        <v>0.60211428571428571</v>
      </c>
      <c r="R32" s="15">
        <f>AVERAGE(R25:R31)</f>
        <v>0.3908571428571429</v>
      </c>
      <c r="S32" s="15">
        <f>AVERAGE(S25:S31)</f>
        <v>0.1364285714285714</v>
      </c>
      <c r="T32" s="15">
        <f>AVERAGE(T25:T31)</f>
        <v>0.96157142857142852</v>
      </c>
      <c r="V32" s="15" t="s">
        <v>381</v>
      </c>
      <c r="W32" s="15"/>
      <c r="X32" s="15">
        <f>AVERAGE(X25:X31)</f>
        <v>0.62785714285714278</v>
      </c>
      <c r="Y32" s="15">
        <f>AVERAGE(Y25:Y31)</f>
        <v>0.43085714285714288</v>
      </c>
      <c r="Z32" s="15">
        <f>AVERAGE(Z25:Z31)</f>
        <v>0.20657142857142857</v>
      </c>
      <c r="AA32" s="15">
        <f>AVERAGE(AA25:AA31)</f>
        <v>0.97599999999999998</v>
      </c>
      <c r="AE32" s="15" t="s">
        <v>381</v>
      </c>
      <c r="AF32" s="15"/>
      <c r="AG32" s="15">
        <f>AVERAGE(AG25:AG31)</f>
        <v>0.64485714285714291</v>
      </c>
      <c r="AH32" s="15">
        <f>AVERAGE(AH25:AH31)</f>
        <v>0.42928571428571433</v>
      </c>
      <c r="AI32" s="15">
        <f>AVERAGE(AI25:AI31)</f>
        <v>0.16971428571428571</v>
      </c>
      <c r="AJ32" s="15" t="e">
        <f>AVERAGE(AJ25:AJ31)</f>
        <v>#DIV/0!</v>
      </c>
      <c r="AK32" s="15"/>
      <c r="AL32" s="15"/>
    </row>
    <row r="33" spans="1:38" x14ac:dyDescent="0.35">
      <c r="AE33" s="15"/>
      <c r="AF33" s="15"/>
      <c r="AG33" s="15"/>
      <c r="AH33" s="15"/>
      <c r="AI33" s="15"/>
      <c r="AJ33" s="15"/>
      <c r="AK33" s="15"/>
      <c r="AL33" s="15"/>
    </row>
    <row r="34" spans="1:38" x14ac:dyDescent="0.35">
      <c r="AE34" s="15"/>
      <c r="AF34" s="15"/>
      <c r="AG34" s="15"/>
      <c r="AH34" s="15"/>
      <c r="AI34" s="15"/>
      <c r="AJ34" s="15"/>
      <c r="AK34" s="15"/>
      <c r="AL34" s="15"/>
    </row>
    <row r="35" spans="1:38" x14ac:dyDescent="0.35">
      <c r="AE35" s="15"/>
      <c r="AF35" s="15"/>
      <c r="AG35" s="15"/>
      <c r="AH35" s="15"/>
      <c r="AI35" s="15"/>
      <c r="AJ35" s="15"/>
      <c r="AK35" s="15"/>
      <c r="AL35" s="15"/>
    </row>
    <row r="36" spans="1:38" x14ac:dyDescent="0.35">
      <c r="AE36" s="15"/>
      <c r="AF36" s="15"/>
      <c r="AG36" s="15"/>
      <c r="AH36" s="15"/>
      <c r="AI36" s="15"/>
      <c r="AJ36" s="15"/>
      <c r="AK36" s="15"/>
      <c r="AL36" s="15"/>
    </row>
    <row r="37" spans="1:38" x14ac:dyDescent="0.35">
      <c r="AE37" s="15"/>
      <c r="AF37" s="15"/>
      <c r="AG37" s="15"/>
      <c r="AH37" s="15"/>
      <c r="AI37" s="15"/>
      <c r="AJ37" s="15"/>
      <c r="AK37" s="15"/>
      <c r="AL37" s="15"/>
    </row>
    <row r="38" spans="1:38" x14ac:dyDescent="0.35">
      <c r="AE38" s="15"/>
      <c r="AF38" s="15"/>
      <c r="AG38" s="15"/>
      <c r="AH38" s="15"/>
      <c r="AI38" s="15"/>
      <c r="AJ38" s="15"/>
      <c r="AK38" s="15"/>
      <c r="AL38" s="15"/>
    </row>
    <row r="39" spans="1:38" x14ac:dyDescent="0.35">
      <c r="AE39" s="15"/>
      <c r="AF39" s="15"/>
      <c r="AG39" s="15"/>
      <c r="AH39" s="15"/>
      <c r="AI39" s="15"/>
      <c r="AJ39" s="15"/>
      <c r="AK39" s="15"/>
      <c r="AL39" s="15"/>
    </row>
    <row r="40" spans="1:38" x14ac:dyDescent="0.35">
      <c r="AE40" s="15"/>
      <c r="AF40" s="15"/>
      <c r="AG40" s="15"/>
      <c r="AH40" s="15"/>
      <c r="AI40" s="15"/>
      <c r="AJ40" s="15"/>
      <c r="AK40" s="15"/>
      <c r="AL40" s="15"/>
    </row>
    <row r="41" spans="1:38" x14ac:dyDescent="0.35">
      <c r="AE41" s="15"/>
      <c r="AF41" s="15"/>
      <c r="AG41" s="15"/>
      <c r="AH41" s="15"/>
      <c r="AI41" s="15"/>
      <c r="AJ41" s="15"/>
      <c r="AK41" s="15"/>
      <c r="AL41" s="15"/>
    </row>
    <row r="42" spans="1:38" x14ac:dyDescent="0.35">
      <c r="AE42" s="15"/>
      <c r="AF42" s="15"/>
      <c r="AG42" s="15"/>
      <c r="AH42" s="15"/>
      <c r="AI42" s="15"/>
      <c r="AJ42" s="15"/>
      <c r="AK42" s="15"/>
      <c r="AL42" s="15"/>
    </row>
    <row r="43" spans="1:38" x14ac:dyDescent="0.35">
      <c r="AE43" s="15"/>
      <c r="AF43" s="15"/>
      <c r="AG43" s="15"/>
      <c r="AH43" s="15"/>
      <c r="AI43" s="15"/>
      <c r="AJ43" s="15"/>
      <c r="AK43" s="15"/>
      <c r="AL43" s="15"/>
    </row>
    <row r="44" spans="1:38" x14ac:dyDescent="0.35">
      <c r="AE44" s="15"/>
      <c r="AF44" s="15"/>
      <c r="AG44" s="15"/>
      <c r="AH44" s="15"/>
      <c r="AI44" s="15"/>
      <c r="AJ44" s="15"/>
      <c r="AK44" s="15"/>
      <c r="AL44" s="15"/>
    </row>
    <row r="45" spans="1:38" x14ac:dyDescent="0.35">
      <c r="AE45" s="15"/>
      <c r="AF45" s="15"/>
      <c r="AG45" s="15"/>
      <c r="AH45" s="15"/>
      <c r="AI45" s="15"/>
      <c r="AJ45" s="15"/>
      <c r="AK45" s="15"/>
      <c r="AL45" s="15"/>
    </row>
    <row r="46" spans="1:38" x14ac:dyDescent="0.35">
      <c r="AE46" s="15"/>
      <c r="AF46" s="15"/>
      <c r="AG46" s="15"/>
      <c r="AH46" s="15"/>
      <c r="AI46" s="15"/>
      <c r="AJ46" s="15"/>
      <c r="AK46" s="15"/>
      <c r="AL46" s="15"/>
    </row>
    <row r="47" spans="1:38" x14ac:dyDescent="0.35">
      <c r="AE47" s="15"/>
      <c r="AF47" s="15"/>
      <c r="AG47" s="15"/>
      <c r="AH47" s="15"/>
      <c r="AI47" s="15"/>
      <c r="AJ47" s="15"/>
      <c r="AK47" s="15"/>
      <c r="AL47" s="15"/>
    </row>
    <row r="48" spans="1:38" x14ac:dyDescent="0.35">
      <c r="A48" s="8" t="s">
        <v>31</v>
      </c>
      <c r="AE48" s="15"/>
      <c r="AF48" s="15"/>
      <c r="AG48" s="15"/>
      <c r="AH48" s="15"/>
      <c r="AI48" s="15"/>
      <c r="AJ48" s="15"/>
      <c r="AK48" s="15"/>
      <c r="AL48" s="15"/>
    </row>
    <row r="49" spans="1:38" x14ac:dyDescent="0.35">
      <c r="A49" s="15" t="s">
        <v>395</v>
      </c>
      <c r="B49" s="15"/>
      <c r="C49" s="15"/>
      <c r="D49" s="15"/>
      <c r="E49" s="15"/>
      <c r="F49" s="15"/>
      <c r="G49" s="15"/>
      <c r="H49" s="15" t="s">
        <v>397</v>
      </c>
      <c r="I49" s="15"/>
      <c r="J49" s="15"/>
      <c r="K49" s="15"/>
      <c r="L49" s="15"/>
      <c r="M49" s="15"/>
      <c r="N49" s="15"/>
      <c r="O49" s="15" t="s">
        <v>389</v>
      </c>
      <c r="P49" s="19" t="s">
        <v>408</v>
      </c>
      <c r="Q49" s="15"/>
      <c r="R49" s="15"/>
      <c r="S49" s="15"/>
      <c r="T49" s="15"/>
      <c r="U49" s="15"/>
      <c r="V49" s="15" t="s">
        <v>388</v>
      </c>
      <c r="W49" s="19" t="s">
        <v>413</v>
      </c>
      <c r="X49" s="15"/>
      <c r="Y49" s="15"/>
      <c r="Z49" s="15"/>
      <c r="AE49" s="15" t="s">
        <v>430</v>
      </c>
      <c r="AF49" s="19"/>
      <c r="AG49" s="15"/>
      <c r="AH49" s="15"/>
      <c r="AI49" s="15"/>
      <c r="AJ49" s="15"/>
      <c r="AK49" s="15"/>
      <c r="AL49" s="15"/>
    </row>
    <row r="50" spans="1:38" x14ac:dyDescent="0.35">
      <c r="A50" s="15"/>
      <c r="B50" s="15" t="s">
        <v>398</v>
      </c>
      <c r="C50" s="15" t="s">
        <v>393</v>
      </c>
      <c r="D50" s="15" t="s">
        <v>394</v>
      </c>
      <c r="E50" s="15" t="s">
        <v>396</v>
      </c>
      <c r="F50" s="15" t="s">
        <v>424</v>
      </c>
      <c r="G50" s="15"/>
      <c r="H50" s="15"/>
      <c r="I50" s="15" t="s">
        <v>398</v>
      </c>
      <c r="J50" s="15" t="s">
        <v>393</v>
      </c>
      <c r="K50" s="15" t="s">
        <v>394</v>
      </c>
      <c r="L50" s="15" t="s">
        <v>396</v>
      </c>
      <c r="M50" s="15" t="s">
        <v>424</v>
      </c>
      <c r="N50" s="15"/>
      <c r="O50" s="15"/>
      <c r="P50" s="15" t="s">
        <v>398</v>
      </c>
      <c r="Q50" s="15" t="s">
        <v>393</v>
      </c>
      <c r="R50" s="15" t="s">
        <v>394</v>
      </c>
      <c r="S50" s="15" t="s">
        <v>396</v>
      </c>
      <c r="T50" s="15" t="s">
        <v>424</v>
      </c>
      <c r="U50" s="15"/>
      <c r="V50" s="15"/>
      <c r="W50" s="15" t="s">
        <v>398</v>
      </c>
      <c r="X50" s="15" t="s">
        <v>393</v>
      </c>
      <c r="Y50" s="15" t="s">
        <v>394</v>
      </c>
      <c r="Z50" s="15" t="s">
        <v>396</v>
      </c>
      <c r="AA50" s="15" t="s">
        <v>424</v>
      </c>
      <c r="AE50" s="15"/>
      <c r="AF50" s="15" t="s">
        <v>398</v>
      </c>
      <c r="AG50" s="15" t="s">
        <v>393</v>
      </c>
      <c r="AH50" s="15" t="s">
        <v>394</v>
      </c>
      <c r="AI50" s="15" t="s">
        <v>396</v>
      </c>
      <c r="AJ50" s="15" t="s">
        <v>424</v>
      </c>
      <c r="AK50" s="15"/>
      <c r="AL50" s="15"/>
    </row>
    <row r="51" spans="1:38" x14ac:dyDescent="0.35">
      <c r="A51" s="15">
        <v>1</v>
      </c>
      <c r="B51" s="15" t="s">
        <v>134</v>
      </c>
      <c r="C51" s="15">
        <v>0.68700000000000006</v>
      </c>
      <c r="D51" s="15">
        <v>0.28000000000000003</v>
      </c>
      <c r="E51" s="15">
        <v>0.18099999999999999</v>
      </c>
      <c r="F51" s="15">
        <v>0.89</v>
      </c>
      <c r="G51" s="15"/>
      <c r="H51" s="15">
        <v>1</v>
      </c>
      <c r="I51" s="15" t="s">
        <v>91</v>
      </c>
      <c r="J51" s="15">
        <v>0.63</v>
      </c>
      <c r="K51" s="15">
        <v>0.32500000000000001</v>
      </c>
      <c r="L51" s="15">
        <v>0.19400000000000001</v>
      </c>
      <c r="M51" s="15">
        <v>0.96699999999999997</v>
      </c>
      <c r="N51" s="15"/>
      <c r="O51" s="15">
        <v>1</v>
      </c>
      <c r="P51" s="15" t="s">
        <v>82</v>
      </c>
      <c r="Q51" s="15">
        <v>0.59799999999999998</v>
      </c>
      <c r="R51" s="15">
        <v>0.36099999999999999</v>
      </c>
      <c r="S51" s="15">
        <v>0.17899999999999999</v>
      </c>
      <c r="T51" s="15">
        <v>0.99299999999999999</v>
      </c>
      <c r="U51" s="15"/>
      <c r="V51" s="15">
        <v>1</v>
      </c>
      <c r="W51" s="15" t="s">
        <v>82</v>
      </c>
      <c r="X51" s="15">
        <v>0.68200000000000005</v>
      </c>
      <c r="Y51" s="15">
        <v>0.42299999999999999</v>
      </c>
      <c r="Z51" s="15">
        <v>0.19</v>
      </c>
      <c r="AA51">
        <v>0.995</v>
      </c>
      <c r="AE51" s="15">
        <v>1</v>
      </c>
      <c r="AF51" s="15" t="s">
        <v>79</v>
      </c>
      <c r="AG51" s="15">
        <v>0.61299999999999999</v>
      </c>
      <c r="AH51" s="15">
        <v>0.42</v>
      </c>
      <c r="AI51" s="15">
        <v>0.20899999999999999</v>
      </c>
      <c r="AJ51" s="15"/>
      <c r="AK51" s="15"/>
      <c r="AL51" s="15"/>
    </row>
    <row r="52" spans="1:38" x14ac:dyDescent="0.35">
      <c r="A52" s="15">
        <v>2</v>
      </c>
      <c r="B52" s="15" t="s">
        <v>137</v>
      </c>
      <c r="C52" s="15">
        <v>0.76500000000000001</v>
      </c>
      <c r="D52" s="15">
        <v>0.36299999999999999</v>
      </c>
      <c r="E52" s="15">
        <v>0.188</v>
      </c>
      <c r="F52" s="15">
        <v>0.96599999999999997</v>
      </c>
      <c r="G52" s="15"/>
      <c r="H52" s="15">
        <v>2</v>
      </c>
      <c r="I52" s="15" t="s">
        <v>137</v>
      </c>
      <c r="J52" s="15">
        <v>0.6</v>
      </c>
      <c r="K52" s="15">
        <v>0.316</v>
      </c>
      <c r="L52" s="15">
        <v>0.1</v>
      </c>
      <c r="M52" s="15">
        <v>0.92200000000000004</v>
      </c>
      <c r="N52" s="15"/>
      <c r="O52" s="15">
        <v>2</v>
      </c>
      <c r="P52" s="15" t="s">
        <v>94</v>
      </c>
      <c r="Q52" s="15">
        <v>0.59799999999999998</v>
      </c>
      <c r="R52" s="15">
        <v>0.371</v>
      </c>
      <c r="S52" s="15">
        <v>0.2</v>
      </c>
      <c r="T52" s="15">
        <v>0.98299999999999998</v>
      </c>
      <c r="U52" s="15"/>
      <c r="V52" s="15">
        <v>2</v>
      </c>
      <c r="W52" s="15" t="s">
        <v>91</v>
      </c>
      <c r="X52" s="15">
        <v>0.59899999999999998</v>
      </c>
      <c r="Y52" s="15">
        <v>0.42399999999999999</v>
      </c>
      <c r="Z52" s="15">
        <v>0.21</v>
      </c>
      <c r="AA52">
        <v>0.98399999999999999</v>
      </c>
      <c r="AE52" s="15">
        <v>2</v>
      </c>
      <c r="AF52" s="15" t="s">
        <v>94</v>
      </c>
      <c r="AG52" s="15">
        <v>0.63100000000000001</v>
      </c>
      <c r="AH52" s="15">
        <v>0.45</v>
      </c>
      <c r="AI52" s="15">
        <v>0.22600000000000001</v>
      </c>
      <c r="AJ52" s="15"/>
      <c r="AK52" s="15"/>
      <c r="AL52" s="15"/>
    </row>
    <row r="53" spans="1:38" x14ac:dyDescent="0.35">
      <c r="A53" s="15">
        <v>3</v>
      </c>
      <c r="B53" s="15" t="s">
        <v>82</v>
      </c>
      <c r="C53" s="15">
        <v>0.73099999999999998</v>
      </c>
      <c r="D53" s="15">
        <v>0.38100000000000001</v>
      </c>
      <c r="E53" s="15">
        <v>0.183</v>
      </c>
      <c r="F53" s="15">
        <v>0.99099999999999999</v>
      </c>
      <c r="G53" s="15"/>
      <c r="H53" s="15">
        <v>3</v>
      </c>
      <c r="I53" s="15" t="s">
        <v>82</v>
      </c>
      <c r="J53" s="15">
        <v>0.751</v>
      </c>
      <c r="K53" s="15">
        <v>0.438</v>
      </c>
      <c r="L53" s="15">
        <v>0.19400000000000001</v>
      </c>
      <c r="M53" s="15">
        <v>0.99</v>
      </c>
      <c r="N53" s="15"/>
      <c r="O53" s="15">
        <v>3</v>
      </c>
      <c r="P53" s="15" t="s">
        <v>79</v>
      </c>
      <c r="Q53" s="15">
        <v>0.58899999999999997</v>
      </c>
      <c r="R53" s="15">
        <v>0.42</v>
      </c>
      <c r="S53" s="15">
        <v>0.2</v>
      </c>
      <c r="T53" s="15">
        <v>0.98699999999999999</v>
      </c>
      <c r="U53" s="15"/>
      <c r="V53" s="15">
        <v>3</v>
      </c>
      <c r="W53" s="15" t="s">
        <v>79</v>
      </c>
      <c r="X53" s="15">
        <v>0.57999999999999996</v>
      </c>
      <c r="Y53" s="15">
        <v>0.439</v>
      </c>
      <c r="Z53" s="15">
        <v>0.21</v>
      </c>
      <c r="AA53">
        <v>0.99099999999999999</v>
      </c>
      <c r="AE53" s="15">
        <v>3</v>
      </c>
      <c r="AF53" s="15" t="s">
        <v>322</v>
      </c>
      <c r="AG53" s="15">
        <v>0.48699999999999999</v>
      </c>
      <c r="AH53" s="15">
        <v>0.37</v>
      </c>
      <c r="AI53" s="15">
        <v>0.12</v>
      </c>
      <c r="AJ53" s="15"/>
      <c r="AK53" s="15"/>
      <c r="AL53" s="15"/>
    </row>
    <row r="54" spans="1:38" x14ac:dyDescent="0.35">
      <c r="A54" s="15">
        <v>4</v>
      </c>
      <c r="B54" s="15" t="s">
        <v>118</v>
      </c>
      <c r="C54" s="15">
        <v>0.81799999999999995</v>
      </c>
      <c r="D54" s="15">
        <v>0.40799999999999997</v>
      </c>
      <c r="E54" s="15">
        <v>0.192</v>
      </c>
      <c r="F54" s="15">
        <v>0.96399999999999997</v>
      </c>
      <c r="G54" s="15"/>
      <c r="H54" s="15">
        <v>4</v>
      </c>
      <c r="I54" s="15" t="s">
        <v>118</v>
      </c>
      <c r="J54" s="15">
        <v>0.78400000000000003</v>
      </c>
      <c r="K54" s="15">
        <v>0.41599999999999998</v>
      </c>
      <c r="L54" s="15">
        <v>0.19600000000000001</v>
      </c>
      <c r="M54" s="15">
        <v>0.96</v>
      </c>
      <c r="N54" s="15"/>
      <c r="O54" s="15">
        <v>4</v>
      </c>
      <c r="P54" s="15" t="s">
        <v>125</v>
      </c>
      <c r="Q54" s="15">
        <v>0.61699999999999999</v>
      </c>
      <c r="R54" s="15">
        <v>0.32</v>
      </c>
      <c r="S54" s="15">
        <v>0.1</v>
      </c>
      <c r="T54" s="15">
        <v>0.93799999999999994</v>
      </c>
      <c r="U54" s="15"/>
      <c r="V54" s="15">
        <v>4</v>
      </c>
      <c r="W54" s="15" t="s">
        <v>94</v>
      </c>
      <c r="X54" s="15">
        <v>0.56000000000000005</v>
      </c>
      <c r="Y54" s="15">
        <v>0.36899999999999999</v>
      </c>
      <c r="Z54" s="15">
        <v>0.13200000000000001</v>
      </c>
      <c r="AA54">
        <v>0.98</v>
      </c>
      <c r="AE54" s="15">
        <v>4</v>
      </c>
      <c r="AF54" s="15" t="s">
        <v>82</v>
      </c>
      <c r="AG54" s="15">
        <v>0.69</v>
      </c>
      <c r="AH54" s="15">
        <v>0.33900000000000002</v>
      </c>
      <c r="AI54" s="15">
        <v>0.183</v>
      </c>
      <c r="AJ54" s="15"/>
      <c r="AK54" s="15"/>
      <c r="AL54" s="15"/>
    </row>
    <row r="55" spans="1:38" x14ac:dyDescent="0.35">
      <c r="A55" s="15">
        <v>5</v>
      </c>
      <c r="B55" s="15" t="s">
        <v>125</v>
      </c>
      <c r="C55" s="15">
        <v>0.77100000000000002</v>
      </c>
      <c r="D55" s="15">
        <v>0.39</v>
      </c>
      <c r="E55" s="15">
        <v>0.189</v>
      </c>
      <c r="F55" s="15">
        <v>0.89900000000000002</v>
      </c>
      <c r="G55" s="15"/>
      <c r="H55" s="15">
        <v>5</v>
      </c>
      <c r="I55" s="15" t="s">
        <v>125</v>
      </c>
      <c r="J55" s="15">
        <v>0.68500000000000005</v>
      </c>
      <c r="K55" s="15">
        <v>0.40600000000000003</v>
      </c>
      <c r="L55" s="15">
        <v>0.19600000000000001</v>
      </c>
      <c r="M55" s="15">
        <v>0.75600000000000001</v>
      </c>
      <c r="N55" s="15"/>
      <c r="O55" s="15">
        <v>5</v>
      </c>
      <c r="P55" s="15" t="s">
        <v>90</v>
      </c>
      <c r="Q55" s="15">
        <v>0.55000000000000004</v>
      </c>
      <c r="R55" s="15">
        <v>0.32800000000000001</v>
      </c>
      <c r="S55" s="15">
        <v>0.18</v>
      </c>
      <c r="T55" s="15">
        <v>0.86199999999999999</v>
      </c>
      <c r="U55" s="15"/>
      <c r="V55" s="15">
        <v>5</v>
      </c>
      <c r="W55" s="15" t="s">
        <v>125</v>
      </c>
      <c r="X55" s="15">
        <v>0.56299999999999994</v>
      </c>
      <c r="Y55" s="15">
        <v>0.308</v>
      </c>
      <c r="Z55" s="15">
        <v>0.09</v>
      </c>
      <c r="AA55" s="15">
        <v>0.98</v>
      </c>
      <c r="AE55" s="15">
        <v>5</v>
      </c>
      <c r="AF55" s="15" t="s">
        <v>411</v>
      </c>
      <c r="AG55" s="15">
        <v>0.61899999999999999</v>
      </c>
      <c r="AH55" s="15">
        <v>0.38900000000000001</v>
      </c>
      <c r="AI55" s="15">
        <v>0.13100000000000001</v>
      </c>
      <c r="AJ55" s="15"/>
      <c r="AK55" s="15"/>
      <c r="AL55" s="15"/>
    </row>
    <row r="56" spans="1:38" x14ac:dyDescent="0.35">
      <c r="A56" s="15" t="s">
        <v>381</v>
      </c>
      <c r="B56" s="15"/>
      <c r="C56" s="15">
        <f>AVERAGE(C51:C55)</f>
        <v>0.75439999999999996</v>
      </c>
      <c r="D56" s="15">
        <f>AVERAGE(D51:D55)</f>
        <v>0.3644</v>
      </c>
      <c r="E56" s="15">
        <f>AVERAGE(E51:E55)</f>
        <v>0.18660000000000002</v>
      </c>
      <c r="F56" s="15">
        <f>AVERAGE(F51:F55)</f>
        <v>0.94199999999999995</v>
      </c>
      <c r="G56" s="15"/>
      <c r="H56" s="15" t="s">
        <v>381</v>
      </c>
      <c r="I56" s="15"/>
      <c r="J56" s="15">
        <f>AVERAGE(J51:J55)</f>
        <v>0.69</v>
      </c>
      <c r="K56" s="15">
        <f>AVERAGE(K51:K55)</f>
        <v>0.38019999999999998</v>
      </c>
      <c r="L56" s="15">
        <f>AVERAGE(L51:L55)</f>
        <v>0.17600000000000002</v>
      </c>
      <c r="M56" s="15">
        <f>AVERAGE(M51:M55)</f>
        <v>0.91899999999999993</v>
      </c>
      <c r="N56" s="15"/>
      <c r="O56" s="15" t="s">
        <v>381</v>
      </c>
      <c r="P56" s="15"/>
      <c r="Q56" s="15">
        <f>AVERAGE(Q51:Q55)</f>
        <v>0.59040000000000004</v>
      </c>
      <c r="R56" s="15">
        <f>AVERAGE(R51:R55)</f>
        <v>0.36</v>
      </c>
      <c r="S56" s="15">
        <f>AVERAGE(S51:S55)</f>
        <v>0.17180000000000001</v>
      </c>
      <c r="T56" s="15">
        <f>AVERAGE(T51:T55)</f>
        <v>0.9526</v>
      </c>
      <c r="U56" s="15"/>
      <c r="V56" s="15" t="s">
        <v>381</v>
      </c>
      <c r="W56" s="15"/>
      <c r="X56" s="15">
        <f>AVERAGE(X51:X55)</f>
        <v>0.5968</v>
      </c>
      <c r="Y56" s="15">
        <f>AVERAGE(Y51:Y55)</f>
        <v>0.3926</v>
      </c>
      <c r="Z56" s="15">
        <f>AVERAGE(Z51:Z55)</f>
        <v>0.16639999999999999</v>
      </c>
      <c r="AA56" s="15">
        <f>AVERAGE(AA51:AA55)</f>
        <v>0.98599999999999999</v>
      </c>
      <c r="AE56" s="15" t="s">
        <v>381</v>
      </c>
      <c r="AF56" s="15"/>
      <c r="AG56" s="15">
        <f>AVERAGE(AG51:AG55)</f>
        <v>0.60799999999999998</v>
      </c>
      <c r="AH56" s="15">
        <f>AVERAGE(AH51:AH55)</f>
        <v>0.39360000000000001</v>
      </c>
      <c r="AI56" s="15">
        <f>AVERAGE(AI51:AI55)</f>
        <v>0.17380000000000001</v>
      </c>
      <c r="AJ56" s="15" t="e">
        <f>AVERAGE(AJ51:AJ55)</f>
        <v>#DIV/0!</v>
      </c>
      <c r="AK56" s="15"/>
      <c r="AL56" s="15"/>
    </row>
    <row r="57" spans="1:38" x14ac:dyDescent="0.35">
      <c r="AE57" s="15"/>
      <c r="AF57" s="15"/>
      <c r="AG57" s="15"/>
      <c r="AH57" s="15"/>
      <c r="AI57" s="15"/>
      <c r="AJ57" s="15"/>
      <c r="AK57" s="15"/>
      <c r="AL57" s="15"/>
    </row>
    <row r="58" spans="1:38" x14ac:dyDescent="0.35">
      <c r="AE58" s="15"/>
      <c r="AF58" s="15"/>
      <c r="AG58" s="15"/>
      <c r="AH58" s="15"/>
      <c r="AI58" s="15"/>
      <c r="AJ58" s="15"/>
      <c r="AK58" s="15"/>
      <c r="AL58" s="15"/>
    </row>
    <row r="59" spans="1:38" x14ac:dyDescent="0.35">
      <c r="AE59" s="15"/>
      <c r="AF59" s="15"/>
      <c r="AG59" s="15"/>
      <c r="AH59" s="15"/>
      <c r="AI59" s="15"/>
      <c r="AJ59" s="15"/>
      <c r="AK59" s="15"/>
      <c r="AL59" s="15"/>
    </row>
    <row r="60" spans="1:38" x14ac:dyDescent="0.35">
      <c r="AE60" s="15"/>
      <c r="AF60" s="15"/>
      <c r="AG60" s="15"/>
      <c r="AH60" s="15"/>
      <c r="AI60" s="15"/>
      <c r="AJ60" s="15"/>
      <c r="AK60" s="15"/>
      <c r="AL60" s="15"/>
    </row>
    <row r="61" spans="1:38" x14ac:dyDescent="0.35">
      <c r="W61" s="6"/>
      <c r="AE61" s="15"/>
      <c r="AF61" s="6"/>
      <c r="AG61" s="15"/>
      <c r="AH61" s="15"/>
      <c r="AI61" s="15"/>
      <c r="AJ61" s="15"/>
      <c r="AK61" s="15"/>
      <c r="AL61" s="15"/>
    </row>
    <row r="62" spans="1:38" x14ac:dyDescent="0.35">
      <c r="AE62" s="15"/>
      <c r="AF62" s="15"/>
      <c r="AG62" s="15"/>
      <c r="AH62" s="15"/>
      <c r="AI62" s="15"/>
      <c r="AJ62" s="15"/>
      <c r="AK62" s="15"/>
      <c r="AL62" s="15"/>
    </row>
    <row r="63" spans="1:38" x14ac:dyDescent="0.35">
      <c r="AE63" s="15"/>
      <c r="AF63" s="15"/>
      <c r="AG63" s="15"/>
      <c r="AH63" s="15"/>
      <c r="AI63" s="15"/>
      <c r="AJ63" s="15"/>
      <c r="AK63" s="15"/>
      <c r="AL63" s="15"/>
    </row>
    <row r="64" spans="1:38" x14ac:dyDescent="0.35">
      <c r="AE64" s="15"/>
      <c r="AF64" s="15"/>
      <c r="AG64" s="15"/>
      <c r="AH64" s="15"/>
      <c r="AI64" s="15"/>
      <c r="AJ64" s="15"/>
      <c r="AK64" s="15"/>
      <c r="AL64" s="15"/>
    </row>
    <row r="65" spans="1:38" x14ac:dyDescent="0.35">
      <c r="AE65" s="15"/>
      <c r="AF65" s="15"/>
      <c r="AG65" s="15"/>
      <c r="AH65" s="15"/>
      <c r="AI65" s="15"/>
      <c r="AJ65" s="15"/>
      <c r="AK65" s="15"/>
      <c r="AL65" s="15"/>
    </row>
    <row r="66" spans="1:38" x14ac:dyDescent="0.35">
      <c r="AE66" s="15"/>
      <c r="AF66" s="15"/>
      <c r="AG66" s="15"/>
      <c r="AH66" s="15"/>
      <c r="AI66" s="15"/>
      <c r="AJ66" s="15"/>
      <c r="AK66" s="15"/>
      <c r="AL66" s="15"/>
    </row>
    <row r="67" spans="1:38" x14ac:dyDescent="0.35">
      <c r="AE67" s="15"/>
      <c r="AF67" s="15"/>
      <c r="AG67" s="15"/>
      <c r="AH67" s="15"/>
      <c r="AI67" s="15"/>
      <c r="AJ67" s="15"/>
      <c r="AK67" s="15"/>
      <c r="AL67" s="15"/>
    </row>
    <row r="68" spans="1:38" x14ac:dyDescent="0.35">
      <c r="AE68" s="15"/>
      <c r="AF68" s="15"/>
      <c r="AG68" s="15"/>
      <c r="AH68" s="15"/>
      <c r="AI68" s="15"/>
      <c r="AJ68" s="15"/>
      <c r="AK68" s="15"/>
      <c r="AL68" s="15"/>
    </row>
    <row r="69" spans="1:38" x14ac:dyDescent="0.35">
      <c r="AE69" s="15"/>
      <c r="AF69" s="15"/>
      <c r="AG69" s="15"/>
      <c r="AH69" s="15"/>
      <c r="AI69" s="15"/>
      <c r="AJ69" s="15"/>
      <c r="AK69" s="15"/>
      <c r="AL69" s="15"/>
    </row>
    <row r="70" spans="1:38" x14ac:dyDescent="0.35">
      <c r="AE70" s="15"/>
      <c r="AF70" s="15"/>
      <c r="AG70" s="15"/>
      <c r="AH70" s="15"/>
      <c r="AI70" s="15"/>
      <c r="AJ70" s="15"/>
      <c r="AK70" s="15"/>
      <c r="AL70" s="15"/>
    </row>
    <row r="71" spans="1:38" x14ac:dyDescent="0.35">
      <c r="AE71" s="15"/>
      <c r="AF71" s="15"/>
      <c r="AG71" s="15"/>
      <c r="AH71" s="15"/>
      <c r="AI71" s="15"/>
      <c r="AJ71" s="15"/>
      <c r="AK71" s="15"/>
      <c r="AL71" s="15"/>
    </row>
    <row r="72" spans="1:38" x14ac:dyDescent="0.35">
      <c r="A72" s="15" t="s">
        <v>395</v>
      </c>
      <c r="B72" s="15"/>
      <c r="C72" s="15"/>
      <c r="D72" s="15"/>
      <c r="E72" s="15"/>
      <c r="H72" s="15" t="s">
        <v>397</v>
      </c>
      <c r="I72" s="15"/>
      <c r="J72" s="15"/>
      <c r="K72" s="15"/>
      <c r="L72" s="15"/>
      <c r="O72" s="15" t="s">
        <v>389</v>
      </c>
      <c r="P72" s="19" t="s">
        <v>410</v>
      </c>
      <c r="Q72" s="15"/>
      <c r="R72" s="15"/>
      <c r="S72" s="15"/>
      <c r="T72" s="15"/>
      <c r="U72" s="15"/>
      <c r="V72" s="15" t="s">
        <v>388</v>
      </c>
      <c r="W72" s="19" t="s">
        <v>412</v>
      </c>
      <c r="X72" s="15"/>
      <c r="Y72" s="15"/>
      <c r="Z72" s="15"/>
      <c r="AE72" s="15" t="s">
        <v>430</v>
      </c>
      <c r="AF72" s="19"/>
      <c r="AG72" s="15"/>
      <c r="AH72" s="15"/>
      <c r="AI72" s="15"/>
      <c r="AJ72" s="15"/>
      <c r="AK72" s="15"/>
      <c r="AL72" s="15"/>
    </row>
    <row r="73" spans="1:38" x14ac:dyDescent="0.35">
      <c r="A73" s="15"/>
      <c r="B73" s="15" t="s">
        <v>398</v>
      </c>
      <c r="C73" s="15" t="s">
        <v>393</v>
      </c>
      <c r="D73" s="15" t="s">
        <v>394</v>
      </c>
      <c r="E73" s="15" t="s">
        <v>396</v>
      </c>
      <c r="F73" t="s">
        <v>424</v>
      </c>
      <c r="H73" s="15"/>
      <c r="I73" s="15" t="s">
        <v>398</v>
      </c>
      <c r="J73" s="15" t="s">
        <v>393</v>
      </c>
      <c r="K73" s="15" t="s">
        <v>394</v>
      </c>
      <c r="L73" s="15" t="s">
        <v>396</v>
      </c>
      <c r="M73" t="s">
        <v>424</v>
      </c>
      <c r="O73" s="15"/>
      <c r="P73" s="15" t="s">
        <v>398</v>
      </c>
      <c r="Q73" s="15" t="s">
        <v>393</v>
      </c>
      <c r="R73" s="15" t="s">
        <v>394</v>
      </c>
      <c r="S73" s="15" t="s">
        <v>396</v>
      </c>
      <c r="T73" s="15" t="s">
        <v>424</v>
      </c>
      <c r="U73" s="15"/>
      <c r="V73" s="15"/>
      <c r="W73" s="15" t="s">
        <v>398</v>
      </c>
      <c r="X73" s="15" t="s">
        <v>393</v>
      </c>
      <c r="Y73" s="15" t="s">
        <v>394</v>
      </c>
      <c r="Z73" s="15" t="s">
        <v>396</v>
      </c>
      <c r="AA73" s="15" t="s">
        <v>424</v>
      </c>
      <c r="AE73" s="15"/>
      <c r="AF73" s="15" t="s">
        <v>398</v>
      </c>
      <c r="AG73" s="15" t="s">
        <v>393</v>
      </c>
      <c r="AH73" s="15" t="s">
        <v>394</v>
      </c>
      <c r="AI73" s="15" t="s">
        <v>396</v>
      </c>
      <c r="AJ73" s="15" t="s">
        <v>424</v>
      </c>
      <c r="AK73" s="15"/>
      <c r="AL73" s="15"/>
    </row>
    <row r="74" spans="1:38" x14ac:dyDescent="0.35">
      <c r="A74" s="15">
        <v>1</v>
      </c>
      <c r="B74" s="15" t="s">
        <v>134</v>
      </c>
      <c r="C74" s="15">
        <v>0.68700000000000006</v>
      </c>
      <c r="D74" s="15">
        <v>0.28399999999999997</v>
      </c>
      <c r="E74" s="15">
        <v>0.18099999999999999</v>
      </c>
      <c r="F74">
        <v>0.95599999999999996</v>
      </c>
      <c r="H74" s="15">
        <v>1</v>
      </c>
      <c r="I74" s="15" t="s">
        <v>134</v>
      </c>
      <c r="J74" s="15">
        <v>0.67400000000000004</v>
      </c>
      <c r="K74" s="15">
        <v>0.32100000000000001</v>
      </c>
      <c r="L74" s="15">
        <v>0.184</v>
      </c>
      <c r="M74">
        <v>0.93300000000000005</v>
      </c>
      <c r="O74" s="15">
        <v>1</v>
      </c>
      <c r="P74" s="15" t="s">
        <v>82</v>
      </c>
      <c r="Q74" s="15">
        <v>0.56999999999999995</v>
      </c>
      <c r="R74" s="15">
        <v>0.40899999999999997</v>
      </c>
      <c r="S74" s="15">
        <v>0.129</v>
      </c>
      <c r="T74" s="15">
        <v>0.97699999999999998</v>
      </c>
      <c r="U74" s="15"/>
      <c r="V74" s="15">
        <v>1</v>
      </c>
      <c r="W74" s="15" t="s">
        <v>82</v>
      </c>
      <c r="X74" s="15">
        <v>0.56699999999999995</v>
      </c>
      <c r="Y74" s="15">
        <v>0.375</v>
      </c>
      <c r="Z74" s="15">
        <v>0.18</v>
      </c>
      <c r="AA74">
        <v>0.98499999999999999</v>
      </c>
      <c r="AE74" s="15">
        <v>1</v>
      </c>
      <c r="AF74" s="15" t="s">
        <v>94</v>
      </c>
      <c r="AG74" s="15">
        <v>0.63800000000000001</v>
      </c>
      <c r="AH74" s="15">
        <v>0.504</v>
      </c>
      <c r="AI74" s="15">
        <v>0.24299999999999999</v>
      </c>
      <c r="AJ74" s="15"/>
      <c r="AK74" s="15"/>
      <c r="AL74" s="15"/>
    </row>
    <row r="75" spans="1:38" x14ac:dyDescent="0.35">
      <c r="A75" s="15">
        <v>2</v>
      </c>
      <c r="B75" s="15" t="s">
        <v>137</v>
      </c>
      <c r="C75" s="15">
        <v>0.76500000000000001</v>
      </c>
      <c r="D75" s="15">
        <v>0.36299999999999999</v>
      </c>
      <c r="E75" s="15">
        <v>0.188</v>
      </c>
      <c r="F75">
        <v>0.83199999999999996</v>
      </c>
      <c r="H75" s="15">
        <v>2</v>
      </c>
      <c r="I75" s="15" t="s">
        <v>137</v>
      </c>
      <c r="J75" s="15">
        <v>0.68400000000000005</v>
      </c>
      <c r="K75" s="15">
        <v>0.36</v>
      </c>
      <c r="L75" s="15">
        <v>0.189</v>
      </c>
      <c r="M75">
        <v>0.92800000000000005</v>
      </c>
      <c r="O75" s="15">
        <v>2</v>
      </c>
      <c r="P75" s="15" t="s">
        <v>86</v>
      </c>
      <c r="Q75" s="15">
        <v>0.56799999999999995</v>
      </c>
      <c r="R75" s="15">
        <v>0.4</v>
      </c>
      <c r="S75" s="15">
        <v>0.19700000000000001</v>
      </c>
      <c r="T75" s="15">
        <v>0.96399999999999997</v>
      </c>
      <c r="U75" s="15"/>
      <c r="V75" s="15">
        <v>2</v>
      </c>
      <c r="W75" s="15" t="s">
        <v>104</v>
      </c>
      <c r="X75" s="15">
        <v>0.53700000000000003</v>
      </c>
      <c r="Y75" s="15">
        <v>0.27500000000000002</v>
      </c>
      <c r="Z75" s="15">
        <v>0.16600000000000001</v>
      </c>
      <c r="AA75">
        <v>0.96099999999999997</v>
      </c>
      <c r="AE75" s="15">
        <v>2</v>
      </c>
      <c r="AF75" s="15" t="s">
        <v>107</v>
      </c>
      <c r="AG75" s="15">
        <v>0.59399999999999997</v>
      </c>
      <c r="AH75" s="15">
        <v>0.34499999999999997</v>
      </c>
      <c r="AI75" s="15">
        <v>0.17499999999999999</v>
      </c>
      <c r="AJ75" s="15"/>
      <c r="AK75" s="15"/>
      <c r="AL75" s="15"/>
    </row>
    <row r="76" spans="1:38" x14ac:dyDescent="0.35">
      <c r="A76" s="15">
        <v>3</v>
      </c>
      <c r="B76" s="15" t="s">
        <v>82</v>
      </c>
      <c r="C76" s="15">
        <v>0.75900000000000001</v>
      </c>
      <c r="D76" s="15">
        <v>0.35299999999999998</v>
      </c>
      <c r="E76" s="15">
        <v>0.182</v>
      </c>
      <c r="F76">
        <v>0.98799999999999999</v>
      </c>
      <c r="H76" s="15">
        <v>3</v>
      </c>
      <c r="I76" s="15" t="s">
        <v>82</v>
      </c>
      <c r="J76" s="15">
        <v>0.75800000000000001</v>
      </c>
      <c r="K76" s="15">
        <v>0.46100000000000002</v>
      </c>
      <c r="L76" s="15">
        <v>0.2</v>
      </c>
      <c r="M76">
        <v>0.97</v>
      </c>
      <c r="O76" s="15">
        <v>3</v>
      </c>
      <c r="P76" s="15" t="s">
        <v>104</v>
      </c>
      <c r="Q76" s="15">
        <v>0.60099999999999998</v>
      </c>
      <c r="R76" s="15">
        <v>0.26500000000000001</v>
      </c>
      <c r="S76" s="15">
        <v>0.16</v>
      </c>
      <c r="T76" s="15">
        <v>0.96799999999999997</v>
      </c>
      <c r="U76" s="15"/>
      <c r="V76" s="15">
        <v>3</v>
      </c>
      <c r="W76" s="15" t="s">
        <v>91</v>
      </c>
      <c r="X76" s="15">
        <v>0.62</v>
      </c>
      <c r="Y76" s="15">
        <v>0.29699999999999999</v>
      </c>
      <c r="Z76" s="15">
        <v>0.186</v>
      </c>
      <c r="AA76">
        <v>0.98099999999999998</v>
      </c>
      <c r="AE76" s="15">
        <v>3</v>
      </c>
      <c r="AF76" s="15" t="s">
        <v>411</v>
      </c>
      <c r="AG76" s="15">
        <v>0.65200000000000002</v>
      </c>
      <c r="AH76" s="15">
        <v>0.43</v>
      </c>
      <c r="AI76" s="15">
        <v>0.13</v>
      </c>
      <c r="AJ76" s="15"/>
      <c r="AK76" s="15"/>
      <c r="AL76" s="15"/>
    </row>
    <row r="77" spans="1:38" x14ac:dyDescent="0.35">
      <c r="A77" s="15">
        <v>4</v>
      </c>
      <c r="B77" s="15" t="s">
        <v>118</v>
      </c>
      <c r="C77" s="15">
        <v>0.82</v>
      </c>
      <c r="D77" s="15">
        <v>0.4</v>
      </c>
      <c r="E77" s="15">
        <v>0.19</v>
      </c>
      <c r="F77">
        <v>0.97</v>
      </c>
      <c r="H77" s="15">
        <v>4</v>
      </c>
      <c r="I77" s="15" t="s">
        <v>118</v>
      </c>
      <c r="J77" s="15">
        <v>0.81</v>
      </c>
      <c r="K77" s="15">
        <v>0.40799999999999997</v>
      </c>
      <c r="L77" s="15">
        <v>0.192</v>
      </c>
      <c r="M77">
        <v>0.96</v>
      </c>
      <c r="O77" s="15">
        <v>4</v>
      </c>
      <c r="P77" s="15" t="s">
        <v>94</v>
      </c>
      <c r="Q77" s="15">
        <v>0.56599999999999995</v>
      </c>
      <c r="R77" s="15">
        <v>0.437</v>
      </c>
      <c r="S77" s="15">
        <v>0.223</v>
      </c>
      <c r="T77" s="15">
        <v>0.97099999999999997</v>
      </c>
      <c r="U77" s="15"/>
      <c r="V77" s="15">
        <v>4</v>
      </c>
      <c r="W77" s="15" t="s">
        <v>94</v>
      </c>
      <c r="X77" s="15">
        <v>0.58099999999999996</v>
      </c>
      <c r="Y77" s="15">
        <v>0.372</v>
      </c>
      <c r="Z77" s="15">
        <v>0.2</v>
      </c>
      <c r="AA77">
        <v>0.96</v>
      </c>
      <c r="AE77" s="15">
        <v>4</v>
      </c>
      <c r="AF77" s="15" t="s">
        <v>82</v>
      </c>
      <c r="AG77" s="15">
        <v>0.65900000000000003</v>
      </c>
      <c r="AH77" s="15">
        <v>0.42899999999999999</v>
      </c>
      <c r="AI77" s="15">
        <v>0.121</v>
      </c>
      <c r="AJ77" s="15"/>
      <c r="AK77" s="15"/>
      <c r="AL77" s="15"/>
    </row>
    <row r="78" spans="1:38" x14ac:dyDescent="0.35">
      <c r="A78" s="15">
        <v>5</v>
      </c>
      <c r="B78" s="15" t="s">
        <v>125</v>
      </c>
      <c r="C78" s="15">
        <v>0.77100000000000002</v>
      </c>
      <c r="D78" s="15">
        <v>0.39</v>
      </c>
      <c r="E78" s="15">
        <v>0.189</v>
      </c>
      <c r="F78">
        <v>0.88800000000000001</v>
      </c>
      <c r="H78" s="15">
        <v>5</v>
      </c>
      <c r="I78" s="15" t="s">
        <v>125</v>
      </c>
      <c r="J78" s="15">
        <v>0.68500000000000005</v>
      </c>
      <c r="K78" s="15">
        <v>0.40600000000000003</v>
      </c>
      <c r="L78" s="15">
        <v>0.19600000000000001</v>
      </c>
      <c r="M78">
        <v>0.95699999999999996</v>
      </c>
      <c r="O78" s="15">
        <v>5</v>
      </c>
      <c r="P78" s="15" t="s">
        <v>90</v>
      </c>
      <c r="Q78" s="15">
        <v>0.60099999999999998</v>
      </c>
      <c r="R78" s="15">
        <v>0.28000000000000003</v>
      </c>
      <c r="S78" s="15">
        <v>9.6000000000000002E-2</v>
      </c>
      <c r="T78" s="15">
        <v>0.96399999999999997</v>
      </c>
      <c r="U78" s="15"/>
      <c r="V78" s="15">
        <v>5</v>
      </c>
      <c r="W78" s="15" t="s">
        <v>411</v>
      </c>
      <c r="X78" s="15">
        <v>0.57299999999999995</v>
      </c>
      <c r="Y78" s="15">
        <v>0.46899999999999997</v>
      </c>
      <c r="Z78" s="15">
        <v>0.13900000000000001</v>
      </c>
      <c r="AA78">
        <v>0.92800000000000005</v>
      </c>
      <c r="AE78" s="15">
        <v>5</v>
      </c>
      <c r="AF78" s="15" t="s">
        <v>104</v>
      </c>
      <c r="AG78" s="15">
        <v>0.55100000000000005</v>
      </c>
      <c r="AH78" s="15">
        <v>0.23599999999999999</v>
      </c>
      <c r="AI78" s="15">
        <v>7.4999999999999997E-2</v>
      </c>
      <c r="AJ78" s="15"/>
      <c r="AK78" s="15"/>
      <c r="AL78" s="15"/>
    </row>
    <row r="79" spans="1:38" x14ac:dyDescent="0.35">
      <c r="A79" s="15">
        <v>6</v>
      </c>
      <c r="B79" s="15" t="s">
        <v>107</v>
      </c>
      <c r="C79" s="15">
        <v>0.71199999999999997</v>
      </c>
      <c r="D79" s="15">
        <v>0.26400000000000001</v>
      </c>
      <c r="E79" s="15">
        <v>0.16</v>
      </c>
      <c r="F79">
        <v>0.95799999999999996</v>
      </c>
      <c r="H79" s="15">
        <v>6</v>
      </c>
      <c r="I79" s="15" t="s">
        <v>94</v>
      </c>
      <c r="J79" s="15">
        <v>0.69</v>
      </c>
      <c r="K79" s="15">
        <v>0.45700000000000002</v>
      </c>
      <c r="L79" s="15">
        <v>0.22</v>
      </c>
      <c r="M79">
        <v>0.97899999999999998</v>
      </c>
      <c r="O79" s="15">
        <v>6</v>
      </c>
      <c r="P79" s="15" t="s">
        <v>125</v>
      </c>
      <c r="Q79" s="15">
        <v>0.625</v>
      </c>
      <c r="R79" s="15">
        <v>0.28000000000000003</v>
      </c>
      <c r="S79" s="15">
        <v>0.1</v>
      </c>
      <c r="T79" s="15">
        <v>0.91600000000000004</v>
      </c>
      <c r="U79" s="15"/>
      <c r="V79" s="15">
        <v>6</v>
      </c>
      <c r="W79" s="15" t="s">
        <v>107</v>
      </c>
      <c r="X79" s="15">
        <v>0.54100000000000004</v>
      </c>
      <c r="Y79" s="15">
        <v>0.23300000000000001</v>
      </c>
      <c r="Z79" s="15">
        <v>7.3999999999999996E-2</v>
      </c>
      <c r="AA79">
        <v>0.94699999999999995</v>
      </c>
      <c r="AE79" s="15">
        <v>6</v>
      </c>
      <c r="AF79" s="15" t="s">
        <v>79</v>
      </c>
      <c r="AG79" s="15">
        <v>0.59299999999999997</v>
      </c>
      <c r="AH79" s="15">
        <v>0.42899999999999999</v>
      </c>
      <c r="AI79" s="15">
        <v>0.215</v>
      </c>
      <c r="AJ79" s="15"/>
      <c r="AK79" s="15"/>
      <c r="AL79" s="15"/>
    </row>
    <row r="80" spans="1:38" x14ac:dyDescent="0.35">
      <c r="A80" s="15">
        <v>7</v>
      </c>
      <c r="B80" s="15" t="s">
        <v>335</v>
      </c>
      <c r="C80" s="15">
        <v>0.76</v>
      </c>
      <c r="D80" s="15">
        <v>0.28999999999999998</v>
      </c>
      <c r="E80" s="15">
        <v>0.17100000000000001</v>
      </c>
      <c r="F80">
        <v>0.91100000000000003</v>
      </c>
      <c r="H80" s="15">
        <v>7</v>
      </c>
      <c r="I80" s="15" t="s">
        <v>335</v>
      </c>
      <c r="J80" s="15">
        <v>0.68</v>
      </c>
      <c r="K80" s="15">
        <v>0.31</v>
      </c>
      <c r="L80" s="15">
        <v>0.17</v>
      </c>
      <c r="M80">
        <v>0.92700000000000005</v>
      </c>
      <c r="O80" s="15">
        <v>7</v>
      </c>
      <c r="P80" s="15" t="s">
        <v>409</v>
      </c>
      <c r="Q80" s="15">
        <v>0.54500000000000004</v>
      </c>
      <c r="R80" s="15">
        <v>0.38200000000000001</v>
      </c>
      <c r="S80" s="15">
        <v>0.19</v>
      </c>
      <c r="T80" s="15">
        <v>0.97199999999999998</v>
      </c>
      <c r="U80" s="15"/>
      <c r="V80" s="15">
        <v>7</v>
      </c>
      <c r="W80" s="15" t="s">
        <v>409</v>
      </c>
      <c r="X80" s="15">
        <v>0.61</v>
      </c>
      <c r="Y80" s="15">
        <v>0.24099999999999999</v>
      </c>
      <c r="Z80" s="15">
        <v>9.1999999999999998E-2</v>
      </c>
      <c r="AA80">
        <v>0.97199999999999998</v>
      </c>
      <c r="AE80" s="15">
        <v>7</v>
      </c>
      <c r="AF80" s="15" t="s">
        <v>322</v>
      </c>
      <c r="AG80" s="15">
        <v>0.49399999999999999</v>
      </c>
      <c r="AH80" s="15">
        <v>0.36099999999999999</v>
      </c>
      <c r="AI80" s="15">
        <v>0.12</v>
      </c>
      <c r="AJ80" s="15"/>
      <c r="AK80" s="15"/>
      <c r="AL80" s="15"/>
    </row>
    <row r="81" spans="1:38" x14ac:dyDescent="0.35">
      <c r="A81" s="15" t="s">
        <v>381</v>
      </c>
      <c r="B81" s="15"/>
      <c r="C81" s="15">
        <f>AVERAGE(C74:C80)</f>
        <v>0.75342857142857134</v>
      </c>
      <c r="D81" s="15">
        <f>AVERAGE(D74:D80)</f>
        <v>0.33485714285714291</v>
      </c>
      <c r="E81" s="15">
        <f>AVERAGE(E74:E80)</f>
        <v>0.18014285714285713</v>
      </c>
      <c r="F81" s="15">
        <f>AVERAGE(F74:F80)</f>
        <v>0.92900000000000005</v>
      </c>
      <c r="H81" s="15" t="s">
        <v>381</v>
      </c>
      <c r="I81" s="15"/>
      <c r="J81" s="15">
        <f>AVERAGE(J74:J80)</f>
        <v>0.71157142857142852</v>
      </c>
      <c r="K81" s="15">
        <f>AVERAGE(K74:K80)</f>
        <v>0.38899999999999996</v>
      </c>
      <c r="L81" s="15">
        <f>AVERAGE(L74:L80)</f>
        <v>0.19299999999999998</v>
      </c>
      <c r="M81" s="15">
        <f>AVERAGE(M74:M80)</f>
        <v>0.95057142857142851</v>
      </c>
      <c r="O81" s="15" t="s">
        <v>381</v>
      </c>
      <c r="P81" s="15"/>
      <c r="Q81" s="15">
        <f>AVERAGE(Q74:Q80)</f>
        <v>0.58228571428571418</v>
      </c>
      <c r="R81" s="15">
        <f>AVERAGE(R74:R80)</f>
        <v>0.35042857142857142</v>
      </c>
      <c r="S81" s="15">
        <f>AVERAGE(S74:S80)</f>
        <v>0.15642857142857142</v>
      </c>
      <c r="T81" s="15">
        <f>AVERAGE(T74:T80)</f>
        <v>0.96171428571428563</v>
      </c>
      <c r="U81" s="15"/>
      <c r="V81" s="15" t="s">
        <v>381</v>
      </c>
      <c r="W81" s="15"/>
      <c r="X81" s="15">
        <f>AVERAGE(X74:X80)</f>
        <v>0.57557142857142851</v>
      </c>
      <c r="Y81" s="15">
        <f>AVERAGE(Y74:Y80)</f>
        <v>0.32314285714285712</v>
      </c>
      <c r="Z81" s="15">
        <f>AVERAGE(Z74:Z80)</f>
        <v>0.14814285714285713</v>
      </c>
      <c r="AA81" s="15">
        <f>AVERAGE(AA74:AA80)</f>
        <v>0.96199999999999997</v>
      </c>
      <c r="AE81" s="15" t="s">
        <v>381</v>
      </c>
      <c r="AF81" s="15"/>
      <c r="AG81" s="15">
        <f>AVERAGE(AG74:AG80)</f>
        <v>0.59728571428571431</v>
      </c>
      <c r="AH81" s="15">
        <f>AVERAGE(AH74:AH80)</f>
        <v>0.39057142857142857</v>
      </c>
      <c r="AI81" s="15">
        <f>AVERAGE(AI74:AI80)</f>
        <v>0.15414285714285714</v>
      </c>
      <c r="AJ81" s="15" t="e">
        <f>AVERAGE(AJ74:AJ80)</f>
        <v>#DIV/0!</v>
      </c>
      <c r="AK81" s="15"/>
      <c r="AL81" s="15"/>
    </row>
    <row r="82" spans="1:38" x14ac:dyDescent="0.35">
      <c r="AE82" s="15"/>
      <c r="AF82" s="15"/>
      <c r="AG82" s="15"/>
      <c r="AH82" s="15"/>
      <c r="AI82" s="15"/>
      <c r="AJ82" s="15"/>
      <c r="AK82" s="15"/>
      <c r="AL82" s="15"/>
    </row>
    <row r="83" spans="1:38" x14ac:dyDescent="0.35">
      <c r="P83" s="6"/>
      <c r="AE83" s="15"/>
      <c r="AF83" s="15"/>
      <c r="AG83" s="15"/>
      <c r="AH83" s="15"/>
      <c r="AI83" s="15"/>
      <c r="AJ83" s="15"/>
      <c r="AK83" s="15"/>
      <c r="AL83" s="15"/>
    </row>
    <row r="84" spans="1:38" x14ac:dyDescent="0.35">
      <c r="AE84" s="15"/>
      <c r="AF84" s="15"/>
      <c r="AG84" s="15"/>
      <c r="AH84" s="15"/>
      <c r="AI84" s="15"/>
      <c r="AJ84" s="15"/>
      <c r="AK84" s="15"/>
      <c r="AL84" s="15"/>
    </row>
    <row r="85" spans="1:38" x14ac:dyDescent="0.35">
      <c r="AE85" s="15"/>
      <c r="AF85" s="15"/>
      <c r="AG85" s="15"/>
      <c r="AH85" s="15"/>
      <c r="AI85" s="15"/>
      <c r="AJ85" s="15"/>
      <c r="AK85" s="15"/>
      <c r="AL85" s="15"/>
    </row>
    <row r="86" spans="1:38" x14ac:dyDescent="0.35">
      <c r="AE86" s="15"/>
      <c r="AF86" s="15"/>
      <c r="AG86" s="15"/>
      <c r="AH86" s="15"/>
      <c r="AI86" s="15"/>
      <c r="AJ86" s="15"/>
      <c r="AK86" s="15"/>
      <c r="AL86" s="15"/>
    </row>
    <row r="87" spans="1:38" x14ac:dyDescent="0.35">
      <c r="AE87" s="15"/>
      <c r="AF87" s="15"/>
      <c r="AG87" s="15"/>
      <c r="AH87" s="15"/>
      <c r="AI87" s="15"/>
      <c r="AJ87" s="15"/>
      <c r="AK87" s="15"/>
      <c r="AL87" s="15"/>
    </row>
    <row r="88" spans="1:38" x14ac:dyDescent="0.35">
      <c r="AE88" s="15"/>
      <c r="AF88" s="15"/>
      <c r="AG88" s="15"/>
      <c r="AH88" s="15"/>
      <c r="AI88" s="15"/>
      <c r="AJ88" s="15"/>
      <c r="AK88" s="15"/>
      <c r="AL88" s="15"/>
    </row>
    <row r="89" spans="1:38" x14ac:dyDescent="0.35">
      <c r="AE89" s="15"/>
      <c r="AF89" s="15"/>
      <c r="AG89" s="15"/>
      <c r="AH89" s="15"/>
      <c r="AI89" s="15"/>
      <c r="AJ89" s="15"/>
      <c r="AK89" s="15"/>
      <c r="AL89" s="15"/>
    </row>
    <row r="90" spans="1:38" x14ac:dyDescent="0.35">
      <c r="AE90" s="15"/>
      <c r="AF90" s="15"/>
      <c r="AG90" s="15"/>
      <c r="AH90" s="15"/>
      <c r="AI90" s="15"/>
      <c r="AJ90" s="15"/>
      <c r="AK90" s="15"/>
      <c r="AL90" s="15"/>
    </row>
    <row r="91" spans="1:38" x14ac:dyDescent="0.35">
      <c r="AE91" s="15"/>
      <c r="AF91" s="15"/>
      <c r="AG91" s="15"/>
      <c r="AH91" s="15"/>
      <c r="AI91" s="15"/>
      <c r="AJ91" s="15"/>
      <c r="AK91" s="15"/>
      <c r="AL91" s="15"/>
    </row>
    <row r="92" spans="1:38" x14ac:dyDescent="0.35">
      <c r="AE92" s="15"/>
      <c r="AF92" s="15"/>
      <c r="AG92" s="15"/>
      <c r="AH92" s="15"/>
      <c r="AI92" s="15"/>
      <c r="AJ92" s="15"/>
      <c r="AK92" s="15"/>
      <c r="AL92" s="15"/>
    </row>
    <row r="93" spans="1:38" x14ac:dyDescent="0.35">
      <c r="AE93" s="15"/>
      <c r="AF93" s="15"/>
      <c r="AG93" s="15"/>
      <c r="AH93" s="15"/>
      <c r="AI93" s="15"/>
      <c r="AJ93" s="15"/>
      <c r="AK93" s="15"/>
      <c r="AL93" s="15"/>
    </row>
    <row r="94" spans="1:38" x14ac:dyDescent="0.35">
      <c r="AE94" s="15"/>
      <c r="AF94" s="15"/>
      <c r="AG94" s="15"/>
      <c r="AH94" s="15"/>
      <c r="AI94" s="15"/>
      <c r="AJ94" s="15"/>
      <c r="AK94" s="15"/>
      <c r="AL94" s="15"/>
    </row>
    <row r="95" spans="1:38" x14ac:dyDescent="0.35">
      <c r="AE95" s="15"/>
      <c r="AF95" s="15"/>
      <c r="AG95" s="15"/>
      <c r="AH95" s="15"/>
      <c r="AI95" s="15"/>
      <c r="AJ95" s="15"/>
      <c r="AK95" s="15"/>
      <c r="AL95" s="15"/>
    </row>
    <row r="96" spans="1:38" x14ac:dyDescent="0.35">
      <c r="A96" s="8" t="s">
        <v>255</v>
      </c>
      <c r="AE96" s="15"/>
      <c r="AF96" s="15"/>
      <c r="AG96" s="15"/>
      <c r="AH96" s="15"/>
      <c r="AI96" s="15"/>
      <c r="AJ96" s="15"/>
      <c r="AK96" s="15"/>
      <c r="AL96" s="15"/>
    </row>
    <row r="97" spans="1:38" x14ac:dyDescent="0.35">
      <c r="A97" s="15" t="s">
        <v>395</v>
      </c>
      <c r="B97" s="15"/>
      <c r="C97" s="15"/>
      <c r="D97" s="15"/>
      <c r="E97" s="15"/>
      <c r="F97" s="15"/>
      <c r="G97" s="15"/>
      <c r="H97" s="15" t="s">
        <v>397</v>
      </c>
      <c r="I97" s="15"/>
      <c r="J97" s="15"/>
      <c r="K97" s="15"/>
      <c r="L97" s="15"/>
      <c r="M97" s="15"/>
      <c r="N97" s="15"/>
      <c r="O97" s="15" t="s">
        <v>389</v>
      </c>
      <c r="P97" s="19" t="s">
        <v>417</v>
      </c>
      <c r="Q97" s="15"/>
      <c r="R97" s="15"/>
      <c r="S97" s="15"/>
      <c r="T97" s="15"/>
      <c r="U97" s="15"/>
      <c r="V97" s="15" t="s">
        <v>388</v>
      </c>
      <c r="W97" s="19" t="s">
        <v>414</v>
      </c>
      <c r="X97" s="15"/>
      <c r="Y97" s="15"/>
      <c r="Z97" s="15"/>
      <c r="AE97" s="15" t="s">
        <v>430</v>
      </c>
      <c r="AF97" s="19"/>
      <c r="AG97" s="15"/>
      <c r="AH97" s="15"/>
      <c r="AI97" s="15"/>
      <c r="AJ97" s="15"/>
      <c r="AK97" s="15"/>
      <c r="AL97" s="15"/>
    </row>
    <row r="98" spans="1:38" x14ac:dyDescent="0.35">
      <c r="A98" s="15"/>
      <c r="B98" s="15" t="s">
        <v>398</v>
      </c>
      <c r="C98" s="15" t="s">
        <v>393</v>
      </c>
      <c r="D98" s="15" t="s">
        <v>394</v>
      </c>
      <c r="E98" s="15" t="s">
        <v>396</v>
      </c>
      <c r="F98" s="15" t="s">
        <v>424</v>
      </c>
      <c r="G98" s="15"/>
      <c r="H98" s="15"/>
      <c r="I98" s="15" t="s">
        <v>398</v>
      </c>
      <c r="J98" s="15" t="s">
        <v>393</v>
      </c>
      <c r="K98" s="15" t="s">
        <v>394</v>
      </c>
      <c r="L98" s="15" t="s">
        <v>396</v>
      </c>
      <c r="M98" s="15" t="s">
        <v>424</v>
      </c>
      <c r="N98" s="15"/>
      <c r="O98" s="15"/>
      <c r="P98" s="15" t="s">
        <v>398</v>
      </c>
      <c r="Q98" s="15" t="s">
        <v>393</v>
      </c>
      <c r="R98" s="15" t="s">
        <v>394</v>
      </c>
      <c r="S98" s="15" t="s">
        <v>396</v>
      </c>
      <c r="T98" s="15" t="s">
        <v>424</v>
      </c>
      <c r="U98" s="15"/>
      <c r="V98" s="15"/>
      <c r="W98" s="15" t="s">
        <v>398</v>
      </c>
      <c r="X98" s="15" t="s">
        <v>393</v>
      </c>
      <c r="Y98" s="15" t="s">
        <v>394</v>
      </c>
      <c r="Z98" s="15" t="s">
        <v>396</v>
      </c>
      <c r="AA98" s="15" t="s">
        <v>424</v>
      </c>
      <c r="AE98" s="15"/>
      <c r="AF98" s="15" t="s">
        <v>398</v>
      </c>
      <c r="AG98" s="15" t="s">
        <v>393</v>
      </c>
      <c r="AH98" s="15" t="s">
        <v>394</v>
      </c>
      <c r="AI98" s="15" t="s">
        <v>396</v>
      </c>
      <c r="AJ98" s="15" t="s">
        <v>424</v>
      </c>
      <c r="AK98" s="15"/>
      <c r="AL98" s="15"/>
    </row>
    <row r="99" spans="1:38" x14ac:dyDescent="0.35">
      <c r="A99" s="15">
        <v>1</v>
      </c>
      <c r="B99" s="15" t="s">
        <v>137</v>
      </c>
      <c r="C99" s="15">
        <v>0.76100000000000001</v>
      </c>
      <c r="D99" s="15">
        <v>0.36699999999999999</v>
      </c>
      <c r="E99" s="15">
        <v>0.19</v>
      </c>
      <c r="F99" s="15">
        <v>0.97099999999999997</v>
      </c>
      <c r="G99" s="15"/>
      <c r="H99" s="15">
        <v>1</v>
      </c>
      <c r="I99" s="15" t="s">
        <v>137</v>
      </c>
      <c r="J99" s="15">
        <v>0.627</v>
      </c>
      <c r="K99" s="15">
        <v>0.35</v>
      </c>
      <c r="L99" s="15">
        <v>0.186</v>
      </c>
      <c r="M99" s="15">
        <v>0.92400000000000004</v>
      </c>
      <c r="N99" s="15"/>
      <c r="O99" s="15">
        <v>1</v>
      </c>
      <c r="P99" s="15" t="s">
        <v>225</v>
      </c>
      <c r="Q99" s="15">
        <v>0.60299999999999998</v>
      </c>
      <c r="R99" s="15">
        <v>0.23499999999999999</v>
      </c>
      <c r="S99" s="15">
        <v>8.7999999999999995E-2</v>
      </c>
      <c r="T99" s="15">
        <v>0.88</v>
      </c>
      <c r="U99" s="15"/>
      <c r="V99" s="15">
        <v>1</v>
      </c>
      <c r="W99" s="15" t="s">
        <v>7</v>
      </c>
      <c r="X99" s="15">
        <v>0.58599999999999997</v>
      </c>
      <c r="Y99" s="15">
        <v>0.34899999999999998</v>
      </c>
      <c r="Z99" s="15">
        <v>0.183</v>
      </c>
      <c r="AA99">
        <v>0.998</v>
      </c>
      <c r="AE99" s="15">
        <v>1</v>
      </c>
      <c r="AF99" s="15" t="s">
        <v>137</v>
      </c>
      <c r="AG99" s="15">
        <v>0.59099999999999997</v>
      </c>
      <c r="AH99" s="15">
        <v>0.38</v>
      </c>
      <c r="AI99" s="15">
        <v>0.19</v>
      </c>
      <c r="AJ99" s="15"/>
      <c r="AK99" s="15"/>
      <c r="AL99" s="15"/>
    </row>
    <row r="100" spans="1:38" x14ac:dyDescent="0.35">
      <c r="A100" s="15">
        <v>2</v>
      </c>
      <c r="B100" s="15" t="s">
        <v>7</v>
      </c>
      <c r="C100" s="15">
        <v>0.73599999999999999</v>
      </c>
      <c r="D100" s="15">
        <v>0.45100000000000001</v>
      </c>
      <c r="E100" s="15">
        <v>0.216</v>
      </c>
      <c r="F100" s="15">
        <v>0.99</v>
      </c>
      <c r="G100" s="15"/>
      <c r="H100" s="15">
        <v>2</v>
      </c>
      <c r="I100" s="15" t="s">
        <v>7</v>
      </c>
      <c r="J100" s="15">
        <v>0.67500000000000004</v>
      </c>
      <c r="K100" s="15">
        <v>0.432</v>
      </c>
      <c r="L100" s="15">
        <v>0.216</v>
      </c>
      <c r="M100" s="15">
        <v>0.996</v>
      </c>
      <c r="N100" s="15"/>
      <c r="O100" s="15">
        <v>2</v>
      </c>
      <c r="P100" s="15" t="s">
        <v>7</v>
      </c>
      <c r="Q100" s="15">
        <v>0.56399999999999995</v>
      </c>
      <c r="R100" s="15">
        <v>0.312</v>
      </c>
      <c r="S100" s="15">
        <v>9.7000000000000003E-2</v>
      </c>
      <c r="T100" s="15">
        <v>0.998</v>
      </c>
      <c r="U100" s="15"/>
      <c r="V100" s="15">
        <v>2</v>
      </c>
      <c r="W100" s="15" t="s">
        <v>225</v>
      </c>
      <c r="X100" s="15">
        <v>0.61</v>
      </c>
      <c r="Y100" s="15">
        <v>0.38400000000000001</v>
      </c>
      <c r="Z100" s="15">
        <v>0.184</v>
      </c>
      <c r="AA100">
        <v>0.83</v>
      </c>
      <c r="AE100" s="15">
        <v>2</v>
      </c>
      <c r="AF100" s="15" t="s">
        <v>7</v>
      </c>
      <c r="AG100" s="15">
        <v>0.63400000000000001</v>
      </c>
      <c r="AH100" s="15">
        <v>0.38800000000000001</v>
      </c>
      <c r="AI100" s="15">
        <v>0.189</v>
      </c>
      <c r="AJ100" s="15"/>
      <c r="AK100" s="15"/>
      <c r="AL100" s="15"/>
    </row>
    <row r="101" spans="1:38" x14ac:dyDescent="0.35">
      <c r="A101" s="15">
        <v>3</v>
      </c>
      <c r="B101" s="15" t="s">
        <v>118</v>
      </c>
      <c r="C101" s="15">
        <v>0.76700000000000002</v>
      </c>
      <c r="D101" s="15">
        <v>0.35</v>
      </c>
      <c r="E101" s="15">
        <v>0.1</v>
      </c>
      <c r="F101" s="15">
        <v>0.98</v>
      </c>
      <c r="G101" s="15"/>
      <c r="H101" s="15">
        <v>3</v>
      </c>
      <c r="I101" s="15" t="s">
        <v>118</v>
      </c>
      <c r="J101" s="15">
        <v>0.66500000000000004</v>
      </c>
      <c r="K101" s="15">
        <v>0.29499999999999998</v>
      </c>
      <c r="L101" s="15">
        <v>0.09</v>
      </c>
      <c r="M101" s="15">
        <v>0.98599999999999999</v>
      </c>
      <c r="N101" s="15"/>
      <c r="O101" s="15">
        <v>3</v>
      </c>
      <c r="P101" s="15" t="s">
        <v>210</v>
      </c>
      <c r="Q101" s="15">
        <v>0.54500000000000004</v>
      </c>
      <c r="R101" s="15">
        <v>0.32900000000000001</v>
      </c>
      <c r="S101" s="15">
        <v>0.182</v>
      </c>
      <c r="T101" s="15">
        <v>0.83</v>
      </c>
      <c r="U101" s="15"/>
      <c r="V101" s="15">
        <v>3</v>
      </c>
      <c r="W101" s="15" t="s">
        <v>171</v>
      </c>
      <c r="X101" s="15">
        <v>0.57999999999999996</v>
      </c>
      <c r="Y101" s="15">
        <v>0.4</v>
      </c>
      <c r="Z101" s="15">
        <v>0.216</v>
      </c>
      <c r="AA101">
        <v>0.97299999999999998</v>
      </c>
      <c r="AE101" s="15">
        <v>3</v>
      </c>
      <c r="AF101" s="15" t="s">
        <v>210</v>
      </c>
      <c r="AG101" s="15">
        <v>0.56799999999999995</v>
      </c>
      <c r="AH101" s="15">
        <v>0.28999999999999998</v>
      </c>
      <c r="AI101" s="15">
        <v>0.09</v>
      </c>
      <c r="AJ101" s="15"/>
      <c r="AK101" s="15"/>
      <c r="AL101" s="15"/>
    </row>
    <row r="102" spans="1:38" x14ac:dyDescent="0.35">
      <c r="A102" s="15">
        <v>4</v>
      </c>
      <c r="B102" s="15" t="s">
        <v>405</v>
      </c>
      <c r="C102" s="15">
        <v>0.63700000000000001</v>
      </c>
      <c r="D102" s="15">
        <v>0.39400000000000002</v>
      </c>
      <c r="E102" s="15">
        <v>0.20399999999999999</v>
      </c>
      <c r="F102" s="15">
        <v>0.58299999999999996</v>
      </c>
      <c r="G102" s="15"/>
      <c r="H102" s="15">
        <v>4</v>
      </c>
      <c r="I102" s="15" t="s">
        <v>167</v>
      </c>
      <c r="J102" s="15">
        <v>0.59099999999999997</v>
      </c>
      <c r="K102" s="15">
        <v>0.377</v>
      </c>
      <c r="L102" s="15">
        <v>0.21299999999999999</v>
      </c>
      <c r="M102" s="15">
        <v>0.93899999999999995</v>
      </c>
      <c r="N102" s="15"/>
      <c r="O102" s="15">
        <v>4</v>
      </c>
      <c r="P102" s="15" t="s">
        <v>206</v>
      </c>
      <c r="Q102" s="15">
        <v>0.60799999999999998</v>
      </c>
      <c r="R102" s="15">
        <v>0.40600000000000003</v>
      </c>
      <c r="S102" s="15">
        <v>0.192</v>
      </c>
      <c r="T102" s="15">
        <v>0.90200000000000002</v>
      </c>
      <c r="U102" s="15"/>
      <c r="V102" s="15">
        <v>4</v>
      </c>
      <c r="W102" s="15" t="s">
        <v>210</v>
      </c>
      <c r="X102" s="15">
        <v>0.57099999999999995</v>
      </c>
      <c r="Y102" s="15">
        <v>0.37</v>
      </c>
      <c r="Z102" s="15">
        <v>0.2</v>
      </c>
      <c r="AA102">
        <v>0.99199999999999999</v>
      </c>
      <c r="AE102" s="15">
        <v>4</v>
      </c>
      <c r="AF102" s="15" t="s">
        <v>118</v>
      </c>
      <c r="AG102" s="15">
        <v>0.69399999999999995</v>
      </c>
      <c r="AH102" s="15">
        <v>0.38200000000000001</v>
      </c>
      <c r="AI102" s="15">
        <v>0.19</v>
      </c>
      <c r="AJ102" s="15"/>
      <c r="AK102" s="15"/>
      <c r="AL102" s="15"/>
    </row>
    <row r="103" spans="1:38" x14ac:dyDescent="0.35">
      <c r="A103" s="15">
        <v>5</v>
      </c>
      <c r="B103" s="15" t="s">
        <v>406</v>
      </c>
      <c r="C103" s="15">
        <v>0.69799999999999995</v>
      </c>
      <c r="D103" s="15">
        <v>0.28499999999999998</v>
      </c>
      <c r="E103" s="15">
        <v>0.16800000000000001</v>
      </c>
      <c r="F103" s="15">
        <v>0.748</v>
      </c>
      <c r="G103" s="15"/>
      <c r="H103" s="15">
        <v>5</v>
      </c>
      <c r="I103" s="15" t="s">
        <v>210</v>
      </c>
      <c r="J103" s="15">
        <v>0.58299999999999996</v>
      </c>
      <c r="K103" s="15">
        <v>0.35</v>
      </c>
      <c r="L103" s="15">
        <v>0.17599999999999999</v>
      </c>
      <c r="M103" s="15">
        <v>0.95499999999999996</v>
      </c>
      <c r="N103" s="15"/>
      <c r="O103" s="15">
        <v>5</v>
      </c>
      <c r="P103" s="15" t="s">
        <v>137</v>
      </c>
      <c r="Q103" s="15">
        <v>0.6</v>
      </c>
      <c r="R103" s="15">
        <v>0.41499999999999998</v>
      </c>
      <c r="S103" s="15">
        <v>0.21199999999999999</v>
      </c>
      <c r="T103" s="15">
        <v>0.95299999999999996</v>
      </c>
      <c r="U103" s="15"/>
      <c r="V103" s="15">
        <v>5</v>
      </c>
      <c r="W103" s="15" t="s">
        <v>118</v>
      </c>
      <c r="X103" s="15">
        <v>0.629</v>
      </c>
      <c r="Y103" s="15">
        <v>0.27</v>
      </c>
      <c r="Z103" s="15">
        <v>0.16900000000000001</v>
      </c>
      <c r="AA103">
        <v>0.98499999999999999</v>
      </c>
      <c r="AE103" s="15">
        <v>5</v>
      </c>
      <c r="AF103" s="15" t="s">
        <v>171</v>
      </c>
      <c r="AG103" s="15">
        <v>0.61599999999999999</v>
      </c>
      <c r="AH103" s="15">
        <v>0.35499999999999998</v>
      </c>
      <c r="AI103" s="15">
        <v>0.20100000000000001</v>
      </c>
      <c r="AJ103" s="15"/>
      <c r="AK103" s="15"/>
      <c r="AL103" s="15"/>
    </row>
    <row r="104" spans="1:38" x14ac:dyDescent="0.35">
      <c r="A104" s="15" t="s">
        <v>381</v>
      </c>
      <c r="B104" s="15"/>
      <c r="C104" s="15">
        <f>AVERAGE(C99:C103)</f>
        <v>0.7198</v>
      </c>
      <c r="D104" s="15">
        <f>AVERAGE(D99:D103)</f>
        <v>0.36940000000000006</v>
      </c>
      <c r="E104" s="15">
        <f>AVERAGE(E99:E103)</f>
        <v>0.17560000000000001</v>
      </c>
      <c r="F104" s="15">
        <f>AVERAGE(F99:F103)</f>
        <v>0.85440000000000005</v>
      </c>
      <c r="G104" s="15"/>
      <c r="H104" s="15" t="s">
        <v>381</v>
      </c>
      <c r="I104" s="15"/>
      <c r="J104" s="15">
        <f>AVERAGE(J99:J103)</f>
        <v>0.62819999999999998</v>
      </c>
      <c r="K104" s="15">
        <f>AVERAGE(K99:K103)</f>
        <v>0.36079999999999995</v>
      </c>
      <c r="L104" s="15">
        <f>AVERAGE(L99:L103)</f>
        <v>0.1762</v>
      </c>
      <c r="M104" s="15">
        <f>AVERAGE(M99:M103)</f>
        <v>0.96</v>
      </c>
      <c r="N104" s="15"/>
      <c r="O104" s="15" t="s">
        <v>381</v>
      </c>
      <c r="P104" s="15"/>
      <c r="Q104" s="15">
        <f>AVERAGE(Q99:Q103)</f>
        <v>0.58399999999999996</v>
      </c>
      <c r="R104" s="15">
        <f>AVERAGE(R99:R103)</f>
        <v>0.33940000000000003</v>
      </c>
      <c r="S104" s="15">
        <f>AVERAGE(S99:S103)</f>
        <v>0.15419999999999998</v>
      </c>
      <c r="T104" s="15">
        <f>AVERAGE(T99:T103)</f>
        <v>0.91260000000000008</v>
      </c>
      <c r="U104" s="15"/>
      <c r="V104" s="15" t="s">
        <v>381</v>
      </c>
      <c r="W104" s="15"/>
      <c r="X104" s="15">
        <f>AVERAGE(X99:X103)</f>
        <v>0.59519999999999995</v>
      </c>
      <c r="Y104" s="15">
        <f>AVERAGE(Y99:Y103)</f>
        <v>0.35460000000000003</v>
      </c>
      <c r="Z104" s="15">
        <f>AVERAGE(Z99:Z103)</f>
        <v>0.19039999999999999</v>
      </c>
      <c r="AA104" s="15">
        <f>AVERAGE(AA99:AA103)</f>
        <v>0.95559999999999989</v>
      </c>
      <c r="AE104" s="15" t="s">
        <v>381</v>
      </c>
      <c r="AF104" s="15"/>
      <c r="AG104" s="15">
        <f>AVERAGE(AG99:AG103)</f>
        <v>0.62060000000000004</v>
      </c>
      <c r="AH104" s="15">
        <f>AVERAGE(AH99:AH103)</f>
        <v>0.35899999999999999</v>
      </c>
      <c r="AI104" s="15">
        <f>AVERAGE(AI99:AI103)</f>
        <v>0.17200000000000001</v>
      </c>
      <c r="AJ104" s="15" t="e">
        <f>AVERAGE(AJ99:AJ103)</f>
        <v>#DIV/0!</v>
      </c>
      <c r="AK104" s="15"/>
      <c r="AL104" s="15"/>
    </row>
    <row r="105" spans="1:38" x14ac:dyDescent="0.35">
      <c r="AE105" s="15"/>
      <c r="AF105" s="15"/>
      <c r="AG105" s="15"/>
      <c r="AH105" s="15"/>
      <c r="AI105" s="15"/>
      <c r="AJ105" s="15"/>
      <c r="AK105" s="15"/>
      <c r="AL105" s="15"/>
    </row>
    <row r="106" spans="1:38" x14ac:dyDescent="0.35">
      <c r="AE106" s="15"/>
      <c r="AF106" s="15"/>
      <c r="AG106" s="15"/>
      <c r="AH106" s="15"/>
      <c r="AI106" s="15"/>
      <c r="AJ106" s="15"/>
      <c r="AK106" s="15"/>
      <c r="AL106" s="15"/>
    </row>
    <row r="107" spans="1:38" x14ac:dyDescent="0.35">
      <c r="AE107" s="15"/>
      <c r="AF107" s="15"/>
      <c r="AG107" s="15"/>
      <c r="AH107" s="15"/>
      <c r="AI107" s="15"/>
      <c r="AJ107" s="15"/>
      <c r="AK107" s="15"/>
      <c r="AL107" s="15"/>
    </row>
    <row r="108" spans="1:38" x14ac:dyDescent="0.35">
      <c r="AE108" s="15"/>
      <c r="AF108" s="15"/>
      <c r="AG108" s="15"/>
      <c r="AH108" s="15"/>
      <c r="AI108" s="15"/>
      <c r="AJ108" s="15"/>
      <c r="AK108" s="15"/>
      <c r="AL108" s="15"/>
    </row>
    <row r="109" spans="1:38" x14ac:dyDescent="0.35">
      <c r="AE109" s="15"/>
      <c r="AF109" s="15"/>
      <c r="AG109" s="15"/>
      <c r="AH109" s="15"/>
      <c r="AI109" s="15"/>
      <c r="AJ109" s="15"/>
      <c r="AK109" s="15"/>
      <c r="AL109" s="15"/>
    </row>
    <row r="110" spans="1:38" x14ac:dyDescent="0.35">
      <c r="AE110" s="15"/>
      <c r="AF110" s="15"/>
      <c r="AG110" s="15"/>
      <c r="AH110" s="15"/>
      <c r="AI110" s="15"/>
      <c r="AJ110" s="15"/>
      <c r="AK110" s="15"/>
      <c r="AL110" s="15"/>
    </row>
    <row r="111" spans="1:38" x14ac:dyDescent="0.35">
      <c r="AE111" s="15"/>
      <c r="AF111" s="15"/>
      <c r="AG111" s="15"/>
      <c r="AH111" s="15"/>
      <c r="AI111" s="15"/>
      <c r="AJ111" s="15"/>
      <c r="AK111" s="15"/>
      <c r="AL111" s="15"/>
    </row>
    <row r="112" spans="1:38" x14ac:dyDescent="0.35">
      <c r="AE112" s="15"/>
      <c r="AF112" s="15"/>
      <c r="AG112" s="15"/>
      <c r="AH112" s="15"/>
      <c r="AI112" s="15"/>
      <c r="AJ112" s="15"/>
      <c r="AK112" s="15"/>
      <c r="AL112" s="15"/>
    </row>
    <row r="113" spans="1:38" x14ac:dyDescent="0.35">
      <c r="AE113" s="15"/>
      <c r="AF113" s="15"/>
      <c r="AG113" s="15"/>
      <c r="AH113" s="15"/>
      <c r="AI113" s="15"/>
      <c r="AJ113" s="15"/>
      <c r="AK113" s="15"/>
      <c r="AL113" s="15"/>
    </row>
    <row r="114" spans="1:38" x14ac:dyDescent="0.35">
      <c r="AE114" s="15"/>
      <c r="AF114" s="15"/>
      <c r="AG114" s="15"/>
      <c r="AH114" s="15"/>
      <c r="AI114" s="15"/>
      <c r="AJ114" s="15"/>
      <c r="AK114" s="15"/>
      <c r="AL114" s="15"/>
    </row>
    <row r="115" spans="1:38" x14ac:dyDescent="0.35">
      <c r="AE115" s="15"/>
      <c r="AF115" s="15"/>
      <c r="AG115" s="15"/>
      <c r="AH115" s="15"/>
      <c r="AI115" s="15"/>
      <c r="AJ115" s="15"/>
      <c r="AK115" s="15"/>
      <c r="AL115" s="15"/>
    </row>
    <row r="116" spans="1:38" x14ac:dyDescent="0.35">
      <c r="AE116" s="15"/>
      <c r="AF116" s="15"/>
      <c r="AG116" s="15"/>
      <c r="AH116" s="15"/>
      <c r="AI116" s="15"/>
      <c r="AJ116" s="15"/>
      <c r="AK116" s="15"/>
      <c r="AL116" s="15"/>
    </row>
    <row r="117" spans="1:38" x14ac:dyDescent="0.35">
      <c r="AE117" s="15"/>
      <c r="AF117" s="15"/>
      <c r="AG117" s="15"/>
      <c r="AH117" s="15"/>
      <c r="AI117" s="15"/>
      <c r="AJ117" s="15"/>
      <c r="AK117" s="15"/>
      <c r="AL117" s="15"/>
    </row>
    <row r="118" spans="1:38" x14ac:dyDescent="0.35">
      <c r="AE118" s="15"/>
      <c r="AF118" s="15"/>
      <c r="AG118" s="15"/>
      <c r="AH118" s="15"/>
      <c r="AI118" s="15"/>
      <c r="AJ118" s="15"/>
      <c r="AK118" s="15"/>
      <c r="AL118" s="15"/>
    </row>
    <row r="119" spans="1:38" x14ac:dyDescent="0.35">
      <c r="A119" s="15" t="s">
        <v>395</v>
      </c>
      <c r="B119" s="15"/>
      <c r="C119" s="15"/>
      <c r="D119" s="15"/>
      <c r="E119" s="15"/>
      <c r="F119" s="15"/>
      <c r="G119" s="15"/>
      <c r="H119" s="15" t="s">
        <v>397</v>
      </c>
      <c r="I119" s="15"/>
      <c r="J119" s="15"/>
      <c r="K119" s="15"/>
      <c r="L119" s="15"/>
      <c r="O119" s="15" t="s">
        <v>389</v>
      </c>
      <c r="P119" s="19" t="s">
        <v>416</v>
      </c>
      <c r="Q119" s="15"/>
      <c r="R119" s="15"/>
      <c r="S119" s="15"/>
      <c r="T119" s="15"/>
      <c r="U119" s="15"/>
      <c r="V119" s="15" t="s">
        <v>388</v>
      </c>
      <c r="W119" s="19" t="s">
        <v>415</v>
      </c>
      <c r="X119" s="15"/>
      <c r="Y119" s="15"/>
      <c r="Z119" s="15"/>
      <c r="AE119" s="15" t="s">
        <v>430</v>
      </c>
      <c r="AF119" s="19"/>
      <c r="AG119" s="15"/>
      <c r="AH119" s="15"/>
      <c r="AI119" s="15"/>
      <c r="AJ119" s="15"/>
      <c r="AK119" s="15"/>
      <c r="AL119" s="15"/>
    </row>
    <row r="120" spans="1:38" x14ac:dyDescent="0.35">
      <c r="A120" s="15"/>
      <c r="B120" s="15" t="s">
        <v>398</v>
      </c>
      <c r="C120" s="15" t="s">
        <v>393</v>
      </c>
      <c r="D120" s="15" t="s">
        <v>394</v>
      </c>
      <c r="E120" s="15" t="s">
        <v>396</v>
      </c>
      <c r="F120" s="15" t="s">
        <v>424</v>
      </c>
      <c r="G120" s="15"/>
      <c r="H120" s="15"/>
      <c r="I120" s="15" t="s">
        <v>398</v>
      </c>
      <c r="J120" s="15" t="s">
        <v>393</v>
      </c>
      <c r="K120" s="15" t="s">
        <v>394</v>
      </c>
      <c r="L120" s="15" t="s">
        <v>396</v>
      </c>
      <c r="M120" t="s">
        <v>424</v>
      </c>
      <c r="O120" s="15"/>
      <c r="P120" s="15" t="s">
        <v>398</v>
      </c>
      <c r="Q120" s="15" t="s">
        <v>393</v>
      </c>
      <c r="R120" s="15" t="s">
        <v>394</v>
      </c>
      <c r="S120" s="15" t="s">
        <v>396</v>
      </c>
      <c r="T120" s="15" t="s">
        <v>424</v>
      </c>
      <c r="U120" s="15"/>
      <c r="V120" s="15"/>
      <c r="W120" s="15" t="s">
        <v>398</v>
      </c>
      <c r="X120" s="15" t="s">
        <v>393</v>
      </c>
      <c r="Y120" s="15" t="s">
        <v>394</v>
      </c>
      <c r="Z120" s="15" t="s">
        <v>396</v>
      </c>
      <c r="AA120" s="15" t="s">
        <v>424</v>
      </c>
      <c r="AE120" s="15"/>
      <c r="AF120" s="15" t="s">
        <v>398</v>
      </c>
      <c r="AG120" s="15" t="s">
        <v>393</v>
      </c>
      <c r="AH120" s="15" t="s">
        <v>394</v>
      </c>
      <c r="AI120" s="15" t="s">
        <v>396</v>
      </c>
      <c r="AJ120" s="15" t="s">
        <v>424</v>
      </c>
      <c r="AK120" s="15"/>
      <c r="AL120" s="15"/>
    </row>
    <row r="121" spans="1:38" x14ac:dyDescent="0.35">
      <c r="A121" s="15">
        <v>1</v>
      </c>
      <c r="B121" s="15" t="s">
        <v>137</v>
      </c>
      <c r="C121" s="15">
        <v>0.76100000000000001</v>
      </c>
      <c r="D121" s="15">
        <v>0.36</v>
      </c>
      <c r="E121" s="15">
        <v>0.19</v>
      </c>
      <c r="F121" s="15">
        <v>0.89</v>
      </c>
      <c r="G121" s="15"/>
      <c r="H121" s="15">
        <v>1</v>
      </c>
      <c r="I121" s="15" t="s">
        <v>137</v>
      </c>
      <c r="J121" s="15">
        <v>0.627</v>
      </c>
      <c r="K121" s="15">
        <v>0.35</v>
      </c>
      <c r="L121" s="15">
        <v>0.18</v>
      </c>
      <c r="M121">
        <v>0.88500000000000001</v>
      </c>
      <c r="O121" s="15">
        <v>1</v>
      </c>
      <c r="P121" s="15" t="s">
        <v>118</v>
      </c>
      <c r="Q121" s="15">
        <v>0.59899999999999998</v>
      </c>
      <c r="R121" s="15">
        <v>0.37</v>
      </c>
      <c r="S121" s="15">
        <v>0.189</v>
      </c>
      <c r="T121" s="15">
        <v>0.91500000000000004</v>
      </c>
      <c r="U121" s="15"/>
      <c r="V121" s="15">
        <v>1</v>
      </c>
      <c r="W121" s="15" t="s">
        <v>206</v>
      </c>
      <c r="X121" s="15">
        <v>0.59699999999999998</v>
      </c>
      <c r="Y121" s="15">
        <v>0.41399999999999998</v>
      </c>
      <c r="Z121" s="15">
        <v>0.2</v>
      </c>
      <c r="AA121">
        <v>0.91</v>
      </c>
      <c r="AE121" s="15">
        <v>1</v>
      </c>
      <c r="AF121" s="15" t="s">
        <v>171</v>
      </c>
      <c r="AG121" s="15">
        <v>0.55200000000000005</v>
      </c>
      <c r="AH121" s="15">
        <v>0.28799999999999998</v>
      </c>
      <c r="AI121" s="15">
        <v>0.114</v>
      </c>
      <c r="AJ121" s="15"/>
      <c r="AK121" s="15"/>
      <c r="AL121" s="15"/>
    </row>
    <row r="122" spans="1:38" x14ac:dyDescent="0.35">
      <c r="A122" s="15">
        <v>2</v>
      </c>
      <c r="B122" s="15" t="s">
        <v>7</v>
      </c>
      <c r="C122" s="15">
        <v>0.76600000000000001</v>
      </c>
      <c r="D122" s="15">
        <v>0.41799999999999998</v>
      </c>
      <c r="E122" s="15">
        <v>0.19400000000000001</v>
      </c>
      <c r="F122" s="15">
        <v>0.98099999999999998</v>
      </c>
      <c r="G122" s="15"/>
      <c r="H122" s="15">
        <v>2</v>
      </c>
      <c r="I122" s="15" t="s">
        <v>7</v>
      </c>
      <c r="J122" s="15">
        <v>0.73799999999999999</v>
      </c>
      <c r="K122" s="15">
        <v>0.41199999999999998</v>
      </c>
      <c r="L122" s="15">
        <v>0.19500000000000001</v>
      </c>
      <c r="M122">
        <v>0.997</v>
      </c>
      <c r="O122" s="15">
        <v>2</v>
      </c>
      <c r="P122" s="15" t="s">
        <v>226</v>
      </c>
      <c r="Q122" s="15">
        <v>0.60099999999999998</v>
      </c>
      <c r="R122" s="15">
        <v>0.27700000000000002</v>
      </c>
      <c r="S122" s="15">
        <v>0.16800000000000001</v>
      </c>
      <c r="T122" s="15">
        <v>0.78900000000000003</v>
      </c>
      <c r="U122" s="15"/>
      <c r="V122" s="15">
        <v>2</v>
      </c>
      <c r="W122" s="15" t="s">
        <v>118</v>
      </c>
      <c r="X122" s="15">
        <v>0.65800000000000003</v>
      </c>
      <c r="Y122" s="15">
        <v>0.34</v>
      </c>
      <c r="Z122" s="15">
        <v>0.18099999999999999</v>
      </c>
      <c r="AA122">
        <v>0.94699999999999995</v>
      </c>
      <c r="AE122" s="15">
        <v>2</v>
      </c>
      <c r="AF122" s="15" t="s">
        <v>137</v>
      </c>
      <c r="AG122" s="15">
        <v>0.56799999999999995</v>
      </c>
      <c r="AH122" s="15">
        <v>0.24399999999999999</v>
      </c>
      <c r="AI122" s="15">
        <v>8.5999999999999993E-2</v>
      </c>
      <c r="AJ122" s="15"/>
      <c r="AK122" s="15"/>
      <c r="AL122" s="15"/>
    </row>
    <row r="123" spans="1:38" x14ac:dyDescent="0.35">
      <c r="A123" s="15">
        <v>3</v>
      </c>
      <c r="B123" s="15" t="s">
        <v>118</v>
      </c>
      <c r="C123" s="15">
        <v>0.75800000000000001</v>
      </c>
      <c r="D123" s="15">
        <v>0.33600000000000002</v>
      </c>
      <c r="E123" s="15">
        <v>0.1</v>
      </c>
      <c r="F123" s="15">
        <v>0.95499999999999996</v>
      </c>
      <c r="G123" s="15"/>
      <c r="H123" s="15">
        <v>3</v>
      </c>
      <c r="I123" s="15" t="s">
        <v>226</v>
      </c>
      <c r="J123" s="15">
        <v>0.65700000000000003</v>
      </c>
      <c r="K123" s="15">
        <v>0.27600000000000002</v>
      </c>
      <c r="L123" s="15">
        <v>0.16800000000000001</v>
      </c>
      <c r="M123">
        <v>0.84499999999999997</v>
      </c>
      <c r="O123" s="15">
        <v>3</v>
      </c>
      <c r="P123" s="15" t="s">
        <v>171</v>
      </c>
      <c r="Q123" s="15">
        <v>0.51300000000000001</v>
      </c>
      <c r="R123" s="15">
        <v>0.39</v>
      </c>
      <c r="S123" s="15">
        <v>0.20399999999999999</v>
      </c>
      <c r="T123" s="15">
        <v>0.90600000000000003</v>
      </c>
      <c r="U123" s="15"/>
      <c r="V123" s="15">
        <v>3</v>
      </c>
      <c r="W123" s="15" t="s">
        <v>226</v>
      </c>
      <c r="X123" s="15">
        <v>0.59</v>
      </c>
      <c r="Y123" s="15">
        <v>0.28899999999999998</v>
      </c>
      <c r="Z123" s="15">
        <v>0.16900000000000001</v>
      </c>
      <c r="AA123">
        <v>0.83599999999999997</v>
      </c>
      <c r="AE123" s="15">
        <v>3</v>
      </c>
      <c r="AF123" s="15" t="s">
        <v>210</v>
      </c>
      <c r="AG123" s="15">
        <v>0.61939999999999995</v>
      </c>
      <c r="AH123" s="15">
        <v>0.32100000000000001</v>
      </c>
      <c r="AI123" s="15">
        <v>0.19400000000000001</v>
      </c>
      <c r="AJ123" s="15"/>
      <c r="AK123" s="15"/>
      <c r="AL123" s="15"/>
    </row>
    <row r="124" spans="1:38" x14ac:dyDescent="0.35">
      <c r="A124" s="15">
        <v>4</v>
      </c>
      <c r="B124" s="15" t="s">
        <v>405</v>
      </c>
      <c r="C124" s="15">
        <v>0.65400000000000003</v>
      </c>
      <c r="D124" s="15">
        <v>0.41399999999999998</v>
      </c>
      <c r="E124" s="15">
        <v>0.20899999999999999</v>
      </c>
      <c r="F124" s="15">
        <v>0.73399999999999999</v>
      </c>
      <c r="G124" s="15"/>
      <c r="H124" s="15">
        <v>4</v>
      </c>
      <c r="I124" s="15" t="s">
        <v>268</v>
      </c>
      <c r="J124" s="15">
        <v>0.61699999999999999</v>
      </c>
      <c r="K124" s="15">
        <v>0.36199999999999999</v>
      </c>
      <c r="L124" s="15">
        <v>0.20499999999999999</v>
      </c>
      <c r="M124">
        <v>0.70599999999999996</v>
      </c>
      <c r="O124" s="15">
        <v>4</v>
      </c>
      <c r="P124" s="15" t="s">
        <v>225</v>
      </c>
      <c r="Q124" s="15">
        <v>0.54900000000000004</v>
      </c>
      <c r="R124" s="15">
        <v>0.23400000000000001</v>
      </c>
      <c r="S124" s="15">
        <v>8.6999999999999994E-2</v>
      </c>
      <c r="T124" s="15">
        <v>0.76200000000000001</v>
      </c>
      <c r="U124" s="15"/>
      <c r="V124" s="15">
        <v>4</v>
      </c>
      <c r="W124" s="15" t="s">
        <v>225</v>
      </c>
      <c r="X124" s="15">
        <v>0.61799999999999999</v>
      </c>
      <c r="Y124" s="15">
        <v>0.24099999999999999</v>
      </c>
      <c r="Z124" s="15">
        <v>0.09</v>
      </c>
      <c r="AA124">
        <v>0.71</v>
      </c>
      <c r="AE124" s="15">
        <v>4</v>
      </c>
      <c r="AF124" s="15" t="s">
        <v>225</v>
      </c>
      <c r="AG124">
        <v>0.64100000000000001</v>
      </c>
      <c r="AH124" s="15">
        <v>0.26100000000000001</v>
      </c>
      <c r="AI124" s="15">
        <v>8.8999999999999996E-2</v>
      </c>
      <c r="AJ124" s="15"/>
      <c r="AK124" s="15"/>
      <c r="AL124" s="15"/>
    </row>
    <row r="125" spans="1:38" x14ac:dyDescent="0.35">
      <c r="A125" s="15">
        <v>5</v>
      </c>
      <c r="B125" s="15" t="s">
        <v>407</v>
      </c>
      <c r="C125" s="15">
        <v>0.63900000000000001</v>
      </c>
      <c r="D125" s="15">
        <v>0.25600000000000001</v>
      </c>
      <c r="E125" s="15">
        <v>0.17</v>
      </c>
      <c r="F125" s="15">
        <v>0.8</v>
      </c>
      <c r="G125" s="15"/>
      <c r="H125" s="15">
        <v>5</v>
      </c>
      <c r="I125" s="15" t="s">
        <v>210</v>
      </c>
      <c r="J125" s="15">
        <v>0.58299999999999996</v>
      </c>
      <c r="K125" s="15">
        <v>0.35499999999999998</v>
      </c>
      <c r="L125" s="15">
        <v>0.17</v>
      </c>
      <c r="M125">
        <v>0.90700000000000003</v>
      </c>
      <c r="O125" s="15">
        <v>5</v>
      </c>
      <c r="P125" s="15" t="s">
        <v>7</v>
      </c>
      <c r="Q125" s="15">
        <v>0.55700000000000005</v>
      </c>
      <c r="R125" s="15">
        <v>0.34899999999999998</v>
      </c>
      <c r="S125" s="15">
        <v>0.11</v>
      </c>
      <c r="T125" s="15">
        <v>0.98899999999999999</v>
      </c>
      <c r="U125" s="15"/>
      <c r="V125" s="15">
        <v>5</v>
      </c>
      <c r="W125" s="15" t="s">
        <v>210</v>
      </c>
      <c r="X125" s="15">
        <v>0.54</v>
      </c>
      <c r="Y125" s="15">
        <v>0.315</v>
      </c>
      <c r="Z125" s="15">
        <v>0.186</v>
      </c>
      <c r="AA125">
        <v>0.89300000000000002</v>
      </c>
      <c r="AE125" s="15">
        <v>5</v>
      </c>
      <c r="AF125" s="15" t="s">
        <v>7</v>
      </c>
      <c r="AG125" s="15">
        <v>0.67300000000000004</v>
      </c>
      <c r="AH125" s="15">
        <v>0.40799999999999997</v>
      </c>
      <c r="AI125" s="15">
        <v>0.19700000000000001</v>
      </c>
      <c r="AJ125" s="15"/>
      <c r="AK125" s="15"/>
      <c r="AL125" s="15"/>
    </row>
    <row r="126" spans="1:38" x14ac:dyDescent="0.35">
      <c r="A126" s="15">
        <v>6</v>
      </c>
      <c r="B126" s="15" t="s">
        <v>206</v>
      </c>
      <c r="C126" s="15">
        <v>0.71399999999999997</v>
      </c>
      <c r="D126" s="15">
        <v>0.43</v>
      </c>
      <c r="E126" s="15">
        <v>0.19800000000000001</v>
      </c>
      <c r="F126" s="15">
        <v>0.79500000000000004</v>
      </c>
      <c r="G126" s="15"/>
      <c r="H126" s="15">
        <v>6</v>
      </c>
      <c r="I126" s="15" t="s">
        <v>206</v>
      </c>
      <c r="J126" s="15">
        <v>0.67300000000000004</v>
      </c>
      <c r="K126" s="15">
        <v>0.34</v>
      </c>
      <c r="L126" s="15">
        <v>0.18</v>
      </c>
      <c r="M126">
        <v>0.80600000000000005</v>
      </c>
      <c r="O126" s="15">
        <v>6</v>
      </c>
      <c r="P126" s="15" t="s">
        <v>210</v>
      </c>
      <c r="Q126" s="15">
        <v>0.58399999999999996</v>
      </c>
      <c r="R126" s="15">
        <v>0.28999999999999998</v>
      </c>
      <c r="S126" s="15">
        <v>0.19700000000000001</v>
      </c>
      <c r="T126" s="15">
        <v>0.91200000000000003</v>
      </c>
      <c r="U126" s="15"/>
      <c r="V126" s="15">
        <v>6</v>
      </c>
      <c r="W126" s="15" t="s">
        <v>7</v>
      </c>
      <c r="X126" s="15">
        <v>0.52</v>
      </c>
      <c r="Y126" s="15">
        <v>0.36199999999999999</v>
      </c>
      <c r="Z126" s="15">
        <v>0.17899999999999999</v>
      </c>
      <c r="AA126">
        <v>0.98</v>
      </c>
      <c r="AE126" s="15">
        <v>6</v>
      </c>
      <c r="AF126" s="15" t="s">
        <v>407</v>
      </c>
      <c r="AG126" s="15">
        <v>0.67900000000000005</v>
      </c>
      <c r="AH126" s="15">
        <v>0.42399999999999999</v>
      </c>
      <c r="AI126" s="15">
        <v>0.14799999999999999</v>
      </c>
      <c r="AJ126" s="15"/>
      <c r="AK126" s="15"/>
      <c r="AL126" s="15"/>
    </row>
    <row r="127" spans="1:38" x14ac:dyDescent="0.35">
      <c r="A127" s="15">
        <v>7</v>
      </c>
      <c r="B127" s="15" t="s">
        <v>171</v>
      </c>
      <c r="C127" s="15">
        <v>0.77</v>
      </c>
      <c r="D127" s="15">
        <v>0.48199999999999998</v>
      </c>
      <c r="E127" s="15">
        <v>0.23799999999999999</v>
      </c>
      <c r="F127" s="15">
        <v>0.91300000000000003</v>
      </c>
      <c r="G127" s="15"/>
      <c r="H127" s="15">
        <v>7</v>
      </c>
      <c r="I127" s="15" t="s">
        <v>171</v>
      </c>
      <c r="J127" s="15">
        <v>0.73299999999999998</v>
      </c>
      <c r="K127" s="15">
        <v>0.46400000000000002</v>
      </c>
      <c r="L127" s="15">
        <v>0.22700000000000001</v>
      </c>
      <c r="M127">
        <v>0.82599999999999996</v>
      </c>
      <c r="O127" s="15">
        <v>7</v>
      </c>
      <c r="P127" s="15" t="s">
        <v>137</v>
      </c>
      <c r="Q127" s="15">
        <v>0.60099999999999998</v>
      </c>
      <c r="R127" s="15">
        <v>0.35799999999999998</v>
      </c>
      <c r="S127" s="15">
        <v>0.19</v>
      </c>
      <c r="T127" s="15">
        <v>0.91500000000000004</v>
      </c>
      <c r="U127" s="15"/>
      <c r="V127" s="15">
        <v>7</v>
      </c>
      <c r="W127" s="15" t="s">
        <v>137</v>
      </c>
      <c r="X127" s="15">
        <v>0.52300000000000002</v>
      </c>
      <c r="Y127" s="15">
        <v>0.41</v>
      </c>
      <c r="Z127" s="15">
        <v>0.13700000000000001</v>
      </c>
      <c r="AA127">
        <v>0.90900000000000003</v>
      </c>
      <c r="AE127" s="15">
        <v>7</v>
      </c>
      <c r="AF127" s="15" t="s">
        <v>118</v>
      </c>
      <c r="AG127" s="15">
        <v>0.68500000000000005</v>
      </c>
      <c r="AH127" s="15">
        <v>0.36199999999999999</v>
      </c>
      <c r="AI127" s="15">
        <v>0.187</v>
      </c>
      <c r="AJ127" s="15"/>
      <c r="AK127" s="15"/>
      <c r="AL127" s="15"/>
    </row>
    <row r="128" spans="1:38" x14ac:dyDescent="0.35">
      <c r="A128" s="15" t="s">
        <v>381</v>
      </c>
      <c r="B128" s="15"/>
      <c r="C128" s="15">
        <f>AVERAGE(C121:C127)</f>
        <v>0.72314285714285709</v>
      </c>
      <c r="D128" s="15">
        <f>AVERAGE(D121:D127)</f>
        <v>0.38514285714285712</v>
      </c>
      <c r="E128" s="15">
        <f>AVERAGE(E121:E127)</f>
        <v>0.18557142857142855</v>
      </c>
      <c r="F128" s="15">
        <f>AVERAGE(F121:F127)</f>
        <v>0.86685714285714288</v>
      </c>
      <c r="G128" s="15"/>
      <c r="H128" s="15" t="s">
        <v>381</v>
      </c>
      <c r="I128" s="15"/>
      <c r="J128" s="15">
        <f>AVERAGE(J121:J127)</f>
        <v>0.66114285714285714</v>
      </c>
      <c r="K128" s="15">
        <f>AVERAGE(K121:K127)</f>
        <v>0.36557142857142855</v>
      </c>
      <c r="L128" s="15">
        <f>AVERAGE(L121:L127)</f>
        <v>0.18928571428571431</v>
      </c>
      <c r="M128" s="15">
        <f>AVERAGE(M121:M127)</f>
        <v>0.85314285714285709</v>
      </c>
      <c r="O128" s="15" t="s">
        <v>381</v>
      </c>
      <c r="P128" s="15"/>
      <c r="Q128" s="15">
        <f>AVERAGE(Q121:Q127)</f>
        <v>0.57199999999999995</v>
      </c>
      <c r="R128" s="15">
        <f>AVERAGE(R121:R127)</f>
        <v>0.32399999999999995</v>
      </c>
      <c r="S128" s="15">
        <f>AVERAGE(S121:S127)</f>
        <v>0.16357142857142853</v>
      </c>
      <c r="T128" s="15">
        <f>AVERAGE(T121:T127)</f>
        <v>0.88400000000000012</v>
      </c>
      <c r="U128" s="15"/>
      <c r="V128" s="15" t="s">
        <v>381</v>
      </c>
      <c r="W128" s="15"/>
      <c r="X128" s="15">
        <f>AVERAGE(X121:X127)</f>
        <v>0.57799999999999996</v>
      </c>
      <c r="Y128" s="15">
        <f>AVERAGE(Y121:Y127)</f>
        <v>0.33871428571428569</v>
      </c>
      <c r="Z128" s="15">
        <f>AVERAGE(Z121:Z127)</f>
        <v>0.16314285714285717</v>
      </c>
      <c r="AA128" s="15">
        <f>AVERAGE(AA121:AA127)</f>
        <v>0.88357142857142856</v>
      </c>
      <c r="AE128" s="15" t="s">
        <v>381</v>
      </c>
      <c r="AF128" s="15"/>
      <c r="AG128" s="15">
        <f>AVERAGE(AG121:AG127)</f>
        <v>0.63105714285714298</v>
      </c>
      <c r="AH128" s="15">
        <f>AVERAGE(AH121:AH127)</f>
        <v>0.32971428571428568</v>
      </c>
      <c r="AI128" s="15">
        <f>AVERAGE(AI121:AI127)</f>
        <v>0.14499999999999999</v>
      </c>
      <c r="AJ128" s="15" t="e">
        <f>AVERAGE(AJ121:AJ127)</f>
        <v>#DIV/0!</v>
      </c>
      <c r="AK128" s="15"/>
      <c r="AL128" s="15"/>
    </row>
    <row r="129" spans="1:74" x14ac:dyDescent="0.35">
      <c r="AE129" s="15"/>
      <c r="AF129" s="15"/>
      <c r="AG129" s="15"/>
      <c r="AH129" s="15"/>
      <c r="AI129" s="15"/>
      <c r="AJ129" s="15"/>
      <c r="AK129" s="15"/>
      <c r="AL129" s="15"/>
    </row>
    <row r="130" spans="1:74" x14ac:dyDescent="0.35">
      <c r="AE130" s="15"/>
      <c r="AF130" s="15"/>
      <c r="AG130" s="15"/>
      <c r="AH130" s="15"/>
      <c r="AI130" s="15"/>
      <c r="AJ130" s="15"/>
      <c r="AK130" s="15"/>
      <c r="AL130" s="15"/>
    </row>
    <row r="131" spans="1:74" x14ac:dyDescent="0.35">
      <c r="AE131" s="15"/>
      <c r="AF131" s="15"/>
      <c r="AG131" s="15"/>
      <c r="AH131" s="15"/>
      <c r="AI131" s="15"/>
      <c r="AJ131" s="15"/>
      <c r="AK131" s="15"/>
      <c r="AL131" s="15"/>
    </row>
    <row r="132" spans="1:74" x14ac:dyDescent="0.35">
      <c r="AE132" s="15"/>
      <c r="AF132" s="15"/>
      <c r="AG132" s="15"/>
      <c r="AH132" s="15"/>
      <c r="AI132" s="15"/>
      <c r="AJ132" s="15"/>
      <c r="AK132" s="15"/>
      <c r="AL132" s="15"/>
    </row>
    <row r="133" spans="1:74" x14ac:dyDescent="0.35">
      <c r="AE133" s="15"/>
      <c r="AF133" s="15"/>
      <c r="AG133" s="15"/>
      <c r="AH133" s="15"/>
      <c r="AI133" s="15"/>
      <c r="AJ133" s="15"/>
      <c r="AK133" s="15"/>
      <c r="AL133" s="15"/>
    </row>
    <row r="134" spans="1:74" x14ac:dyDescent="0.35">
      <c r="AE134" s="15"/>
      <c r="AF134" s="15"/>
      <c r="AG134" s="15"/>
      <c r="AH134" s="15"/>
      <c r="AI134" s="15"/>
      <c r="AJ134" s="15"/>
      <c r="AK134" s="15"/>
      <c r="AL134" s="15"/>
    </row>
    <row r="135" spans="1:74" x14ac:dyDescent="0.35">
      <c r="AE135" s="15"/>
      <c r="AF135" s="15"/>
      <c r="AG135" s="15"/>
      <c r="AH135" s="15"/>
      <c r="AI135" s="15"/>
      <c r="AJ135" s="15"/>
      <c r="AK135" s="15"/>
      <c r="AL135" s="15"/>
    </row>
    <row r="136" spans="1:74" x14ac:dyDescent="0.35">
      <c r="AE136" s="15"/>
      <c r="AF136" s="15"/>
      <c r="AG136" s="15"/>
      <c r="AH136" s="15"/>
      <c r="AI136" s="15"/>
      <c r="AJ136" s="15"/>
      <c r="AK136" s="15"/>
      <c r="AL136" s="15"/>
    </row>
    <row r="137" spans="1:74" x14ac:dyDescent="0.35">
      <c r="AE137" s="15"/>
      <c r="AF137" s="15"/>
      <c r="AG137" s="15"/>
      <c r="AH137" s="15"/>
      <c r="AI137" s="15"/>
      <c r="AJ137" s="15"/>
      <c r="AK137" s="15"/>
      <c r="AL137" s="15"/>
    </row>
    <row r="138" spans="1:74" x14ac:dyDescent="0.35">
      <c r="AE138" s="15"/>
      <c r="AF138" s="15"/>
      <c r="AG138" s="15"/>
      <c r="AH138" s="15"/>
      <c r="AI138" s="15"/>
      <c r="AJ138" s="15"/>
      <c r="AK138" s="15"/>
      <c r="AL138" s="15"/>
    </row>
    <row r="139" spans="1:74" x14ac:dyDescent="0.35">
      <c r="AE139" s="15"/>
      <c r="AF139" s="15"/>
      <c r="AG139" s="15"/>
      <c r="AH139" s="15"/>
      <c r="AI139" s="15"/>
      <c r="AJ139" s="15"/>
      <c r="AK139" s="15"/>
      <c r="AL139" s="15"/>
    </row>
    <row r="140" spans="1:74" x14ac:dyDescent="0.35">
      <c r="AE140" s="15"/>
      <c r="AF140" s="15"/>
      <c r="AG140" s="15"/>
      <c r="AH140" s="15"/>
      <c r="AI140" s="15"/>
      <c r="AJ140" s="15"/>
      <c r="AK140" s="15"/>
      <c r="AL140" s="15"/>
    </row>
    <row r="141" spans="1:74" x14ac:dyDescent="0.35">
      <c r="AE141" s="15"/>
      <c r="AF141" s="15"/>
      <c r="AG141" s="15"/>
      <c r="AH141" s="15"/>
      <c r="AI141" s="15"/>
      <c r="AJ141" s="15"/>
      <c r="AK141" s="15"/>
      <c r="AL141" s="15"/>
    </row>
    <row r="142" spans="1:74" x14ac:dyDescent="0.35">
      <c r="A142" s="8">
        <v>500</v>
      </c>
      <c r="AA142" s="8">
        <v>1000</v>
      </c>
      <c r="BA142" s="8">
        <v>1500</v>
      </c>
      <c r="BB142" s="15"/>
      <c r="BC142" s="15"/>
      <c r="BD142" s="15"/>
      <c r="BE142" s="15"/>
      <c r="BF142" s="15"/>
      <c r="BG142" s="15"/>
      <c r="BH142" s="15"/>
      <c r="BI142" s="15"/>
      <c r="BJ142" s="15"/>
      <c r="BK142" s="15"/>
      <c r="BL142" s="15"/>
      <c r="BM142" s="15"/>
      <c r="BN142" s="15"/>
      <c r="BO142" s="15"/>
      <c r="BP142" s="15"/>
      <c r="BQ142" s="15"/>
      <c r="BR142" s="15"/>
      <c r="BS142" s="15"/>
      <c r="BT142" s="15"/>
      <c r="BU142" s="15"/>
      <c r="BV142" s="15"/>
    </row>
    <row r="143" spans="1:74" x14ac:dyDescent="0.35">
      <c r="A143" s="8" t="s">
        <v>393</v>
      </c>
      <c r="I143" s="8" t="s">
        <v>394</v>
      </c>
      <c r="Q143" s="8" t="s">
        <v>396</v>
      </c>
      <c r="Y143" s="8"/>
      <c r="Z143" s="15"/>
      <c r="AA143" s="8" t="s">
        <v>393</v>
      </c>
      <c r="AB143" s="15"/>
      <c r="AC143" s="15"/>
      <c r="AD143" s="15"/>
      <c r="AE143" s="15"/>
      <c r="AF143" s="15"/>
      <c r="AG143" s="8"/>
      <c r="AI143" s="8" t="s">
        <v>394</v>
      </c>
      <c r="AJ143" s="15"/>
      <c r="AK143" s="15"/>
      <c r="AL143" s="15"/>
      <c r="AO143" s="8"/>
      <c r="AP143" s="19"/>
      <c r="AQ143" s="8" t="s">
        <v>396</v>
      </c>
      <c r="BA143" s="8" t="s">
        <v>393</v>
      </c>
      <c r="BB143" s="15"/>
      <c r="BC143" s="15"/>
      <c r="BD143" s="15"/>
      <c r="BE143" s="15"/>
      <c r="BF143" s="15"/>
      <c r="BG143" s="8"/>
      <c r="BH143" s="15"/>
      <c r="BI143" s="8" t="s">
        <v>394</v>
      </c>
      <c r="BJ143" s="15"/>
      <c r="BK143" s="15"/>
      <c r="BL143" s="15"/>
      <c r="BM143" s="15"/>
      <c r="BN143" s="15"/>
      <c r="BO143" s="8"/>
      <c r="BP143" s="19"/>
      <c r="BQ143" s="8" t="s">
        <v>396</v>
      </c>
      <c r="BR143" s="15"/>
      <c r="BS143" s="15"/>
      <c r="BT143" s="15"/>
      <c r="BU143" s="15"/>
      <c r="BV143" s="15"/>
    </row>
    <row r="144" spans="1:74" x14ac:dyDescent="0.35">
      <c r="A144" s="71" t="s">
        <v>24</v>
      </c>
      <c r="B144" s="71" t="s">
        <v>388</v>
      </c>
      <c r="C144" s="71" t="s">
        <v>389</v>
      </c>
      <c r="D144" s="71" t="s">
        <v>397</v>
      </c>
      <c r="E144" s="71" t="s">
        <v>395</v>
      </c>
      <c r="F144" s="71" t="s">
        <v>430</v>
      </c>
      <c r="I144" s="74" t="s">
        <v>24</v>
      </c>
      <c r="J144" s="71" t="s">
        <v>388</v>
      </c>
      <c r="K144" s="71" t="s">
        <v>389</v>
      </c>
      <c r="L144" s="71" t="s">
        <v>397</v>
      </c>
      <c r="M144" s="71" t="s">
        <v>395</v>
      </c>
      <c r="N144" s="71" t="s">
        <v>430</v>
      </c>
      <c r="Q144" s="74" t="s">
        <v>24</v>
      </c>
      <c r="R144" s="71" t="s">
        <v>388</v>
      </c>
      <c r="S144" s="71" t="s">
        <v>389</v>
      </c>
      <c r="T144" s="71" t="s">
        <v>397</v>
      </c>
      <c r="U144" s="71" t="s">
        <v>395</v>
      </c>
      <c r="V144" s="71" t="s">
        <v>430</v>
      </c>
      <c r="Y144" s="15"/>
      <c r="Z144" s="15"/>
      <c r="AA144" s="8" t="s">
        <v>24</v>
      </c>
      <c r="AB144" s="8" t="s">
        <v>388</v>
      </c>
      <c r="AC144" s="8" t="s">
        <v>389</v>
      </c>
      <c r="AD144" s="8" t="s">
        <v>397</v>
      </c>
      <c r="AE144" s="8" t="s">
        <v>395</v>
      </c>
      <c r="AF144" s="8" t="s">
        <v>430</v>
      </c>
      <c r="AG144" s="15"/>
      <c r="AI144" s="15"/>
      <c r="AJ144" s="15" t="s">
        <v>388</v>
      </c>
      <c r="AK144" s="15" t="s">
        <v>389</v>
      </c>
      <c r="AL144" s="15" t="s">
        <v>397</v>
      </c>
      <c r="AM144" s="15" t="s">
        <v>395</v>
      </c>
      <c r="AN144" s="15" t="s">
        <v>430</v>
      </c>
      <c r="AP144" s="15"/>
      <c r="AQ144" s="15"/>
      <c r="AR144" s="15" t="s">
        <v>388</v>
      </c>
      <c r="AS144" s="15" t="s">
        <v>389</v>
      </c>
      <c r="AT144" s="15" t="s">
        <v>397</v>
      </c>
      <c r="AU144" s="15" t="s">
        <v>395</v>
      </c>
      <c r="AV144" s="15" t="s">
        <v>430</v>
      </c>
      <c r="BA144" s="15"/>
      <c r="BB144" s="15" t="s">
        <v>388</v>
      </c>
      <c r="BC144" s="15" t="s">
        <v>389</v>
      </c>
      <c r="BD144" s="15" t="s">
        <v>397</v>
      </c>
      <c r="BE144" s="15" t="s">
        <v>395</v>
      </c>
      <c r="BF144" s="15" t="s">
        <v>430</v>
      </c>
      <c r="BG144" s="15"/>
      <c r="BH144" s="15"/>
      <c r="BI144" s="15"/>
      <c r="BJ144" s="15" t="s">
        <v>388</v>
      </c>
      <c r="BK144" s="15" t="s">
        <v>389</v>
      </c>
      <c r="BL144" s="15" t="s">
        <v>397</v>
      </c>
      <c r="BM144" s="15" t="s">
        <v>395</v>
      </c>
      <c r="BN144" s="15" t="s">
        <v>430</v>
      </c>
      <c r="BO144" s="15"/>
      <c r="BP144" s="15"/>
      <c r="BQ144" s="15"/>
      <c r="BR144" s="15" t="s">
        <v>388</v>
      </c>
      <c r="BS144" s="15" t="s">
        <v>389</v>
      </c>
      <c r="BT144" s="15" t="s">
        <v>397</v>
      </c>
      <c r="BU144" s="15" t="s">
        <v>395</v>
      </c>
      <c r="BV144" s="15" t="s">
        <v>430</v>
      </c>
    </row>
    <row r="145" spans="1:74" x14ac:dyDescent="0.35">
      <c r="A145" s="61" t="s">
        <v>418</v>
      </c>
      <c r="B145" s="72">
        <v>0.61699999999999999</v>
      </c>
      <c r="C145" s="72">
        <v>0.60920000000000007</v>
      </c>
      <c r="D145" s="72">
        <v>0.71039999999999992</v>
      </c>
      <c r="E145" s="73">
        <v>0.75969999999999993</v>
      </c>
      <c r="F145" s="72">
        <f>$AG$9</f>
        <v>0.63800000000000001</v>
      </c>
      <c r="I145" s="61" t="s">
        <v>418</v>
      </c>
      <c r="J145" s="72">
        <v>0.42199999999999999</v>
      </c>
      <c r="K145" s="72">
        <v>0.41820000000000002</v>
      </c>
      <c r="L145" s="72">
        <v>0.48280000000000001</v>
      </c>
      <c r="M145" s="73">
        <v>0.49660000000000004</v>
      </c>
      <c r="N145" s="72">
        <f>$AH$9</f>
        <v>0.39980000000000004</v>
      </c>
      <c r="Q145" s="61" t="s">
        <v>418</v>
      </c>
      <c r="R145" s="72">
        <v>0.20119999999999999</v>
      </c>
      <c r="S145" s="72">
        <v>0.17420000000000002</v>
      </c>
      <c r="T145" s="73">
        <v>0.21840000000000001</v>
      </c>
      <c r="U145" s="72">
        <v>0.2172</v>
      </c>
      <c r="V145" s="72">
        <f>$AI$9</f>
        <v>0.16159999999999999</v>
      </c>
      <c r="Y145" s="15"/>
      <c r="Z145" s="15"/>
      <c r="AA145" s="15" t="s">
        <v>418</v>
      </c>
      <c r="AB145" s="15">
        <v>0.60299999999999998</v>
      </c>
      <c r="AC145" s="15">
        <v>0.61</v>
      </c>
      <c r="AD145">
        <v>0.68400000000000005</v>
      </c>
      <c r="AE145" s="8">
        <v>0.74099999999999999</v>
      </c>
      <c r="AF145" s="15">
        <v>0.65100000000000002</v>
      </c>
      <c r="AG145" s="15"/>
      <c r="AI145" s="15" t="s">
        <v>418</v>
      </c>
      <c r="AJ145" s="15">
        <v>0.433</v>
      </c>
      <c r="AK145" s="15">
        <v>0.44800000000000001</v>
      </c>
      <c r="AL145">
        <v>0.46200000000000002</v>
      </c>
      <c r="AM145">
        <v>0.49399999999999999</v>
      </c>
      <c r="AN145" s="8">
        <v>0.54900000000000004</v>
      </c>
      <c r="AO145" s="15"/>
      <c r="AQ145" s="15" t="s">
        <v>418</v>
      </c>
      <c r="AR145" s="8">
        <v>0.221</v>
      </c>
      <c r="AS145" s="15">
        <v>0.19700000000000001</v>
      </c>
      <c r="AT145">
        <v>0.20300000000000001</v>
      </c>
      <c r="AU145">
        <v>0.20499999999999999</v>
      </c>
      <c r="AV145" s="15">
        <v>0.218</v>
      </c>
      <c r="BA145" s="15" t="s">
        <v>418</v>
      </c>
      <c r="BB145" s="13">
        <v>0.60099999999999998</v>
      </c>
      <c r="BC145" s="13">
        <v>0.55500000000000005</v>
      </c>
      <c r="BD145" s="13">
        <v>0.70199999999999996</v>
      </c>
      <c r="BE145" s="42">
        <v>0.76800000000000002</v>
      </c>
      <c r="BF145" s="13">
        <v>0.63200000000000001</v>
      </c>
      <c r="BG145" s="15"/>
      <c r="BH145" s="15"/>
      <c r="BI145" s="15" t="s">
        <v>418</v>
      </c>
      <c r="BJ145" s="13">
        <v>0.39900000000000002</v>
      </c>
      <c r="BK145" s="13">
        <v>0.39100000000000001</v>
      </c>
      <c r="BL145" s="13">
        <v>0.47499999999999998</v>
      </c>
      <c r="BM145" s="42">
        <v>0.503</v>
      </c>
      <c r="BN145" s="13">
        <v>0.42299999999999999</v>
      </c>
      <c r="BO145" s="15"/>
      <c r="BP145" s="15"/>
      <c r="BQ145" s="15" t="s">
        <v>418</v>
      </c>
      <c r="BR145" s="15">
        <v>0.186</v>
      </c>
      <c r="BS145" s="15">
        <v>0.185</v>
      </c>
      <c r="BT145" s="15">
        <v>0.22</v>
      </c>
      <c r="BU145" s="21">
        <v>0.223</v>
      </c>
      <c r="BV145" s="15">
        <v>0.19500000000000001</v>
      </c>
    </row>
    <row r="146" spans="1:74" x14ac:dyDescent="0.35">
      <c r="A146" s="61" t="s">
        <v>419</v>
      </c>
      <c r="B146" s="72">
        <v>0.62785714285714278</v>
      </c>
      <c r="C146" s="72">
        <v>0.60211428571428571</v>
      </c>
      <c r="D146" s="72">
        <v>0.71971428571428575</v>
      </c>
      <c r="E146" s="73">
        <v>0.75714285714285712</v>
      </c>
      <c r="F146" s="72">
        <f>$AG$32</f>
        <v>0.64485714285714291</v>
      </c>
      <c r="G146" s="15"/>
      <c r="I146" s="61" t="s">
        <v>419</v>
      </c>
      <c r="J146" s="72">
        <v>0.43085714285714288</v>
      </c>
      <c r="K146" s="72">
        <v>0.3908571428571429</v>
      </c>
      <c r="L146" s="73">
        <v>0.46071428571428574</v>
      </c>
      <c r="M146" s="72">
        <v>0.43657142857142867</v>
      </c>
      <c r="N146" s="72">
        <f>$AH$32</f>
        <v>0.42928571428571433</v>
      </c>
      <c r="Q146" s="61" t="s">
        <v>419</v>
      </c>
      <c r="R146" s="72">
        <v>0.20657142857142857</v>
      </c>
      <c r="S146" s="72">
        <v>0.1364285714285714</v>
      </c>
      <c r="T146" s="73">
        <v>0.21514285714285714</v>
      </c>
      <c r="U146" s="72">
        <v>0.20828571428571427</v>
      </c>
      <c r="V146" s="72">
        <f>$AI$32</f>
        <v>0.16971428571428571</v>
      </c>
      <c r="Y146" s="15"/>
      <c r="Z146" s="15"/>
      <c r="AA146" s="15" t="s">
        <v>420</v>
      </c>
      <c r="AB146" s="15">
        <v>0.57399999999999995</v>
      </c>
      <c r="AC146" s="15">
        <v>0.58699999999999997</v>
      </c>
      <c r="AD146" s="15">
        <v>0.71299999999999997</v>
      </c>
      <c r="AE146" s="8">
        <v>0.76700000000000002</v>
      </c>
      <c r="AF146" s="15">
        <v>0.61599999999999999</v>
      </c>
      <c r="AG146" s="15"/>
      <c r="AI146" s="15" t="s">
        <v>420</v>
      </c>
      <c r="AJ146" s="15">
        <v>0.3</v>
      </c>
      <c r="AK146" s="15">
        <v>0.35299999999999998</v>
      </c>
      <c r="AL146" s="15">
        <v>0.34699999999999998</v>
      </c>
      <c r="AM146" s="3">
        <v>0.35499999999999998</v>
      </c>
      <c r="AN146" s="8">
        <v>0.375</v>
      </c>
      <c r="AO146" s="15"/>
      <c r="AQ146" s="15" t="s">
        <v>420</v>
      </c>
      <c r="AR146" s="15">
        <v>0.151</v>
      </c>
      <c r="AS146" s="15">
        <v>0.152</v>
      </c>
      <c r="AT146" s="15">
        <v>0.17100000000000001</v>
      </c>
      <c r="AU146" s="8">
        <v>0.187</v>
      </c>
      <c r="AV146" s="15">
        <v>0.16800000000000001</v>
      </c>
      <c r="BA146" s="15" t="s">
        <v>420</v>
      </c>
      <c r="BB146" s="13">
        <v>0.59</v>
      </c>
      <c r="BC146" s="13">
        <v>0.59799999999999998</v>
      </c>
      <c r="BD146" s="13">
        <v>0.68600000000000005</v>
      </c>
      <c r="BE146" s="42">
        <v>0.747</v>
      </c>
      <c r="BF146" s="13">
        <v>0.65200000000000002</v>
      </c>
      <c r="BG146" s="15"/>
      <c r="BH146" s="15"/>
      <c r="BI146" s="15" t="s">
        <v>420</v>
      </c>
      <c r="BJ146" s="13">
        <v>0.371</v>
      </c>
      <c r="BK146" s="13">
        <v>0.34300000000000003</v>
      </c>
      <c r="BL146" s="13">
        <v>0.38200000000000001</v>
      </c>
      <c r="BM146" s="43">
        <v>0.36499999999999999</v>
      </c>
      <c r="BN146" s="42">
        <v>0.42299999999999999</v>
      </c>
      <c r="BO146" s="15"/>
      <c r="BP146" s="15"/>
      <c r="BQ146" s="15" t="s">
        <v>420</v>
      </c>
      <c r="BR146" s="15">
        <v>0.193</v>
      </c>
      <c r="BS146" s="15">
        <v>0.186</v>
      </c>
      <c r="BT146" s="15">
        <v>0.19</v>
      </c>
      <c r="BU146" s="3">
        <v>0.193</v>
      </c>
      <c r="BV146" s="8">
        <v>0.20499999999999999</v>
      </c>
    </row>
    <row r="147" spans="1:74" x14ac:dyDescent="0.35">
      <c r="A147" s="61" t="s">
        <v>420</v>
      </c>
      <c r="B147" s="72">
        <v>0.5968</v>
      </c>
      <c r="C147" s="72">
        <v>0.59040000000000004</v>
      </c>
      <c r="D147" s="72">
        <v>0.69</v>
      </c>
      <c r="E147" s="73">
        <v>0.75439999999999996</v>
      </c>
      <c r="F147" s="72">
        <f>$AG$56</f>
        <v>0.60799999999999998</v>
      </c>
      <c r="G147" s="15"/>
      <c r="I147" s="61" t="s">
        <v>420</v>
      </c>
      <c r="J147" s="72">
        <v>0.3926</v>
      </c>
      <c r="K147" s="72">
        <v>0.36</v>
      </c>
      <c r="L147" s="72">
        <v>0.38019999999999998</v>
      </c>
      <c r="M147" s="72">
        <v>0.3644</v>
      </c>
      <c r="N147" s="73">
        <f>$AH$56</f>
        <v>0.39360000000000001</v>
      </c>
      <c r="Q147" s="61" t="s">
        <v>420</v>
      </c>
      <c r="R147" s="72">
        <v>0.16639999999999999</v>
      </c>
      <c r="S147" s="72">
        <v>0.17180000000000001</v>
      </c>
      <c r="T147" s="72">
        <v>0.17600000000000002</v>
      </c>
      <c r="U147" s="73">
        <v>0.18660000000000002</v>
      </c>
      <c r="V147" s="72">
        <f>$AI$56</f>
        <v>0.17380000000000001</v>
      </c>
      <c r="Y147" s="15"/>
      <c r="Z147" s="15"/>
      <c r="AA147" s="15" t="s">
        <v>422</v>
      </c>
      <c r="AB147" s="15">
        <v>0.57299999999999995</v>
      </c>
      <c r="AC147" s="15">
        <v>0.57699999999999996</v>
      </c>
      <c r="AD147" s="15">
        <v>0.61599999999999999</v>
      </c>
      <c r="AE147" s="8">
        <v>0.71599999999999997</v>
      </c>
      <c r="AF147" s="15">
        <v>0.62</v>
      </c>
      <c r="AG147" s="15"/>
      <c r="AI147" s="15" t="s">
        <v>422</v>
      </c>
      <c r="AJ147" s="15">
        <v>0.29699999999999999</v>
      </c>
      <c r="AK147" s="15">
        <v>0.32400000000000001</v>
      </c>
      <c r="AL147" s="8">
        <v>0.35199999999999998</v>
      </c>
      <c r="AM147" s="3">
        <v>0.33100000000000002</v>
      </c>
      <c r="AN147" s="15">
        <v>0.35</v>
      </c>
      <c r="AO147" s="15"/>
      <c r="AQ147" s="15" t="s">
        <v>422</v>
      </c>
      <c r="AR147" s="15">
        <v>0.14899999999999999</v>
      </c>
      <c r="AS147" s="15">
        <v>0.15</v>
      </c>
      <c r="AT147" s="8">
        <v>0.18099999999999999</v>
      </c>
      <c r="AU147" s="3">
        <v>0.16700000000000001</v>
      </c>
      <c r="AV147" s="15">
        <v>0.16200000000000001</v>
      </c>
      <c r="BA147" s="15" t="s">
        <v>422</v>
      </c>
      <c r="BB147" s="13">
        <v>0.57099999999999995</v>
      </c>
      <c r="BC147" s="13">
        <v>0.502</v>
      </c>
      <c r="BD147" s="13">
        <v>0.624</v>
      </c>
      <c r="BE147" s="42">
        <v>0.69799999999999995</v>
      </c>
      <c r="BF147" s="13">
        <v>0.625</v>
      </c>
      <c r="BG147" s="15"/>
      <c r="BH147" s="15"/>
      <c r="BI147" s="15" t="s">
        <v>422</v>
      </c>
      <c r="BJ147" s="13">
        <v>0.34100000000000003</v>
      </c>
      <c r="BK147" s="13">
        <v>0.34699999999999998</v>
      </c>
      <c r="BL147" s="13">
        <v>0.35</v>
      </c>
      <c r="BM147" s="43">
        <v>0.32100000000000001</v>
      </c>
      <c r="BN147" s="42">
        <v>0.35099999999999998</v>
      </c>
      <c r="BO147" s="15"/>
      <c r="BP147" s="15"/>
      <c r="BQ147" s="15" t="s">
        <v>422</v>
      </c>
      <c r="BR147" s="15">
        <v>0.17199999999999999</v>
      </c>
      <c r="BS147" s="15">
        <v>0.155</v>
      </c>
      <c r="BT147" s="15">
        <v>0.18099999999999999</v>
      </c>
      <c r="BU147" s="8">
        <v>0.183</v>
      </c>
      <c r="BV147" s="15">
        <v>0.17699999999999999</v>
      </c>
    </row>
    <row r="148" spans="1:74" x14ac:dyDescent="0.35">
      <c r="A148" s="61" t="s">
        <v>421</v>
      </c>
      <c r="B148" s="72">
        <v>0.57557142857142851</v>
      </c>
      <c r="C148" s="72">
        <v>0.58228571428571418</v>
      </c>
      <c r="D148" s="72">
        <v>0.71157142857142852</v>
      </c>
      <c r="E148" s="73">
        <v>0.75342857142857134</v>
      </c>
      <c r="F148" s="72">
        <f>$AG$81</f>
        <v>0.59728571428571431</v>
      </c>
      <c r="G148" s="15"/>
      <c r="I148" s="61" t="s">
        <v>421</v>
      </c>
      <c r="J148" s="72">
        <v>0.32314285714285712</v>
      </c>
      <c r="K148" s="72">
        <v>0.35042857142857142</v>
      </c>
      <c r="L148" s="72">
        <v>0.38899999999999996</v>
      </c>
      <c r="M148" s="72">
        <v>0.33485714285714291</v>
      </c>
      <c r="N148" s="73">
        <f>$AH$81</f>
        <v>0.39057142857142857</v>
      </c>
      <c r="Q148" s="61" t="s">
        <v>421</v>
      </c>
      <c r="R148" s="72">
        <v>0.14814285714285713</v>
      </c>
      <c r="S148" s="72">
        <v>0.15642857142857142</v>
      </c>
      <c r="T148" s="73">
        <v>0.19299999999999998</v>
      </c>
      <c r="U148" s="72">
        <v>0.18014285714285713</v>
      </c>
      <c r="V148" s="72">
        <f>$AI$81</f>
        <v>0.15414285714285714</v>
      </c>
      <c r="Y148" s="15"/>
      <c r="Z148" s="15"/>
      <c r="AA148" s="15" t="s">
        <v>419</v>
      </c>
      <c r="AB148">
        <v>0.58499999999999996</v>
      </c>
      <c r="AC148">
        <v>0.56799999999999995</v>
      </c>
      <c r="AD148">
        <v>0.68899999999999995</v>
      </c>
      <c r="AE148" s="8">
        <v>0.72099999999999997</v>
      </c>
      <c r="AF148">
        <v>0.63</v>
      </c>
      <c r="AG148" s="15"/>
      <c r="AH148" s="15"/>
      <c r="AI148" s="15" t="s">
        <v>419</v>
      </c>
      <c r="AJ148">
        <v>0.35799999999999998</v>
      </c>
      <c r="AK148">
        <v>0.374</v>
      </c>
      <c r="AL148">
        <v>0.41899999999999998</v>
      </c>
      <c r="AM148">
        <v>0.42499999999999999</v>
      </c>
      <c r="AN148" s="8">
        <v>0.503</v>
      </c>
      <c r="AO148" s="15"/>
      <c r="AQ148" s="15" t="s">
        <v>419</v>
      </c>
      <c r="AR148">
        <v>0.158</v>
      </c>
      <c r="AS148">
        <v>0.193</v>
      </c>
      <c r="AT148">
        <v>0.192</v>
      </c>
      <c r="AU148">
        <v>0.193</v>
      </c>
      <c r="AV148" s="8">
        <v>0.20599999999999999</v>
      </c>
      <c r="BA148" s="15" t="s">
        <v>419</v>
      </c>
      <c r="BB148" s="13">
        <v>0.63300000000000001</v>
      </c>
      <c r="BC148" s="13">
        <v>0.58099999999999996</v>
      </c>
      <c r="BD148" s="13">
        <v>0.68500000000000005</v>
      </c>
      <c r="BE148" s="42">
        <v>0.72399999999999998</v>
      </c>
      <c r="BF148" s="13">
        <v>0.60399999999999998</v>
      </c>
      <c r="BG148" s="15"/>
      <c r="BH148" s="15"/>
      <c r="BI148" s="15" t="s">
        <v>419</v>
      </c>
      <c r="BJ148" s="13">
        <v>0.42199999999999999</v>
      </c>
      <c r="BK148" s="13">
        <v>0.41199999999999998</v>
      </c>
      <c r="BL148" s="13">
        <v>0.40200000000000002</v>
      </c>
      <c r="BM148" s="42">
        <v>0.46400000000000002</v>
      </c>
      <c r="BN148" s="42">
        <v>0.46400000000000002</v>
      </c>
      <c r="BO148" s="15"/>
      <c r="BP148" s="15"/>
      <c r="BQ148" s="15" t="s">
        <v>419</v>
      </c>
      <c r="BR148">
        <v>0.18</v>
      </c>
      <c r="BS148">
        <v>0.20499999999999999</v>
      </c>
      <c r="BT148">
        <v>0.189</v>
      </c>
      <c r="BU148">
        <v>0.20399999999999999</v>
      </c>
      <c r="BV148" s="8">
        <v>0.21099999999999999</v>
      </c>
    </row>
    <row r="149" spans="1:74" x14ac:dyDescent="0.35">
      <c r="A149" s="61" t="s">
        <v>422</v>
      </c>
      <c r="B149" s="72">
        <v>0.59519999999999995</v>
      </c>
      <c r="C149" s="72">
        <v>0.58399999999999996</v>
      </c>
      <c r="D149" s="72">
        <v>0.62819999999999998</v>
      </c>
      <c r="E149" s="73">
        <v>0.7198</v>
      </c>
      <c r="F149" s="72">
        <f>$AG$104</f>
        <v>0.62060000000000004</v>
      </c>
      <c r="G149" s="15"/>
      <c r="I149" s="61" t="s">
        <v>422</v>
      </c>
      <c r="J149" s="72">
        <v>0.35460000000000003</v>
      </c>
      <c r="K149" s="72">
        <v>0.33940000000000003</v>
      </c>
      <c r="L149" s="72">
        <v>0.36079999999999995</v>
      </c>
      <c r="M149" s="73">
        <v>0.36940000000000006</v>
      </c>
      <c r="N149" s="72">
        <f>$AH$104</f>
        <v>0.35899999999999999</v>
      </c>
      <c r="Q149" s="61" t="s">
        <v>422</v>
      </c>
      <c r="R149" s="73">
        <v>0.19039999999999999</v>
      </c>
      <c r="S149" s="72">
        <v>0.15419999999999998</v>
      </c>
      <c r="T149" s="75">
        <v>0.1762</v>
      </c>
      <c r="U149" s="72">
        <v>0.17560000000000001</v>
      </c>
      <c r="V149" s="72">
        <f>$AI$104</f>
        <v>0.17200000000000001</v>
      </c>
      <c r="Y149" s="15"/>
      <c r="Z149" s="15"/>
      <c r="AA149" s="15" t="s">
        <v>421</v>
      </c>
      <c r="AB149">
        <v>0.56599999999999995</v>
      </c>
      <c r="AC149">
        <v>0.59099999999999997</v>
      </c>
      <c r="AD149">
        <v>0.70099999999999996</v>
      </c>
      <c r="AE149" s="8">
        <v>0.73699999999999999</v>
      </c>
      <c r="AF149">
        <v>0.57999999999999996</v>
      </c>
      <c r="AG149" s="15"/>
      <c r="AH149" s="15"/>
      <c r="AI149" s="15" t="s">
        <v>421</v>
      </c>
      <c r="AJ149">
        <v>0.32100000000000001</v>
      </c>
      <c r="AK149">
        <v>0.33900000000000002</v>
      </c>
      <c r="AL149">
        <v>0.35799999999999998</v>
      </c>
      <c r="AM149">
        <v>0.34699999999999998</v>
      </c>
      <c r="AN149" s="8">
        <v>0.39900000000000002</v>
      </c>
      <c r="AO149" s="15"/>
      <c r="AQ149" s="15" t="s">
        <v>421</v>
      </c>
      <c r="AR149">
        <v>0.18</v>
      </c>
      <c r="AS149">
        <v>0.17199999999999999</v>
      </c>
      <c r="AT149">
        <v>0.185</v>
      </c>
      <c r="AU149">
        <v>0.17599999999999999</v>
      </c>
      <c r="AV149" s="8">
        <v>0.2</v>
      </c>
      <c r="BA149" s="15" t="s">
        <v>421</v>
      </c>
      <c r="BB149" s="13">
        <v>0.56299999999999994</v>
      </c>
      <c r="BC149" s="13">
        <v>0.55300000000000005</v>
      </c>
      <c r="BD149" s="13">
        <v>0.70599999999999996</v>
      </c>
      <c r="BE149" s="42">
        <v>0.76</v>
      </c>
      <c r="BF149" s="13">
        <v>0.622</v>
      </c>
      <c r="BG149" s="15"/>
      <c r="BH149" s="15"/>
      <c r="BI149" s="15" t="s">
        <v>421</v>
      </c>
      <c r="BJ149" s="13">
        <v>0.39900000000000002</v>
      </c>
      <c r="BK149" s="13">
        <v>0.33100000000000002</v>
      </c>
      <c r="BL149" s="13">
        <v>0.38900000000000001</v>
      </c>
      <c r="BM149" s="13">
        <v>0.39100000000000001</v>
      </c>
      <c r="BN149" s="42">
        <v>0.41499999999999998</v>
      </c>
      <c r="BO149" s="15"/>
      <c r="BP149" s="15"/>
      <c r="BQ149" s="15" t="s">
        <v>421</v>
      </c>
      <c r="BR149">
        <v>0.17599999999999999</v>
      </c>
      <c r="BS149">
        <v>0.16600000000000001</v>
      </c>
      <c r="BT149">
        <v>0.19600000000000001</v>
      </c>
      <c r="BU149">
        <v>0.186</v>
      </c>
      <c r="BV149" s="8">
        <v>0.20499999999999999</v>
      </c>
    </row>
    <row r="150" spans="1:74" x14ac:dyDescent="0.35">
      <c r="A150" s="61" t="s">
        <v>423</v>
      </c>
      <c r="B150" s="72">
        <v>0.57799999999999996</v>
      </c>
      <c r="C150" s="72">
        <v>0.57199999999999995</v>
      </c>
      <c r="D150" s="72">
        <v>0.66114285714285714</v>
      </c>
      <c r="E150" s="73">
        <v>0.72314285714285709</v>
      </c>
      <c r="F150" s="72">
        <f>$AG$128</f>
        <v>0.63105714285714298</v>
      </c>
      <c r="G150" s="15"/>
      <c r="I150" s="61" t="s">
        <v>423</v>
      </c>
      <c r="J150" s="72">
        <v>0.33871428571428569</v>
      </c>
      <c r="K150" s="72">
        <v>0.32399999999999995</v>
      </c>
      <c r="L150" s="72">
        <v>0.36557142857142855</v>
      </c>
      <c r="M150" s="73">
        <v>0.38514285714285712</v>
      </c>
      <c r="N150" s="72">
        <f>$AH$128</f>
        <v>0.32971428571428568</v>
      </c>
      <c r="Q150" s="61" t="s">
        <v>423</v>
      </c>
      <c r="R150" s="72">
        <v>0.16314285714285717</v>
      </c>
      <c r="S150" s="72">
        <v>0.16357142857142853</v>
      </c>
      <c r="T150" s="73">
        <v>0.18928571428571431</v>
      </c>
      <c r="U150" s="72">
        <v>0.18557142857142855</v>
      </c>
      <c r="V150" s="72">
        <f>$AI$128</f>
        <v>0.14499999999999999</v>
      </c>
      <c r="Y150" s="15"/>
      <c r="Z150" s="15"/>
      <c r="AA150" s="15" t="s">
        <v>423</v>
      </c>
      <c r="AB150" s="15">
        <v>0.54900000000000004</v>
      </c>
      <c r="AC150" s="15">
        <v>0.53800000000000003</v>
      </c>
      <c r="AD150" s="15">
        <v>0.64800000000000002</v>
      </c>
      <c r="AE150" s="8">
        <v>0.72499999999999998</v>
      </c>
      <c r="AF150" s="15">
        <v>0.61099999999999999</v>
      </c>
      <c r="AG150" s="15"/>
      <c r="AH150" s="15"/>
      <c r="AI150" s="15" t="s">
        <v>423</v>
      </c>
      <c r="AJ150" s="15">
        <v>0.372</v>
      </c>
      <c r="AK150" s="15">
        <v>0.33200000000000002</v>
      </c>
      <c r="AL150">
        <v>0.34</v>
      </c>
      <c r="AM150" s="8">
        <v>0.38900000000000001</v>
      </c>
      <c r="AN150">
        <v>0.31900000000000001</v>
      </c>
      <c r="AO150" s="15"/>
      <c r="AQ150" s="15" t="s">
        <v>423</v>
      </c>
      <c r="AR150">
        <v>0.17299999999999999</v>
      </c>
      <c r="AS150">
        <v>0.154</v>
      </c>
      <c r="AT150">
        <v>0.17100000000000001</v>
      </c>
      <c r="AU150" s="8">
        <v>0.17100000000000001</v>
      </c>
      <c r="AV150">
        <v>0.14899999999999999</v>
      </c>
      <c r="BA150" s="15" t="s">
        <v>423</v>
      </c>
      <c r="BB150" s="13">
        <v>0.57699999999999996</v>
      </c>
      <c r="BC150" s="13">
        <v>0.53500000000000003</v>
      </c>
      <c r="BD150" s="13">
        <v>0.63200000000000001</v>
      </c>
      <c r="BE150" s="42">
        <v>0.70099999999999996</v>
      </c>
      <c r="BF150" s="13">
        <v>0.625</v>
      </c>
      <c r="BG150" s="15"/>
      <c r="BH150" s="15"/>
      <c r="BI150" s="15" t="s">
        <v>423</v>
      </c>
      <c r="BJ150" s="13">
        <v>0.36299999999999999</v>
      </c>
      <c r="BK150" s="13">
        <v>0.33200000000000002</v>
      </c>
      <c r="BL150" s="42">
        <v>0.378</v>
      </c>
      <c r="BM150" s="13">
        <v>0.372</v>
      </c>
      <c r="BN150" s="13">
        <v>0.34499999999999997</v>
      </c>
      <c r="BO150" s="15"/>
      <c r="BP150" s="15"/>
      <c r="BQ150" s="15" t="s">
        <v>423</v>
      </c>
      <c r="BR150" s="15">
        <v>0.182</v>
      </c>
      <c r="BS150" s="15">
        <v>0.14000000000000001</v>
      </c>
      <c r="BT150" s="8">
        <v>0.185</v>
      </c>
      <c r="BU150" s="15">
        <v>0.16300000000000001</v>
      </c>
      <c r="BV150" s="15">
        <v>0.17199999999999999</v>
      </c>
    </row>
    <row r="151" spans="1:74" x14ac:dyDescent="0.35">
      <c r="B151" s="13">
        <f>AVERAGE(B145:B150)</f>
        <v>0.59840476190476177</v>
      </c>
      <c r="C151" s="13">
        <f>AVERAGE(C145:C150)</f>
        <v>0.59</v>
      </c>
      <c r="D151" s="13">
        <f>AVERAGE(D145:D150)</f>
        <v>0.68683809523809536</v>
      </c>
      <c r="E151" s="42">
        <f>AVERAGE(E145:E150)</f>
        <v>0.74460238095238107</v>
      </c>
      <c r="F151" s="13">
        <f>AVERAGE(F145:F150)</f>
        <v>0.62330000000000008</v>
      </c>
      <c r="J151" s="13">
        <f>AVERAGE(J145:J150)</f>
        <v>0.37698571428571426</v>
      </c>
      <c r="K151" s="13">
        <f>AVERAGE(K145:K150)</f>
        <v>0.3638142857142857</v>
      </c>
      <c r="L151" s="42">
        <f>AVERAGE(L145:L150)</f>
        <v>0.40651428571428577</v>
      </c>
      <c r="M151" s="13">
        <f>AVERAGE(M145:M150)</f>
        <v>0.39782857142857148</v>
      </c>
      <c r="N151" s="13">
        <f>AVERAGE(N145:N150)</f>
        <v>0.38366190476190476</v>
      </c>
      <c r="R151" s="13">
        <f>AVERAGE(R145:R150)</f>
        <v>0.17930952380952381</v>
      </c>
      <c r="S151" s="13">
        <f>AVERAGE(S145:S150)</f>
        <v>0.15943809523809524</v>
      </c>
      <c r="T151" s="42">
        <f>AVERAGE(T145:T150)</f>
        <v>0.19467142857142858</v>
      </c>
      <c r="U151" s="13">
        <f>AVERAGE(U145:U150)</f>
        <v>0.19223333333333334</v>
      </c>
      <c r="V151" s="13">
        <f>AVERAGE(V145:V150)</f>
        <v>0.1627095238095238</v>
      </c>
      <c r="AB151" s="13">
        <f>AVERAGE(AB145:AB150)</f>
        <v>0.57499999999999996</v>
      </c>
      <c r="AC151" s="13">
        <f t="shared" ref="AC151:AF151" si="0">AVERAGE(AC145:AC150)</f>
        <v>0.57850000000000001</v>
      </c>
      <c r="AD151" s="13">
        <f t="shared" si="0"/>
        <v>0.67516666666666669</v>
      </c>
      <c r="AE151" s="42">
        <f t="shared" si="0"/>
        <v>0.73450000000000004</v>
      </c>
      <c r="AF151" s="13">
        <f t="shared" si="0"/>
        <v>0.61799999999999999</v>
      </c>
      <c r="AJ151" s="13">
        <f>AVERAGE(AJ145:AJ150)</f>
        <v>0.34683333333333333</v>
      </c>
      <c r="AK151" s="13">
        <f t="shared" ref="AK151:AN151" si="1">AVERAGE(AK145:AK150)</f>
        <v>0.36166666666666664</v>
      </c>
      <c r="AL151" s="13">
        <f t="shared" si="1"/>
        <v>0.37966666666666665</v>
      </c>
      <c r="AM151" s="43">
        <f t="shared" si="1"/>
        <v>0.39016666666666672</v>
      </c>
      <c r="AN151" s="42">
        <f t="shared" si="1"/>
        <v>0.41583333333333333</v>
      </c>
      <c r="AR151" s="69">
        <f>AVERAGE(AR145:AR150)</f>
        <v>0.17200000000000001</v>
      </c>
      <c r="AS151" s="69">
        <f t="shared" ref="AS151:AV151" si="2">AVERAGE(AS145:AS150)</f>
        <v>0.16966666666666663</v>
      </c>
      <c r="AT151" s="21">
        <f t="shared" si="2"/>
        <v>0.18383333333333332</v>
      </c>
      <c r="AU151" s="69">
        <f t="shared" si="2"/>
        <v>0.18316666666666667</v>
      </c>
      <c r="AV151" s="21">
        <f t="shared" si="2"/>
        <v>0.18383333333333332</v>
      </c>
      <c r="BA151" s="15"/>
      <c r="BB151" s="13">
        <f>AVERAGE(BB145:BB150)</f>
        <v>0.58916666666666651</v>
      </c>
      <c r="BC151" s="13">
        <f t="shared" ref="BC151:BF151" si="3">AVERAGE(BC145:BC150)</f>
        <v>0.55399999999999994</v>
      </c>
      <c r="BD151" s="13">
        <f>AVERAGE(BD145:BD150)</f>
        <v>0.67249999999999999</v>
      </c>
      <c r="BE151" s="13">
        <f t="shared" si="3"/>
        <v>0.73299999999999998</v>
      </c>
      <c r="BF151" s="13">
        <f t="shared" si="3"/>
        <v>0.62666666666666659</v>
      </c>
      <c r="BG151" s="15"/>
      <c r="BH151" s="15"/>
      <c r="BI151" s="15"/>
      <c r="BJ151" s="13">
        <f>AVERAGE(BJ145:BJ150)</f>
        <v>0.38250000000000001</v>
      </c>
      <c r="BK151" s="13">
        <f t="shared" ref="BK151:BN151" si="4">AVERAGE(BK145:BK150)</f>
        <v>0.35933333333333328</v>
      </c>
      <c r="BL151" s="13">
        <f t="shared" si="4"/>
        <v>0.39599999999999996</v>
      </c>
      <c r="BM151" s="13">
        <f t="shared" si="4"/>
        <v>0.40266666666666667</v>
      </c>
      <c r="BN151" s="42">
        <f t="shared" si="4"/>
        <v>0.40350000000000003</v>
      </c>
      <c r="BO151" s="15"/>
      <c r="BP151" s="15"/>
      <c r="BQ151" s="15"/>
      <c r="BR151" s="69">
        <f>AVERAGE(BR145:BR150)</f>
        <v>0.18149999999999997</v>
      </c>
      <c r="BS151" s="69">
        <f t="shared" ref="BS151:BV151" si="5">AVERAGE(BS145:BS150)</f>
        <v>0.17283333333333331</v>
      </c>
      <c r="BT151" s="21">
        <f t="shared" si="5"/>
        <v>0.19350000000000001</v>
      </c>
      <c r="BU151" s="69">
        <f t="shared" si="5"/>
        <v>0.19199999999999998</v>
      </c>
      <c r="BV151" s="21">
        <f t="shared" si="5"/>
        <v>0.19416666666666663</v>
      </c>
    </row>
    <row r="152" spans="1:74" x14ac:dyDescent="0.3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row>
    <row r="153" spans="1:74" x14ac:dyDescent="0.3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row>
    <row r="154" spans="1:74" x14ac:dyDescent="0.35">
      <c r="M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row>
    <row r="155" spans="1:74" x14ac:dyDescent="0.3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row>
    <row r="156" spans="1:74" x14ac:dyDescent="0.3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row>
    <row r="157" spans="1:74" x14ac:dyDescent="0.3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row>
    <row r="158" spans="1:74" x14ac:dyDescent="0.3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row>
    <row r="159" spans="1:74" x14ac:dyDescent="0.3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row>
    <row r="160" spans="1:74" x14ac:dyDescent="0.3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row>
    <row r="161" spans="1:74" x14ac:dyDescent="0.3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row>
    <row r="162" spans="1:74" x14ac:dyDescent="0.3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row>
    <row r="163" spans="1:74" x14ac:dyDescent="0.3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row>
    <row r="164" spans="1:74" x14ac:dyDescent="0.3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row>
    <row r="165" spans="1:74" x14ac:dyDescent="0.3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row>
    <row r="166" spans="1:74" x14ac:dyDescent="0.3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row>
    <row r="167" spans="1:74" x14ac:dyDescent="0.3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row>
    <row r="168" spans="1:74" x14ac:dyDescent="0.35">
      <c r="A168" s="8" t="s">
        <v>425</v>
      </c>
      <c r="B168" s="15"/>
      <c r="C168" s="15"/>
      <c r="D168" s="15"/>
      <c r="E168" s="15"/>
      <c r="I168" s="8" t="s">
        <v>428</v>
      </c>
      <c r="J168" s="15"/>
      <c r="K168" s="15"/>
      <c r="L168" s="15"/>
      <c r="M168" s="15"/>
      <c r="Q168" s="8" t="s">
        <v>426</v>
      </c>
      <c r="R168" s="19" t="s">
        <v>427</v>
      </c>
      <c r="S168" s="15"/>
      <c r="T168" s="15"/>
      <c r="U168" s="15"/>
      <c r="AA168" s="8" t="s">
        <v>425</v>
      </c>
      <c r="AB168" s="15"/>
      <c r="AC168" s="15"/>
      <c r="AD168" s="15"/>
      <c r="AE168" s="15"/>
      <c r="AF168" s="15"/>
      <c r="AG168" s="15"/>
      <c r="AH168" s="15"/>
      <c r="AI168" s="8" t="s">
        <v>428</v>
      </c>
      <c r="AJ168" s="15"/>
      <c r="AK168" s="15"/>
      <c r="AL168" s="15"/>
      <c r="AM168" s="15"/>
      <c r="AN168" s="15"/>
      <c r="AO168" s="15"/>
      <c r="AP168" s="15"/>
      <c r="AQ168" s="8" t="s">
        <v>426</v>
      </c>
      <c r="AR168" s="19" t="s">
        <v>427</v>
      </c>
      <c r="BA168" s="8" t="s">
        <v>425</v>
      </c>
      <c r="BB168" s="15"/>
      <c r="BC168" s="15"/>
      <c r="BD168" s="15"/>
      <c r="BE168" s="15"/>
      <c r="BF168" s="15"/>
      <c r="BG168" s="15"/>
      <c r="BH168" s="15"/>
      <c r="BI168" s="8" t="s">
        <v>428</v>
      </c>
      <c r="BJ168" s="15"/>
      <c r="BK168" s="15"/>
      <c r="BL168" s="15"/>
      <c r="BM168" s="15"/>
      <c r="BN168" s="15"/>
      <c r="BO168" s="15"/>
      <c r="BP168" s="15"/>
      <c r="BQ168" s="8" t="s">
        <v>426</v>
      </c>
      <c r="BR168" s="19" t="s">
        <v>427</v>
      </c>
      <c r="BS168" s="15"/>
      <c r="BT168" s="15"/>
      <c r="BU168" s="15"/>
      <c r="BV168" s="15"/>
    </row>
    <row r="169" spans="1:74" x14ac:dyDescent="0.35">
      <c r="A169" s="71" t="s">
        <v>24</v>
      </c>
      <c r="B169" s="61" t="s">
        <v>388</v>
      </c>
      <c r="C169" s="61" t="s">
        <v>389</v>
      </c>
      <c r="D169" s="61" t="s">
        <v>397</v>
      </c>
      <c r="E169" s="61" t="s">
        <v>395</v>
      </c>
      <c r="F169" s="61" t="s">
        <v>430</v>
      </c>
      <c r="I169" s="8" t="s">
        <v>24</v>
      </c>
      <c r="J169" s="8" t="s">
        <v>388</v>
      </c>
      <c r="K169" s="8" t="s">
        <v>389</v>
      </c>
      <c r="L169" s="8" t="s">
        <v>397</v>
      </c>
      <c r="M169" s="8" t="s">
        <v>395</v>
      </c>
      <c r="N169" s="8" t="s">
        <v>430</v>
      </c>
      <c r="Q169" s="61" t="s">
        <v>24</v>
      </c>
      <c r="R169" s="61" t="s">
        <v>388</v>
      </c>
      <c r="S169" s="61" t="s">
        <v>389</v>
      </c>
      <c r="T169" s="61" t="s">
        <v>397</v>
      </c>
      <c r="U169" s="61" t="s">
        <v>395</v>
      </c>
      <c r="V169" s="61" t="s">
        <v>430</v>
      </c>
      <c r="AA169" s="15"/>
      <c r="AB169" s="15" t="s">
        <v>388</v>
      </c>
      <c r="AC169" s="15" t="s">
        <v>389</v>
      </c>
      <c r="AD169" s="15" t="s">
        <v>397</v>
      </c>
      <c r="AE169" s="15" t="s">
        <v>395</v>
      </c>
      <c r="AF169" s="15" t="s">
        <v>430</v>
      </c>
      <c r="AI169" s="15"/>
      <c r="AJ169" s="15" t="s">
        <v>388</v>
      </c>
      <c r="AK169" s="15" t="s">
        <v>389</v>
      </c>
      <c r="AL169" s="15" t="s">
        <v>397</v>
      </c>
      <c r="AM169" s="15" t="s">
        <v>395</v>
      </c>
      <c r="AN169" s="15" t="s">
        <v>430</v>
      </c>
      <c r="AQ169" s="15"/>
      <c r="AR169" s="15" t="s">
        <v>388</v>
      </c>
      <c r="AS169" s="15" t="s">
        <v>389</v>
      </c>
      <c r="AT169" s="15" t="s">
        <v>397</v>
      </c>
      <c r="AU169" s="15" t="s">
        <v>395</v>
      </c>
      <c r="AV169" s="15" t="s">
        <v>430</v>
      </c>
      <c r="BA169" s="15"/>
      <c r="BB169" s="15" t="s">
        <v>388</v>
      </c>
      <c r="BC169" s="15" t="s">
        <v>389</v>
      </c>
      <c r="BD169" s="15" t="s">
        <v>397</v>
      </c>
      <c r="BE169" s="15" t="s">
        <v>395</v>
      </c>
      <c r="BF169" s="15" t="s">
        <v>430</v>
      </c>
      <c r="BG169" s="15"/>
      <c r="BH169" s="15"/>
      <c r="BI169" s="15"/>
      <c r="BJ169" s="15" t="s">
        <v>388</v>
      </c>
      <c r="BK169" s="15" t="s">
        <v>389</v>
      </c>
      <c r="BL169" s="15" t="s">
        <v>397</v>
      </c>
      <c r="BM169" s="15" t="s">
        <v>395</v>
      </c>
      <c r="BN169" s="15" t="s">
        <v>430</v>
      </c>
      <c r="BO169" s="15"/>
      <c r="BP169" s="15"/>
      <c r="BQ169" s="15"/>
      <c r="BR169" s="15" t="s">
        <v>388</v>
      </c>
      <c r="BS169" s="15" t="s">
        <v>389</v>
      </c>
      <c r="BT169" s="15" t="s">
        <v>397</v>
      </c>
      <c r="BU169" s="15" t="s">
        <v>395</v>
      </c>
      <c r="BV169" s="15" t="s">
        <v>430</v>
      </c>
    </row>
    <row r="170" spans="1:74" x14ac:dyDescent="0.35">
      <c r="A170" s="61" t="s">
        <v>418</v>
      </c>
      <c r="B170" s="61">
        <v>0.46</v>
      </c>
      <c r="C170" s="61">
        <v>0.436</v>
      </c>
      <c r="D170" s="71">
        <v>0.51100000000000001</v>
      </c>
      <c r="E170" s="61">
        <v>0.50800000000000001</v>
      </c>
      <c r="F170" s="61">
        <v>0.44700000000000001</v>
      </c>
      <c r="I170" s="15" t="s">
        <v>418</v>
      </c>
      <c r="J170" s="15">
        <v>0.23499999999999999</v>
      </c>
      <c r="K170" s="15">
        <v>0.20699999999999999</v>
      </c>
      <c r="L170" s="15">
        <v>0.27200000000000002</v>
      </c>
      <c r="M170" s="8">
        <v>0.32400000000000001</v>
      </c>
      <c r="N170">
        <v>0.19</v>
      </c>
      <c r="Q170" s="61" t="s">
        <v>418</v>
      </c>
      <c r="R170" s="61">
        <v>0.45</v>
      </c>
      <c r="S170" s="61">
        <v>0.441</v>
      </c>
      <c r="T170" s="61">
        <v>0.54700000000000004</v>
      </c>
      <c r="U170" s="71">
        <v>0.60199999999999998</v>
      </c>
      <c r="V170" s="61">
        <v>0.47499999999999998</v>
      </c>
      <c r="AA170" s="15" t="s">
        <v>418</v>
      </c>
      <c r="AB170" s="15">
        <v>0.47</v>
      </c>
      <c r="AC170">
        <v>0.45</v>
      </c>
      <c r="AD170">
        <v>0.48899999999999999</v>
      </c>
      <c r="AE170">
        <v>0.49099999999999999</v>
      </c>
      <c r="AF170" s="8">
        <v>0.503</v>
      </c>
      <c r="AI170" s="15" t="s">
        <v>418</v>
      </c>
      <c r="AJ170" s="15">
        <v>0.248</v>
      </c>
      <c r="AK170" s="15">
        <v>0.249</v>
      </c>
      <c r="AL170">
        <v>0.26400000000000001</v>
      </c>
      <c r="AM170">
        <v>0.312</v>
      </c>
      <c r="AN170" s="8">
        <v>0.36499999999999999</v>
      </c>
      <c r="AQ170" s="15" t="s">
        <v>418</v>
      </c>
      <c r="AR170" s="15">
        <v>0.48199999999999998</v>
      </c>
      <c r="AS170" s="15">
        <v>0.46400000000000002</v>
      </c>
      <c r="AT170">
        <v>0.505</v>
      </c>
      <c r="AU170" s="8">
        <v>0.56799999999999995</v>
      </c>
      <c r="AV170" s="15">
        <v>0.54100000000000004</v>
      </c>
      <c r="BA170" s="15" t="s">
        <v>418</v>
      </c>
      <c r="BB170" s="13">
        <v>0.45800000000000002</v>
      </c>
      <c r="BC170" s="13">
        <v>0.435</v>
      </c>
      <c r="BD170" s="13">
        <v>0.501</v>
      </c>
      <c r="BE170" s="42">
        <v>0.505</v>
      </c>
      <c r="BF170" s="13">
        <v>0.46300000000000002</v>
      </c>
      <c r="BG170" s="15"/>
      <c r="BH170" s="15"/>
      <c r="BI170" s="15" t="s">
        <v>418</v>
      </c>
      <c r="BJ170" s="15">
        <v>0.17699999999999999</v>
      </c>
      <c r="BK170" s="15">
        <v>0.189</v>
      </c>
      <c r="BL170" s="15">
        <v>0.27800000000000002</v>
      </c>
      <c r="BM170" s="21">
        <v>0.317</v>
      </c>
      <c r="BN170" s="15">
        <v>0.23400000000000001</v>
      </c>
      <c r="BO170" s="15"/>
      <c r="BP170" s="15"/>
      <c r="BQ170" s="15" t="s">
        <v>418</v>
      </c>
      <c r="BR170" s="13">
        <v>0.46100000000000002</v>
      </c>
      <c r="BS170" s="13">
        <v>0.434</v>
      </c>
      <c r="BT170" s="13">
        <v>0.52200000000000002</v>
      </c>
      <c r="BU170" s="42">
        <v>0.59299999999999997</v>
      </c>
      <c r="BV170" s="13">
        <v>0.48799999999999999</v>
      </c>
    </row>
    <row r="171" spans="1:74" x14ac:dyDescent="0.35">
      <c r="A171" s="61" t="s">
        <v>419</v>
      </c>
      <c r="B171" s="61">
        <v>0.47899999999999998</v>
      </c>
      <c r="C171" s="61">
        <v>0.44500000000000001</v>
      </c>
      <c r="D171" s="61">
        <v>0.50800000000000001</v>
      </c>
      <c r="E171" s="71">
        <v>0.51600000000000001</v>
      </c>
      <c r="F171" s="61">
        <v>0.45300000000000001</v>
      </c>
      <c r="I171" s="15" t="s">
        <v>419</v>
      </c>
      <c r="J171" s="15">
        <v>0.249</v>
      </c>
      <c r="K171" s="15">
        <v>0.21</v>
      </c>
      <c r="L171" s="8">
        <v>0.28399999999999997</v>
      </c>
      <c r="M171" s="15">
        <v>0.27500000000000002</v>
      </c>
      <c r="N171">
        <v>0.23899999999999999</v>
      </c>
      <c r="Q171" s="61" t="s">
        <v>419</v>
      </c>
      <c r="R171" s="61">
        <v>0.48299999999999998</v>
      </c>
      <c r="S171" s="61">
        <v>0.45700000000000002</v>
      </c>
      <c r="T171" s="61">
        <v>0.55100000000000005</v>
      </c>
      <c r="U171" s="71">
        <v>0.58299999999999996</v>
      </c>
      <c r="V171" s="61">
        <v>0.47899999999999998</v>
      </c>
      <c r="AA171" s="15" t="s">
        <v>420</v>
      </c>
      <c r="AB171" s="15">
        <v>0.42899999999999999</v>
      </c>
      <c r="AC171">
        <v>0.42899999999999999</v>
      </c>
      <c r="AD171" s="15">
        <v>0.48199999999999998</v>
      </c>
      <c r="AE171" s="8">
        <v>0.505</v>
      </c>
      <c r="AF171" s="15">
        <v>0.437</v>
      </c>
      <c r="AI171" s="15" t="s">
        <v>420</v>
      </c>
      <c r="AJ171" s="15">
        <v>0.153</v>
      </c>
      <c r="AK171" s="15">
        <v>0.17299999999999999</v>
      </c>
      <c r="AL171" s="15">
        <v>0.186</v>
      </c>
      <c r="AM171" s="3">
        <v>0.19</v>
      </c>
      <c r="AN171" s="8">
        <v>0.223</v>
      </c>
      <c r="AQ171" s="15" t="s">
        <v>420</v>
      </c>
      <c r="AR171" s="15">
        <v>0.376</v>
      </c>
      <c r="AS171" s="15">
        <v>0.40200000000000002</v>
      </c>
      <c r="AT171" s="15">
        <v>0.51800000000000002</v>
      </c>
      <c r="AU171" s="8">
        <v>0.59499999999999997</v>
      </c>
      <c r="AV171" s="15">
        <v>0.41399999999999998</v>
      </c>
      <c r="BA171" s="15" t="s">
        <v>420</v>
      </c>
      <c r="BB171" s="13">
        <v>0.44500000000000001</v>
      </c>
      <c r="BC171" s="13">
        <v>0.437</v>
      </c>
      <c r="BD171" s="13">
        <v>0.48699999999999999</v>
      </c>
      <c r="BE171" s="42">
        <v>0.49</v>
      </c>
      <c r="BF171" s="13">
        <v>0.48199999999999998</v>
      </c>
      <c r="BG171" s="15"/>
      <c r="BH171" s="15"/>
      <c r="BI171" s="15" t="s">
        <v>420</v>
      </c>
      <c r="BJ171" s="15">
        <v>0.19600000000000001</v>
      </c>
      <c r="BK171" s="15">
        <v>0.192</v>
      </c>
      <c r="BL171" s="15">
        <v>0.20799999999999999</v>
      </c>
      <c r="BM171" s="3">
        <v>0.20100000000000001</v>
      </c>
      <c r="BN171" s="8">
        <v>0.27600000000000002</v>
      </c>
      <c r="BO171" s="15"/>
      <c r="BP171" s="15"/>
      <c r="BQ171" s="15" t="s">
        <v>420</v>
      </c>
      <c r="BR171" s="13">
        <v>0.42599999999999999</v>
      </c>
      <c r="BS171" s="13">
        <v>0.41</v>
      </c>
      <c r="BT171" s="13">
        <v>0.502</v>
      </c>
      <c r="BU171" s="42">
        <v>0.56999999999999995</v>
      </c>
      <c r="BV171" s="13">
        <v>0.5</v>
      </c>
    </row>
    <row r="172" spans="1:74" x14ac:dyDescent="0.35">
      <c r="A172" s="61" t="s">
        <v>420</v>
      </c>
      <c r="B172" s="61">
        <v>0.44500000000000001</v>
      </c>
      <c r="C172" s="61">
        <v>0.44500000000000001</v>
      </c>
      <c r="D172" s="61">
        <v>0.48</v>
      </c>
      <c r="E172" s="71">
        <v>0.499</v>
      </c>
      <c r="F172" s="61">
        <v>0.46700000000000003</v>
      </c>
      <c r="I172" s="15" t="s">
        <v>420</v>
      </c>
      <c r="J172" s="15">
        <v>0.21299999999999999</v>
      </c>
      <c r="K172" s="15">
        <v>0.187</v>
      </c>
      <c r="L172" s="15">
        <v>0.214</v>
      </c>
      <c r="M172" s="15">
        <v>0.2</v>
      </c>
      <c r="N172" s="8">
        <v>0.224</v>
      </c>
      <c r="Q172" s="61" t="s">
        <v>420</v>
      </c>
      <c r="R172" s="61">
        <v>0.443</v>
      </c>
      <c r="S172" s="61">
        <v>0.434</v>
      </c>
      <c r="T172" s="61">
        <v>0.52800000000000002</v>
      </c>
      <c r="U172" s="71">
        <v>0.59599999999999997</v>
      </c>
      <c r="V172" s="61">
        <v>0.45800000000000002</v>
      </c>
      <c r="AA172" s="15" t="s">
        <v>422</v>
      </c>
      <c r="AB172" s="15">
        <v>0.43099999999999999</v>
      </c>
      <c r="AC172" s="15">
        <v>0.41599999999999998</v>
      </c>
      <c r="AD172" s="15">
        <v>0.45</v>
      </c>
      <c r="AE172" s="8">
        <v>0.46600000000000003</v>
      </c>
      <c r="AF172" s="15">
        <v>0.45400000000000001</v>
      </c>
      <c r="AI172" s="15" t="s">
        <v>422</v>
      </c>
      <c r="AJ172" s="15">
        <v>0.112</v>
      </c>
      <c r="AK172" s="15">
        <v>0.152</v>
      </c>
      <c r="AL172" s="8">
        <v>0.17</v>
      </c>
      <c r="AM172" s="3">
        <v>0.16600000000000001</v>
      </c>
      <c r="AN172" s="15">
        <v>0.14499999999999999</v>
      </c>
      <c r="AQ172" s="15" t="s">
        <v>422</v>
      </c>
      <c r="AR172" s="15">
        <v>0.42399999999999999</v>
      </c>
      <c r="AS172" s="15">
        <v>0.42599999999999999</v>
      </c>
      <c r="AT172" s="15">
        <v>0.45700000000000002</v>
      </c>
      <c r="AU172" s="8">
        <v>0.55700000000000005</v>
      </c>
      <c r="AV172" s="15">
        <v>0.46200000000000002</v>
      </c>
      <c r="BA172" s="15" t="s">
        <v>422</v>
      </c>
      <c r="BB172" s="13">
        <v>0.41</v>
      </c>
      <c r="BC172" s="13">
        <v>0.38900000000000001</v>
      </c>
      <c r="BD172" s="13">
        <v>0.44400000000000001</v>
      </c>
      <c r="BE172" s="43">
        <v>0.441</v>
      </c>
      <c r="BF172" s="42">
        <v>0.45300000000000001</v>
      </c>
      <c r="BG172" s="15"/>
      <c r="BH172" s="15"/>
      <c r="BI172" s="15" t="s">
        <v>422</v>
      </c>
      <c r="BJ172" s="15">
        <v>0.17199999999999999</v>
      </c>
      <c r="BK172" s="15">
        <v>0.159</v>
      </c>
      <c r="BL172" s="15">
        <v>0.16400000000000001</v>
      </c>
      <c r="BM172" s="3">
        <v>0.16800000000000001</v>
      </c>
      <c r="BN172" s="8">
        <v>0.17199999999999999</v>
      </c>
      <c r="BO172" s="15"/>
      <c r="BP172" s="15"/>
      <c r="BQ172" s="15" t="s">
        <v>422</v>
      </c>
      <c r="BR172" s="13">
        <v>0.40799999999999997</v>
      </c>
      <c r="BS172" s="13">
        <v>0.35499999999999998</v>
      </c>
      <c r="BT172" s="13">
        <v>0.46</v>
      </c>
      <c r="BU172" s="42">
        <v>0.52800000000000002</v>
      </c>
      <c r="BV172" s="13">
        <v>0.47399999999999998</v>
      </c>
    </row>
    <row r="173" spans="1:74" x14ac:dyDescent="0.35">
      <c r="A173" s="61" t="s">
        <v>421</v>
      </c>
      <c r="B173" s="61">
        <v>0.41699999999999998</v>
      </c>
      <c r="C173" s="61">
        <v>0.42299999999999999</v>
      </c>
      <c r="D173" s="61">
        <v>0.48599999999999999</v>
      </c>
      <c r="E173" s="71">
        <v>0.49299999999999999</v>
      </c>
      <c r="F173" s="61">
        <v>0.45200000000000001</v>
      </c>
      <c r="I173" s="15" t="s">
        <v>421</v>
      </c>
      <c r="J173" s="15">
        <v>0.155</v>
      </c>
      <c r="K173" s="15">
        <v>0.156</v>
      </c>
      <c r="L173" s="8">
        <v>0.22800000000000001</v>
      </c>
      <c r="M173" s="15">
        <v>0.187</v>
      </c>
      <c r="N173">
        <v>0.216</v>
      </c>
      <c r="Q173" s="61" t="s">
        <v>421</v>
      </c>
      <c r="R173" s="61">
        <v>0.39700000000000002</v>
      </c>
      <c r="S173" s="61">
        <v>0.40400000000000003</v>
      </c>
      <c r="T173" s="61">
        <v>0.52400000000000002</v>
      </c>
      <c r="U173" s="71">
        <v>0.57599999999999996</v>
      </c>
      <c r="V173" s="61">
        <v>0.46</v>
      </c>
      <c r="AA173" s="15" t="s">
        <v>419</v>
      </c>
      <c r="AB173">
        <v>0.42699999999999999</v>
      </c>
      <c r="AC173">
        <v>0.45300000000000001</v>
      </c>
      <c r="AD173">
        <v>0.47599999999999998</v>
      </c>
      <c r="AE173">
        <v>0.47199999999999998</v>
      </c>
      <c r="AF173" s="8">
        <v>0.48499999999999999</v>
      </c>
      <c r="AI173" s="15" t="s">
        <v>419</v>
      </c>
      <c r="AJ173">
        <v>0.13800000000000001</v>
      </c>
      <c r="AK173">
        <v>0.19</v>
      </c>
      <c r="AL173">
        <v>0.23499999999999999</v>
      </c>
      <c r="AM173">
        <v>0.22800000000000001</v>
      </c>
      <c r="AN173" s="8">
        <v>0.29499999999999998</v>
      </c>
      <c r="AQ173" s="15" t="s">
        <v>419</v>
      </c>
      <c r="AR173">
        <v>0.434</v>
      </c>
      <c r="AS173">
        <v>0.42</v>
      </c>
      <c r="AT173">
        <v>0.48499999999999999</v>
      </c>
      <c r="AU173" s="8">
        <v>0.55000000000000004</v>
      </c>
      <c r="AV173">
        <v>0.496</v>
      </c>
      <c r="BA173" s="15" t="s">
        <v>419</v>
      </c>
      <c r="BB173" s="13">
        <v>0.46500000000000002</v>
      </c>
      <c r="BC173" s="13">
        <v>0.46100000000000002</v>
      </c>
      <c r="BD173" s="13">
        <v>0.48099999999999998</v>
      </c>
      <c r="BE173" s="42">
        <v>0.49099999999999999</v>
      </c>
      <c r="BF173" s="13">
        <v>0.47899999999999998</v>
      </c>
      <c r="BG173" s="15"/>
      <c r="BH173" s="15"/>
      <c r="BI173" s="15" t="s">
        <v>419</v>
      </c>
      <c r="BJ173">
        <v>0.23499999999999999</v>
      </c>
      <c r="BK173">
        <v>0.22</v>
      </c>
      <c r="BL173">
        <v>0.21199999999999999</v>
      </c>
      <c r="BM173">
        <v>0.25700000000000001</v>
      </c>
      <c r="BN173" s="8">
        <v>0.27700000000000002</v>
      </c>
      <c r="BO173" s="15"/>
      <c r="BP173" s="15"/>
      <c r="BQ173" s="15" t="s">
        <v>419</v>
      </c>
      <c r="BR173" s="13">
        <v>0.44600000000000001</v>
      </c>
      <c r="BS173" s="13">
        <v>0.44900000000000001</v>
      </c>
      <c r="BT173" s="13">
        <v>0.53200000000000003</v>
      </c>
      <c r="BU173" s="42">
        <v>0.58599999999999997</v>
      </c>
      <c r="BV173" s="13">
        <v>0.45900000000000002</v>
      </c>
    </row>
    <row r="174" spans="1:74" x14ac:dyDescent="0.35">
      <c r="A174" s="61" t="s">
        <v>422</v>
      </c>
      <c r="B174" s="61">
        <v>0.45</v>
      </c>
      <c r="C174" s="61">
        <v>0.42499999999999999</v>
      </c>
      <c r="D174" s="61">
        <v>0.46400000000000002</v>
      </c>
      <c r="E174" s="61">
        <v>0.45400000000000001</v>
      </c>
      <c r="F174" s="71">
        <v>0.46600000000000003</v>
      </c>
      <c r="I174" s="15" t="s">
        <v>422</v>
      </c>
      <c r="J174" s="15">
        <v>0.17799999999999999</v>
      </c>
      <c r="K174" s="15">
        <v>0.153</v>
      </c>
      <c r="L174" s="15">
        <v>0.17699999999999999</v>
      </c>
      <c r="M174" s="8">
        <v>0.19400000000000001</v>
      </c>
      <c r="N174">
        <v>0.17799999999999999</v>
      </c>
      <c r="Q174" s="61" t="s">
        <v>422</v>
      </c>
      <c r="R174" s="61">
        <v>0.44700000000000001</v>
      </c>
      <c r="S174" s="61">
        <v>0.435</v>
      </c>
      <c r="T174" s="61">
        <v>0.49199999999999999</v>
      </c>
      <c r="U174" s="71">
        <v>0.52300000000000002</v>
      </c>
      <c r="V174" s="61">
        <v>0.49199999999999999</v>
      </c>
      <c r="AA174" s="15" t="s">
        <v>421</v>
      </c>
      <c r="AB174">
        <v>0.438</v>
      </c>
      <c r="AC174">
        <v>0.439</v>
      </c>
      <c r="AD174">
        <v>0.47599999999999998</v>
      </c>
      <c r="AE174" s="8">
        <v>0.48499999999999999</v>
      </c>
      <c r="AF174">
        <v>0.45900000000000002</v>
      </c>
      <c r="AI174" s="15" t="s">
        <v>421</v>
      </c>
      <c r="AJ174">
        <v>0.16700000000000001</v>
      </c>
      <c r="AK174">
        <v>0.16500000000000001</v>
      </c>
      <c r="AL174">
        <v>0.2</v>
      </c>
      <c r="AM174">
        <v>0.184</v>
      </c>
      <c r="AN174" s="8">
        <v>0.23100000000000001</v>
      </c>
      <c r="AQ174" s="15" t="s">
        <v>421</v>
      </c>
      <c r="AR174">
        <v>0.42099999999999999</v>
      </c>
      <c r="AS174">
        <v>0.433</v>
      </c>
      <c r="AT174">
        <v>0.505</v>
      </c>
      <c r="AU174" s="8">
        <v>0.57399999999999995</v>
      </c>
      <c r="AV174">
        <v>0.45800000000000002</v>
      </c>
      <c r="BA174" s="15" t="s">
        <v>421</v>
      </c>
      <c r="BB174" s="13">
        <v>0.44</v>
      </c>
      <c r="BC174" s="13">
        <v>0.41799999999999998</v>
      </c>
      <c r="BD174" s="13">
        <v>0.48899999999999999</v>
      </c>
      <c r="BE174" s="42">
        <v>0.498</v>
      </c>
      <c r="BF174" s="13">
        <v>0.46300000000000002</v>
      </c>
      <c r="BG174" s="15"/>
      <c r="BH174" s="15"/>
      <c r="BI174" s="15" t="s">
        <v>421</v>
      </c>
      <c r="BJ174">
        <v>0.219</v>
      </c>
      <c r="BK174">
        <v>0.159</v>
      </c>
      <c r="BL174">
        <v>0.223</v>
      </c>
      <c r="BM174">
        <v>0.219</v>
      </c>
      <c r="BN174" s="8">
        <v>0.247</v>
      </c>
      <c r="BO174" s="15"/>
      <c r="BP174" s="15"/>
      <c r="BQ174" s="15" t="s">
        <v>421</v>
      </c>
      <c r="BR174" s="13">
        <v>0.40200000000000002</v>
      </c>
      <c r="BS174" s="13">
        <v>0.38700000000000001</v>
      </c>
      <c r="BT174" s="13">
        <v>0.51700000000000002</v>
      </c>
      <c r="BU174" s="42">
        <v>0.6</v>
      </c>
      <c r="BV174" s="13">
        <v>0.47699999999999998</v>
      </c>
    </row>
    <row r="175" spans="1:74" x14ac:dyDescent="0.35">
      <c r="A175" s="61" t="s">
        <v>423</v>
      </c>
      <c r="B175" s="61">
        <v>0.42099999999999999</v>
      </c>
      <c r="C175" s="61">
        <v>0.41199999999999998</v>
      </c>
      <c r="D175" s="71">
        <v>0.46899999999999997</v>
      </c>
      <c r="E175" s="61">
        <v>0.46700000000000003</v>
      </c>
      <c r="F175" s="61">
        <v>0.443</v>
      </c>
      <c r="I175" s="15" t="s">
        <v>423</v>
      </c>
      <c r="J175" s="15">
        <v>0.17100000000000001</v>
      </c>
      <c r="K175" s="15">
        <v>0.158</v>
      </c>
      <c r="L175" s="15">
        <v>0.186</v>
      </c>
      <c r="M175" s="8">
        <v>0.19900000000000001</v>
      </c>
      <c r="N175">
        <v>0.14599999999999999</v>
      </c>
      <c r="Q175" s="61" t="s">
        <v>423</v>
      </c>
      <c r="R175" s="61">
        <v>0.437</v>
      </c>
      <c r="S175" s="61">
        <v>0.43</v>
      </c>
      <c r="T175" s="61">
        <v>0.49199999999999999</v>
      </c>
      <c r="U175" s="71">
        <v>0.52800000000000002</v>
      </c>
      <c r="V175" s="61">
        <v>0.47399999999999998</v>
      </c>
      <c r="AA175" s="15" t="s">
        <v>423</v>
      </c>
      <c r="AB175">
        <v>0.41299999999999998</v>
      </c>
      <c r="AC175">
        <v>0.42799999999999999</v>
      </c>
      <c r="AD175">
        <v>0.45900000000000002</v>
      </c>
      <c r="AE175" s="8">
        <v>0.45900000000000002</v>
      </c>
      <c r="AF175">
        <v>0.45</v>
      </c>
      <c r="AI175" s="15" t="s">
        <v>423</v>
      </c>
      <c r="AJ175">
        <v>0.16700000000000001</v>
      </c>
      <c r="AK175">
        <v>0.14599999999999999</v>
      </c>
      <c r="AL175">
        <v>0.16600000000000001</v>
      </c>
      <c r="AM175" s="8">
        <v>0.19</v>
      </c>
      <c r="AN175">
        <v>0.13100000000000001</v>
      </c>
      <c r="AQ175" s="15" t="s">
        <v>423</v>
      </c>
      <c r="AR175">
        <v>0.40799999999999997</v>
      </c>
      <c r="AS175">
        <v>0.39900000000000002</v>
      </c>
      <c r="AT175">
        <v>0.49299999999999999</v>
      </c>
      <c r="AU175" s="8">
        <v>0.54700000000000004</v>
      </c>
      <c r="AV175">
        <v>0.47099999999999997</v>
      </c>
      <c r="BA175" s="15" t="s">
        <v>423</v>
      </c>
      <c r="BB175" s="13">
        <v>0.42099999999999999</v>
      </c>
      <c r="BC175" s="13">
        <v>0.39100000000000001</v>
      </c>
      <c r="BD175" s="13">
        <v>0.45500000000000002</v>
      </c>
      <c r="BE175" s="13">
        <v>0.432</v>
      </c>
      <c r="BF175" s="42">
        <v>0.45900000000000002</v>
      </c>
      <c r="BG175" s="15"/>
      <c r="BH175" s="15"/>
      <c r="BI175" s="15" t="s">
        <v>423</v>
      </c>
      <c r="BJ175" s="15">
        <v>0.17</v>
      </c>
      <c r="BK175" s="15">
        <v>0.14699999999999999</v>
      </c>
      <c r="BL175" s="8">
        <v>0.191</v>
      </c>
      <c r="BM175" s="15">
        <v>0.186</v>
      </c>
      <c r="BN175" s="15">
        <v>0.16900000000000001</v>
      </c>
      <c r="BO175" s="15"/>
      <c r="BP175" s="15"/>
      <c r="BQ175" s="15" t="s">
        <v>423</v>
      </c>
      <c r="BR175" s="13">
        <v>0.41399999999999998</v>
      </c>
      <c r="BS175" s="13">
        <v>0.36299999999999999</v>
      </c>
      <c r="BT175" s="13">
        <v>0.48699999999999999</v>
      </c>
      <c r="BU175" s="42">
        <v>0.505</v>
      </c>
      <c r="BV175" s="13">
        <v>0.47299999999999998</v>
      </c>
    </row>
    <row r="176" spans="1:74" x14ac:dyDescent="0.35">
      <c r="B176" s="13">
        <f>AVERAGE(B170:B175)</f>
        <v>0.44533333333333336</v>
      </c>
      <c r="C176" s="13">
        <f>AVERAGE(C170:C175)</f>
        <v>0.43099999999999999</v>
      </c>
      <c r="D176" s="13">
        <f>AVERAGE(D170:D175)</f>
        <v>0.48633333333333334</v>
      </c>
      <c r="E176" s="42">
        <f>AVERAGE(E170:E175)</f>
        <v>0.48950000000000005</v>
      </c>
      <c r="F176" s="13">
        <f>AVERAGE(F170:F175)</f>
        <v>0.45466666666666672</v>
      </c>
      <c r="J176" s="13">
        <f>AVERAGE(J170:J175)</f>
        <v>0.20016666666666669</v>
      </c>
      <c r="K176" s="13">
        <f>AVERAGE(K170:K175)</f>
        <v>0.17849999999999999</v>
      </c>
      <c r="L176" s="13">
        <f>AVERAGE(L170:L175)</f>
        <v>0.22683333333333333</v>
      </c>
      <c r="M176" s="42">
        <f>AVERAGE(M170:M175)</f>
        <v>0.22983333333333333</v>
      </c>
      <c r="N176" s="13">
        <f>AVERAGE(N170:N175)</f>
        <v>0.19883333333333331</v>
      </c>
      <c r="R176" s="13">
        <f>AVERAGE(R170:R175)</f>
        <v>0.44283333333333336</v>
      </c>
      <c r="S176" s="13">
        <f>AVERAGE(S170:S175)</f>
        <v>0.43350000000000005</v>
      </c>
      <c r="T176" s="13">
        <f>AVERAGE(T170:T175)</f>
        <v>0.52233333333333343</v>
      </c>
      <c r="U176" s="42">
        <f>AVERAGE(U170:U175)</f>
        <v>0.56800000000000006</v>
      </c>
      <c r="V176" s="13">
        <f>AVERAGE(V170:V175)</f>
        <v>0.47300000000000003</v>
      </c>
      <c r="AB176" s="13">
        <f>AVERAGE(AB170:AB175)</f>
        <v>0.4346666666666667</v>
      </c>
      <c r="AC176" s="13">
        <f t="shared" ref="AC176:AF176" si="6">AVERAGE(AC170:AC175)</f>
        <v>0.43583333333333329</v>
      </c>
      <c r="AD176" s="13">
        <f t="shared" si="6"/>
        <v>0.47200000000000003</v>
      </c>
      <c r="AE176" s="13">
        <f t="shared" si="6"/>
        <v>0.47966666666666669</v>
      </c>
      <c r="AF176" s="13">
        <f t="shared" si="6"/>
        <v>0.46466666666666673</v>
      </c>
      <c r="AJ176" s="13">
        <f>AVERAGE(AJ170:AJ175)</f>
        <v>0.16416666666666668</v>
      </c>
      <c r="AK176" s="13">
        <f t="shared" ref="AK176:AN176" si="7">AVERAGE(AK170:AK175)</f>
        <v>0.17916666666666667</v>
      </c>
      <c r="AL176" s="13">
        <f t="shared" si="7"/>
        <v>0.20349999999999999</v>
      </c>
      <c r="AM176" s="13">
        <f t="shared" si="7"/>
        <v>0.21166666666666667</v>
      </c>
      <c r="AN176" s="42">
        <f t="shared" si="7"/>
        <v>0.23166666666666669</v>
      </c>
      <c r="AR176" s="13">
        <f>AVERAGE(AR170:AR175)</f>
        <v>0.42416666666666664</v>
      </c>
      <c r="AS176" s="13">
        <f t="shared" ref="AS176:AV176" si="8">AVERAGE(AS170:AS175)</f>
        <v>0.42399999999999999</v>
      </c>
      <c r="AT176" s="13">
        <f t="shared" si="8"/>
        <v>0.49383333333333335</v>
      </c>
      <c r="AU176" s="42">
        <f t="shared" si="8"/>
        <v>0.5651666666666666</v>
      </c>
      <c r="AV176" s="13">
        <f t="shared" si="8"/>
        <v>0.47366666666666668</v>
      </c>
      <c r="BA176" s="15"/>
      <c r="BB176" s="13">
        <f>AVERAGE(BB170:BB175)</f>
        <v>0.4398333333333333</v>
      </c>
      <c r="BC176" s="13">
        <f t="shared" ref="BC176:BF176" si="9">AVERAGE(BC170:BC175)</f>
        <v>0.42183333333333334</v>
      </c>
      <c r="BD176" s="42">
        <f t="shared" si="9"/>
        <v>0.47616666666666663</v>
      </c>
      <c r="BE176" s="42">
        <f t="shared" si="9"/>
        <v>0.47616666666666663</v>
      </c>
      <c r="BF176" s="13">
        <f t="shared" si="9"/>
        <v>0.46650000000000008</v>
      </c>
      <c r="BG176" s="15"/>
      <c r="BH176" s="15"/>
      <c r="BI176" s="15"/>
      <c r="BJ176" s="13">
        <f>AVERAGE(BJ170:BJ175)</f>
        <v>0.1948333333333333</v>
      </c>
      <c r="BK176" s="13">
        <f t="shared" ref="BK176:BN176" si="10">AVERAGE(BK170:BK175)</f>
        <v>0.17766666666666667</v>
      </c>
      <c r="BL176" s="13">
        <f t="shared" si="10"/>
        <v>0.21266666666666667</v>
      </c>
      <c r="BM176" s="13">
        <f t="shared" si="10"/>
        <v>0.22466666666666668</v>
      </c>
      <c r="BN176" s="42">
        <f t="shared" si="10"/>
        <v>0.22916666666666666</v>
      </c>
      <c r="BO176" s="15"/>
      <c r="BP176" s="15"/>
      <c r="BQ176" s="15"/>
      <c r="BR176" s="13">
        <f>AVERAGE(BR170:BR175)</f>
        <v>0.42616666666666664</v>
      </c>
      <c r="BS176" s="13">
        <f t="shared" ref="BS176:BV176" si="11">AVERAGE(BS170:BS175)</f>
        <v>0.39966666666666667</v>
      </c>
      <c r="BT176" s="13">
        <f t="shared" si="11"/>
        <v>0.5033333333333333</v>
      </c>
      <c r="BU176" s="42">
        <f t="shared" si="11"/>
        <v>0.56366666666666665</v>
      </c>
      <c r="BV176" s="13">
        <f t="shared" si="11"/>
        <v>0.47849999999999998</v>
      </c>
    </row>
    <row r="177" spans="53:74" x14ac:dyDescent="0.3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row>
    <row r="178" spans="53:74" x14ac:dyDescent="0.3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row>
    <row r="179" spans="53:74" x14ac:dyDescent="0.3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row>
    <row r="180" spans="53:74" x14ac:dyDescent="0.3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row>
    <row r="181" spans="53:74" x14ac:dyDescent="0.3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row>
    <row r="182" spans="53:74" x14ac:dyDescent="0.3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row>
    <row r="183" spans="53:74" x14ac:dyDescent="0.3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row>
    <row r="184" spans="53:74" x14ac:dyDescent="0.3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row>
    <row r="185" spans="53:74" x14ac:dyDescent="0.3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row>
    <row r="186" spans="53:74" x14ac:dyDescent="0.3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row>
    <row r="187" spans="53:74" x14ac:dyDescent="0.3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row>
    <row r="188" spans="53:74" x14ac:dyDescent="0.3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row>
    <row r="189" spans="53:74" x14ac:dyDescent="0.3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row>
    <row r="190" spans="53:74" x14ac:dyDescent="0.3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row>
    <row r="191" spans="53:74" x14ac:dyDescent="0.3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row>
    <row r="192" spans="53:74" x14ac:dyDescent="0.3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row>
    <row r="193" spans="1:74" x14ac:dyDescent="0.3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row>
    <row r="194" spans="1:74" x14ac:dyDescent="0.3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row>
    <row r="195" spans="1:74" x14ac:dyDescent="0.35">
      <c r="A195" t="s">
        <v>444</v>
      </c>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row>
    <row r="196" spans="1:74" x14ac:dyDescent="0.35">
      <c r="A196" s="8" t="s">
        <v>393</v>
      </c>
      <c r="B196" s="15"/>
      <c r="C196" s="15"/>
      <c r="D196" s="15"/>
      <c r="E196" s="15"/>
      <c r="F196" s="15"/>
      <c r="G196" s="15"/>
      <c r="H196" s="15"/>
      <c r="I196" s="8" t="s">
        <v>394</v>
      </c>
      <c r="J196" s="15"/>
      <c r="K196" s="15"/>
      <c r="L196" s="15"/>
      <c r="M196" s="15"/>
      <c r="N196" s="15"/>
      <c r="O196" s="15"/>
      <c r="P196" s="15"/>
      <c r="Q196" s="8" t="s">
        <v>396</v>
      </c>
      <c r="R196" s="15"/>
      <c r="S196" s="15"/>
      <c r="T196" s="15"/>
      <c r="U196" s="15"/>
      <c r="V196" s="15"/>
      <c r="AA196" s="8" t="s">
        <v>393</v>
      </c>
      <c r="AB196" s="15"/>
      <c r="AC196" s="15"/>
      <c r="AD196" s="15"/>
      <c r="AE196" s="15"/>
      <c r="AF196" s="15"/>
      <c r="AG196" s="8"/>
      <c r="AH196" s="15"/>
      <c r="AI196" s="8" t="s">
        <v>394</v>
      </c>
      <c r="AJ196" s="15"/>
      <c r="AK196" s="15"/>
      <c r="AL196" s="15"/>
      <c r="AM196" s="15"/>
      <c r="AN196" s="15"/>
      <c r="AO196" s="8"/>
      <c r="AP196" s="19"/>
      <c r="AQ196" s="8" t="s">
        <v>396</v>
      </c>
      <c r="AR196" s="15"/>
      <c r="AS196" s="15"/>
      <c r="AT196" s="15"/>
      <c r="AU196" s="15"/>
      <c r="AV196" s="15"/>
      <c r="BA196" s="8" t="s">
        <v>393</v>
      </c>
      <c r="BB196" s="15"/>
      <c r="BC196" s="15"/>
      <c r="BD196" s="15"/>
      <c r="BE196" s="15"/>
      <c r="BF196" s="15"/>
      <c r="BG196" s="8"/>
      <c r="BH196" s="15"/>
      <c r="BI196" s="8" t="s">
        <v>394</v>
      </c>
      <c r="BJ196" s="15"/>
      <c r="BK196" s="15"/>
      <c r="BL196" s="15"/>
      <c r="BM196" s="15"/>
      <c r="BN196" s="15"/>
      <c r="BO196" s="8"/>
      <c r="BP196" s="19"/>
      <c r="BQ196" s="8" t="s">
        <v>396</v>
      </c>
      <c r="BR196" s="15"/>
      <c r="BS196" s="15"/>
      <c r="BT196" s="15"/>
      <c r="BU196" s="15"/>
      <c r="BV196" s="15"/>
    </row>
    <row r="197" spans="1:74" x14ac:dyDescent="0.35">
      <c r="A197" s="15"/>
      <c r="B197" s="15" t="s">
        <v>388</v>
      </c>
      <c r="C197" s="15" t="s">
        <v>389</v>
      </c>
      <c r="D197" s="15" t="s">
        <v>397</v>
      </c>
      <c r="E197" s="15" t="s">
        <v>395</v>
      </c>
      <c r="F197" s="15" t="s">
        <v>430</v>
      </c>
      <c r="G197" s="15"/>
      <c r="H197" s="15"/>
      <c r="I197" s="15"/>
      <c r="J197" s="15" t="s">
        <v>388</v>
      </c>
      <c r="K197" s="15" t="s">
        <v>389</v>
      </c>
      <c r="L197" s="15" t="s">
        <v>397</v>
      </c>
      <c r="M197" s="15" t="s">
        <v>395</v>
      </c>
      <c r="N197" s="15" t="s">
        <v>430</v>
      </c>
      <c r="O197" s="15"/>
      <c r="P197" s="15"/>
      <c r="Q197" s="15"/>
      <c r="R197" s="15" t="s">
        <v>388</v>
      </c>
      <c r="S197" s="15" t="s">
        <v>389</v>
      </c>
      <c r="T197" s="15" t="s">
        <v>397</v>
      </c>
      <c r="U197" s="15" t="s">
        <v>395</v>
      </c>
      <c r="V197" s="15" t="s">
        <v>430</v>
      </c>
      <c r="AA197" s="15"/>
      <c r="AB197" s="15" t="s">
        <v>388</v>
      </c>
      <c r="AC197" s="15" t="s">
        <v>389</v>
      </c>
      <c r="AD197" s="15" t="s">
        <v>397</v>
      </c>
      <c r="AE197" s="15" t="s">
        <v>395</v>
      </c>
      <c r="AF197" s="15" t="s">
        <v>430</v>
      </c>
      <c r="AG197" s="15"/>
      <c r="AH197" s="15"/>
      <c r="AI197" s="15"/>
      <c r="AJ197" s="15" t="s">
        <v>388</v>
      </c>
      <c r="AK197" s="15" t="s">
        <v>389</v>
      </c>
      <c r="AL197" s="15" t="s">
        <v>397</v>
      </c>
      <c r="AM197" s="15" t="s">
        <v>395</v>
      </c>
      <c r="AN197" s="15" t="s">
        <v>430</v>
      </c>
      <c r="AO197" s="15"/>
      <c r="AP197" s="15"/>
      <c r="AQ197" s="15"/>
      <c r="AR197" s="15" t="s">
        <v>388</v>
      </c>
      <c r="AS197" s="15" t="s">
        <v>389</v>
      </c>
      <c r="AT197" s="15" t="s">
        <v>397</v>
      </c>
      <c r="AU197" s="15" t="s">
        <v>395</v>
      </c>
      <c r="AV197" s="15" t="s">
        <v>430</v>
      </c>
      <c r="BA197" s="15"/>
      <c r="BB197" s="15" t="s">
        <v>388</v>
      </c>
      <c r="BC197" s="15" t="s">
        <v>389</v>
      </c>
      <c r="BD197" s="15" t="s">
        <v>397</v>
      </c>
      <c r="BE197" s="15" t="s">
        <v>395</v>
      </c>
      <c r="BF197" s="15" t="s">
        <v>430</v>
      </c>
      <c r="BG197" s="15"/>
      <c r="BH197" s="15"/>
      <c r="BI197" s="15"/>
      <c r="BJ197" s="15" t="s">
        <v>388</v>
      </c>
      <c r="BK197" s="15" t="s">
        <v>389</v>
      </c>
      <c r="BL197" s="15" t="s">
        <v>397</v>
      </c>
      <c r="BM197" s="15" t="s">
        <v>395</v>
      </c>
      <c r="BN197" s="15" t="s">
        <v>430</v>
      </c>
      <c r="BO197" s="15"/>
      <c r="BP197" s="15"/>
      <c r="BQ197" s="15"/>
      <c r="BR197" s="15" t="s">
        <v>388</v>
      </c>
      <c r="BS197" s="15" t="s">
        <v>389</v>
      </c>
      <c r="BT197" s="15" t="s">
        <v>397</v>
      </c>
      <c r="BU197" s="15" t="s">
        <v>395</v>
      </c>
      <c r="BV197" s="15" t="s">
        <v>430</v>
      </c>
    </row>
    <row r="198" spans="1:74" x14ac:dyDescent="0.35">
      <c r="A198" s="15" t="s">
        <v>418</v>
      </c>
      <c r="B198" s="13">
        <v>0.60499999999999998</v>
      </c>
      <c r="C198" s="13">
        <v>0.58099999999999996</v>
      </c>
      <c r="D198" s="13">
        <v>0.68500000000000005</v>
      </c>
      <c r="E198" s="42">
        <v>0.73899999999999999</v>
      </c>
      <c r="F198" s="13">
        <v>0.63800000000000001</v>
      </c>
      <c r="G198" s="15"/>
      <c r="H198" s="15"/>
      <c r="I198" s="15" t="s">
        <v>418</v>
      </c>
      <c r="J198" s="43">
        <v>0.42899999999999999</v>
      </c>
      <c r="K198" s="43">
        <v>0.51100000000000001</v>
      </c>
      <c r="L198" s="43">
        <v>0.46500000000000002</v>
      </c>
      <c r="M198" s="42">
        <v>0.52100000000000002</v>
      </c>
      <c r="N198" s="43">
        <v>0.497</v>
      </c>
      <c r="O198" s="15"/>
      <c r="P198" s="15"/>
      <c r="Q198" s="15" t="s">
        <v>418</v>
      </c>
      <c r="R198" s="3">
        <v>0.17199999999999999</v>
      </c>
      <c r="S198" s="3">
        <v>0.192</v>
      </c>
      <c r="T198" s="8">
        <v>0.23100000000000001</v>
      </c>
      <c r="U198" s="3">
        <v>0.22</v>
      </c>
      <c r="V198" s="3">
        <v>0.184</v>
      </c>
      <c r="AA198" s="15" t="s">
        <v>418</v>
      </c>
      <c r="AB198" s="15">
        <v>0.59499999999999997</v>
      </c>
      <c r="AC198" s="15">
        <v>0.63</v>
      </c>
      <c r="AD198" s="15">
        <v>0.64290000000000003</v>
      </c>
      <c r="AE198" s="42">
        <v>0.69099999999999995</v>
      </c>
      <c r="AF198" s="15">
        <v>0.64400000000000002</v>
      </c>
      <c r="AG198" s="15"/>
      <c r="AH198" s="15"/>
      <c r="AI198" s="15" t="s">
        <v>418</v>
      </c>
      <c r="AJ198" s="13">
        <v>0.46800000000000003</v>
      </c>
      <c r="AK198" s="13">
        <v>0.47899999999999998</v>
      </c>
      <c r="AL198" s="13">
        <v>0.49099999999999999</v>
      </c>
      <c r="AM198" s="43">
        <v>0.52200000000000002</v>
      </c>
      <c r="AN198" s="42">
        <v>0.59660000000000002</v>
      </c>
      <c r="AO198" s="15"/>
      <c r="AP198" s="15"/>
      <c r="AQ198" s="15" t="s">
        <v>418</v>
      </c>
      <c r="AR198" s="15">
        <v>0.16400000000000001</v>
      </c>
      <c r="AS198" s="15">
        <v>0.20200000000000001</v>
      </c>
      <c r="AT198" s="15">
        <v>0.20100000000000001</v>
      </c>
      <c r="AU198" s="42">
        <v>0.20300000000000001</v>
      </c>
      <c r="AV198" s="15">
        <v>0.184</v>
      </c>
      <c r="BA198" s="15" t="s">
        <v>418</v>
      </c>
      <c r="BB198" s="15">
        <v>0.57799999999999996</v>
      </c>
      <c r="BC198" s="15">
        <v>0.59099999999999997</v>
      </c>
      <c r="BD198" s="15">
        <v>0.62</v>
      </c>
      <c r="BE198" s="21">
        <v>0.71919999999999995</v>
      </c>
      <c r="BF198" s="15">
        <v>0.65400000000000003</v>
      </c>
      <c r="BG198" s="15"/>
      <c r="BH198" s="15"/>
      <c r="BI198" s="15" t="s">
        <v>418</v>
      </c>
      <c r="BJ198" s="13">
        <v>0.47099999999999997</v>
      </c>
      <c r="BK198" s="13">
        <v>0.438</v>
      </c>
      <c r="BL198" s="13">
        <v>0.503</v>
      </c>
      <c r="BM198" s="42">
        <v>0.52300000000000002</v>
      </c>
      <c r="BN198" s="13">
        <v>0.51100000000000001</v>
      </c>
      <c r="BO198" s="15"/>
      <c r="BP198" s="15"/>
      <c r="BQ198" s="15" t="s">
        <v>418</v>
      </c>
      <c r="BR198" s="13">
        <v>0.185</v>
      </c>
      <c r="BS198" s="13">
        <v>0.191</v>
      </c>
      <c r="BT198" s="13">
        <v>0.20699999999999999</v>
      </c>
      <c r="BU198" s="42">
        <v>0.2102</v>
      </c>
      <c r="BV198" s="13">
        <v>0.19900000000000001</v>
      </c>
    </row>
    <row r="199" spans="1:74" x14ac:dyDescent="0.35">
      <c r="A199" s="15" t="s">
        <v>419</v>
      </c>
      <c r="B199" s="13">
        <v>0.59399999999999997</v>
      </c>
      <c r="C199" s="13">
        <v>0.59</v>
      </c>
      <c r="D199" s="13">
        <v>0.66500000000000004</v>
      </c>
      <c r="E199" s="42">
        <v>0.72499999999999998</v>
      </c>
      <c r="F199" s="13">
        <v>0.64500000000000002</v>
      </c>
      <c r="G199" s="15"/>
      <c r="H199" s="15"/>
      <c r="I199" s="15" t="s">
        <v>419</v>
      </c>
      <c r="J199" s="43">
        <v>0.42899999999999999</v>
      </c>
      <c r="K199" s="43">
        <v>0.40799999999999997</v>
      </c>
      <c r="L199" s="43">
        <v>0.48299999999999998</v>
      </c>
      <c r="M199" s="42">
        <v>0.48699999999999999</v>
      </c>
      <c r="N199" s="43">
        <v>0.47799999999999998</v>
      </c>
      <c r="O199" s="15"/>
      <c r="P199" s="15"/>
      <c r="Q199" s="15" t="s">
        <v>419</v>
      </c>
      <c r="R199" s="3">
        <v>0.17</v>
      </c>
      <c r="S199" s="3">
        <v>0.16600000000000001</v>
      </c>
      <c r="T199" s="8">
        <v>0.20799999999999999</v>
      </c>
      <c r="U199" s="8">
        <v>0.20799999999999999</v>
      </c>
      <c r="V199" s="3">
        <v>0.193</v>
      </c>
      <c r="AA199" s="15" t="s">
        <v>420</v>
      </c>
      <c r="AB199" s="15">
        <v>0.56200000000000006</v>
      </c>
      <c r="AC199" s="15">
        <v>0.60399999999999998</v>
      </c>
      <c r="AD199" s="15">
        <v>0.70299999999999996</v>
      </c>
      <c r="AE199" s="8">
        <v>0.69599999999999995</v>
      </c>
      <c r="AF199" s="15">
        <v>0.60799999999999998</v>
      </c>
      <c r="AG199" s="15"/>
      <c r="AH199" s="15"/>
      <c r="AI199" s="15" t="s">
        <v>420</v>
      </c>
      <c r="AJ199" s="13">
        <v>0.35099999999999998</v>
      </c>
      <c r="AK199" s="13">
        <v>0.38</v>
      </c>
      <c r="AL199" s="13">
        <v>0.38300000000000001</v>
      </c>
      <c r="AM199" s="43">
        <v>0.39200000000000002</v>
      </c>
      <c r="AN199" s="42">
        <v>0.44500000000000001</v>
      </c>
      <c r="AO199" s="15"/>
      <c r="AP199" s="15"/>
      <c r="AQ199" s="15" t="s">
        <v>420</v>
      </c>
      <c r="AR199" s="15">
        <v>0.16900000000000001</v>
      </c>
      <c r="AS199" s="15">
        <v>0.17499999999999999</v>
      </c>
      <c r="AT199" s="15">
        <v>0.187</v>
      </c>
      <c r="AU199" s="3">
        <v>0.184</v>
      </c>
      <c r="AV199" s="8">
        <v>0.19</v>
      </c>
      <c r="BA199" s="15" t="s">
        <v>420</v>
      </c>
      <c r="BB199" s="15">
        <v>0.56000000000000005</v>
      </c>
      <c r="BC199" s="15">
        <v>0.57799999999999996</v>
      </c>
      <c r="BD199" s="15">
        <v>0.68100000000000005</v>
      </c>
      <c r="BE199" s="8">
        <v>0.74199999999999999</v>
      </c>
      <c r="BF199" s="15">
        <v>0.59799999999999998</v>
      </c>
      <c r="BG199" s="15"/>
      <c r="BH199" s="15"/>
      <c r="BI199" s="15" t="s">
        <v>420</v>
      </c>
      <c r="BJ199" s="13">
        <v>0.375</v>
      </c>
      <c r="BK199" s="13">
        <v>0.38500000000000001</v>
      </c>
      <c r="BL199" s="13">
        <v>0.41</v>
      </c>
      <c r="BM199" s="43">
        <v>0.41799999999999998</v>
      </c>
      <c r="BN199" s="42">
        <v>0.439</v>
      </c>
      <c r="BO199" s="15"/>
      <c r="BP199" s="15"/>
      <c r="BQ199" s="15" t="s">
        <v>420</v>
      </c>
      <c r="BR199" s="13">
        <v>0.19500000000000001</v>
      </c>
      <c r="BS199" s="13">
        <v>0.191</v>
      </c>
      <c r="BT199" s="13">
        <v>0.20599999999999999</v>
      </c>
      <c r="BU199" s="43">
        <v>0.19600000000000001</v>
      </c>
      <c r="BV199" s="42">
        <v>0.214</v>
      </c>
    </row>
    <row r="200" spans="1:74" x14ac:dyDescent="0.35">
      <c r="A200" s="15" t="s">
        <v>420</v>
      </c>
      <c r="B200" s="13">
        <v>0.58899999999999997</v>
      </c>
      <c r="C200" s="13">
        <v>0.54</v>
      </c>
      <c r="D200" s="13">
        <v>0.59399999999999997</v>
      </c>
      <c r="E200" s="42">
        <v>0.748</v>
      </c>
      <c r="F200" s="13">
        <v>0.60299999999999998</v>
      </c>
      <c r="G200" s="15"/>
      <c r="H200" s="15"/>
      <c r="I200" s="15" t="s">
        <v>420</v>
      </c>
      <c r="J200" s="43">
        <v>0.40300000000000002</v>
      </c>
      <c r="K200" s="43">
        <v>0.39300000000000002</v>
      </c>
      <c r="L200" s="43">
        <v>0.40300000000000002</v>
      </c>
      <c r="M200" s="43">
        <v>0.44400000000000001</v>
      </c>
      <c r="N200" s="42">
        <v>0.46800000000000003</v>
      </c>
      <c r="O200" s="15"/>
      <c r="P200" s="15"/>
      <c r="Q200" s="15" t="s">
        <v>420</v>
      </c>
      <c r="R200" s="3">
        <v>0.183</v>
      </c>
      <c r="S200" s="3">
        <v>0.157</v>
      </c>
      <c r="T200" s="3">
        <v>0.18099999999999999</v>
      </c>
      <c r="U200" s="3">
        <v>0.21</v>
      </c>
      <c r="V200" s="8">
        <v>0.22</v>
      </c>
      <c r="AA200" s="15" t="s">
        <v>422</v>
      </c>
      <c r="AB200" s="15">
        <v>0.57199999999999995</v>
      </c>
      <c r="AC200" s="15">
        <v>0.57899999999999996</v>
      </c>
      <c r="AD200" s="15">
        <v>0.622</v>
      </c>
      <c r="AE200" s="8">
        <v>0.70599999999999996</v>
      </c>
      <c r="AF200" s="15">
        <v>0.61699999999999999</v>
      </c>
      <c r="AG200" s="15"/>
      <c r="AH200" s="15"/>
      <c r="AI200" s="15" t="s">
        <v>422</v>
      </c>
      <c r="AJ200" s="13">
        <v>0.39500000000000002</v>
      </c>
      <c r="AK200" s="13">
        <v>0.379</v>
      </c>
      <c r="AL200" s="42">
        <v>0.39800000000000002</v>
      </c>
      <c r="AM200" s="43">
        <v>0.376</v>
      </c>
      <c r="AN200" s="13">
        <v>0.39800000000000002</v>
      </c>
      <c r="AO200" s="15"/>
      <c r="AP200" s="15"/>
      <c r="AQ200" s="15" t="s">
        <v>422</v>
      </c>
      <c r="AR200" s="15">
        <v>0.161</v>
      </c>
      <c r="AS200" s="15">
        <v>0.154</v>
      </c>
      <c r="AT200" s="15">
        <v>0.16600000000000001</v>
      </c>
      <c r="AU200" s="8">
        <v>0.192</v>
      </c>
      <c r="AV200" s="15">
        <v>0.154</v>
      </c>
      <c r="BA200" s="15" t="s">
        <v>422</v>
      </c>
      <c r="BB200" s="15">
        <v>0.57699999999999996</v>
      </c>
      <c r="BC200" s="15">
        <v>0.56899999999999995</v>
      </c>
      <c r="BD200" s="15">
        <v>0.60799999999999998</v>
      </c>
      <c r="BE200" s="8">
        <v>0.70199999999999996</v>
      </c>
      <c r="BF200" s="15">
        <v>0.6</v>
      </c>
      <c r="BG200" s="15"/>
      <c r="BH200" s="15"/>
      <c r="BI200" s="15" t="s">
        <v>422</v>
      </c>
      <c r="BJ200" s="13">
        <v>0.38</v>
      </c>
      <c r="BK200" s="13">
        <v>0.36799999999999999</v>
      </c>
      <c r="BL200" s="42">
        <v>0.39200000000000002</v>
      </c>
      <c r="BM200" s="43">
        <v>0.39100000000000001</v>
      </c>
      <c r="BN200" s="13">
        <v>0.371</v>
      </c>
      <c r="BO200" s="15"/>
      <c r="BP200" s="15"/>
      <c r="BQ200" s="15" t="s">
        <v>422</v>
      </c>
      <c r="BR200" s="13">
        <v>0.184</v>
      </c>
      <c r="BS200" s="13">
        <v>0.16800000000000001</v>
      </c>
      <c r="BT200" s="13">
        <v>0.16700000000000001</v>
      </c>
      <c r="BU200" s="42">
        <v>0.183</v>
      </c>
      <c r="BV200" s="13">
        <v>0.158</v>
      </c>
    </row>
    <row r="201" spans="1:74" x14ac:dyDescent="0.35">
      <c r="A201" s="15" t="s">
        <v>421</v>
      </c>
      <c r="B201" s="13">
        <v>0.55700000000000005</v>
      </c>
      <c r="C201" s="13">
        <v>0.57499999999999996</v>
      </c>
      <c r="D201" s="13">
        <v>0.65700000000000003</v>
      </c>
      <c r="E201" s="42">
        <v>0.74399999999999999</v>
      </c>
      <c r="F201" s="13">
        <v>0.61199999999999999</v>
      </c>
      <c r="G201" s="15"/>
      <c r="H201" s="15"/>
      <c r="I201" s="15" t="s">
        <v>421</v>
      </c>
      <c r="J201" s="43">
        <v>0.39600000000000002</v>
      </c>
      <c r="K201" s="43">
        <v>0.38800000000000001</v>
      </c>
      <c r="L201" s="43">
        <v>0.38300000000000001</v>
      </c>
      <c r="M201" s="43">
        <v>0.4</v>
      </c>
      <c r="N201" s="42">
        <v>0.43</v>
      </c>
      <c r="O201" s="15"/>
      <c r="P201" s="15"/>
      <c r="Q201" s="15" t="s">
        <v>421</v>
      </c>
      <c r="R201" s="3">
        <v>0.17499999999999999</v>
      </c>
      <c r="S201" s="3">
        <v>0.17499999999999999</v>
      </c>
      <c r="T201" s="3">
        <v>0.16400000000000001</v>
      </c>
      <c r="U201" s="8">
        <v>0.19900000000000001</v>
      </c>
      <c r="V201" s="3">
        <v>0.192</v>
      </c>
      <c r="AA201" s="15" t="s">
        <v>419</v>
      </c>
      <c r="AB201" s="15">
        <v>0.57699999999999996</v>
      </c>
      <c r="AC201" s="15">
        <v>0.56499999999999995</v>
      </c>
      <c r="AD201" s="15">
        <v>0.66300000000000003</v>
      </c>
      <c r="AE201" s="8">
        <v>0.70899999999999996</v>
      </c>
      <c r="AF201" s="15">
        <v>0.65500000000000003</v>
      </c>
      <c r="AG201" s="15"/>
      <c r="AH201" s="15"/>
      <c r="AI201" s="15" t="s">
        <v>419</v>
      </c>
      <c r="AJ201" s="13">
        <v>0.433</v>
      </c>
      <c r="AK201" s="13">
        <v>0.436</v>
      </c>
      <c r="AL201" s="13">
        <v>0.48</v>
      </c>
      <c r="AM201" s="13">
        <v>0.48199999999999998</v>
      </c>
      <c r="AN201" s="42">
        <v>0.498</v>
      </c>
      <c r="AO201" s="15"/>
      <c r="AP201" s="15"/>
      <c r="AQ201" s="15" t="s">
        <v>419</v>
      </c>
      <c r="AR201" s="15">
        <v>0.16200000000000001</v>
      </c>
      <c r="AS201" s="15">
        <v>0.161</v>
      </c>
      <c r="AT201" s="15">
        <v>0.217</v>
      </c>
      <c r="AU201" s="8">
        <v>0.19600000000000001</v>
      </c>
      <c r="AV201" s="15">
        <v>0.187</v>
      </c>
      <c r="BA201" s="15" t="s">
        <v>419</v>
      </c>
      <c r="BB201" s="15">
        <v>0.58599999999999997</v>
      </c>
      <c r="BC201" s="15">
        <v>0.57799999999999996</v>
      </c>
      <c r="BD201" s="15">
        <v>0.64300000000000002</v>
      </c>
      <c r="BE201" s="8">
        <v>0.72</v>
      </c>
      <c r="BF201" s="15">
        <v>0.63700000000000001</v>
      </c>
      <c r="BG201" s="15"/>
      <c r="BH201" s="15"/>
      <c r="BI201" s="15" t="s">
        <v>419</v>
      </c>
      <c r="BJ201" s="13">
        <v>0.47099999999999997</v>
      </c>
      <c r="BK201" s="13">
        <v>0.435</v>
      </c>
      <c r="BL201" s="13">
        <v>0.45</v>
      </c>
      <c r="BM201" s="13">
        <v>0.47099999999999997</v>
      </c>
      <c r="BN201" s="42">
        <v>0.53</v>
      </c>
      <c r="BO201" s="15"/>
      <c r="BP201" s="15"/>
      <c r="BQ201" s="15" t="s">
        <v>419</v>
      </c>
      <c r="BR201" s="13">
        <v>0.19900000000000001</v>
      </c>
      <c r="BS201" s="13">
        <v>0.17699999999999999</v>
      </c>
      <c r="BT201" s="13">
        <v>0.184</v>
      </c>
      <c r="BU201" s="42">
        <v>0.21099999999999999</v>
      </c>
      <c r="BV201" s="13">
        <v>0.18099999999999999</v>
      </c>
    </row>
    <row r="202" spans="1:74" x14ac:dyDescent="0.35">
      <c r="A202" s="15" t="s">
        <v>422</v>
      </c>
      <c r="B202" s="13">
        <v>0.58199999999999996</v>
      </c>
      <c r="C202" s="13">
        <v>0.56299999999999994</v>
      </c>
      <c r="D202" s="13">
        <v>0.629</v>
      </c>
      <c r="E202" s="42">
        <v>0.73899999999999999</v>
      </c>
      <c r="F202" s="13">
        <v>0.61</v>
      </c>
      <c r="G202" s="15"/>
      <c r="H202" s="15"/>
      <c r="I202" s="15" t="s">
        <v>422</v>
      </c>
      <c r="J202" s="43">
        <v>0.372</v>
      </c>
      <c r="K202" s="43">
        <v>0.36799999999999999</v>
      </c>
      <c r="L202" s="43">
        <v>0.39</v>
      </c>
      <c r="M202" s="42">
        <v>0.40500000000000003</v>
      </c>
      <c r="N202" s="43">
        <v>0.38300000000000001</v>
      </c>
      <c r="O202" s="15"/>
      <c r="P202" s="15"/>
      <c r="Q202" s="15" t="s">
        <v>422</v>
      </c>
      <c r="R202" s="3">
        <v>0.16300000000000001</v>
      </c>
      <c r="S202" s="3">
        <v>0.16700000000000001</v>
      </c>
      <c r="T202" s="3">
        <v>0.17699999999999999</v>
      </c>
      <c r="U202" s="8">
        <v>0.20599999999999999</v>
      </c>
      <c r="V202" s="3">
        <v>0.14799999999999999</v>
      </c>
      <c r="AA202" s="15" t="s">
        <v>421</v>
      </c>
      <c r="AB202" s="15">
        <v>0.55300000000000005</v>
      </c>
      <c r="AC202" s="15">
        <v>0.56299999999999994</v>
      </c>
      <c r="AD202" s="15">
        <v>0.64200000000000002</v>
      </c>
      <c r="AE202" s="8">
        <v>0.73699999999999999</v>
      </c>
      <c r="AF202" s="15">
        <v>0.57599999999999996</v>
      </c>
      <c r="AG202" s="15"/>
      <c r="AH202" s="15"/>
      <c r="AI202" s="15" t="s">
        <v>421</v>
      </c>
      <c r="AJ202" s="13">
        <v>0.35499999999999998</v>
      </c>
      <c r="AK202" s="13">
        <v>0.35699999999999998</v>
      </c>
      <c r="AL202" s="13">
        <v>0.36</v>
      </c>
      <c r="AM202" s="13">
        <v>0.41199999999999998</v>
      </c>
      <c r="AN202" s="42">
        <v>0.45900000000000002</v>
      </c>
      <c r="AO202" s="15"/>
      <c r="AP202" s="15"/>
      <c r="AQ202" s="15" t="s">
        <v>421</v>
      </c>
      <c r="AR202" s="15">
        <v>0.158</v>
      </c>
      <c r="AS202" s="15">
        <v>0.16400000000000001</v>
      </c>
      <c r="AT202" s="15">
        <v>0.18</v>
      </c>
      <c r="AU202" s="15">
        <v>0.185</v>
      </c>
      <c r="AV202" s="8">
        <v>0.20399999999999999</v>
      </c>
      <c r="BA202" s="15" t="s">
        <v>421</v>
      </c>
      <c r="BB202" s="15">
        <v>0.54900000000000004</v>
      </c>
      <c r="BC202" s="15">
        <v>0.55700000000000005</v>
      </c>
      <c r="BD202" s="15">
        <v>0.69699999999999995</v>
      </c>
      <c r="BE202" s="8">
        <v>0.73</v>
      </c>
      <c r="BF202" s="15">
        <v>0.60399999999999998</v>
      </c>
      <c r="BG202" s="15"/>
      <c r="BH202" s="15"/>
      <c r="BI202" s="15" t="s">
        <v>421</v>
      </c>
      <c r="BJ202" s="13">
        <v>0.39400000000000002</v>
      </c>
      <c r="BK202" s="13">
        <v>0.379</v>
      </c>
      <c r="BL202" s="13">
        <v>0.437</v>
      </c>
      <c r="BM202" s="42">
        <v>0.49299999999999999</v>
      </c>
      <c r="BN202" s="13">
        <v>0.42499999999999999</v>
      </c>
      <c r="BO202" s="15"/>
      <c r="BP202" s="15"/>
      <c r="BQ202" s="15" t="s">
        <v>421</v>
      </c>
      <c r="BR202" s="13">
        <v>0.16700000000000001</v>
      </c>
      <c r="BS202" s="13">
        <v>0.17799999999999999</v>
      </c>
      <c r="BT202" s="13">
        <v>0.20100000000000001</v>
      </c>
      <c r="BU202" s="42">
        <v>0.21099999999999999</v>
      </c>
      <c r="BV202" s="13">
        <v>0.19600000000000001</v>
      </c>
    </row>
    <row r="203" spans="1:74" x14ac:dyDescent="0.35">
      <c r="A203" s="15" t="s">
        <v>423</v>
      </c>
      <c r="B203" s="13">
        <v>0.54100000000000004</v>
      </c>
      <c r="C203" s="13">
        <v>0.56100000000000005</v>
      </c>
      <c r="D203" s="13">
        <v>0.65100000000000002</v>
      </c>
      <c r="E203" s="42">
        <v>0.70299999999999996</v>
      </c>
      <c r="F203" s="13">
        <v>0.60699999999999998</v>
      </c>
      <c r="G203" s="15"/>
      <c r="H203" s="15"/>
      <c r="I203" s="15" t="s">
        <v>423</v>
      </c>
      <c r="J203" s="43">
        <v>0.378</v>
      </c>
      <c r="K203" s="43">
        <v>0.36099999999999999</v>
      </c>
      <c r="L203" s="43">
        <v>0.39900000000000002</v>
      </c>
      <c r="M203" s="42">
        <v>0.41199999999999998</v>
      </c>
      <c r="N203" s="43">
        <v>0.40300000000000002</v>
      </c>
      <c r="O203" s="15"/>
      <c r="P203" s="15"/>
      <c r="Q203" s="15" t="s">
        <v>423</v>
      </c>
      <c r="R203" s="3">
        <v>0.14899999999999999</v>
      </c>
      <c r="S203" s="3">
        <v>0.16600000000000001</v>
      </c>
      <c r="T203" s="8">
        <v>0.182</v>
      </c>
      <c r="U203" s="3">
        <v>0.18</v>
      </c>
      <c r="V203" s="3">
        <v>0.153</v>
      </c>
      <c r="AA203" s="15" t="s">
        <v>423</v>
      </c>
      <c r="AB203" s="15">
        <v>0.56399999999999995</v>
      </c>
      <c r="AC203" s="15">
        <v>0.57399999999999995</v>
      </c>
      <c r="AD203" s="15">
        <v>0.62</v>
      </c>
      <c r="AE203" s="8">
        <v>0.66900000000000004</v>
      </c>
      <c r="AF203" s="15">
        <v>0.63900000000000001</v>
      </c>
      <c r="AG203" s="15"/>
      <c r="AH203" s="15"/>
      <c r="AI203" s="15" t="s">
        <v>423</v>
      </c>
      <c r="AJ203" s="13">
        <v>0.41799999999999998</v>
      </c>
      <c r="AK203" s="13">
        <v>0.38</v>
      </c>
      <c r="AL203" s="13">
        <v>0.39700000000000002</v>
      </c>
      <c r="AM203" s="42">
        <v>0.40600000000000003</v>
      </c>
      <c r="AN203" s="13">
        <v>0.38300000000000001</v>
      </c>
      <c r="AO203" s="15"/>
      <c r="AP203" s="15"/>
      <c r="AQ203" s="15" t="s">
        <v>423</v>
      </c>
      <c r="AR203" s="15">
        <v>0.16900000000000001</v>
      </c>
      <c r="AS203" s="15">
        <v>0.154</v>
      </c>
      <c r="AT203" s="8">
        <v>0.17299999999999999</v>
      </c>
      <c r="AU203" s="15">
        <v>0.16500000000000001</v>
      </c>
      <c r="AV203" s="15">
        <v>0.16400000000000001</v>
      </c>
      <c r="BA203" s="15" t="s">
        <v>423</v>
      </c>
      <c r="BB203" s="15">
        <v>0.56299999999999994</v>
      </c>
      <c r="BC203" s="15">
        <v>0.54600000000000004</v>
      </c>
      <c r="BD203" s="15">
        <v>0.64200000000000002</v>
      </c>
      <c r="BE203" s="8">
        <v>0.67500000000000004</v>
      </c>
      <c r="BF203" s="15">
        <v>0.61099999999999999</v>
      </c>
      <c r="BG203" s="15"/>
      <c r="BH203" s="15"/>
      <c r="BI203" s="15" t="s">
        <v>423</v>
      </c>
      <c r="BJ203" s="13">
        <v>0.36099999999999999</v>
      </c>
      <c r="BK203" s="13">
        <v>0.40300000000000002</v>
      </c>
      <c r="BL203" s="13">
        <v>0.40400000000000003</v>
      </c>
      <c r="BM203" s="42">
        <v>0.40600000000000003</v>
      </c>
      <c r="BN203" s="13">
        <v>0.378</v>
      </c>
      <c r="BO203" s="15"/>
      <c r="BP203" s="15"/>
      <c r="BQ203" s="15" t="s">
        <v>423</v>
      </c>
      <c r="BR203" s="13">
        <v>0.153</v>
      </c>
      <c r="BS203" s="13">
        <v>0.154</v>
      </c>
      <c r="BT203" s="13">
        <v>0.17100000000000001</v>
      </c>
      <c r="BU203" s="42">
        <v>0.17399999999999999</v>
      </c>
      <c r="BV203" s="13">
        <v>0.16500000000000001</v>
      </c>
    </row>
    <row r="204" spans="1:74" x14ac:dyDescent="0.35">
      <c r="A204" s="15"/>
      <c r="B204" s="13">
        <f>AVERAGE(B198:B203)</f>
        <v>0.57799999999999996</v>
      </c>
      <c r="C204" s="13">
        <f>AVERAGE(C198:C203)</f>
        <v>0.56833333333333325</v>
      </c>
      <c r="D204" s="13">
        <f>AVERAGE(D198:D203)</f>
        <v>0.64683333333333337</v>
      </c>
      <c r="E204" s="42">
        <f>AVERAGE(E198:E203)</f>
        <v>0.73299999999999998</v>
      </c>
      <c r="F204" s="13">
        <f>AVERAGE(F198:F203)</f>
        <v>0.61916666666666664</v>
      </c>
      <c r="G204" s="15"/>
      <c r="H204" s="15"/>
      <c r="I204" s="15"/>
      <c r="J204" s="43">
        <f>AVERAGE(J198:J203)</f>
        <v>0.40116666666666667</v>
      </c>
      <c r="K204" s="43">
        <f>AVERAGE(K198:K203)</f>
        <v>0.40483333333333338</v>
      </c>
      <c r="L204" s="43">
        <f>AVERAGE(L198:L203)</f>
        <v>0.42050000000000004</v>
      </c>
      <c r="M204" s="42">
        <f>AVERAGE(M198:M203)</f>
        <v>0.44483333333333325</v>
      </c>
      <c r="N204" s="43">
        <f>AVERAGE(N198:N203)</f>
        <v>0.44316666666666671</v>
      </c>
      <c r="O204" s="15"/>
      <c r="P204" s="15"/>
      <c r="Q204" s="15"/>
      <c r="R204" s="13">
        <f>AVERAGE(R198:R203)</f>
        <v>0.16866666666666666</v>
      </c>
      <c r="S204" s="13">
        <f>AVERAGE(S198:S203)</f>
        <v>0.17049999999999998</v>
      </c>
      <c r="T204" s="13">
        <f>AVERAGE(T198:T203)</f>
        <v>0.1905</v>
      </c>
      <c r="U204" s="42">
        <f>AVERAGE(U198:U203)</f>
        <v>0.20383333333333331</v>
      </c>
      <c r="V204" s="13">
        <f>AVERAGE(V198:V203)</f>
        <v>0.18166666666666664</v>
      </c>
      <c r="AA204" s="15"/>
      <c r="AB204" s="13">
        <f>AVERAGE(AB198:AB203)</f>
        <v>0.57050000000000001</v>
      </c>
      <c r="AC204" s="13">
        <f t="shared" ref="AC204:AF204" si="12">AVERAGE(AC198:AC203)</f>
        <v>0.58583333333333332</v>
      </c>
      <c r="AD204" s="13">
        <f t="shared" si="12"/>
        <v>0.6488166666666666</v>
      </c>
      <c r="AE204" s="42">
        <f t="shared" si="12"/>
        <v>0.70133333333333336</v>
      </c>
      <c r="AF204" s="13">
        <f t="shared" si="12"/>
        <v>0.62316666666666665</v>
      </c>
      <c r="AG204" s="15"/>
      <c r="AH204" s="15"/>
      <c r="AI204" s="15"/>
      <c r="AJ204" s="13">
        <f>AVERAGE(AJ198:AJ203)</f>
        <v>0.40333333333333332</v>
      </c>
      <c r="AK204" s="13">
        <f t="shared" ref="AK204:AN204" si="13">AVERAGE(AK198:AK203)</f>
        <v>0.40183333333333326</v>
      </c>
      <c r="AL204" s="13">
        <f t="shared" si="13"/>
        <v>0.41816666666666674</v>
      </c>
      <c r="AM204" s="13">
        <f t="shared" si="13"/>
        <v>0.4316666666666667</v>
      </c>
      <c r="AN204" s="42">
        <f t="shared" si="13"/>
        <v>0.46326666666666666</v>
      </c>
      <c r="AO204" s="15"/>
      <c r="AP204" s="15"/>
      <c r="AQ204" s="15"/>
      <c r="AR204" s="69">
        <f>AVERAGE(AR198:AR203)</f>
        <v>0.16383333333333336</v>
      </c>
      <c r="AS204" s="69">
        <f t="shared" ref="AS204:AV204" si="14">AVERAGE(AS198:AS203)</f>
        <v>0.16833333333333333</v>
      </c>
      <c r="AT204" s="69">
        <f t="shared" si="14"/>
        <v>0.18733333333333335</v>
      </c>
      <c r="AU204" s="21">
        <f t="shared" si="14"/>
        <v>0.1875</v>
      </c>
      <c r="AV204" s="69">
        <f t="shared" si="14"/>
        <v>0.18049999999999999</v>
      </c>
      <c r="BA204" s="15"/>
      <c r="BB204" s="69">
        <f>AVERAGE(BB198:BB203)</f>
        <v>0.56883333333333319</v>
      </c>
      <c r="BC204" s="69">
        <f t="shared" ref="BC204:BF204" si="15">AVERAGE(BC198:BC203)</f>
        <v>0.5698333333333333</v>
      </c>
      <c r="BD204" s="69">
        <f t="shared" si="15"/>
        <v>0.64850000000000008</v>
      </c>
      <c r="BE204" s="21">
        <f>AVERAGE(BE198:BE203)</f>
        <v>0.7147</v>
      </c>
      <c r="BF204" s="69">
        <f t="shared" si="15"/>
        <v>0.61733333333333329</v>
      </c>
      <c r="BG204" s="15"/>
      <c r="BH204" s="15"/>
      <c r="BI204" s="15"/>
      <c r="BJ204" s="13">
        <f>AVERAGE(BJ198:BJ203)</f>
        <v>0.40866666666666668</v>
      </c>
      <c r="BK204" s="13">
        <f t="shared" ref="BK204:BN204" si="16">AVERAGE(BK198:BK203)</f>
        <v>0.40133333333333332</v>
      </c>
      <c r="BL204" s="13">
        <f t="shared" si="16"/>
        <v>0.4326666666666667</v>
      </c>
      <c r="BM204" s="42">
        <f t="shared" si="16"/>
        <v>0.45033333333333331</v>
      </c>
      <c r="BN204" s="13">
        <f t="shared" si="16"/>
        <v>0.4423333333333333</v>
      </c>
      <c r="BO204" s="15"/>
      <c r="BP204" s="15"/>
      <c r="BQ204" s="15"/>
      <c r="BR204" s="13">
        <f>AVERAGE(BR198:BR203)</f>
        <v>0.18050000000000002</v>
      </c>
      <c r="BS204" s="13">
        <f t="shared" ref="BS204:BV204" si="17">AVERAGE(BS198:BS203)</f>
        <v>0.17649999999999999</v>
      </c>
      <c r="BT204" s="13">
        <f t="shared" si="17"/>
        <v>0.18933333333333335</v>
      </c>
      <c r="BU204" s="42">
        <f t="shared" si="17"/>
        <v>0.19753333333333331</v>
      </c>
      <c r="BV204" s="13">
        <f t="shared" si="17"/>
        <v>0.1855</v>
      </c>
    </row>
    <row r="205" spans="1:74" x14ac:dyDescent="0.35">
      <c r="A205" s="15"/>
      <c r="B205" s="15"/>
      <c r="C205" s="15"/>
      <c r="D205" s="15"/>
      <c r="E205" s="15"/>
      <c r="F205" s="15"/>
      <c r="G205" s="15"/>
      <c r="H205" s="15"/>
      <c r="I205" s="15"/>
      <c r="J205" s="15"/>
      <c r="K205" s="15"/>
      <c r="L205" s="15"/>
      <c r="M205" s="15"/>
      <c r="N205" s="15"/>
      <c r="O205" s="15"/>
      <c r="P205" s="15"/>
      <c r="Q205" s="15"/>
      <c r="R205" s="15"/>
      <c r="S205" s="15"/>
      <c r="T205" s="15"/>
      <c r="U205" s="15"/>
      <c r="V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BA205" s="15"/>
      <c r="BB205" s="15"/>
      <c r="BC205" s="15"/>
      <c r="BD205" s="15"/>
      <c r="BE205" s="15"/>
      <c r="BF205" s="15"/>
      <c r="BG205" s="15"/>
      <c r="BH205" s="15"/>
      <c r="BI205" s="15"/>
      <c r="BJ205" s="13"/>
      <c r="BK205" s="13"/>
      <c r="BL205" s="13"/>
      <c r="BM205" s="13"/>
      <c r="BN205" s="13"/>
      <c r="BO205" s="15"/>
      <c r="BP205" s="15"/>
      <c r="BQ205" s="15"/>
      <c r="BR205" s="15"/>
      <c r="BS205" s="15"/>
      <c r="BT205" s="15"/>
      <c r="BU205" s="15"/>
      <c r="BV205" s="15"/>
    </row>
    <row r="206" spans="1:74" x14ac:dyDescent="0.35">
      <c r="A206" s="15"/>
      <c r="B206" s="15"/>
      <c r="C206" s="15"/>
      <c r="D206" s="15"/>
      <c r="E206" s="15"/>
      <c r="F206" s="15"/>
      <c r="G206" s="15"/>
      <c r="H206" s="15"/>
      <c r="I206" s="15"/>
      <c r="J206" s="15"/>
      <c r="K206" s="15"/>
      <c r="L206" s="15"/>
      <c r="M206" s="15"/>
      <c r="N206" s="15"/>
      <c r="O206" s="15"/>
      <c r="P206" s="15"/>
      <c r="Q206" s="15"/>
      <c r="R206" s="15"/>
      <c r="S206" s="15"/>
      <c r="T206" s="15"/>
      <c r="U206" s="15"/>
      <c r="V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row>
    <row r="207" spans="1:74" x14ac:dyDescent="0.35">
      <c r="A207" s="15"/>
      <c r="B207" s="15"/>
      <c r="C207" s="15"/>
      <c r="D207" s="15"/>
      <c r="E207" s="15"/>
      <c r="F207" s="15"/>
      <c r="G207" s="15"/>
      <c r="H207" s="15"/>
      <c r="I207" s="15"/>
      <c r="J207" s="15"/>
      <c r="K207" s="15"/>
      <c r="L207" s="15"/>
      <c r="M207" s="15"/>
      <c r="N207" s="15"/>
      <c r="O207" s="15"/>
      <c r="P207" s="15"/>
      <c r="Q207" s="15"/>
      <c r="R207" s="15"/>
      <c r="S207" s="15"/>
      <c r="T207" s="15"/>
      <c r="U207" s="15"/>
      <c r="V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row>
    <row r="208" spans="1:74" x14ac:dyDescent="0.35">
      <c r="A208" s="15"/>
      <c r="B208" s="15"/>
      <c r="C208" s="15"/>
      <c r="D208" s="15"/>
      <c r="E208" s="15"/>
      <c r="F208" s="15"/>
      <c r="G208" s="15"/>
      <c r="H208" s="15"/>
      <c r="I208" s="15"/>
      <c r="J208" s="15"/>
      <c r="K208" s="15"/>
      <c r="L208" s="15"/>
      <c r="M208" s="15"/>
      <c r="N208" s="15"/>
      <c r="O208" s="15"/>
      <c r="P208" s="15"/>
      <c r="Q208" s="15"/>
      <c r="R208" s="15"/>
      <c r="S208" s="15"/>
      <c r="T208" s="15"/>
      <c r="U208" s="15"/>
      <c r="V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row>
    <row r="209" spans="1:74" x14ac:dyDescent="0.35">
      <c r="A209" s="15"/>
      <c r="B209" s="15"/>
      <c r="C209" s="15"/>
      <c r="D209" s="15"/>
      <c r="E209" s="15"/>
      <c r="F209" s="15"/>
      <c r="G209" s="15"/>
      <c r="H209" s="15"/>
      <c r="I209" s="15"/>
      <c r="J209" s="15"/>
      <c r="K209" s="15"/>
      <c r="L209" s="15"/>
      <c r="M209" s="15"/>
      <c r="N209" s="15"/>
      <c r="O209" s="15"/>
      <c r="P209" s="15"/>
      <c r="Q209" s="15"/>
      <c r="R209" s="15"/>
      <c r="S209" s="15"/>
      <c r="T209" s="15"/>
      <c r="U209" s="15"/>
      <c r="V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row>
    <row r="210" spans="1:74" x14ac:dyDescent="0.35">
      <c r="A210" s="15"/>
      <c r="B210" s="15"/>
      <c r="C210" s="15"/>
      <c r="D210" s="15"/>
      <c r="E210" s="15"/>
      <c r="F210" s="15"/>
      <c r="G210" s="15"/>
      <c r="H210" s="15"/>
      <c r="I210" s="15"/>
      <c r="J210" s="15"/>
      <c r="K210" s="15"/>
      <c r="L210" s="15"/>
      <c r="M210" s="15"/>
      <c r="N210" s="15"/>
      <c r="O210" s="15"/>
      <c r="P210" s="15"/>
      <c r="Q210" s="15"/>
      <c r="R210" s="15"/>
      <c r="S210" s="15"/>
      <c r="T210" s="15"/>
      <c r="U210" s="15"/>
      <c r="V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row>
    <row r="211" spans="1:74" x14ac:dyDescent="0.35">
      <c r="A211" s="15"/>
      <c r="B211" s="15"/>
      <c r="C211" s="15"/>
      <c r="D211" s="15"/>
      <c r="E211" s="15"/>
      <c r="F211" s="15"/>
      <c r="G211" s="15"/>
      <c r="H211" s="15"/>
      <c r="I211" s="15"/>
      <c r="J211" s="15"/>
      <c r="K211" s="15"/>
      <c r="L211" s="15"/>
      <c r="M211" s="15"/>
      <c r="N211" s="15"/>
      <c r="O211" s="15"/>
      <c r="P211" s="15"/>
      <c r="Q211" s="15"/>
      <c r="R211" s="15"/>
      <c r="S211" s="15"/>
      <c r="T211" s="15"/>
      <c r="U211" s="15"/>
      <c r="V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row>
    <row r="212" spans="1:74" x14ac:dyDescent="0.35">
      <c r="A212" s="15"/>
      <c r="B212" s="15"/>
      <c r="C212" s="15"/>
      <c r="D212" s="15"/>
      <c r="E212" s="15"/>
      <c r="F212" s="15"/>
      <c r="G212" s="15"/>
      <c r="H212" s="15"/>
      <c r="I212" s="15"/>
      <c r="J212" s="15"/>
      <c r="K212" s="15"/>
      <c r="L212" s="15"/>
      <c r="M212" s="15"/>
      <c r="N212" s="15"/>
      <c r="O212" s="15"/>
      <c r="P212" s="15"/>
      <c r="Q212" s="15"/>
      <c r="R212" s="15"/>
      <c r="S212" s="15"/>
      <c r="T212" s="15"/>
      <c r="U212" s="15"/>
      <c r="V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row>
    <row r="213" spans="1:74" x14ac:dyDescent="0.35">
      <c r="A213" s="15"/>
      <c r="B213" s="15"/>
      <c r="C213" s="15"/>
      <c r="D213" s="15"/>
      <c r="E213" s="15"/>
      <c r="F213" s="15"/>
      <c r="G213" s="15"/>
      <c r="H213" s="15"/>
      <c r="I213" s="15"/>
      <c r="J213" s="15"/>
      <c r="K213" s="15"/>
      <c r="L213" s="15"/>
      <c r="M213" s="15"/>
      <c r="N213" s="15"/>
      <c r="O213" s="15"/>
      <c r="P213" s="15"/>
      <c r="Q213" s="15"/>
      <c r="R213" s="15"/>
      <c r="S213" s="15"/>
      <c r="T213" s="15"/>
      <c r="U213" s="15"/>
      <c r="V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row>
    <row r="214" spans="1:74" x14ac:dyDescent="0.35">
      <c r="A214" s="15"/>
      <c r="B214" s="15"/>
      <c r="C214" s="15"/>
      <c r="D214" s="15"/>
      <c r="E214" s="15"/>
      <c r="F214" s="15"/>
      <c r="G214" s="15"/>
      <c r="H214" s="15"/>
      <c r="I214" s="15"/>
      <c r="J214" s="15"/>
      <c r="K214" s="15"/>
      <c r="L214" s="15"/>
      <c r="M214" s="15"/>
      <c r="N214" s="15"/>
      <c r="O214" s="15"/>
      <c r="P214" s="15"/>
      <c r="Q214" s="15"/>
      <c r="R214" s="15"/>
      <c r="S214" s="15"/>
      <c r="T214" s="15"/>
      <c r="U214" s="15"/>
      <c r="V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row>
    <row r="215" spans="1:74" x14ac:dyDescent="0.35">
      <c r="A215" s="15"/>
      <c r="B215" s="15"/>
      <c r="C215" s="15"/>
      <c r="D215" s="15"/>
      <c r="E215" s="15"/>
      <c r="F215" s="15"/>
      <c r="G215" s="15"/>
      <c r="H215" s="15"/>
      <c r="I215" s="15"/>
      <c r="J215" s="15"/>
      <c r="K215" s="15"/>
      <c r="L215" s="15"/>
      <c r="M215" s="15"/>
      <c r="N215" s="15"/>
      <c r="O215" s="15"/>
      <c r="P215" s="15"/>
      <c r="Q215" s="15"/>
      <c r="R215" s="15"/>
      <c r="S215" s="15"/>
      <c r="T215" s="15"/>
      <c r="U215" s="15"/>
      <c r="V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row>
    <row r="216" spans="1:74" x14ac:dyDescent="0.35">
      <c r="A216" s="15"/>
      <c r="B216" s="15"/>
      <c r="C216" s="15"/>
      <c r="D216" s="15"/>
      <c r="E216" s="15"/>
      <c r="F216" s="15"/>
      <c r="G216" s="15"/>
      <c r="H216" s="15"/>
      <c r="I216" s="15"/>
      <c r="J216" s="15"/>
      <c r="K216" s="15"/>
      <c r="L216" s="15"/>
      <c r="M216" s="15"/>
      <c r="N216" s="15"/>
      <c r="O216" s="15"/>
      <c r="P216" s="15"/>
      <c r="Q216" s="15"/>
      <c r="R216" s="15"/>
      <c r="S216" s="15"/>
      <c r="T216" s="15"/>
      <c r="U216" s="15"/>
      <c r="V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row>
    <row r="217" spans="1:74" x14ac:dyDescent="0.35">
      <c r="A217" s="15"/>
      <c r="B217" s="15"/>
      <c r="C217" s="15"/>
      <c r="D217" s="15"/>
      <c r="E217" s="15"/>
      <c r="F217" s="15"/>
      <c r="G217" s="15"/>
      <c r="H217" s="15"/>
      <c r="I217" s="15"/>
      <c r="J217" s="15"/>
      <c r="K217" s="15"/>
      <c r="L217" s="15"/>
      <c r="M217" s="15"/>
      <c r="N217" s="15"/>
      <c r="O217" s="15"/>
      <c r="P217" s="15"/>
      <c r="Q217" s="15"/>
      <c r="R217" s="15"/>
      <c r="S217" s="15"/>
      <c r="T217" s="15"/>
      <c r="U217" s="15"/>
      <c r="V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row>
    <row r="218" spans="1:74" x14ac:dyDescent="0.35">
      <c r="A218" s="15"/>
      <c r="B218" s="15"/>
      <c r="C218" s="15"/>
      <c r="D218" s="15"/>
      <c r="E218" s="15"/>
      <c r="F218" s="15"/>
      <c r="G218" s="15"/>
      <c r="H218" s="15"/>
      <c r="I218" s="15"/>
      <c r="J218" s="15"/>
      <c r="K218" s="15"/>
      <c r="L218" s="15"/>
      <c r="M218" s="15"/>
      <c r="N218" s="15"/>
      <c r="O218" s="15"/>
      <c r="P218" s="15"/>
      <c r="Q218" s="15"/>
      <c r="R218" s="15"/>
      <c r="S218" s="15"/>
      <c r="T218" s="15"/>
      <c r="U218" s="15"/>
      <c r="V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row>
    <row r="219" spans="1:74" x14ac:dyDescent="0.35">
      <c r="A219" s="15"/>
      <c r="B219" s="15"/>
      <c r="C219" s="15"/>
      <c r="D219" s="15"/>
      <c r="E219" s="15"/>
      <c r="F219" s="15"/>
      <c r="G219" s="15"/>
      <c r="H219" s="15"/>
      <c r="I219" s="15"/>
      <c r="J219" s="15"/>
      <c r="K219" s="15"/>
      <c r="L219" s="15"/>
      <c r="M219" s="15"/>
      <c r="N219" s="15"/>
      <c r="O219" s="15"/>
      <c r="P219" s="15"/>
      <c r="Q219" s="15"/>
      <c r="R219" s="15"/>
      <c r="S219" s="15"/>
      <c r="T219" s="15"/>
      <c r="U219" s="15"/>
      <c r="V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row>
    <row r="220" spans="1:74" x14ac:dyDescent="0.35">
      <c r="A220" s="15"/>
      <c r="B220" s="15"/>
      <c r="C220" s="15"/>
      <c r="D220" s="15"/>
      <c r="E220" s="15"/>
      <c r="F220" s="15"/>
      <c r="G220" s="15"/>
      <c r="H220" s="15"/>
      <c r="I220" s="15"/>
      <c r="J220" s="15"/>
      <c r="K220" s="15"/>
      <c r="L220" s="15"/>
      <c r="M220" s="15"/>
      <c r="N220" s="15"/>
      <c r="O220" s="15"/>
      <c r="P220" s="15"/>
      <c r="Q220" s="15"/>
      <c r="R220" s="15"/>
      <c r="S220" s="15"/>
      <c r="T220" s="15"/>
      <c r="U220" s="15"/>
      <c r="V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row>
    <row r="221" spans="1:74" x14ac:dyDescent="0.35">
      <c r="A221" s="15"/>
      <c r="B221" s="15"/>
      <c r="C221" s="15"/>
      <c r="D221" s="15"/>
      <c r="E221" s="15"/>
      <c r="F221" s="15"/>
      <c r="G221" s="15"/>
      <c r="H221" s="15"/>
      <c r="I221" s="15"/>
      <c r="J221" s="15"/>
      <c r="K221" s="15"/>
      <c r="L221" s="15"/>
      <c r="M221" s="15"/>
      <c r="N221" s="15"/>
      <c r="O221" s="15"/>
      <c r="P221" s="15"/>
      <c r="Q221" s="15"/>
      <c r="R221" s="15"/>
      <c r="S221" s="15"/>
      <c r="T221" s="15"/>
      <c r="U221" s="15"/>
      <c r="V221" s="15"/>
    </row>
    <row r="222" spans="1:74" x14ac:dyDescent="0.35">
      <c r="A222" s="15"/>
      <c r="B222" s="15"/>
      <c r="C222" s="15"/>
      <c r="D222" s="15"/>
      <c r="E222" s="15"/>
      <c r="F222" s="15"/>
      <c r="G222" s="15"/>
      <c r="H222" s="15"/>
      <c r="I222" s="15"/>
      <c r="J222" s="15"/>
      <c r="K222" s="15"/>
      <c r="L222" s="15"/>
      <c r="M222" s="15"/>
      <c r="N222" s="15"/>
      <c r="O222" s="15"/>
      <c r="P222" s="15"/>
      <c r="Q222" s="15"/>
      <c r="R222" s="15"/>
      <c r="S222" s="15"/>
      <c r="T222" s="15"/>
      <c r="U222" s="15"/>
      <c r="V222" s="15"/>
    </row>
    <row r="223" spans="1:74" x14ac:dyDescent="0.35">
      <c r="A223" s="8" t="s">
        <v>425</v>
      </c>
      <c r="B223" s="15"/>
      <c r="C223" s="15"/>
      <c r="D223" s="15"/>
      <c r="E223" s="15"/>
      <c r="F223" s="15"/>
      <c r="G223" s="15"/>
      <c r="H223" s="15"/>
      <c r="I223" s="8" t="s">
        <v>428</v>
      </c>
      <c r="J223" s="15"/>
      <c r="K223" s="15"/>
      <c r="L223" s="15"/>
      <c r="M223" s="15"/>
      <c r="N223" s="15"/>
      <c r="O223" s="15"/>
      <c r="P223" s="15"/>
      <c r="Q223" s="8" t="s">
        <v>426</v>
      </c>
      <c r="R223" s="19" t="s">
        <v>427</v>
      </c>
      <c r="S223" s="15"/>
      <c r="T223" s="15"/>
      <c r="U223" s="15"/>
      <c r="V223" s="15"/>
      <c r="AA223" s="8" t="s">
        <v>425</v>
      </c>
      <c r="AB223" s="15"/>
      <c r="AC223" s="15"/>
      <c r="AD223" s="15"/>
      <c r="AE223" s="15"/>
      <c r="AF223" s="15"/>
      <c r="AG223" s="15"/>
      <c r="AH223" s="15"/>
      <c r="AI223" s="8" t="s">
        <v>428</v>
      </c>
      <c r="AJ223" s="15"/>
      <c r="AK223" s="15"/>
      <c r="AL223" s="15"/>
      <c r="AM223" s="15"/>
      <c r="AN223" s="15"/>
      <c r="AO223" s="15"/>
      <c r="AP223" s="15"/>
      <c r="AQ223" s="8" t="s">
        <v>426</v>
      </c>
      <c r="AR223" s="19" t="s">
        <v>427</v>
      </c>
      <c r="AS223" s="15"/>
      <c r="AT223" s="15"/>
      <c r="AU223" s="15"/>
      <c r="AV223" s="15"/>
      <c r="BA223" s="8" t="s">
        <v>425</v>
      </c>
      <c r="BB223" s="15"/>
      <c r="BC223" s="15"/>
      <c r="BD223" s="15"/>
      <c r="BE223" s="15"/>
      <c r="BF223" s="15"/>
      <c r="BG223" s="15"/>
      <c r="BH223" s="15"/>
      <c r="BI223" s="8" t="s">
        <v>428</v>
      </c>
      <c r="BJ223" s="15"/>
      <c r="BK223" s="15"/>
      <c r="BL223" s="15"/>
      <c r="BM223" s="15"/>
      <c r="BN223" s="15"/>
      <c r="BO223" s="15"/>
      <c r="BP223" s="15"/>
      <c r="BQ223" s="8" t="s">
        <v>426</v>
      </c>
      <c r="BR223" s="19" t="s">
        <v>427</v>
      </c>
      <c r="BS223" s="15"/>
      <c r="BT223" s="15"/>
      <c r="BU223" s="15"/>
      <c r="BV223" s="15"/>
    </row>
    <row r="224" spans="1:74" x14ac:dyDescent="0.35">
      <c r="A224" s="15"/>
      <c r="B224" s="15" t="s">
        <v>388</v>
      </c>
      <c r="C224" s="15" t="s">
        <v>389</v>
      </c>
      <c r="D224" s="15" t="s">
        <v>397</v>
      </c>
      <c r="E224" s="15" t="s">
        <v>395</v>
      </c>
      <c r="F224" s="15" t="s">
        <v>430</v>
      </c>
      <c r="G224" s="15"/>
      <c r="H224" s="15"/>
      <c r="I224" s="15"/>
      <c r="J224" s="15" t="s">
        <v>388</v>
      </c>
      <c r="K224" s="15" t="s">
        <v>389</v>
      </c>
      <c r="L224" s="15" t="s">
        <v>397</v>
      </c>
      <c r="M224" s="15" t="s">
        <v>395</v>
      </c>
      <c r="N224" s="15" t="s">
        <v>430</v>
      </c>
      <c r="O224" s="15"/>
      <c r="P224" s="15"/>
      <c r="Q224" s="15"/>
      <c r="R224" s="15" t="s">
        <v>388</v>
      </c>
      <c r="S224" s="15" t="s">
        <v>389</v>
      </c>
      <c r="T224" s="15" t="s">
        <v>397</v>
      </c>
      <c r="U224" s="15" t="s">
        <v>395</v>
      </c>
      <c r="V224" s="15" t="s">
        <v>430</v>
      </c>
      <c r="AA224" s="15"/>
      <c r="AB224" s="15" t="s">
        <v>388</v>
      </c>
      <c r="AC224" s="15" t="s">
        <v>389</v>
      </c>
      <c r="AD224" s="15" t="s">
        <v>397</v>
      </c>
      <c r="AE224" s="15" t="s">
        <v>395</v>
      </c>
      <c r="AF224" s="15" t="s">
        <v>430</v>
      </c>
      <c r="AG224" s="15"/>
      <c r="AH224" s="15"/>
      <c r="AI224" s="15"/>
      <c r="AJ224" s="15" t="s">
        <v>388</v>
      </c>
      <c r="AK224" s="15" t="s">
        <v>389</v>
      </c>
      <c r="AL224" s="15" t="s">
        <v>397</v>
      </c>
      <c r="AM224" s="15" t="s">
        <v>395</v>
      </c>
      <c r="AN224" s="15" t="s">
        <v>430</v>
      </c>
      <c r="AO224" s="15"/>
      <c r="AP224" s="15"/>
      <c r="AQ224" s="15"/>
      <c r="AR224" s="15" t="s">
        <v>388</v>
      </c>
      <c r="AS224" s="15" t="s">
        <v>389</v>
      </c>
      <c r="AT224" s="15" t="s">
        <v>397</v>
      </c>
      <c r="AU224" s="15" t="s">
        <v>395</v>
      </c>
      <c r="AV224" s="15" t="s">
        <v>430</v>
      </c>
      <c r="BA224" s="15"/>
      <c r="BB224" s="15" t="s">
        <v>388</v>
      </c>
      <c r="BC224" s="15" t="s">
        <v>389</v>
      </c>
      <c r="BD224" s="15" t="s">
        <v>397</v>
      </c>
      <c r="BE224" s="15" t="s">
        <v>395</v>
      </c>
      <c r="BF224" s="15" t="s">
        <v>430</v>
      </c>
      <c r="BG224" s="15"/>
      <c r="BH224" s="15"/>
      <c r="BI224" s="15"/>
      <c r="BJ224" s="15" t="s">
        <v>388</v>
      </c>
      <c r="BK224" s="15" t="s">
        <v>389</v>
      </c>
      <c r="BL224" s="15" t="s">
        <v>397</v>
      </c>
      <c r="BM224" s="15" t="s">
        <v>395</v>
      </c>
      <c r="BN224" s="15" t="s">
        <v>430</v>
      </c>
      <c r="BO224" s="15"/>
      <c r="BP224" s="15"/>
      <c r="BQ224" s="15"/>
      <c r="BR224" s="15" t="s">
        <v>388</v>
      </c>
      <c r="BS224" s="15" t="s">
        <v>389</v>
      </c>
      <c r="BT224" s="15" t="s">
        <v>397</v>
      </c>
      <c r="BU224" s="15" t="s">
        <v>395</v>
      </c>
      <c r="BV224" s="15" t="s">
        <v>430</v>
      </c>
    </row>
    <row r="225" spans="1:74" x14ac:dyDescent="0.35">
      <c r="A225" s="15" t="s">
        <v>418</v>
      </c>
      <c r="B225" s="3">
        <v>0.42499999999999999</v>
      </c>
      <c r="C225" s="3">
        <v>0.442</v>
      </c>
      <c r="D225" s="3">
        <v>0.48599999999999999</v>
      </c>
      <c r="E225" s="8">
        <v>0.49099999999999999</v>
      </c>
      <c r="F225" s="3">
        <v>0.42799999999999999</v>
      </c>
      <c r="G225" s="15"/>
      <c r="H225" s="15"/>
      <c r="I225" s="15" t="s">
        <v>418</v>
      </c>
      <c r="J225" s="3">
        <v>0.186</v>
      </c>
      <c r="K225" s="3">
        <v>0.21</v>
      </c>
      <c r="L225" s="3">
        <v>0.27600000000000002</v>
      </c>
      <c r="M225" s="8">
        <v>0.30399999999999999</v>
      </c>
      <c r="N225" s="3">
        <v>0.27600000000000002</v>
      </c>
      <c r="O225" s="15"/>
      <c r="P225" s="15"/>
      <c r="Q225" s="15" t="s">
        <v>418</v>
      </c>
      <c r="R225" s="13">
        <v>0.42299999999999999</v>
      </c>
      <c r="S225" s="13">
        <v>0.46400000000000002</v>
      </c>
      <c r="T225" s="13">
        <v>0.52100000000000002</v>
      </c>
      <c r="U225" s="42">
        <v>0.54300000000000004</v>
      </c>
      <c r="V225" s="13">
        <v>0.44800000000000001</v>
      </c>
      <c r="AA225" s="15" t="s">
        <v>418</v>
      </c>
      <c r="AB225" s="13">
        <v>0.42899999999999999</v>
      </c>
      <c r="AC225" s="13">
        <v>0.45400000000000001</v>
      </c>
      <c r="AD225" s="42">
        <v>0.47299999999999998</v>
      </c>
      <c r="AE225" s="43">
        <v>0.46100000000000002</v>
      </c>
      <c r="AF225" s="13">
        <v>0.46400000000000002</v>
      </c>
      <c r="AG225" s="15"/>
      <c r="AH225" s="15"/>
      <c r="AI225" s="15" t="s">
        <v>418</v>
      </c>
      <c r="AJ225" s="13">
        <v>0.25700000000000001</v>
      </c>
      <c r="AK225" s="13">
        <v>0.29699999999999999</v>
      </c>
      <c r="AL225" s="13">
        <v>0.29099999999999998</v>
      </c>
      <c r="AM225" s="43">
        <v>0.32200000000000001</v>
      </c>
      <c r="AN225" s="42">
        <v>0.40300000000000002</v>
      </c>
      <c r="AO225" s="15"/>
      <c r="AP225" s="15"/>
      <c r="AQ225" s="15" t="s">
        <v>418</v>
      </c>
      <c r="AR225" s="13">
        <v>0.42299999999999999</v>
      </c>
      <c r="AS225" s="13">
        <v>0.44790000000000002</v>
      </c>
      <c r="AT225" s="13">
        <v>0.50700000000000001</v>
      </c>
      <c r="AU225" s="42">
        <v>0.54600000000000004</v>
      </c>
      <c r="AV225" s="13">
        <v>0.51400000000000001</v>
      </c>
      <c r="BA225" s="15" t="s">
        <v>418</v>
      </c>
      <c r="BB225" s="15">
        <v>0.439</v>
      </c>
      <c r="BC225" s="15">
        <v>0.42599999999999999</v>
      </c>
      <c r="BD225" s="15">
        <v>0.46300000000000002</v>
      </c>
      <c r="BE225" s="21">
        <v>0.48770000000000002</v>
      </c>
      <c r="BF225" s="15">
        <v>0.46400000000000002</v>
      </c>
      <c r="BG225" s="15"/>
      <c r="BH225" s="15"/>
      <c r="BI225" s="15" t="s">
        <v>418</v>
      </c>
      <c r="BJ225" s="13">
        <v>0.255</v>
      </c>
      <c r="BK225" s="13">
        <v>0.28000000000000003</v>
      </c>
      <c r="BL225" s="13">
        <v>0.28999999999999998</v>
      </c>
      <c r="BM225" s="43">
        <v>0.32800000000000001</v>
      </c>
      <c r="BN225" s="42">
        <v>0.33100000000000002</v>
      </c>
      <c r="BO225" s="15"/>
      <c r="BP225" s="15"/>
      <c r="BQ225" s="15" t="s">
        <v>418</v>
      </c>
      <c r="BR225" s="15">
        <v>0.41599999999999998</v>
      </c>
      <c r="BS225" s="15">
        <v>0.42399999999999999</v>
      </c>
      <c r="BT225" s="15">
        <v>0.46700000000000003</v>
      </c>
      <c r="BU225" s="21">
        <v>0.57199999999999995</v>
      </c>
      <c r="BV225" s="15">
        <v>0.502</v>
      </c>
    </row>
    <row r="226" spans="1:74" x14ac:dyDescent="0.35">
      <c r="A226" s="15" t="s">
        <v>419</v>
      </c>
      <c r="B226" s="3">
        <v>0.41599999999999998</v>
      </c>
      <c r="C226" s="3">
        <v>0.42199999999999999</v>
      </c>
      <c r="D226" s="3">
        <v>0.46700000000000003</v>
      </c>
      <c r="E226" s="8">
        <v>0.48699999999999999</v>
      </c>
      <c r="F226" s="3">
        <v>0.44900000000000001</v>
      </c>
      <c r="G226" s="15"/>
      <c r="H226" s="15"/>
      <c r="I226" s="15" t="s">
        <v>419</v>
      </c>
      <c r="J226" s="3">
        <v>0.21</v>
      </c>
      <c r="K226" s="3">
        <v>0.2</v>
      </c>
      <c r="L226" s="3">
        <v>0.27800000000000002</v>
      </c>
      <c r="M226" s="3">
        <v>0.27500000000000002</v>
      </c>
      <c r="N226" s="8">
        <v>0.30099999999999999</v>
      </c>
      <c r="O226" s="15"/>
      <c r="P226" s="15"/>
      <c r="Q226" s="15" t="s">
        <v>419</v>
      </c>
      <c r="R226" s="13">
        <v>0.38600000000000001</v>
      </c>
      <c r="S226" s="13">
        <v>0.40200000000000002</v>
      </c>
      <c r="T226" s="13">
        <v>0.51900000000000002</v>
      </c>
      <c r="U226" s="42">
        <v>0.55000000000000004</v>
      </c>
      <c r="V226" s="13">
        <v>0.504</v>
      </c>
      <c r="AA226" s="15" t="s">
        <v>420</v>
      </c>
      <c r="AB226" s="13">
        <v>0.41299999999999998</v>
      </c>
      <c r="AC226" s="13">
        <v>0.42599999999999999</v>
      </c>
      <c r="AD226" s="42">
        <v>0.46899999999999997</v>
      </c>
      <c r="AE226" s="43">
        <v>0.439</v>
      </c>
      <c r="AF226" s="13">
        <v>0.42499999999999999</v>
      </c>
      <c r="AG226" s="15"/>
      <c r="AH226" s="15"/>
      <c r="AI226" s="15" t="s">
        <v>420</v>
      </c>
      <c r="AJ226" s="13">
        <v>0.18</v>
      </c>
      <c r="AK226" s="13">
        <v>0.21299999999999999</v>
      </c>
      <c r="AL226" s="13">
        <v>0.218</v>
      </c>
      <c r="AM226" s="43">
        <v>0.23</v>
      </c>
      <c r="AN226" s="42">
        <v>0.26800000000000002</v>
      </c>
      <c r="AO226" s="15"/>
      <c r="AP226" s="15"/>
      <c r="AQ226" s="15" t="s">
        <v>420</v>
      </c>
      <c r="AR226" s="13">
        <v>0.38500000000000001</v>
      </c>
      <c r="AS226" s="13">
        <v>0.42059999999999997</v>
      </c>
      <c r="AT226" s="13">
        <v>0.48</v>
      </c>
      <c r="AU226" s="42">
        <v>0.51300000000000001</v>
      </c>
      <c r="AV226" s="13">
        <v>0.42099999999999999</v>
      </c>
      <c r="BA226" s="15" t="s">
        <v>420</v>
      </c>
      <c r="BB226" s="15">
        <v>0.40799999999999997</v>
      </c>
      <c r="BC226" s="15">
        <v>0.41</v>
      </c>
      <c r="BD226" s="8">
        <v>0.48</v>
      </c>
      <c r="BE226" s="3">
        <v>0.46600000000000003</v>
      </c>
      <c r="BF226" s="15">
        <v>0.42899999999999999</v>
      </c>
      <c r="BG226" s="15"/>
      <c r="BH226" s="15"/>
      <c r="BI226" s="15" t="s">
        <v>420</v>
      </c>
      <c r="BJ226" s="13">
        <v>0.20399999999999999</v>
      </c>
      <c r="BK226" s="13">
        <v>0.21299999999999999</v>
      </c>
      <c r="BL226" s="13">
        <v>0.23200000000000001</v>
      </c>
      <c r="BM226" s="43">
        <v>0.25700000000000001</v>
      </c>
      <c r="BN226" s="42">
        <v>0.27200000000000002</v>
      </c>
      <c r="BO226" s="15"/>
      <c r="BP226" s="15"/>
      <c r="BQ226" s="15" t="s">
        <v>420</v>
      </c>
      <c r="BR226" s="15">
        <v>0.35599999999999998</v>
      </c>
      <c r="BS226" s="15">
        <v>0.38600000000000001</v>
      </c>
      <c r="BT226" s="15">
        <v>0.505</v>
      </c>
      <c r="BU226" s="8">
        <v>0.54300000000000004</v>
      </c>
      <c r="BV226" s="15">
        <v>0.41599999999999998</v>
      </c>
    </row>
    <row r="227" spans="1:74" x14ac:dyDescent="0.35">
      <c r="A227" s="15" t="s">
        <v>420</v>
      </c>
      <c r="B227" s="3">
        <v>0.436</v>
      </c>
      <c r="C227" s="3">
        <v>0.38400000000000001</v>
      </c>
      <c r="D227" s="3">
        <v>0.42</v>
      </c>
      <c r="E227" s="8">
        <v>0.46800000000000003</v>
      </c>
      <c r="F227" s="3">
        <v>0.442</v>
      </c>
      <c r="G227" s="15"/>
      <c r="H227" s="15"/>
      <c r="I227" s="15" t="s">
        <v>420</v>
      </c>
      <c r="J227" s="3">
        <v>0.23100000000000001</v>
      </c>
      <c r="K227" s="3">
        <v>0.19800000000000001</v>
      </c>
      <c r="L227" s="3">
        <v>0.216</v>
      </c>
      <c r="M227" s="3">
        <v>0.27</v>
      </c>
      <c r="N227" s="8">
        <v>0.28699999999999998</v>
      </c>
      <c r="O227" s="15"/>
      <c r="P227" s="15"/>
      <c r="Q227" s="15" t="s">
        <v>420</v>
      </c>
      <c r="R227" s="13">
        <v>0.42799999999999999</v>
      </c>
      <c r="S227" s="13">
        <v>0.36899999999999999</v>
      </c>
      <c r="T227" s="13">
        <v>0.41699999999999998</v>
      </c>
      <c r="U227" s="42">
        <v>0.55200000000000005</v>
      </c>
      <c r="V227" s="13">
        <v>0.45900000000000002</v>
      </c>
      <c r="AA227" s="15" t="s">
        <v>422</v>
      </c>
      <c r="AB227" s="13">
        <v>0.4</v>
      </c>
      <c r="AC227" s="13">
        <v>0.378</v>
      </c>
      <c r="AD227" s="13">
        <v>0.41199999999999998</v>
      </c>
      <c r="AE227" s="42">
        <v>0.46400000000000002</v>
      </c>
      <c r="AF227" s="13">
        <v>0.42199999999999999</v>
      </c>
      <c r="AG227" s="15"/>
      <c r="AH227" s="15"/>
      <c r="AI227" s="15" t="s">
        <v>422</v>
      </c>
      <c r="AJ227" s="13">
        <v>0.17199999999999999</v>
      </c>
      <c r="AK227" s="13">
        <v>0.17100000000000001</v>
      </c>
      <c r="AL227" s="13">
        <v>0.186</v>
      </c>
      <c r="AM227" s="42">
        <v>0.20899999999999999</v>
      </c>
      <c r="AN227" s="13">
        <v>0.19</v>
      </c>
      <c r="AO227" s="15"/>
      <c r="AP227" s="15"/>
      <c r="AQ227" s="15" t="s">
        <v>422</v>
      </c>
      <c r="AR227" s="13">
        <v>0.38</v>
      </c>
      <c r="AS227" s="13">
        <v>0.32800000000000001</v>
      </c>
      <c r="AT227" s="13">
        <v>0.41199999999999998</v>
      </c>
      <c r="AU227" s="42">
        <v>0.52090000000000003</v>
      </c>
      <c r="AV227" s="13">
        <v>0.41799999999999998</v>
      </c>
      <c r="BA227" s="15" t="s">
        <v>422</v>
      </c>
      <c r="BB227" s="15">
        <v>0.39400000000000002</v>
      </c>
      <c r="BC227" s="15">
        <v>0.39</v>
      </c>
      <c r="BD227" s="15">
        <v>0.40600000000000003</v>
      </c>
      <c r="BE227" s="8">
        <v>0.45800000000000002</v>
      </c>
      <c r="BF227" s="15">
        <v>0.40600000000000003</v>
      </c>
      <c r="BG227" s="15"/>
      <c r="BH227" s="15"/>
      <c r="BI227" s="15" t="s">
        <v>422</v>
      </c>
      <c r="BJ227" s="13">
        <v>0.18</v>
      </c>
      <c r="BK227" s="13">
        <v>0.161</v>
      </c>
      <c r="BL227" s="13">
        <v>0.18099999999999999</v>
      </c>
      <c r="BM227" s="42">
        <v>0.20899999999999999</v>
      </c>
      <c r="BN227" s="13">
        <v>0.17</v>
      </c>
      <c r="BO227" s="15"/>
      <c r="BP227" s="15"/>
      <c r="BQ227" s="15" t="s">
        <v>422</v>
      </c>
      <c r="BR227" s="15">
        <v>0.38100000000000001</v>
      </c>
      <c r="BS227" s="15">
        <v>0.35</v>
      </c>
      <c r="BT227" s="15">
        <v>0.42499999999999999</v>
      </c>
      <c r="BU227" s="8">
        <v>0.50700000000000001</v>
      </c>
      <c r="BV227" s="15">
        <v>0.38400000000000001</v>
      </c>
    </row>
    <row r="228" spans="1:74" x14ac:dyDescent="0.35">
      <c r="A228" s="15" t="s">
        <v>421</v>
      </c>
      <c r="B228" s="3">
        <v>0.41</v>
      </c>
      <c r="C228" s="3">
        <v>0.41299999999999998</v>
      </c>
      <c r="D228" s="3">
        <v>0.43099999999999999</v>
      </c>
      <c r="E228" s="8">
        <v>0.46400000000000002</v>
      </c>
      <c r="F228" s="3">
        <v>0.436</v>
      </c>
      <c r="G228" s="15"/>
      <c r="H228" s="15"/>
      <c r="I228" s="15" t="s">
        <v>421</v>
      </c>
      <c r="J228" s="3">
        <v>0.158</v>
      </c>
      <c r="K228" s="3">
        <v>0.2</v>
      </c>
      <c r="L228" s="3">
        <v>0.22800000000000001</v>
      </c>
      <c r="M228" s="3">
        <v>0.246</v>
      </c>
      <c r="N228" s="8">
        <v>0.26700000000000002</v>
      </c>
      <c r="O228" s="15"/>
      <c r="P228" s="15"/>
      <c r="Q228" s="15" t="s">
        <v>421</v>
      </c>
      <c r="R228" s="13">
        <v>0.375</v>
      </c>
      <c r="S228" s="13">
        <v>0.38800000000000001</v>
      </c>
      <c r="T228" s="13">
        <v>0.40899999999999997</v>
      </c>
      <c r="U228" s="42">
        <v>0.501</v>
      </c>
      <c r="V228" s="13">
        <v>0.42899999999999999</v>
      </c>
      <c r="AA228" s="15" t="s">
        <v>419</v>
      </c>
      <c r="AB228" s="13">
        <v>0.42199999999999999</v>
      </c>
      <c r="AC228" s="13">
        <v>0.41199999999999998</v>
      </c>
      <c r="AD228" s="42">
        <v>0.46899999999999997</v>
      </c>
      <c r="AE228" s="13">
        <v>0.45300000000000001</v>
      </c>
      <c r="AF228" s="13">
        <v>0.45900000000000002</v>
      </c>
      <c r="AI228" s="15" t="s">
        <v>419</v>
      </c>
      <c r="AJ228" s="13">
        <v>0.218</v>
      </c>
      <c r="AK228" s="13">
        <v>0.22</v>
      </c>
      <c r="AL228" s="13">
        <v>0.28799999999999998</v>
      </c>
      <c r="AM228" s="13">
        <v>0.27900000000000003</v>
      </c>
      <c r="AN228" s="42">
        <v>0.308</v>
      </c>
      <c r="AQ228" s="15" t="s">
        <v>419</v>
      </c>
      <c r="AR228" s="13">
        <v>0.39700000000000002</v>
      </c>
      <c r="AS228" s="13">
        <v>0.379</v>
      </c>
      <c r="AT228" s="13">
        <v>0.505</v>
      </c>
      <c r="AU228" s="42">
        <v>0.55700000000000005</v>
      </c>
      <c r="AV228" s="13">
        <v>0.504</v>
      </c>
      <c r="BA228" s="15" t="s">
        <v>419</v>
      </c>
      <c r="BB228">
        <v>0.437</v>
      </c>
      <c r="BC228">
        <v>0.42899999999999999</v>
      </c>
      <c r="BD228">
        <v>0.45500000000000002</v>
      </c>
      <c r="BE228" s="8">
        <v>0.47299999999999998</v>
      </c>
      <c r="BF228">
        <v>0.44900000000000001</v>
      </c>
      <c r="BI228" s="15" t="s">
        <v>419</v>
      </c>
      <c r="BJ228" s="13">
        <v>0.27200000000000002</v>
      </c>
      <c r="BK228" s="13">
        <v>0.246</v>
      </c>
      <c r="BL228" s="13">
        <v>0.26500000000000001</v>
      </c>
      <c r="BM228" s="13">
        <v>0.27400000000000002</v>
      </c>
      <c r="BN228" s="42">
        <v>0.34200000000000003</v>
      </c>
      <c r="BQ228" s="15" t="s">
        <v>419</v>
      </c>
      <c r="BR228">
        <v>0.39600000000000002</v>
      </c>
      <c r="BS228">
        <v>0.39400000000000002</v>
      </c>
      <c r="BT228">
        <v>0.48699999999999999</v>
      </c>
      <c r="BU228" s="8">
        <v>0.58099999999999996</v>
      </c>
      <c r="BV228">
        <v>0.49099999999999999</v>
      </c>
    </row>
    <row r="229" spans="1:74" x14ac:dyDescent="0.35">
      <c r="A229" s="15" t="s">
        <v>422</v>
      </c>
      <c r="B229" s="3">
        <v>0.41</v>
      </c>
      <c r="C229" s="3">
        <v>0.36799999999999999</v>
      </c>
      <c r="D229" s="3">
        <v>0.42199999999999999</v>
      </c>
      <c r="E229" s="8">
        <v>0.45700000000000002</v>
      </c>
      <c r="F229" s="3">
        <v>0.39100000000000001</v>
      </c>
      <c r="G229" s="15"/>
      <c r="H229" s="15"/>
      <c r="I229" s="15" t="s">
        <v>422</v>
      </c>
      <c r="J229" s="3">
        <v>0.14599999999999999</v>
      </c>
      <c r="K229" s="3">
        <v>0.17299999999999999</v>
      </c>
      <c r="L229" s="3">
        <v>0.18</v>
      </c>
      <c r="M229" s="8">
        <v>0.22800000000000001</v>
      </c>
      <c r="N229" s="3">
        <v>0.21</v>
      </c>
      <c r="O229" s="15"/>
      <c r="P229" s="15"/>
      <c r="Q229" s="15" t="s">
        <v>422</v>
      </c>
      <c r="R229" s="13">
        <v>0.36599999999999999</v>
      </c>
      <c r="S229" s="13">
        <v>0.34</v>
      </c>
      <c r="T229" s="13">
        <v>0.42099999999999999</v>
      </c>
      <c r="U229" s="42">
        <v>0.54700000000000004</v>
      </c>
      <c r="V229" s="13">
        <v>0.42199999999999999</v>
      </c>
      <c r="AA229" s="15" t="s">
        <v>421</v>
      </c>
      <c r="AB229" s="13">
        <v>0.41099999999999998</v>
      </c>
      <c r="AC229" s="13">
        <v>0.41699999999999998</v>
      </c>
      <c r="AD229" s="13">
        <v>0.42099999999999999</v>
      </c>
      <c r="AE229" s="42">
        <v>0.45400000000000001</v>
      </c>
      <c r="AF229" s="13">
        <v>0.42099999999999999</v>
      </c>
      <c r="AI229" s="15" t="s">
        <v>421</v>
      </c>
      <c r="AJ229" s="13">
        <v>0.16800000000000001</v>
      </c>
      <c r="AK229" s="13">
        <v>0.19600000000000001</v>
      </c>
      <c r="AL229" s="13">
        <v>0.21</v>
      </c>
      <c r="AM229" s="13">
        <v>0.246</v>
      </c>
      <c r="AN229" s="42">
        <v>0.27600000000000002</v>
      </c>
      <c r="AQ229" s="15" t="s">
        <v>421</v>
      </c>
      <c r="AR229" s="13">
        <v>0.36699999999999999</v>
      </c>
      <c r="AS229" s="13">
        <v>0.35799999999999998</v>
      </c>
      <c r="AT229" s="13">
        <v>0.4</v>
      </c>
      <c r="AU229" s="42">
        <v>0.53800000000000003</v>
      </c>
      <c r="AV229" s="13">
        <v>0.42799999999999999</v>
      </c>
      <c r="BA229" s="15" t="s">
        <v>421</v>
      </c>
      <c r="BB229">
        <v>0.39600000000000002</v>
      </c>
      <c r="BC229">
        <v>0.41099999999999998</v>
      </c>
      <c r="BD229">
        <v>0.46700000000000003</v>
      </c>
      <c r="BE229" s="8">
        <v>0.48499999999999999</v>
      </c>
      <c r="BF229">
        <v>0.41899999999999998</v>
      </c>
      <c r="BI229" s="15" t="s">
        <v>421</v>
      </c>
      <c r="BJ229" s="13">
        <v>0.20100000000000001</v>
      </c>
      <c r="BK229" s="13">
        <v>0.182</v>
      </c>
      <c r="BL229" s="13">
        <v>0.26500000000000001</v>
      </c>
      <c r="BM229" s="42">
        <v>0.33900000000000002</v>
      </c>
      <c r="BN229" s="13">
        <v>0.246</v>
      </c>
      <c r="BQ229" s="15" t="s">
        <v>421</v>
      </c>
      <c r="BR229">
        <v>0.33700000000000002</v>
      </c>
      <c r="BS229">
        <v>0.39300000000000002</v>
      </c>
      <c r="BT229">
        <v>0.48899999999999999</v>
      </c>
      <c r="BU229" s="8">
        <v>0.54700000000000004</v>
      </c>
      <c r="BV229">
        <v>0.40600000000000003</v>
      </c>
    </row>
    <row r="230" spans="1:74" x14ac:dyDescent="0.35">
      <c r="A230" s="15" t="s">
        <v>423</v>
      </c>
      <c r="B230" s="3">
        <v>0.36599999999999999</v>
      </c>
      <c r="C230" s="3">
        <v>0.378</v>
      </c>
      <c r="D230" s="8">
        <v>0.44600000000000001</v>
      </c>
      <c r="E230" s="3">
        <v>0.42</v>
      </c>
      <c r="F230" s="3">
        <v>0.41799999999999998</v>
      </c>
      <c r="G230" s="15"/>
      <c r="H230" s="15"/>
      <c r="I230" s="15" t="s">
        <v>423</v>
      </c>
      <c r="J230" s="3">
        <v>0.17</v>
      </c>
      <c r="K230" s="3">
        <v>0.17</v>
      </c>
      <c r="L230" s="3">
        <v>0.21099999999999999</v>
      </c>
      <c r="M230" s="3">
        <v>0.20699999999999999</v>
      </c>
      <c r="N230" s="8">
        <v>0.21299999999999999</v>
      </c>
      <c r="O230" s="15"/>
      <c r="P230" s="15"/>
      <c r="Q230" s="15" t="s">
        <v>423</v>
      </c>
      <c r="R230" s="13">
        <v>0.314</v>
      </c>
      <c r="S230" s="13">
        <v>0.35</v>
      </c>
      <c r="T230" s="13">
        <v>0.45200000000000001</v>
      </c>
      <c r="U230" s="42">
        <v>0.50600000000000001</v>
      </c>
      <c r="V230" s="13">
        <v>0.38300000000000001</v>
      </c>
      <c r="AA230" s="15" t="s">
        <v>423</v>
      </c>
      <c r="AB230" s="13">
        <v>0.40500000000000003</v>
      </c>
      <c r="AC230" s="13">
        <v>0.40400000000000003</v>
      </c>
      <c r="AD230" s="13">
        <v>0.41899999999999998</v>
      </c>
      <c r="AE230" s="13">
        <v>0.40799999999999997</v>
      </c>
      <c r="AF230" s="42">
        <v>0.42499999999999999</v>
      </c>
      <c r="AI230" s="15" t="s">
        <v>423</v>
      </c>
      <c r="AJ230" s="13">
        <v>0.20300000000000001</v>
      </c>
      <c r="AK230" s="13">
        <v>0.16600000000000001</v>
      </c>
      <c r="AL230" s="13">
        <v>0.19600000000000001</v>
      </c>
      <c r="AM230" s="13">
        <v>0.185</v>
      </c>
      <c r="AN230" s="42">
        <v>0.20699999999999999</v>
      </c>
      <c r="AQ230" s="15" t="s">
        <v>423</v>
      </c>
      <c r="AR230" s="13">
        <v>0.36299999999999999</v>
      </c>
      <c r="AS230" s="13">
        <v>0.40200000000000002</v>
      </c>
      <c r="AT230" s="13">
        <v>0.438</v>
      </c>
      <c r="AU230" s="42">
        <v>0.47099999999999997</v>
      </c>
      <c r="AV230" s="13">
        <v>0.46500000000000002</v>
      </c>
      <c r="BA230" s="15" t="s">
        <v>423</v>
      </c>
      <c r="BB230">
        <v>0.38200000000000001</v>
      </c>
      <c r="BC230">
        <v>0.374</v>
      </c>
      <c r="BD230">
        <v>0.43099999999999999</v>
      </c>
      <c r="BE230" s="8">
        <v>0.438</v>
      </c>
      <c r="BF230">
        <v>0.42299999999999999</v>
      </c>
      <c r="BI230" s="15" t="s">
        <v>423</v>
      </c>
      <c r="BJ230" s="13">
        <v>0.17199999999999999</v>
      </c>
      <c r="BK230" s="13">
        <v>0.19600000000000001</v>
      </c>
      <c r="BL230" s="13">
        <v>0.20599999999999999</v>
      </c>
      <c r="BM230" s="42">
        <v>0.214</v>
      </c>
      <c r="BN230" s="13">
        <v>0.20200000000000001</v>
      </c>
      <c r="BQ230" s="15" t="s">
        <v>423</v>
      </c>
      <c r="BR230">
        <v>0.33700000000000002</v>
      </c>
      <c r="BS230">
        <v>0.33700000000000002</v>
      </c>
      <c r="BT230">
        <v>0.46500000000000002</v>
      </c>
      <c r="BU230" s="8">
        <v>0.499</v>
      </c>
      <c r="BV230">
        <v>0.39800000000000002</v>
      </c>
    </row>
    <row r="231" spans="1:74" x14ac:dyDescent="0.35">
      <c r="A231" s="15"/>
      <c r="B231" s="43">
        <f>AVERAGE(B225:B230)</f>
        <v>0.41050000000000003</v>
      </c>
      <c r="C231" s="43">
        <f>AVERAGE(C225:C230)</f>
        <v>0.40116666666666667</v>
      </c>
      <c r="D231" s="43">
        <f>AVERAGE(D225:D230)</f>
        <v>0.44533333333333336</v>
      </c>
      <c r="E231" s="42">
        <f>AVERAGE(E225:E230)</f>
        <v>0.46449999999999997</v>
      </c>
      <c r="F231" s="43">
        <f>AVERAGE(F225:F230)</f>
        <v>0.42733333333333334</v>
      </c>
      <c r="G231" s="15"/>
      <c r="H231" s="15"/>
      <c r="I231" s="15"/>
      <c r="J231" s="43">
        <f>AVERAGE(J225:J230)</f>
        <v>0.1835</v>
      </c>
      <c r="K231" s="43">
        <f>AVERAGE(K225:K230)</f>
        <v>0.19183333333333333</v>
      </c>
      <c r="L231" s="43">
        <f>AVERAGE(L225:L230)</f>
        <v>0.23150000000000001</v>
      </c>
      <c r="M231" s="43">
        <f>AVERAGE(M225:M230)</f>
        <v>0.255</v>
      </c>
      <c r="N231" s="42">
        <f>AVERAGE(N225:N230)</f>
        <v>0.25899999999999995</v>
      </c>
      <c r="O231" s="15"/>
      <c r="P231" s="15"/>
      <c r="Q231" s="15"/>
      <c r="R231" s="13">
        <f>AVERAGE(R225:R230)</f>
        <v>0.38199999999999995</v>
      </c>
      <c r="S231" s="13">
        <f>AVERAGE(S225:S230)</f>
        <v>0.38550000000000001</v>
      </c>
      <c r="T231" s="13">
        <f>AVERAGE(T225:T230)</f>
        <v>0.45649999999999996</v>
      </c>
      <c r="U231" s="42">
        <f>AVERAGE(U225:U230)</f>
        <v>0.53316666666666668</v>
      </c>
      <c r="V231" s="13">
        <f>AVERAGE(V225:V230)</f>
        <v>0.44083333333333335</v>
      </c>
      <c r="AB231" s="13">
        <f>AVERAGE(AB225:AB230)</f>
        <v>0.41333333333333327</v>
      </c>
      <c r="AC231" s="13">
        <f t="shared" ref="AC231:AF231" si="18">AVERAGE(AC225:AC230)</f>
        <v>0.41516666666666663</v>
      </c>
      <c r="AD231" s="13">
        <f t="shared" si="18"/>
        <v>0.4438333333333333</v>
      </c>
      <c r="AE231" s="42">
        <f t="shared" si="18"/>
        <v>0.44650000000000006</v>
      </c>
      <c r="AF231" s="13">
        <f t="shared" si="18"/>
        <v>0.43599999999999994</v>
      </c>
      <c r="AJ231" s="13">
        <f>AVERAGE(AJ225:AJ230)</f>
        <v>0.19966666666666666</v>
      </c>
      <c r="AK231" s="13">
        <f t="shared" ref="AK231:AN231" si="19">AVERAGE(AK225:AK230)</f>
        <v>0.21049999999999999</v>
      </c>
      <c r="AL231" s="13">
        <f t="shared" si="19"/>
        <v>0.23150000000000001</v>
      </c>
      <c r="AM231" s="13">
        <f t="shared" si="19"/>
        <v>0.24516666666666667</v>
      </c>
      <c r="AN231" s="42">
        <f t="shared" si="19"/>
        <v>0.27533333333333337</v>
      </c>
      <c r="AR231" s="13">
        <f>AVERAGE(AR225:AR230)</f>
        <v>0.38583333333333342</v>
      </c>
      <c r="AS231" s="13">
        <f t="shared" ref="AS231:AV231" si="20">AVERAGE(AS225:AS230)</f>
        <v>0.38925000000000004</v>
      </c>
      <c r="AT231" s="13">
        <f t="shared" si="20"/>
        <v>0.45700000000000002</v>
      </c>
      <c r="AU231" s="13">
        <f t="shared" si="20"/>
        <v>0.52431666666666665</v>
      </c>
      <c r="AV231" s="13">
        <f t="shared" si="20"/>
        <v>0.45833333333333331</v>
      </c>
      <c r="BB231" s="13">
        <f>AVERAGE(BB225:BB230)</f>
        <v>0.40933333333333338</v>
      </c>
      <c r="BC231" s="13">
        <f t="shared" ref="BC231:BF231" si="21">AVERAGE(BC225:BC230)</f>
        <v>0.40666666666666668</v>
      </c>
      <c r="BD231" s="13">
        <f t="shared" si="21"/>
        <v>0.45033333333333342</v>
      </c>
      <c r="BE231" s="42">
        <f t="shared" si="21"/>
        <v>0.46795000000000003</v>
      </c>
      <c r="BF231" s="13">
        <f t="shared" si="21"/>
        <v>0.43166666666666664</v>
      </c>
      <c r="BJ231" s="13">
        <f>AVERAGE(BJ225:BJ230)</f>
        <v>0.214</v>
      </c>
      <c r="BK231" s="13">
        <f t="shared" ref="BK231:BN231" si="22">AVERAGE(BK225:BK230)</f>
        <v>0.21299999999999999</v>
      </c>
      <c r="BL231" s="13">
        <f t="shared" si="22"/>
        <v>0.23983333333333334</v>
      </c>
      <c r="BM231" s="42">
        <f t="shared" si="22"/>
        <v>0.27016666666666667</v>
      </c>
      <c r="BN231" s="13">
        <f t="shared" si="22"/>
        <v>0.26050000000000001</v>
      </c>
      <c r="BR231" s="13">
        <f>AVERAGE(BR225:BR230)</f>
        <v>0.3705</v>
      </c>
      <c r="BS231" s="13">
        <f t="shared" ref="BS231:BV231" si="23">AVERAGE(BS225:BS230)</f>
        <v>0.38066666666666671</v>
      </c>
      <c r="BT231" s="13">
        <f t="shared" si="23"/>
        <v>0.47299999999999992</v>
      </c>
      <c r="BU231" s="42">
        <f t="shared" si="23"/>
        <v>0.54149999999999998</v>
      </c>
      <c r="BV231" s="13">
        <f t="shared" si="23"/>
        <v>0.4328333333333334</v>
      </c>
    </row>
    <row r="232" spans="1:74" x14ac:dyDescent="0.35">
      <c r="A232" s="15"/>
      <c r="B232" s="15"/>
      <c r="C232" s="15"/>
      <c r="D232" s="15"/>
      <c r="E232" s="15"/>
      <c r="F232" s="15"/>
      <c r="G232" s="15"/>
      <c r="H232" s="15"/>
      <c r="I232" s="15"/>
      <c r="J232" s="15"/>
      <c r="K232" s="15"/>
      <c r="L232" s="15"/>
      <c r="M232" s="15"/>
      <c r="N232" s="15"/>
      <c r="O232" s="15"/>
      <c r="P232" s="15"/>
      <c r="Q232" s="15"/>
      <c r="R232" s="13"/>
      <c r="S232" s="13"/>
      <c r="T232" s="13"/>
      <c r="U232" s="13"/>
      <c r="V232" s="13"/>
    </row>
    <row r="250" spans="1:74" x14ac:dyDescent="0.35">
      <c r="B250" t="s">
        <v>393</v>
      </c>
      <c r="J250" t="s">
        <v>394</v>
      </c>
      <c r="R250" t="s">
        <v>443</v>
      </c>
      <c r="AA250" s="15"/>
      <c r="AB250" s="15" t="s">
        <v>393</v>
      </c>
      <c r="AC250" s="15"/>
      <c r="AD250" s="15"/>
      <c r="AE250" s="15"/>
      <c r="AF250" s="15"/>
      <c r="AG250" s="15"/>
      <c r="AH250" s="15"/>
      <c r="AI250" s="15"/>
      <c r="AJ250" s="15" t="s">
        <v>394</v>
      </c>
      <c r="AK250" s="15"/>
      <c r="AL250" s="15"/>
      <c r="AM250" s="15"/>
      <c r="AN250" s="15"/>
      <c r="AO250" s="15"/>
      <c r="AP250" s="15"/>
      <c r="AQ250" s="15"/>
      <c r="AR250" s="15" t="s">
        <v>443</v>
      </c>
      <c r="AS250" s="15"/>
      <c r="AT250" s="15"/>
      <c r="AU250" s="15"/>
      <c r="AV250" s="15"/>
      <c r="BA250" s="15"/>
      <c r="BB250" s="15" t="s">
        <v>393</v>
      </c>
      <c r="BC250" s="15"/>
      <c r="BD250" s="15"/>
      <c r="BE250" s="15"/>
      <c r="BF250" s="15"/>
      <c r="BG250" s="15"/>
      <c r="BH250" s="15"/>
      <c r="BI250" s="15"/>
      <c r="BJ250" s="15" t="s">
        <v>394</v>
      </c>
      <c r="BK250" s="15"/>
      <c r="BL250" s="15"/>
      <c r="BM250" s="15"/>
      <c r="BN250" s="15"/>
      <c r="BO250" s="15"/>
      <c r="BP250" s="15"/>
      <c r="BQ250" s="15"/>
      <c r="BR250" s="15" t="s">
        <v>443</v>
      </c>
      <c r="BS250" s="15"/>
      <c r="BT250" s="15"/>
      <c r="BU250" s="15"/>
      <c r="BV250" s="15"/>
    </row>
    <row r="251" spans="1:74" x14ac:dyDescent="0.35">
      <c r="A251" t="s">
        <v>439</v>
      </c>
      <c r="B251" s="42">
        <v>0.59840476190476177</v>
      </c>
      <c r="C251" s="42">
        <v>0.59</v>
      </c>
      <c r="D251" s="42">
        <v>0.68683809523809536</v>
      </c>
      <c r="E251" s="76">
        <v>0.74460238095238107</v>
      </c>
      <c r="F251" s="42">
        <v>0.62330000000000008</v>
      </c>
      <c r="G251" s="13"/>
      <c r="H251" s="13"/>
      <c r="I251" s="13"/>
      <c r="J251" s="13">
        <v>0.37698571428571426</v>
      </c>
      <c r="K251" s="13">
        <v>0.3638142857142857</v>
      </c>
      <c r="L251" s="77">
        <v>0.40651428571428577</v>
      </c>
      <c r="M251" s="13">
        <v>0.39782857142857148</v>
      </c>
      <c r="N251" s="13">
        <v>0.38366190476190476</v>
      </c>
      <c r="O251" s="13"/>
      <c r="P251" s="13"/>
      <c r="Q251" s="13"/>
      <c r="R251" s="42">
        <v>0.17930952380952381</v>
      </c>
      <c r="S251" s="13">
        <v>0.15943809523809524</v>
      </c>
      <c r="T251" s="76">
        <v>0.19467142857142858</v>
      </c>
      <c r="U251" s="43">
        <v>0.19223333333333334</v>
      </c>
      <c r="V251" s="13">
        <v>0.1627095238095238</v>
      </c>
      <c r="AA251" s="15" t="s">
        <v>439</v>
      </c>
      <c r="AB251" s="42">
        <v>0.57499999999999996</v>
      </c>
      <c r="AC251" s="43">
        <v>0.57850000000000001</v>
      </c>
      <c r="AD251" s="42">
        <v>0.67516666666666669</v>
      </c>
      <c r="AE251" s="76">
        <v>0.73450000000000004</v>
      </c>
      <c r="AF251" s="43">
        <v>0.61799999999999999</v>
      </c>
      <c r="AG251" s="13"/>
      <c r="AH251" s="13"/>
      <c r="AI251" s="13"/>
      <c r="AJ251" s="13">
        <v>0.34683333333333333</v>
      </c>
      <c r="AK251" s="13">
        <v>0.36166666666666664</v>
      </c>
      <c r="AL251" s="13">
        <v>0.37966666666666665</v>
      </c>
      <c r="AM251" s="13">
        <v>0.39016666666666672</v>
      </c>
      <c r="AN251" s="77">
        <v>0.41583333333333333</v>
      </c>
      <c r="AO251" s="13"/>
      <c r="AP251" s="13"/>
      <c r="AQ251" s="13"/>
      <c r="AR251" s="42">
        <v>0.17200000000000001</v>
      </c>
      <c r="AS251" s="42">
        <v>0.16966666666666663</v>
      </c>
      <c r="AT251" s="77">
        <v>0.18383333333333332</v>
      </c>
      <c r="AU251" s="43">
        <v>0.18316666666666667</v>
      </c>
      <c r="AV251" s="76">
        <v>0.18383333333333332</v>
      </c>
      <c r="BA251" s="15" t="s">
        <v>439</v>
      </c>
      <c r="BB251" s="42">
        <v>0.58916666666666651</v>
      </c>
      <c r="BC251" s="43">
        <v>0.55399999999999994</v>
      </c>
      <c r="BD251" s="42">
        <v>0.67249999999999999</v>
      </c>
      <c r="BE251" s="76">
        <v>0.73299999999999998</v>
      </c>
      <c r="BF251" s="42">
        <v>0.62666666666666659</v>
      </c>
      <c r="BG251" s="13"/>
      <c r="BH251" s="13"/>
      <c r="BI251" s="13"/>
      <c r="BJ251" s="13">
        <v>0.38250000000000001</v>
      </c>
      <c r="BK251" s="13">
        <v>0.35933333333333328</v>
      </c>
      <c r="BL251" s="13">
        <v>0.39599999999999996</v>
      </c>
      <c r="BM251" s="13">
        <v>0.40266666666666667</v>
      </c>
      <c r="BN251" s="77">
        <v>0.40350000000000003</v>
      </c>
      <c r="BO251" s="13"/>
      <c r="BP251" s="13"/>
      <c r="BQ251" s="13"/>
      <c r="BR251" s="42">
        <v>0.18149999999999997</v>
      </c>
      <c r="BS251" s="42">
        <v>0.17283333333333331</v>
      </c>
      <c r="BT251" s="76">
        <v>0.19350000000000001</v>
      </c>
      <c r="BU251" s="43">
        <v>0.19199999999999998</v>
      </c>
      <c r="BV251" s="76">
        <v>0.19416666666666663</v>
      </c>
    </row>
    <row r="252" spans="1:74" x14ac:dyDescent="0.35">
      <c r="A252" t="s">
        <v>440</v>
      </c>
      <c r="B252" s="13">
        <v>0.57799999999999996</v>
      </c>
      <c r="C252" s="13">
        <v>0.56833333333333325</v>
      </c>
      <c r="D252" s="13">
        <v>0.64683333333333337</v>
      </c>
      <c r="E252" s="77">
        <v>0.73299999999999998</v>
      </c>
      <c r="F252" s="13">
        <v>0.61916666666666664</v>
      </c>
      <c r="G252" s="13"/>
      <c r="H252" s="13"/>
      <c r="I252" s="13"/>
      <c r="J252" s="42">
        <v>0.40116666666666667</v>
      </c>
      <c r="K252" s="42">
        <v>0.40483333333333338</v>
      </c>
      <c r="L252" s="42">
        <v>0.42050000000000004</v>
      </c>
      <c r="M252" s="76">
        <v>0.44483333333333325</v>
      </c>
      <c r="N252" s="42">
        <v>0.44316666666666671</v>
      </c>
      <c r="O252" s="13"/>
      <c r="P252" s="13"/>
      <c r="Q252" s="13"/>
      <c r="R252" s="13">
        <v>0.16866666666666666</v>
      </c>
      <c r="S252" s="42">
        <v>0.17049999999999998</v>
      </c>
      <c r="T252" s="13">
        <v>0.1905</v>
      </c>
      <c r="U252" s="76">
        <v>0.20383333333333331</v>
      </c>
      <c r="V252" s="42">
        <v>0.18166666666666664</v>
      </c>
      <c r="AA252" s="15" t="s">
        <v>440</v>
      </c>
      <c r="AB252" s="13">
        <v>0.57050000000000001</v>
      </c>
      <c r="AC252" s="42">
        <v>0.58583333333333332</v>
      </c>
      <c r="AD252" s="13">
        <v>0.6488166666666666</v>
      </c>
      <c r="AE252" s="77">
        <v>0.70133333333333336</v>
      </c>
      <c r="AF252" s="42">
        <v>0.62316666666666665</v>
      </c>
      <c r="AG252" s="13"/>
      <c r="AH252" s="13"/>
      <c r="AI252" s="13"/>
      <c r="AJ252" s="42">
        <v>0.40333333333333332</v>
      </c>
      <c r="AK252" s="42">
        <v>0.40183333333333326</v>
      </c>
      <c r="AL252" s="42">
        <v>0.41816666666666674</v>
      </c>
      <c r="AM252" s="42">
        <v>0.4316666666666667</v>
      </c>
      <c r="AN252" s="76">
        <v>0.46326666666666666</v>
      </c>
      <c r="AO252" s="13"/>
      <c r="AP252" s="13"/>
      <c r="AQ252" s="13"/>
      <c r="AR252" s="13">
        <v>0.16383333333333336</v>
      </c>
      <c r="AS252" s="43">
        <v>0.16833333333333333</v>
      </c>
      <c r="AT252" s="42">
        <v>0.18733333333333335</v>
      </c>
      <c r="AU252" s="76">
        <v>0.1875</v>
      </c>
      <c r="AV252" s="43">
        <v>0.18049999999999999</v>
      </c>
      <c r="BA252" s="15" t="s">
        <v>440</v>
      </c>
      <c r="BB252" s="13">
        <v>0.56883333333333319</v>
      </c>
      <c r="BC252" s="42">
        <v>0.5698333333333333</v>
      </c>
      <c r="BD252" s="13">
        <v>0.64850000000000008</v>
      </c>
      <c r="BE252" s="77">
        <v>0.7147</v>
      </c>
      <c r="BF252" s="43">
        <v>0.61733333333333329</v>
      </c>
      <c r="BG252" s="13"/>
      <c r="BH252" s="13"/>
      <c r="BI252" s="13"/>
      <c r="BJ252" s="42">
        <v>0.40866666666666668</v>
      </c>
      <c r="BK252" s="42">
        <v>0.40133333333333332</v>
      </c>
      <c r="BL252" s="42">
        <v>0.4326666666666667</v>
      </c>
      <c r="BM252" s="76">
        <v>0.45033333333333331</v>
      </c>
      <c r="BN252" s="42">
        <v>0.4423333333333333</v>
      </c>
      <c r="BO252" s="13"/>
      <c r="BP252" s="13"/>
      <c r="BQ252" s="13"/>
      <c r="BR252" s="13">
        <v>0.18050000000000002</v>
      </c>
      <c r="BS252" s="43">
        <v>0.17649999999999999</v>
      </c>
      <c r="BT252" s="43">
        <v>0.18933333333333335</v>
      </c>
      <c r="BU252" s="76">
        <v>0.19753333333333331</v>
      </c>
      <c r="BV252" s="43">
        <v>0.1855</v>
      </c>
    </row>
    <row r="253" spans="1:74" x14ac:dyDescent="0.35">
      <c r="B253" t="s">
        <v>441</v>
      </c>
      <c r="J253" t="s">
        <v>442</v>
      </c>
      <c r="R253" t="s">
        <v>424</v>
      </c>
      <c r="AA253" s="15"/>
      <c r="AB253" s="15" t="s">
        <v>441</v>
      </c>
      <c r="AC253" s="15"/>
      <c r="AD253" s="15"/>
      <c r="AE253" s="15"/>
      <c r="AF253" s="15"/>
      <c r="AG253" s="15"/>
      <c r="AH253" s="15"/>
      <c r="AI253" s="15"/>
      <c r="AJ253" s="15" t="s">
        <v>442</v>
      </c>
      <c r="AK253" s="15"/>
      <c r="AL253" s="15"/>
      <c r="AM253" s="15"/>
      <c r="AN253" s="15"/>
      <c r="AO253" s="15"/>
      <c r="AP253" s="15"/>
      <c r="AQ253" s="15"/>
      <c r="AR253" s="15" t="s">
        <v>424</v>
      </c>
      <c r="AS253" s="15"/>
      <c r="AT253" s="15"/>
      <c r="AU253" s="15"/>
      <c r="AV253" s="15"/>
      <c r="BA253" s="15"/>
      <c r="BB253" s="15" t="s">
        <v>441</v>
      </c>
      <c r="BC253" s="15"/>
      <c r="BD253" s="15"/>
      <c r="BE253" s="15"/>
      <c r="BF253" s="15"/>
      <c r="BG253" s="15"/>
      <c r="BH253" s="15"/>
      <c r="BI253" s="15"/>
      <c r="BJ253" s="15" t="s">
        <v>442</v>
      </c>
      <c r="BK253" s="15"/>
      <c r="BL253" s="15"/>
      <c r="BM253" s="15"/>
      <c r="BN253" s="15"/>
      <c r="BO253" s="15"/>
      <c r="BP253" s="15"/>
      <c r="BQ253" s="15"/>
      <c r="BR253" s="15" t="s">
        <v>424</v>
      </c>
      <c r="BS253" s="15"/>
      <c r="BT253" s="15"/>
      <c r="BU253" s="15"/>
      <c r="BV253" s="15"/>
    </row>
    <row r="254" spans="1:74" x14ac:dyDescent="0.35">
      <c r="A254" t="s">
        <v>439</v>
      </c>
      <c r="B254" s="42">
        <v>0.44533333333333336</v>
      </c>
      <c r="C254" s="42">
        <v>0.43099999999999999</v>
      </c>
      <c r="D254" s="42">
        <v>0.48633333333333334</v>
      </c>
      <c r="E254" s="76">
        <v>0.48950000000000005</v>
      </c>
      <c r="F254" s="42">
        <v>0.45466666666666672</v>
      </c>
      <c r="G254" s="13"/>
      <c r="H254" s="13"/>
      <c r="I254" s="13"/>
      <c r="J254" s="42">
        <v>0.20016666666666669</v>
      </c>
      <c r="K254" s="13">
        <v>0.17849999999999999</v>
      </c>
      <c r="L254" s="43">
        <v>0.22683333333333333</v>
      </c>
      <c r="M254" s="77">
        <v>0.22983333333333333</v>
      </c>
      <c r="N254" s="13">
        <v>0.19883333333333331</v>
      </c>
      <c r="O254" s="13"/>
      <c r="P254" s="13"/>
      <c r="Q254" s="13"/>
      <c r="R254" s="42">
        <v>0.44283333333333336</v>
      </c>
      <c r="S254" s="42">
        <v>0.43350000000000005</v>
      </c>
      <c r="T254" s="42">
        <v>0.52233333333333343</v>
      </c>
      <c r="U254" s="76">
        <v>0.56800000000000006</v>
      </c>
      <c r="V254" s="42">
        <v>0.47300000000000003</v>
      </c>
      <c r="AA254" s="15" t="s">
        <v>439</v>
      </c>
      <c r="AB254" s="42">
        <v>0.4346666666666667</v>
      </c>
      <c r="AC254" s="42">
        <v>0.43583333333333329</v>
      </c>
      <c r="AD254" s="42">
        <v>0.47200000000000003</v>
      </c>
      <c r="AE254" s="76">
        <v>0.47966666666666669</v>
      </c>
      <c r="AF254" s="42">
        <v>0.46466666666666673</v>
      </c>
      <c r="AG254" s="13"/>
      <c r="AH254" s="13"/>
      <c r="AI254" s="13"/>
      <c r="AJ254" s="43">
        <v>0.16416666666666668</v>
      </c>
      <c r="AK254" s="13">
        <v>0.17916666666666667</v>
      </c>
      <c r="AL254" s="43">
        <v>0.20349999999999999</v>
      </c>
      <c r="AM254" s="13">
        <v>0.21166666666666667</v>
      </c>
      <c r="AN254" s="77">
        <v>0.23166666666666669</v>
      </c>
      <c r="AO254" s="13"/>
      <c r="AP254" s="13"/>
      <c r="AQ254" s="13"/>
      <c r="AR254" s="42">
        <v>0.42416666666666664</v>
      </c>
      <c r="AS254" s="42">
        <v>0.42399999999999999</v>
      </c>
      <c r="AT254" s="42">
        <v>0.49383333333333335</v>
      </c>
      <c r="AU254" s="76">
        <v>0.5651666666666666</v>
      </c>
      <c r="AV254" s="42">
        <v>0.47366666666666668</v>
      </c>
      <c r="BA254" s="15" t="s">
        <v>439</v>
      </c>
      <c r="BB254" s="42">
        <v>0.4398333333333333</v>
      </c>
      <c r="BC254" s="42">
        <v>0.42183333333333334</v>
      </c>
      <c r="BD254" s="76">
        <v>0.47616666666666663</v>
      </c>
      <c r="BE254" s="76">
        <v>0.47616666666666663</v>
      </c>
      <c r="BF254" s="42">
        <v>0.46650000000000008</v>
      </c>
      <c r="BG254" s="13"/>
      <c r="BH254" s="13"/>
      <c r="BI254" s="13"/>
      <c r="BJ254" s="43">
        <v>0.1948333333333333</v>
      </c>
      <c r="BK254" s="13">
        <v>0.17766666666666667</v>
      </c>
      <c r="BL254" s="43">
        <v>0.21266666666666667</v>
      </c>
      <c r="BM254" s="13">
        <v>0.22466666666666668</v>
      </c>
      <c r="BN254" s="77">
        <v>0.22916666666666666</v>
      </c>
      <c r="BO254" s="13"/>
      <c r="BP254" s="13"/>
      <c r="BQ254" s="13"/>
      <c r="BR254" s="42">
        <v>0.42616666666666664</v>
      </c>
      <c r="BS254" s="42">
        <v>0.39966666666666667</v>
      </c>
      <c r="BT254" s="42">
        <v>0.5033333333333333</v>
      </c>
      <c r="BU254" s="76">
        <v>0.56366666666666665</v>
      </c>
      <c r="BV254" s="42">
        <v>0.47849999999999998</v>
      </c>
    </row>
    <row r="255" spans="1:74" x14ac:dyDescent="0.35">
      <c r="A255" t="s">
        <v>440</v>
      </c>
      <c r="B255" s="13">
        <v>0.41050000000000003</v>
      </c>
      <c r="C255" s="13">
        <v>0.40116666666666667</v>
      </c>
      <c r="D255" s="13">
        <v>0.44533333333333336</v>
      </c>
      <c r="E255" s="77">
        <v>0.46449999999999997</v>
      </c>
      <c r="F255" s="13">
        <v>0.42733333333333334</v>
      </c>
      <c r="G255" s="13"/>
      <c r="H255" s="13"/>
      <c r="I255" s="13"/>
      <c r="J255" s="13">
        <v>0.1835</v>
      </c>
      <c r="K255" s="42">
        <v>0.19183333333333333</v>
      </c>
      <c r="L255" s="42">
        <v>0.23150000000000001</v>
      </c>
      <c r="M255" s="42">
        <v>0.255</v>
      </c>
      <c r="N255" s="76">
        <v>0.25899999999999995</v>
      </c>
      <c r="O255" s="13"/>
      <c r="P255" s="13"/>
      <c r="Q255" s="13"/>
      <c r="R255" s="13">
        <v>0.38199999999999995</v>
      </c>
      <c r="S255" s="13">
        <v>0.38550000000000001</v>
      </c>
      <c r="T255" s="13">
        <v>0.45649999999999996</v>
      </c>
      <c r="U255" s="77">
        <v>0.53316666666666668</v>
      </c>
      <c r="V255" s="13">
        <v>0.44083333333333335</v>
      </c>
      <c r="AA255" s="15" t="s">
        <v>440</v>
      </c>
      <c r="AB255" s="13">
        <v>0.41333333333333327</v>
      </c>
      <c r="AC255" s="13">
        <v>0.41516666666666663</v>
      </c>
      <c r="AD255" s="13">
        <v>0.4438333333333333</v>
      </c>
      <c r="AE255" s="77">
        <v>0.44650000000000006</v>
      </c>
      <c r="AF255" s="13">
        <v>0.43599999999999994</v>
      </c>
      <c r="AG255" s="13"/>
      <c r="AH255" s="13"/>
      <c r="AI255" s="13"/>
      <c r="AJ255" s="42">
        <v>0.19966666666666666</v>
      </c>
      <c r="AK255" s="42">
        <v>0.21049999999999999</v>
      </c>
      <c r="AL255" s="42">
        <v>0.23150000000000001</v>
      </c>
      <c r="AM255" s="42">
        <v>0.24516666666666667</v>
      </c>
      <c r="AN255" s="76">
        <v>0.27533333333333337</v>
      </c>
      <c r="AO255" s="13"/>
      <c r="AP255" s="13"/>
      <c r="AQ255" s="13"/>
      <c r="AR255" s="13">
        <v>0.38583333333333342</v>
      </c>
      <c r="AS255" s="13">
        <v>0.38925000000000004</v>
      </c>
      <c r="AT255" s="13">
        <v>0.45700000000000002</v>
      </c>
      <c r="AU255" s="77">
        <v>0.52431666666666665</v>
      </c>
      <c r="AV255" s="13">
        <v>0.45833333333333331</v>
      </c>
      <c r="BA255" s="15" t="s">
        <v>440</v>
      </c>
      <c r="BB255" s="13">
        <v>0.40933333333333338</v>
      </c>
      <c r="BC255" s="13">
        <v>0.40666666666666668</v>
      </c>
      <c r="BD255" s="13">
        <v>0.45033333333333342</v>
      </c>
      <c r="BE255" s="77">
        <v>0.46795000000000003</v>
      </c>
      <c r="BF255" s="13">
        <v>0.43166666666666664</v>
      </c>
      <c r="BG255" s="13"/>
      <c r="BH255" s="13"/>
      <c r="BI255" s="13"/>
      <c r="BJ255" s="42">
        <v>0.214</v>
      </c>
      <c r="BK255" s="42">
        <v>0.21299999999999999</v>
      </c>
      <c r="BL255" s="42">
        <v>0.23983333333333334</v>
      </c>
      <c r="BM255" s="76">
        <v>0.27016666666666667</v>
      </c>
      <c r="BN255" s="42">
        <v>0.26050000000000001</v>
      </c>
      <c r="BO255" s="13"/>
      <c r="BP255" s="13"/>
      <c r="BQ255" s="13"/>
      <c r="BR255" s="13">
        <v>0.3705</v>
      </c>
      <c r="BS255" s="13">
        <v>0.38066666666666671</v>
      </c>
      <c r="BT255" s="13">
        <v>0.47299999999999992</v>
      </c>
      <c r="BU255" s="77">
        <v>0.54149999999999998</v>
      </c>
      <c r="BV255" s="13">
        <v>0.4328333333333334</v>
      </c>
    </row>
    <row r="256" spans="1:74" x14ac:dyDescent="0.35">
      <c r="W256" s="15"/>
      <c r="X256" s="15"/>
    </row>
    <row r="257" spans="2:24" x14ac:dyDescent="0.35">
      <c r="W257" s="15"/>
      <c r="X257" s="15"/>
    </row>
    <row r="258" spans="2:24" x14ac:dyDescent="0.35">
      <c r="B258" s="13">
        <f>(B251-B252)/B251*100</f>
        <v>3.4098595472088342</v>
      </c>
      <c r="C258" s="13">
        <f t="shared" ref="C258:D258" si="24">(C251-C252)/C251*100</f>
        <v>3.6723163841808009</v>
      </c>
      <c r="D258" s="13">
        <f t="shared" si="24"/>
        <v>5.8244820987825614</v>
      </c>
      <c r="E258" s="13">
        <f>(E251-E252)/E251*100</f>
        <v>1.5581982074165679</v>
      </c>
      <c r="F258" s="13">
        <f>(F251-F252)/F251*100</f>
        <v>0.66313706615328616</v>
      </c>
      <c r="W258" s="15"/>
      <c r="X258" s="15"/>
    </row>
    <row r="259" spans="2:24" x14ac:dyDescent="0.35">
      <c r="W259" s="15"/>
      <c r="X259" s="15"/>
    </row>
    <row r="260" spans="2:24" x14ac:dyDescent="0.35">
      <c r="W260" s="15"/>
      <c r="X260" s="15"/>
    </row>
    <row r="261" spans="2:24" x14ac:dyDescent="0.35">
      <c r="W261" s="15"/>
      <c r="X261" s="15"/>
    </row>
    <row r="262" spans="2:24" x14ac:dyDescent="0.35">
      <c r="B262" t="s">
        <v>431</v>
      </c>
      <c r="W262" s="15"/>
      <c r="X262" s="15"/>
    </row>
    <row r="263" spans="2:24" x14ac:dyDescent="0.35">
      <c r="B263">
        <f>22/36</f>
        <v>0.61111111111111116</v>
      </c>
      <c r="I263" s="61" t="s">
        <v>520</v>
      </c>
      <c r="J263" s="61" t="s">
        <v>24</v>
      </c>
      <c r="K263" s="61" t="s">
        <v>521</v>
      </c>
      <c r="W263" s="15"/>
      <c r="X263" s="15"/>
    </row>
    <row r="264" spans="2:24" x14ac:dyDescent="0.35">
      <c r="B264" s="15" t="s">
        <v>432</v>
      </c>
      <c r="I264" s="105">
        <v>500</v>
      </c>
      <c r="J264" s="61" t="s">
        <v>30</v>
      </c>
      <c r="K264" s="61" t="s">
        <v>522</v>
      </c>
      <c r="W264" s="15"/>
      <c r="X264" s="15"/>
    </row>
    <row r="265" spans="2:24" x14ac:dyDescent="0.35">
      <c r="B265">
        <f>31/36</f>
        <v>0.86111111111111116</v>
      </c>
      <c r="I265" s="105"/>
      <c r="J265" s="61" t="s">
        <v>31</v>
      </c>
      <c r="K265" s="61" t="s">
        <v>523</v>
      </c>
      <c r="W265" s="15"/>
      <c r="X265" s="15"/>
    </row>
    <row r="266" spans="2:24" x14ac:dyDescent="0.35">
      <c r="I266" s="105"/>
      <c r="J266" s="61" t="s">
        <v>255</v>
      </c>
      <c r="K266" s="61" t="s">
        <v>524</v>
      </c>
      <c r="W266" s="15"/>
      <c r="X266" s="15"/>
    </row>
    <row r="267" spans="2:24" x14ac:dyDescent="0.35">
      <c r="B267" t="s">
        <v>552</v>
      </c>
      <c r="I267" s="105">
        <v>1000</v>
      </c>
      <c r="J267" s="61" t="s">
        <v>30</v>
      </c>
      <c r="K267" s="61" t="s">
        <v>525</v>
      </c>
      <c r="W267" s="15"/>
      <c r="X267" s="15"/>
    </row>
    <row r="268" spans="2:24" x14ac:dyDescent="0.35">
      <c r="I268" s="105"/>
      <c r="J268" s="61" t="s">
        <v>31</v>
      </c>
      <c r="K268" s="61" t="s">
        <v>526</v>
      </c>
      <c r="W268" s="15"/>
      <c r="X268" s="15"/>
    </row>
    <row r="269" spans="2:24" x14ac:dyDescent="0.35">
      <c r="I269" s="105"/>
      <c r="J269" s="61" t="s">
        <v>255</v>
      </c>
      <c r="K269" s="61" t="s">
        <v>527</v>
      </c>
      <c r="W269" s="15"/>
      <c r="X269" s="15"/>
    </row>
    <row r="270" spans="2:24" x14ac:dyDescent="0.35">
      <c r="B270" t="s">
        <v>445</v>
      </c>
      <c r="C270" t="s">
        <v>446</v>
      </c>
      <c r="I270" s="105">
        <v>1500</v>
      </c>
      <c r="J270" s="61" t="s">
        <v>30</v>
      </c>
      <c r="K270" s="61" t="s">
        <v>528</v>
      </c>
      <c r="W270" s="15"/>
      <c r="X270" s="15"/>
    </row>
    <row r="271" spans="2:24" x14ac:dyDescent="0.35">
      <c r="B271">
        <v>0.19</v>
      </c>
      <c r="C271">
        <v>0.15</v>
      </c>
      <c r="I271" s="105"/>
      <c r="J271" s="61" t="s">
        <v>31</v>
      </c>
      <c r="K271" s="61" t="s">
        <v>529</v>
      </c>
      <c r="W271" s="15"/>
      <c r="X271" s="15"/>
    </row>
    <row r="272" spans="2:24" x14ac:dyDescent="0.35">
      <c r="B272">
        <v>0.26800000000000002</v>
      </c>
      <c r="C272">
        <v>0.26800000000000002</v>
      </c>
      <c r="I272" s="105"/>
      <c r="J272" s="61" t="s">
        <v>255</v>
      </c>
      <c r="K272" s="61" t="s">
        <v>530</v>
      </c>
      <c r="W272" s="15"/>
      <c r="X272" s="15"/>
    </row>
    <row r="273" spans="1:29" x14ac:dyDescent="0.35">
      <c r="B273">
        <v>0.254</v>
      </c>
      <c r="C273">
        <v>0.187</v>
      </c>
      <c r="W273" s="15"/>
      <c r="X273" s="15"/>
    </row>
    <row r="274" spans="1:29" x14ac:dyDescent="0.35">
      <c r="B274">
        <v>0.19700000000000001</v>
      </c>
      <c r="C274">
        <v>0.217</v>
      </c>
      <c r="W274" s="15"/>
      <c r="X274" s="15"/>
    </row>
    <row r="275" spans="1:29" x14ac:dyDescent="0.35">
      <c r="B275">
        <v>0.20899999999999999</v>
      </c>
      <c r="C275">
        <v>0.21099999999999999</v>
      </c>
      <c r="W275" s="15"/>
      <c r="X275" s="15"/>
    </row>
    <row r="276" spans="1:29" x14ac:dyDescent="0.35">
      <c r="B276">
        <v>0.19</v>
      </c>
      <c r="C276">
        <v>0.23400000000000001</v>
      </c>
      <c r="W276" s="15"/>
      <c r="X276" s="15"/>
    </row>
    <row r="277" spans="1:29" x14ac:dyDescent="0.35">
      <c r="B277">
        <v>0.15</v>
      </c>
      <c r="C277">
        <v>0.186</v>
      </c>
      <c r="W277" s="15"/>
      <c r="X277" s="15"/>
    </row>
    <row r="278" spans="1:29" x14ac:dyDescent="0.35">
      <c r="W278" s="15"/>
      <c r="X278" s="15"/>
    </row>
    <row r="279" spans="1:29" x14ac:dyDescent="0.35">
      <c r="A279" t="s">
        <v>551</v>
      </c>
      <c r="W279" s="15"/>
      <c r="X279" s="15"/>
    </row>
    <row r="280" spans="1:29" x14ac:dyDescent="0.35">
      <c r="B280" s="15" t="s">
        <v>393</v>
      </c>
      <c r="I280" s="15"/>
      <c r="J280" s="15" t="s">
        <v>394</v>
      </c>
      <c r="K280" s="15"/>
      <c r="L280" s="15"/>
      <c r="M280" s="15"/>
      <c r="N280" s="15"/>
      <c r="W280" s="15"/>
      <c r="X280" s="15"/>
    </row>
    <row r="281" spans="1:29" x14ac:dyDescent="0.35">
      <c r="A281" s="15"/>
      <c r="B281" s="15" t="s">
        <v>397</v>
      </c>
      <c r="C281" s="15"/>
      <c r="D281" s="15" t="s">
        <v>395</v>
      </c>
      <c r="F281" s="15"/>
      <c r="I281" s="15"/>
      <c r="J281" s="15" t="s">
        <v>397</v>
      </c>
      <c r="K281" s="15"/>
      <c r="L281" s="15" t="s">
        <v>395</v>
      </c>
      <c r="N281" s="15"/>
      <c r="R281" s="71" t="s">
        <v>388</v>
      </c>
      <c r="S281" s="71" t="s">
        <v>389</v>
      </c>
      <c r="T281" s="71" t="s">
        <v>391</v>
      </c>
      <c r="U281" s="71" t="s">
        <v>392</v>
      </c>
      <c r="V281" s="71" t="s">
        <v>430</v>
      </c>
      <c r="Y281" s="98" t="s">
        <v>439</v>
      </c>
      <c r="Z281" s="98" t="s">
        <v>440</v>
      </c>
      <c r="AB281" t="s">
        <v>439</v>
      </c>
      <c r="AC281" t="s">
        <v>440</v>
      </c>
    </row>
    <row r="282" spans="1:29" x14ac:dyDescent="0.35">
      <c r="A282" s="15" t="s">
        <v>439</v>
      </c>
      <c r="B282" s="42">
        <v>0.68683809523809536</v>
      </c>
      <c r="C282" s="42">
        <f>B283-B282</f>
        <v>-4.0004761904761987E-2</v>
      </c>
      <c r="D282" s="42">
        <v>0.74460238095238107</v>
      </c>
      <c r="E282" s="42">
        <f>D283-D282</f>
        <v>-1.1602380952381086E-2</v>
      </c>
      <c r="F282" s="42"/>
      <c r="I282" s="15" t="s">
        <v>439</v>
      </c>
      <c r="J282" s="13">
        <v>0.40651428571428577</v>
      </c>
      <c r="K282" s="42">
        <f>J283-J282</f>
        <v>1.3985714285714268E-2</v>
      </c>
      <c r="L282" s="13">
        <v>0.39782857142857148</v>
      </c>
      <c r="M282" s="42">
        <f>L283-L282</f>
        <v>4.7004761904761772E-2</v>
      </c>
      <c r="N282" s="13"/>
      <c r="Q282" s="15">
        <v>500</v>
      </c>
      <c r="R282" s="43">
        <v>0.59840476190476177</v>
      </c>
      <c r="S282" s="43">
        <v>0.59</v>
      </c>
      <c r="T282" s="43">
        <v>0.68683809523809536</v>
      </c>
      <c r="U282" s="77">
        <v>0.74460238095238107</v>
      </c>
      <c r="V282" s="43">
        <v>0.62330000000000008</v>
      </c>
      <c r="X282" s="15">
        <v>500</v>
      </c>
      <c r="Y282" s="43">
        <v>0.74460238095238096</v>
      </c>
      <c r="Z282" s="43">
        <v>0.73299999999999998</v>
      </c>
      <c r="AB282" s="42">
        <v>0.59840476190476177</v>
      </c>
      <c r="AC282" s="13">
        <v>0.57799999999999996</v>
      </c>
    </row>
    <row r="283" spans="1:29" x14ac:dyDescent="0.35">
      <c r="A283" s="15" t="s">
        <v>440</v>
      </c>
      <c r="B283" s="13">
        <v>0.64683333333333337</v>
      </c>
      <c r="C283" s="13">
        <f>B283-B283</f>
        <v>0</v>
      </c>
      <c r="D283" s="13">
        <v>0.73299999999999998</v>
      </c>
      <c r="E283" s="13">
        <f>D283-D283</f>
        <v>0</v>
      </c>
      <c r="F283" s="13"/>
      <c r="I283" s="15" t="s">
        <v>440</v>
      </c>
      <c r="J283" s="42">
        <v>0.42050000000000004</v>
      </c>
      <c r="K283" s="13">
        <f>J283-J283</f>
        <v>0</v>
      </c>
      <c r="L283" s="42">
        <v>0.44483333333333325</v>
      </c>
      <c r="M283" s="13">
        <f>L283-L283</f>
        <v>0</v>
      </c>
      <c r="N283" s="42"/>
      <c r="P283" t="s">
        <v>467</v>
      </c>
      <c r="Q283" s="15">
        <v>1000</v>
      </c>
      <c r="R283" s="43">
        <v>0.57499999999999996</v>
      </c>
      <c r="S283" s="43">
        <v>0.57850000000000001</v>
      </c>
      <c r="T283" s="43">
        <v>0.67516666666666669</v>
      </c>
      <c r="U283" s="77">
        <v>0.73450000000000004</v>
      </c>
      <c r="V283" s="43">
        <v>0.61799999999999999</v>
      </c>
      <c r="X283" s="15">
        <v>1000</v>
      </c>
      <c r="Y283" s="43">
        <v>0.73450000000000004</v>
      </c>
      <c r="Z283" s="43">
        <v>0.70133333333333336</v>
      </c>
      <c r="AB283" s="42">
        <v>0.57499999999999996</v>
      </c>
      <c r="AC283" s="13">
        <v>0.57050000000000001</v>
      </c>
    </row>
    <row r="284" spans="1:29" x14ac:dyDescent="0.35">
      <c r="A284" s="15" t="s">
        <v>439</v>
      </c>
      <c r="B284" s="42">
        <v>0.67516666666666669</v>
      </c>
      <c r="C284" s="42">
        <f t="shared" ref="C284:E284" si="25">B285-B284</f>
        <v>-2.6350000000000096E-2</v>
      </c>
      <c r="D284" s="42">
        <v>0.73450000000000004</v>
      </c>
      <c r="E284" s="42">
        <f t="shared" si="25"/>
        <v>-3.3166666666666678E-2</v>
      </c>
      <c r="F284" s="43"/>
      <c r="I284" s="15" t="s">
        <v>439</v>
      </c>
      <c r="J284" s="13">
        <v>0.37966666666666665</v>
      </c>
      <c r="K284" s="42">
        <f t="shared" ref="K284" si="26">J285-J284</f>
        <v>3.850000000000009E-2</v>
      </c>
      <c r="L284" s="13">
        <v>0.39016666666666672</v>
      </c>
      <c r="M284" s="42">
        <f t="shared" ref="M284" si="27">L285-L284</f>
        <v>4.1499999999999981E-2</v>
      </c>
      <c r="N284" s="13"/>
      <c r="Q284" s="15">
        <v>1500</v>
      </c>
      <c r="R284" s="43">
        <v>0.57499999999999996</v>
      </c>
      <c r="S284" s="43">
        <v>0.57850000000000001</v>
      </c>
      <c r="T284" s="43">
        <v>0.67516666666666669</v>
      </c>
      <c r="U284" s="77">
        <v>0.73450000000000004</v>
      </c>
      <c r="V284" s="43">
        <v>0.61799999999999999</v>
      </c>
      <c r="X284" s="15">
        <v>1500</v>
      </c>
      <c r="Y284" s="43">
        <v>0.73299999999999998</v>
      </c>
      <c r="Z284" s="43">
        <v>0.7147</v>
      </c>
      <c r="AB284" s="42">
        <v>0.58916666666666651</v>
      </c>
      <c r="AC284" s="13">
        <v>0.56883333333333319</v>
      </c>
    </row>
    <row r="285" spans="1:29" x14ac:dyDescent="0.35">
      <c r="A285" s="15" t="s">
        <v>440</v>
      </c>
      <c r="B285" s="13">
        <v>0.6488166666666666</v>
      </c>
      <c r="C285" s="13">
        <f t="shared" ref="C285:E285" si="28">B285-B285</f>
        <v>0</v>
      </c>
      <c r="D285" s="13">
        <v>0.70133333333333336</v>
      </c>
      <c r="E285" s="13">
        <f t="shared" si="28"/>
        <v>0</v>
      </c>
      <c r="F285" s="42"/>
      <c r="I285" s="15" t="s">
        <v>440</v>
      </c>
      <c r="J285" s="42">
        <v>0.41816666666666674</v>
      </c>
      <c r="K285" s="13">
        <f t="shared" ref="K285" si="29">J285-J285</f>
        <v>0</v>
      </c>
      <c r="L285" s="42">
        <v>0.4316666666666667</v>
      </c>
      <c r="M285" s="13">
        <f t="shared" ref="M285" si="30">L285-L285</f>
        <v>0</v>
      </c>
      <c r="N285" s="42"/>
      <c r="Q285" s="15">
        <v>500</v>
      </c>
      <c r="R285" s="43">
        <v>0.44533333333333336</v>
      </c>
      <c r="S285" s="43">
        <v>0.43099999999999999</v>
      </c>
      <c r="T285" s="43">
        <v>0.48633333333333334</v>
      </c>
      <c r="U285" s="77">
        <v>0.48950000000000005</v>
      </c>
      <c r="V285" s="43">
        <v>0.45466666666666672</v>
      </c>
      <c r="X285" s="15">
        <v>500</v>
      </c>
      <c r="Y285" s="43">
        <v>0.48950000000000005</v>
      </c>
      <c r="Z285" s="43">
        <v>0.46449999999999997</v>
      </c>
      <c r="AB285" s="42">
        <v>0.44533333333333336</v>
      </c>
      <c r="AC285" s="13">
        <v>0.41050000000000003</v>
      </c>
    </row>
    <row r="286" spans="1:29" x14ac:dyDescent="0.35">
      <c r="A286" s="15" t="s">
        <v>439</v>
      </c>
      <c r="B286" s="42">
        <v>0.67249999999999999</v>
      </c>
      <c r="C286" s="42">
        <f t="shared" ref="C286:E286" si="31">B287-B286</f>
        <v>-2.399999999999991E-2</v>
      </c>
      <c r="D286" s="42">
        <v>0.73299999999999998</v>
      </c>
      <c r="E286" s="42">
        <f t="shared" si="31"/>
        <v>-1.8299999999999983E-2</v>
      </c>
      <c r="F286" s="42"/>
      <c r="I286" s="15" t="s">
        <v>439</v>
      </c>
      <c r="J286" s="13">
        <v>0.39599999999999996</v>
      </c>
      <c r="K286" s="42">
        <f t="shared" ref="K286" si="32">J287-J286</f>
        <v>3.6666666666666736E-2</v>
      </c>
      <c r="L286" s="13">
        <v>0.40266666666666667</v>
      </c>
      <c r="M286" s="42">
        <f t="shared" ref="M286" si="33">L287-L286</f>
        <v>4.7666666666666635E-2</v>
      </c>
      <c r="N286" s="13"/>
      <c r="P286" t="s">
        <v>558</v>
      </c>
      <c r="Q286" s="15">
        <v>1000</v>
      </c>
      <c r="R286" s="43">
        <v>0.4346666666666667</v>
      </c>
      <c r="S286" s="43">
        <v>0.43583333333333329</v>
      </c>
      <c r="T286" s="43">
        <v>0.47200000000000003</v>
      </c>
      <c r="U286" s="77">
        <v>0.47966666666666669</v>
      </c>
      <c r="V286" s="43">
        <v>0.46466666666666673</v>
      </c>
      <c r="X286" s="15">
        <v>1000</v>
      </c>
      <c r="Y286" s="43">
        <v>0.47966666666666669</v>
      </c>
      <c r="Z286" s="43">
        <v>0.44650000000000006</v>
      </c>
      <c r="AB286" s="42">
        <v>0.4346666666666667</v>
      </c>
      <c r="AC286" s="13">
        <v>0.41333333333333327</v>
      </c>
    </row>
    <row r="287" spans="1:29" x14ac:dyDescent="0.35">
      <c r="A287" s="15" t="s">
        <v>440</v>
      </c>
      <c r="B287" s="13">
        <v>0.64850000000000008</v>
      </c>
      <c r="C287" s="13">
        <f t="shared" ref="C287:E287" si="34">B287-B287</f>
        <v>0</v>
      </c>
      <c r="D287" s="13">
        <v>0.7147</v>
      </c>
      <c r="E287" s="13">
        <f t="shared" si="34"/>
        <v>0</v>
      </c>
      <c r="F287" s="43"/>
      <c r="I287" s="15" t="s">
        <v>440</v>
      </c>
      <c r="J287" s="42">
        <v>0.4326666666666667</v>
      </c>
      <c r="K287" s="13">
        <f t="shared" ref="K287" si="35">J287-J287</f>
        <v>0</v>
      </c>
      <c r="L287" s="42">
        <v>0.45033333333333331</v>
      </c>
      <c r="M287" s="13">
        <f t="shared" ref="M287" si="36">L287-L287</f>
        <v>0</v>
      </c>
      <c r="N287" s="42"/>
      <c r="Q287" s="15">
        <v>1500</v>
      </c>
      <c r="R287" s="43">
        <v>0.4398333333333333</v>
      </c>
      <c r="S287" s="43">
        <v>0.42183333333333334</v>
      </c>
      <c r="T287" s="77">
        <v>0.47616666666666663</v>
      </c>
      <c r="U287" s="77">
        <v>0.47616666666666663</v>
      </c>
      <c r="V287" s="43">
        <v>0.46650000000000008</v>
      </c>
      <c r="X287" s="15">
        <v>1500</v>
      </c>
      <c r="Y287" s="43">
        <v>0.47616666666666663</v>
      </c>
      <c r="Z287" s="43">
        <v>0.46795000000000003</v>
      </c>
      <c r="AB287" s="42">
        <v>0.4398333333333333</v>
      </c>
      <c r="AC287" s="13">
        <v>0.40933333333333338</v>
      </c>
    </row>
    <row r="288" spans="1:29" x14ac:dyDescent="0.35">
      <c r="Q288" s="15">
        <v>500</v>
      </c>
      <c r="R288" s="43">
        <v>0.44283333333333336</v>
      </c>
      <c r="S288" s="43">
        <v>0.43350000000000005</v>
      </c>
      <c r="T288" s="43">
        <v>0.52233333333333343</v>
      </c>
      <c r="U288" s="77">
        <v>0.56800000000000006</v>
      </c>
      <c r="V288" s="43">
        <v>0.47300000000000003</v>
      </c>
      <c r="X288" s="15">
        <v>500</v>
      </c>
      <c r="Y288" s="43">
        <v>0.56800000000000006</v>
      </c>
      <c r="Z288" s="43">
        <v>0.53316666666666668</v>
      </c>
      <c r="AB288" s="13">
        <v>0.37698571428571426</v>
      </c>
      <c r="AC288" s="42">
        <v>0.40116666666666667</v>
      </c>
    </row>
    <row r="289" spans="1:29" x14ac:dyDescent="0.35">
      <c r="B289" s="15" t="s">
        <v>441</v>
      </c>
      <c r="I289" s="15"/>
      <c r="J289" s="15" t="s">
        <v>428</v>
      </c>
      <c r="K289" s="15"/>
      <c r="L289" s="15"/>
      <c r="M289" s="15"/>
      <c r="P289" t="s">
        <v>559</v>
      </c>
      <c r="Q289" s="15">
        <v>1000</v>
      </c>
      <c r="R289" s="43">
        <v>0.42416666666666664</v>
      </c>
      <c r="S289" s="43">
        <v>0.42399999999999999</v>
      </c>
      <c r="T289" s="43">
        <v>0.49383333333333335</v>
      </c>
      <c r="U289" s="77">
        <v>0.5651666666666666</v>
      </c>
      <c r="V289" s="43">
        <v>0.47366666666666668</v>
      </c>
      <c r="X289" s="15">
        <v>1000</v>
      </c>
      <c r="Y289" s="43">
        <v>0.5651666666666666</v>
      </c>
      <c r="Z289" s="43">
        <v>0.52431666666666665</v>
      </c>
      <c r="AB289" s="42">
        <v>0.20016666666666669</v>
      </c>
      <c r="AC289" s="13">
        <v>0.1835</v>
      </c>
    </row>
    <row r="290" spans="1:29" x14ac:dyDescent="0.35">
      <c r="A290" s="15"/>
      <c r="B290" s="15" t="s">
        <v>397</v>
      </c>
      <c r="C290" s="15"/>
      <c r="D290" s="15" t="s">
        <v>395</v>
      </c>
      <c r="F290" s="15"/>
      <c r="I290" s="15"/>
      <c r="J290" s="15" t="s">
        <v>397</v>
      </c>
      <c r="K290" s="15"/>
      <c r="L290" s="15" t="s">
        <v>395</v>
      </c>
      <c r="M290" s="15"/>
      <c r="Q290" s="15">
        <v>1500</v>
      </c>
      <c r="R290" s="43">
        <v>0.42616666666666664</v>
      </c>
      <c r="S290" s="43">
        <v>0.39966666666666667</v>
      </c>
      <c r="T290" s="43">
        <v>0.5033333333333333</v>
      </c>
      <c r="U290" s="77">
        <v>0.56366666666666665</v>
      </c>
      <c r="V290" s="43">
        <v>0.47849999999999998</v>
      </c>
      <c r="X290" s="15">
        <v>1500</v>
      </c>
      <c r="Y290" s="43">
        <v>0.56366666666666665</v>
      </c>
      <c r="Z290" s="43">
        <v>0.54149999999999998</v>
      </c>
      <c r="AB290" s="42">
        <v>0.17930952380952381</v>
      </c>
      <c r="AC290" s="13">
        <v>0.16866666666666666</v>
      </c>
    </row>
    <row r="291" spans="1:29" x14ac:dyDescent="0.35">
      <c r="A291" s="15" t="s">
        <v>439</v>
      </c>
      <c r="B291" s="42">
        <v>0.48633333333333334</v>
      </c>
      <c r="C291" s="42">
        <f>B292-B291</f>
        <v>-4.0999999999999981E-2</v>
      </c>
      <c r="D291" s="42">
        <v>0.48950000000000005</v>
      </c>
      <c r="E291" s="42">
        <f>D292-D291</f>
        <v>-2.5000000000000078E-2</v>
      </c>
      <c r="F291" s="42"/>
      <c r="I291" s="15" t="s">
        <v>439</v>
      </c>
      <c r="J291" s="43">
        <v>0.22683333333333333</v>
      </c>
      <c r="K291" s="42">
        <f>J292-J291</f>
        <v>4.6666666666666801E-3</v>
      </c>
      <c r="L291" s="13">
        <v>0.22983333333333333</v>
      </c>
      <c r="M291" s="42">
        <f>L292-L291</f>
        <v>2.5166666666666671E-2</v>
      </c>
      <c r="Q291" s="15">
        <v>500</v>
      </c>
      <c r="R291" s="13">
        <v>0.37698571428571426</v>
      </c>
      <c r="S291" s="13">
        <v>0.3638142857142857</v>
      </c>
      <c r="T291" s="77">
        <v>0.40651428571428577</v>
      </c>
      <c r="U291" s="13">
        <v>0.39782857142857148</v>
      </c>
      <c r="V291" s="13">
        <v>0.38366190476190476</v>
      </c>
      <c r="X291" s="15">
        <v>500</v>
      </c>
      <c r="Y291" s="43">
        <v>0.39782857142857148</v>
      </c>
      <c r="Z291" s="43">
        <v>0.44483333333333325</v>
      </c>
      <c r="AB291" s="42">
        <v>0.44283333333333336</v>
      </c>
      <c r="AC291" s="13">
        <v>0.38199999999999995</v>
      </c>
    </row>
    <row r="292" spans="1:29" x14ac:dyDescent="0.35">
      <c r="A292" s="15" t="s">
        <v>440</v>
      </c>
      <c r="B292" s="13">
        <v>0.44533333333333336</v>
      </c>
      <c r="C292" s="13">
        <f>B292-B292</f>
        <v>0</v>
      </c>
      <c r="D292" s="13">
        <v>0.46449999999999997</v>
      </c>
      <c r="E292" s="13">
        <f>D292-D292</f>
        <v>0</v>
      </c>
      <c r="F292" s="13"/>
      <c r="I292" s="15" t="s">
        <v>440</v>
      </c>
      <c r="J292" s="42">
        <v>0.23150000000000001</v>
      </c>
      <c r="K292" s="13">
        <f>J292-J292</f>
        <v>0</v>
      </c>
      <c r="L292" s="42">
        <v>0.255</v>
      </c>
      <c r="M292" s="13">
        <f>L292-L292</f>
        <v>0</v>
      </c>
      <c r="P292" t="s">
        <v>394</v>
      </c>
      <c r="Q292" s="15">
        <v>1000</v>
      </c>
      <c r="R292" s="13">
        <v>0.34683333333333333</v>
      </c>
      <c r="S292" s="13">
        <v>0.36166666666666664</v>
      </c>
      <c r="T292" s="13">
        <v>0.37966666666666665</v>
      </c>
      <c r="U292" s="13">
        <v>0.39016666666666672</v>
      </c>
      <c r="V292" s="77">
        <v>0.41583333333333333</v>
      </c>
      <c r="X292" s="15">
        <v>1000</v>
      </c>
      <c r="Y292" s="43">
        <v>0.39016666666666672</v>
      </c>
      <c r="Z292" s="43">
        <v>0.4316666666666667</v>
      </c>
      <c r="AB292" s="13">
        <v>0.34683333333333333</v>
      </c>
      <c r="AC292" s="42">
        <v>0.40333333333333332</v>
      </c>
    </row>
    <row r="293" spans="1:29" x14ac:dyDescent="0.35">
      <c r="A293" s="15" t="s">
        <v>439</v>
      </c>
      <c r="B293" s="42">
        <v>0.47200000000000003</v>
      </c>
      <c r="C293" s="42">
        <f t="shared" ref="C293:E293" si="37">B294-B293</f>
        <v>-2.8166666666666729E-2</v>
      </c>
      <c r="D293" s="42">
        <v>0.47966666666666669</v>
      </c>
      <c r="E293" s="42">
        <f t="shared" si="37"/>
        <v>-3.3166666666666622E-2</v>
      </c>
      <c r="F293" s="42"/>
      <c r="I293" s="15" t="s">
        <v>439</v>
      </c>
      <c r="J293" s="43">
        <v>0.20349999999999999</v>
      </c>
      <c r="K293" s="42">
        <f t="shared" ref="K293" si="38">J294-J293</f>
        <v>2.8000000000000025E-2</v>
      </c>
      <c r="L293" s="13">
        <v>0.21166666666666667</v>
      </c>
      <c r="M293" s="42">
        <f t="shared" ref="M293" si="39">L294-L293</f>
        <v>3.3500000000000002E-2</v>
      </c>
      <c r="Q293" s="15">
        <v>1500</v>
      </c>
      <c r="R293" s="13">
        <v>0.38250000000000001</v>
      </c>
      <c r="S293" s="13">
        <v>0.35933333333333328</v>
      </c>
      <c r="T293" s="13">
        <v>0.39599999999999996</v>
      </c>
      <c r="U293" s="13">
        <v>0.40266666666666667</v>
      </c>
      <c r="V293" s="77">
        <v>0.40350000000000003</v>
      </c>
      <c r="X293" s="15">
        <v>1500</v>
      </c>
      <c r="Y293" s="43">
        <v>0.40266666666666667</v>
      </c>
      <c r="Z293" s="43">
        <v>0.45033333333333331</v>
      </c>
      <c r="AB293" s="43">
        <v>0.16416666666666668</v>
      </c>
      <c r="AC293" s="42">
        <v>0.19966666666666666</v>
      </c>
    </row>
    <row r="294" spans="1:29" x14ac:dyDescent="0.35">
      <c r="A294" s="15" t="s">
        <v>440</v>
      </c>
      <c r="B294" s="13">
        <v>0.4438333333333333</v>
      </c>
      <c r="C294" s="13">
        <f t="shared" ref="C294:E294" si="40">B294-B294</f>
        <v>0</v>
      </c>
      <c r="D294" s="13">
        <v>0.44650000000000006</v>
      </c>
      <c r="E294" s="13">
        <f t="shared" si="40"/>
        <v>0</v>
      </c>
      <c r="F294" s="13"/>
      <c r="I294" s="15" t="s">
        <v>440</v>
      </c>
      <c r="J294" s="42">
        <v>0.23150000000000001</v>
      </c>
      <c r="K294" s="13">
        <f t="shared" ref="K294" si="41">J294-J294</f>
        <v>0</v>
      </c>
      <c r="L294" s="42">
        <v>0.24516666666666667</v>
      </c>
      <c r="M294" s="13">
        <f t="shared" ref="M294" si="42">L294-L294</f>
        <v>0</v>
      </c>
      <c r="Q294" s="15">
        <v>500</v>
      </c>
      <c r="R294" s="43">
        <v>0.20016666666666669</v>
      </c>
      <c r="S294" s="13">
        <v>0.17849999999999999</v>
      </c>
      <c r="T294" s="43">
        <v>0.22683333333333333</v>
      </c>
      <c r="U294" s="77">
        <v>0.22983333333333333</v>
      </c>
      <c r="V294" s="13">
        <v>0.19883333333333331</v>
      </c>
      <c r="X294" s="15">
        <v>500</v>
      </c>
      <c r="Y294" s="43">
        <v>0.22983333333333333</v>
      </c>
      <c r="Z294" s="43">
        <v>0.255</v>
      </c>
      <c r="AB294" s="42">
        <v>0.17200000000000001</v>
      </c>
      <c r="AC294" s="13">
        <v>0.16383333333333336</v>
      </c>
    </row>
    <row r="295" spans="1:29" x14ac:dyDescent="0.35">
      <c r="A295" s="15" t="s">
        <v>439</v>
      </c>
      <c r="B295" s="42">
        <v>0.47616666666666663</v>
      </c>
      <c r="C295" s="42">
        <f t="shared" ref="C295:E295" si="43">B296-B295</f>
        <v>-2.5833333333333208E-2</v>
      </c>
      <c r="D295" s="42">
        <v>0.47616666666666663</v>
      </c>
      <c r="E295" s="42">
        <f t="shared" si="43"/>
        <v>-8.2166666666665944E-3</v>
      </c>
      <c r="F295" s="42"/>
      <c r="I295" s="15" t="s">
        <v>439</v>
      </c>
      <c r="J295" s="42">
        <v>0.19350000000000001</v>
      </c>
      <c r="K295" s="42">
        <f t="shared" ref="K295" si="44">J296-J295</f>
        <v>-4.1666666666666519E-3</v>
      </c>
      <c r="L295" s="43">
        <v>0.19199999999999998</v>
      </c>
      <c r="M295" s="42">
        <f t="shared" ref="M295" si="45">L296-L295</f>
        <v>5.5333333333333345E-3</v>
      </c>
      <c r="P295" t="s">
        <v>442</v>
      </c>
      <c r="Q295" s="15">
        <v>1000</v>
      </c>
      <c r="R295" s="43">
        <v>0.16416666666666668</v>
      </c>
      <c r="S295" s="13">
        <v>0.17916666666666667</v>
      </c>
      <c r="T295" s="43">
        <v>0.20349999999999999</v>
      </c>
      <c r="U295" s="13">
        <v>0.21166666666666667</v>
      </c>
      <c r="V295" s="77">
        <v>0.23166666666666669</v>
      </c>
      <c r="X295" s="15">
        <v>1000</v>
      </c>
      <c r="Y295" s="43">
        <v>0.21166666666666667</v>
      </c>
      <c r="Z295" s="43">
        <v>0.24516666666666667</v>
      </c>
      <c r="AB295" s="42">
        <v>0.42416666666666664</v>
      </c>
      <c r="AC295" s="13">
        <v>0.38583333333333342</v>
      </c>
    </row>
    <row r="296" spans="1:29" x14ac:dyDescent="0.35">
      <c r="A296" s="15" t="s">
        <v>440</v>
      </c>
      <c r="B296" s="13">
        <v>0.45033333333333342</v>
      </c>
      <c r="C296" s="13">
        <f t="shared" ref="C296:E296" si="46">B296-B296</f>
        <v>0</v>
      </c>
      <c r="D296" s="13">
        <v>0.46795000000000003</v>
      </c>
      <c r="E296" s="13">
        <f t="shared" si="46"/>
        <v>0</v>
      </c>
      <c r="F296" s="13"/>
      <c r="I296" s="15" t="s">
        <v>440</v>
      </c>
      <c r="J296" s="43">
        <v>0.18933333333333335</v>
      </c>
      <c r="K296" s="13">
        <f t="shared" ref="K296" si="47">J296-J296</f>
        <v>0</v>
      </c>
      <c r="L296" s="42">
        <v>0.19753333333333331</v>
      </c>
      <c r="M296" s="13">
        <f t="shared" ref="M296" si="48">L296-L296</f>
        <v>0</v>
      </c>
      <c r="Q296" s="15">
        <v>1500</v>
      </c>
      <c r="R296" s="43">
        <v>0.1948333333333333</v>
      </c>
      <c r="S296" s="13">
        <v>0.17766666666666667</v>
      </c>
      <c r="T296" s="43">
        <v>0.21266666666666667</v>
      </c>
      <c r="U296" s="13">
        <v>0.22466666666666668</v>
      </c>
      <c r="V296" s="77">
        <v>0.22916666666666666</v>
      </c>
      <c r="X296" s="15">
        <v>1500</v>
      </c>
      <c r="Y296" s="43">
        <v>0.19199999999999998</v>
      </c>
      <c r="Z296" s="43">
        <v>0.19753333333333331</v>
      </c>
      <c r="AB296" s="13">
        <v>0.38250000000000001</v>
      </c>
      <c r="AC296" s="42">
        <v>0.40866666666666668</v>
      </c>
    </row>
    <row r="297" spans="1:29" x14ac:dyDescent="0.35">
      <c r="Q297" s="15">
        <v>500</v>
      </c>
      <c r="R297" s="43">
        <v>0.17930952380952381</v>
      </c>
      <c r="S297" s="43">
        <v>0.15943809523809524</v>
      </c>
      <c r="T297" s="77">
        <v>0.19467142857142858</v>
      </c>
      <c r="U297" s="43">
        <v>0.19223333333333334</v>
      </c>
      <c r="V297" s="43">
        <v>0.1627095238095238</v>
      </c>
      <c r="X297" s="15">
        <v>500</v>
      </c>
      <c r="Y297" s="43">
        <v>0.19223333333333334</v>
      </c>
      <c r="Z297" s="43">
        <v>0.20383333333333331</v>
      </c>
      <c r="AB297" s="43">
        <v>0.1948333333333333</v>
      </c>
      <c r="AC297" s="42">
        <v>0.214</v>
      </c>
    </row>
    <row r="298" spans="1:29" x14ac:dyDescent="0.35">
      <c r="B298" t="s">
        <v>550</v>
      </c>
      <c r="I298" s="15"/>
      <c r="J298" s="15" t="s">
        <v>396</v>
      </c>
      <c r="K298" s="15"/>
      <c r="L298" s="15"/>
      <c r="M298" s="15"/>
      <c r="P298" t="s">
        <v>443</v>
      </c>
      <c r="Q298" s="15">
        <v>1000</v>
      </c>
      <c r="R298" s="43">
        <v>0.17200000000000001</v>
      </c>
      <c r="S298" s="43">
        <v>0.16966666666666663</v>
      </c>
      <c r="T298" s="77">
        <v>0.18383333333333332</v>
      </c>
      <c r="U298" s="43">
        <v>0.18316666666666667</v>
      </c>
      <c r="V298" s="77">
        <v>0.18383333333333332</v>
      </c>
      <c r="X298" s="15">
        <v>1000</v>
      </c>
      <c r="Y298" s="43">
        <v>0.18316666666666667</v>
      </c>
      <c r="Z298" s="43">
        <v>0.1875</v>
      </c>
      <c r="AB298" s="42">
        <v>0.18149999999999997</v>
      </c>
      <c r="AC298" s="13">
        <v>0.18050000000000002</v>
      </c>
    </row>
    <row r="299" spans="1:29" x14ac:dyDescent="0.35">
      <c r="B299" s="15" t="s">
        <v>397</v>
      </c>
      <c r="C299" s="15"/>
      <c r="D299" s="15" t="s">
        <v>395</v>
      </c>
      <c r="F299" s="15"/>
      <c r="I299" s="15"/>
      <c r="J299" s="15" t="s">
        <v>397</v>
      </c>
      <c r="K299" s="15"/>
      <c r="L299" s="15" t="s">
        <v>395</v>
      </c>
      <c r="M299" s="15"/>
      <c r="Q299" s="15">
        <v>1500</v>
      </c>
      <c r="R299" s="43">
        <v>0.18149999999999997</v>
      </c>
      <c r="S299" s="43">
        <v>0.17283333333333331</v>
      </c>
      <c r="T299" s="77">
        <v>0.19350000000000001</v>
      </c>
      <c r="U299" s="43">
        <v>0.19199999999999998</v>
      </c>
      <c r="V299" s="77">
        <v>0.19416666666666663</v>
      </c>
      <c r="X299" s="15">
        <v>1500</v>
      </c>
      <c r="Y299" s="43">
        <v>0.19199999999999998</v>
      </c>
      <c r="Z299" s="43">
        <v>0.19753333333333331</v>
      </c>
      <c r="AB299" s="42">
        <v>0.42616666666666664</v>
      </c>
      <c r="AC299" s="13">
        <v>0.3705</v>
      </c>
    </row>
    <row r="300" spans="1:29" x14ac:dyDescent="0.35">
      <c r="A300" s="15" t="s">
        <v>439</v>
      </c>
      <c r="B300" s="42">
        <v>0.52233333333333343</v>
      </c>
      <c r="C300" s="42">
        <f>B301-B300</f>
        <v>-6.5833333333333466E-2</v>
      </c>
      <c r="D300" s="42">
        <v>0.56800000000000006</v>
      </c>
      <c r="E300" s="42">
        <f>D301-D300</f>
        <v>-3.4833333333333383E-2</v>
      </c>
      <c r="F300" s="42"/>
      <c r="I300" s="15" t="s">
        <v>439</v>
      </c>
      <c r="J300" s="42">
        <v>0.19467142857142858</v>
      </c>
      <c r="K300" s="42">
        <f>J301-J300</f>
        <v>-4.1714285714285759E-3</v>
      </c>
      <c r="L300" s="43">
        <v>0.19223333333333334</v>
      </c>
      <c r="M300" s="42">
        <f>L301-L300</f>
        <v>1.1599999999999971E-2</v>
      </c>
      <c r="Q300" t="s">
        <v>381</v>
      </c>
      <c r="R300" s="13">
        <f>AVERAGE(R282:R299)</f>
        <v>0.36442777777777779</v>
      </c>
      <c r="S300" s="13">
        <f t="shared" ref="S300:V300" si="49">AVERAGE(S282:S299)</f>
        <v>0.35638439153439144</v>
      </c>
      <c r="T300" s="13">
        <f t="shared" si="49"/>
        <v>0.41046428571428573</v>
      </c>
      <c r="U300" s="13">
        <f t="shared" si="49"/>
        <v>0.43222208994708994</v>
      </c>
      <c r="V300" s="13">
        <f t="shared" si="49"/>
        <v>0.39298174603174607</v>
      </c>
      <c r="X300" s="15" t="s">
        <v>381</v>
      </c>
      <c r="Y300" s="69">
        <f>AVERAGE(Y282:Y299)</f>
        <v>0.43032394179894179</v>
      </c>
      <c r="Z300" s="69">
        <f>AVERAGE(Z282:Z299)</f>
        <v>0.43002037037037044</v>
      </c>
      <c r="AB300" s="69">
        <f>AVERAGE(AB282:AB299)</f>
        <v>0.36521481481481483</v>
      </c>
      <c r="AC300" s="69">
        <f>AVERAGE(AC282:AC299)</f>
        <v>0.35623148148148148</v>
      </c>
    </row>
    <row r="301" spans="1:29" x14ac:dyDescent="0.35">
      <c r="A301" s="15" t="s">
        <v>440</v>
      </c>
      <c r="B301" s="13">
        <v>0.45649999999999996</v>
      </c>
      <c r="C301" s="13">
        <f>B301-B301</f>
        <v>0</v>
      </c>
      <c r="D301" s="13">
        <v>0.53316666666666668</v>
      </c>
      <c r="E301" s="13">
        <f>D301-D301</f>
        <v>0</v>
      </c>
      <c r="F301" s="13"/>
      <c r="I301" s="15" t="s">
        <v>440</v>
      </c>
      <c r="J301" s="13">
        <v>0.1905</v>
      </c>
      <c r="K301" s="13">
        <f>J301-J301</f>
        <v>0</v>
      </c>
      <c r="L301" s="42">
        <v>0.20383333333333331</v>
      </c>
      <c r="M301" s="13">
        <f>L301-L301</f>
        <v>0</v>
      </c>
      <c r="Q301" t="s">
        <v>551</v>
      </c>
      <c r="R301" s="38">
        <f>(U300-R300)/U300*100</f>
        <v>15.685064170970788</v>
      </c>
      <c r="S301" s="38">
        <f>(U300-S300)/U300*100</f>
        <v>17.546002431754957</v>
      </c>
      <c r="T301" s="38">
        <f>(U300-T300)/U300*100</f>
        <v>5.0339408232160636</v>
      </c>
      <c r="U301">
        <f>(U300-U300)/U300*100</f>
        <v>0</v>
      </c>
      <c r="V301" s="38">
        <f>(U300-V300)/U300*100</f>
        <v>9.0787455865912445</v>
      </c>
      <c r="W301" s="15"/>
      <c r="X301" s="15" t="s">
        <v>551</v>
      </c>
      <c r="Y301" s="13">
        <f>(Y300-Z300)/Y300*100</f>
        <v>7.0544861460016969E-2</v>
      </c>
      <c r="AB301" s="13">
        <f>(AB300-AC300)/AB300*100</f>
        <v>2.4597395748823652</v>
      </c>
    </row>
    <row r="302" spans="1:29" x14ac:dyDescent="0.35">
      <c r="A302" s="15" t="s">
        <v>439</v>
      </c>
      <c r="B302" s="42">
        <v>0.49383333333333335</v>
      </c>
      <c r="C302" s="42">
        <f t="shared" ref="C302" si="50">B303-B302</f>
        <v>-3.6833333333333329E-2</v>
      </c>
      <c r="D302" s="42">
        <v>0.5651666666666666</v>
      </c>
      <c r="E302" s="42">
        <f t="shared" ref="E302" si="51">D303-D302</f>
        <v>-4.0849999999999942E-2</v>
      </c>
      <c r="F302" s="42"/>
      <c r="I302" s="15" t="s">
        <v>439</v>
      </c>
      <c r="J302" s="43">
        <v>0.18383333333333332</v>
      </c>
      <c r="K302" s="42">
        <f t="shared" ref="K302" si="52">J303-J302</f>
        <v>3.5000000000000309E-3</v>
      </c>
      <c r="L302" s="43">
        <v>0.18316666666666667</v>
      </c>
      <c r="M302" s="42">
        <f t="shared" ref="M302" si="53">L303-L302</f>
        <v>4.3333333333333279E-3</v>
      </c>
      <c r="Q302" t="s">
        <v>566</v>
      </c>
      <c r="R302" s="13">
        <f>AVERAGE(R282:R290)</f>
        <v>0.48460052910052909</v>
      </c>
      <c r="S302" s="13">
        <f t="shared" ref="S302:V302" si="54">AVERAGE(S282:S290)</f>
        <v>0.47698148148148145</v>
      </c>
      <c r="T302" s="13">
        <f t="shared" si="54"/>
        <v>0.55457460317460316</v>
      </c>
      <c r="U302" s="13">
        <f t="shared" si="54"/>
        <v>0.59508544973544963</v>
      </c>
      <c r="V302" s="13">
        <f t="shared" si="54"/>
        <v>0.51892222222222228</v>
      </c>
      <c r="W302" s="15"/>
      <c r="X302" s="15"/>
    </row>
    <row r="303" spans="1:29" x14ac:dyDescent="0.35">
      <c r="A303" s="15" t="s">
        <v>440</v>
      </c>
      <c r="B303" s="13">
        <v>0.45700000000000002</v>
      </c>
      <c r="C303" s="13">
        <f t="shared" ref="C303" si="55">B303-B303</f>
        <v>0</v>
      </c>
      <c r="D303" s="13">
        <v>0.52431666666666665</v>
      </c>
      <c r="E303" s="13">
        <f t="shared" ref="E303" si="56">D303-D303</f>
        <v>0</v>
      </c>
      <c r="F303" s="13"/>
      <c r="G303" s="15"/>
      <c r="H303" s="15"/>
      <c r="I303" s="15" t="s">
        <v>440</v>
      </c>
      <c r="J303" s="42">
        <v>0.18733333333333335</v>
      </c>
      <c r="K303" s="13">
        <f t="shared" ref="K303" si="57">J303-J303</f>
        <v>0</v>
      </c>
      <c r="L303" s="42">
        <v>0.1875</v>
      </c>
      <c r="M303" s="13">
        <f t="shared" ref="M303" si="58">L303-L303</f>
        <v>0</v>
      </c>
      <c r="N303" s="15"/>
      <c r="O303" s="15"/>
      <c r="P303" s="15"/>
      <c r="Q303" s="15" t="s">
        <v>567</v>
      </c>
      <c r="R303" s="13">
        <f>AVERAGE(R291:R299)</f>
        <v>0.24425502645502645</v>
      </c>
      <c r="S303" s="13">
        <f t="shared" ref="S303:V303" si="59">AVERAGE(S291:S299)</f>
        <v>0.2357873015873016</v>
      </c>
      <c r="T303" s="13">
        <f t="shared" si="59"/>
        <v>0.26635396825396829</v>
      </c>
      <c r="U303" s="13">
        <f t="shared" si="59"/>
        <v>0.26935873015873019</v>
      </c>
      <c r="V303" s="13">
        <f t="shared" si="59"/>
        <v>0.26704126984126986</v>
      </c>
      <c r="W303" s="15"/>
      <c r="X303" s="15"/>
    </row>
    <row r="304" spans="1:29" x14ac:dyDescent="0.35">
      <c r="A304" s="15" t="s">
        <v>439</v>
      </c>
      <c r="B304" s="42">
        <v>0.5033333333333333</v>
      </c>
      <c r="C304" s="42">
        <f t="shared" ref="C304" si="60">B305-B304</f>
        <v>-3.0333333333333379E-2</v>
      </c>
      <c r="D304" s="42">
        <v>0.56366666666666665</v>
      </c>
      <c r="E304" s="42">
        <f t="shared" ref="E304" si="61">D305-D304</f>
        <v>-2.2166666666666668E-2</v>
      </c>
      <c r="F304" s="42"/>
      <c r="G304" s="15"/>
      <c r="H304" s="15"/>
      <c r="I304" s="15" t="s">
        <v>439</v>
      </c>
      <c r="J304" s="42">
        <v>0.19350000000000001</v>
      </c>
      <c r="K304" s="42">
        <f t="shared" ref="K304" si="62">J305-J304</f>
        <v>-4.1666666666666519E-3</v>
      </c>
      <c r="L304" s="43">
        <v>0.19199999999999998</v>
      </c>
      <c r="M304" s="42">
        <f t="shared" ref="M304" si="63">L305-L304</f>
        <v>5.5333333333333345E-3</v>
      </c>
      <c r="N304" s="15"/>
      <c r="O304" s="15"/>
      <c r="P304" s="15"/>
      <c r="Q304" s="15"/>
      <c r="R304" s="15"/>
      <c r="S304" s="15"/>
      <c r="T304" s="15"/>
      <c r="U304" s="15"/>
      <c r="V304" s="15"/>
      <c r="W304" s="15"/>
      <c r="X304" s="15"/>
    </row>
    <row r="305" spans="1:24" x14ac:dyDescent="0.35">
      <c r="A305" s="15" t="s">
        <v>440</v>
      </c>
      <c r="B305" s="13">
        <v>0.47299999999999992</v>
      </c>
      <c r="C305" s="13">
        <f t="shared" ref="C305" si="64">B305-B305</f>
        <v>0</v>
      </c>
      <c r="D305" s="13">
        <v>0.54149999999999998</v>
      </c>
      <c r="E305" s="13">
        <f t="shared" ref="E305" si="65">D305-D305</f>
        <v>0</v>
      </c>
      <c r="F305" s="13"/>
      <c r="G305" s="15"/>
      <c r="H305" s="15"/>
      <c r="I305" s="15" t="s">
        <v>440</v>
      </c>
      <c r="J305" s="43">
        <v>0.18933333333333335</v>
      </c>
      <c r="K305" s="13">
        <f t="shared" ref="K305" si="66">J305-J305</f>
        <v>0</v>
      </c>
      <c r="L305" s="42">
        <v>0.19753333333333331</v>
      </c>
      <c r="M305" s="13">
        <f t="shared" ref="M305" si="67">L305-L305</f>
        <v>0</v>
      </c>
      <c r="N305" s="15"/>
      <c r="O305" s="15"/>
      <c r="P305" s="15"/>
      <c r="Q305" s="15"/>
      <c r="R305" s="15"/>
      <c r="S305" s="15"/>
      <c r="T305" s="15"/>
      <c r="U305" s="15"/>
      <c r="V305" s="15"/>
      <c r="W305" s="15"/>
      <c r="X305" s="15"/>
    </row>
    <row r="306" spans="1:24" x14ac:dyDescent="0.35">
      <c r="A306" s="8" t="s">
        <v>581</v>
      </c>
      <c r="B306" s="15"/>
      <c r="C306" s="15"/>
      <c r="D306" s="15"/>
      <c r="E306" s="15"/>
      <c r="F306" s="15"/>
      <c r="G306" s="15"/>
      <c r="H306" s="15"/>
      <c r="I306" s="15"/>
      <c r="J306" s="15"/>
      <c r="K306" s="15"/>
      <c r="L306" s="15"/>
      <c r="M306" s="15"/>
      <c r="N306" s="15"/>
      <c r="O306" s="15"/>
      <c r="P306" s="15"/>
      <c r="Q306" s="15"/>
      <c r="R306" s="15"/>
      <c r="S306" s="15"/>
      <c r="T306" s="15"/>
      <c r="U306" s="15"/>
      <c r="V306" s="15"/>
      <c r="W306" s="15"/>
      <c r="X306" s="15"/>
    </row>
    <row r="307" spans="1:24" x14ac:dyDescent="0.35">
      <c r="A307" t="s">
        <v>393</v>
      </c>
      <c r="F307" s="15"/>
      <c r="G307" s="15"/>
      <c r="H307" s="15"/>
      <c r="I307" s="15" t="s">
        <v>394</v>
      </c>
      <c r="J307" s="15"/>
      <c r="K307" s="15"/>
      <c r="L307" s="15"/>
      <c r="M307" s="15"/>
      <c r="N307" s="15"/>
      <c r="O307" s="15"/>
      <c r="P307" s="15"/>
      <c r="Q307" s="15"/>
      <c r="R307" s="15"/>
      <c r="S307" s="15"/>
      <c r="T307" s="15"/>
      <c r="U307" s="15"/>
      <c r="V307" s="15"/>
      <c r="W307" s="15"/>
      <c r="X307" s="15"/>
    </row>
    <row r="308" spans="1:24" x14ac:dyDescent="0.35">
      <c r="A308" s="15"/>
      <c r="B308" s="71" t="s">
        <v>388</v>
      </c>
      <c r="C308" s="71" t="s">
        <v>389</v>
      </c>
      <c r="D308" s="71" t="s">
        <v>391</v>
      </c>
      <c r="E308" s="71" t="s">
        <v>430</v>
      </c>
      <c r="I308" s="15"/>
      <c r="J308" s="71" t="s">
        <v>388</v>
      </c>
      <c r="K308" s="71" t="s">
        <v>389</v>
      </c>
      <c r="L308" s="71" t="s">
        <v>391</v>
      </c>
      <c r="M308" s="71" t="s">
        <v>430</v>
      </c>
    </row>
    <row r="309" spans="1:24" x14ac:dyDescent="0.35">
      <c r="A309" s="15" t="s">
        <v>439</v>
      </c>
      <c r="B309" s="13">
        <f>AVERAGE(B251,AB251,BB251)</f>
        <v>0.58752380952380934</v>
      </c>
      <c r="C309" s="13">
        <f t="shared" ref="C309:D309" si="68">AVERAGE(C251,AC251,BC251)</f>
        <v>0.5741666666666666</v>
      </c>
      <c r="D309" s="13">
        <f t="shared" si="68"/>
        <v>0.67816825396825398</v>
      </c>
      <c r="E309" s="13">
        <f>AVERAGE(F251,AF251,BF251)</f>
        <v>0.62265555555555563</v>
      </c>
      <c r="F309" s="13">
        <f>SUM(B309:E309)</f>
        <v>2.4625142857142857</v>
      </c>
      <c r="I309" s="15" t="s">
        <v>439</v>
      </c>
      <c r="J309" s="13">
        <f>AVERAGE(J251,AJ251,BJ251)</f>
        <v>0.36877301587301586</v>
      </c>
      <c r="K309" s="13">
        <f t="shared" ref="K309:K310" si="69">AVERAGE(K251,AK251,BK251)</f>
        <v>0.36160476190476193</v>
      </c>
      <c r="L309" s="13">
        <f t="shared" ref="L309:L310" si="70">AVERAGE(L251,AL251,BL251)</f>
        <v>0.39406031746031744</v>
      </c>
      <c r="M309" s="13">
        <f>AVERAGE(N251,AN251,BN251)</f>
        <v>0.40099841269841269</v>
      </c>
      <c r="N309" s="13">
        <f>SUM(J309:M309)</f>
        <v>1.525436507936508</v>
      </c>
    </row>
    <row r="310" spans="1:24" x14ac:dyDescent="0.35">
      <c r="A310" s="15" t="s">
        <v>579</v>
      </c>
      <c r="B310" s="13">
        <f>AVERAGE(B252,AB252,BB252)</f>
        <v>0.57244444444444431</v>
      </c>
      <c r="C310" s="13">
        <f t="shared" ref="C310:D310" si="71">AVERAGE(C252,AC252,BC252)</f>
        <v>0.57466666666666655</v>
      </c>
      <c r="D310" s="13">
        <f t="shared" si="71"/>
        <v>0.64805000000000001</v>
      </c>
      <c r="E310" s="13">
        <f>AVERAGE(F252,AF252,BF252)</f>
        <v>0.61988888888888882</v>
      </c>
      <c r="F310" s="13">
        <f>SUM(B310:E310)</f>
        <v>2.4150499999999995</v>
      </c>
      <c r="I310" s="15" t="s">
        <v>579</v>
      </c>
      <c r="J310" s="13">
        <f>AVERAGE(J252,AJ252,BJ252)</f>
        <v>0.40438888888888891</v>
      </c>
      <c r="K310" s="13">
        <f t="shared" si="69"/>
        <v>0.40266666666666667</v>
      </c>
      <c r="L310" s="13">
        <f t="shared" si="70"/>
        <v>0.42377777777777781</v>
      </c>
      <c r="M310" s="13">
        <f>AVERAGE(N252,AN252,BN252)</f>
        <v>0.44958888888888887</v>
      </c>
      <c r="N310" s="13">
        <f>SUM(J310:M310)</f>
        <v>1.6804222222222223</v>
      </c>
    </row>
    <row r="311" spans="1:24" x14ac:dyDescent="0.35">
      <c r="A311" s="32" t="s">
        <v>551</v>
      </c>
      <c r="B311" s="13">
        <f>(B309-B310)/B309*100</f>
        <v>2.5665964229750822</v>
      </c>
      <c r="C311" s="13">
        <f>(C310-C309)/C310*100</f>
        <v>8.7006960556834975E-2</v>
      </c>
      <c r="D311" s="13">
        <f>(D309-D310)/D309*100</f>
        <v>4.4411182316510853</v>
      </c>
      <c r="E311" s="13">
        <f t="shared" ref="E311" si="72">(E309-E310)/E309*100</f>
        <v>0.44433341066045529</v>
      </c>
      <c r="F311" s="13">
        <f>AVERAGE(B311:E311)</f>
        <v>1.8847637564608646</v>
      </c>
      <c r="I311" s="32" t="s">
        <v>551</v>
      </c>
      <c r="J311" s="13">
        <f>(J310-J309)/J310*100</f>
        <v>8.8073322473652258</v>
      </c>
      <c r="K311" s="13">
        <f>(K310-K309)/K310*100</f>
        <v>10.197492904446543</v>
      </c>
      <c r="L311" s="13">
        <f>(L310-L309)/L310*100</f>
        <v>7.0125103003970439</v>
      </c>
      <c r="M311" s="13">
        <f>(M310-M309)/M310*100</f>
        <v>10.807757351513375</v>
      </c>
      <c r="N311" s="13">
        <f>AVERAGE(J311:M311)</f>
        <v>9.2062732009305464</v>
      </c>
    </row>
    <row r="312" spans="1:24" x14ac:dyDescent="0.35">
      <c r="I312" s="15"/>
      <c r="J312" s="15"/>
      <c r="K312" s="15"/>
      <c r="L312" s="15"/>
      <c r="M312" s="15"/>
    </row>
    <row r="313" spans="1:24" x14ac:dyDescent="0.35">
      <c r="A313" s="15" t="s">
        <v>441</v>
      </c>
      <c r="B313" s="15"/>
      <c r="C313" s="15"/>
      <c r="D313" s="15"/>
      <c r="E313" s="15"/>
      <c r="I313" s="15" t="s">
        <v>428</v>
      </c>
      <c r="J313" s="15"/>
      <c r="K313" s="15"/>
      <c r="L313" s="15"/>
      <c r="M313" s="15"/>
    </row>
    <row r="314" spans="1:24" x14ac:dyDescent="0.35">
      <c r="A314" s="15"/>
      <c r="B314" s="71" t="s">
        <v>388</v>
      </c>
      <c r="C314" s="71" t="s">
        <v>389</v>
      </c>
      <c r="D314" s="71" t="s">
        <v>391</v>
      </c>
      <c r="E314" s="71" t="s">
        <v>430</v>
      </c>
      <c r="I314" s="15"/>
      <c r="J314" s="71" t="s">
        <v>388</v>
      </c>
      <c r="K314" s="71" t="s">
        <v>389</v>
      </c>
      <c r="L314" s="71" t="s">
        <v>391</v>
      </c>
      <c r="M314" s="71" t="s">
        <v>430</v>
      </c>
    </row>
    <row r="315" spans="1:24" x14ac:dyDescent="0.35">
      <c r="A315" s="15" t="s">
        <v>439</v>
      </c>
      <c r="B315" s="13">
        <f>AVERAGE(B254,AB254,BB254)</f>
        <v>0.43994444444444447</v>
      </c>
      <c r="C315" s="13">
        <f t="shared" ref="C315:D315" si="73">AVERAGE(C254,AC254,BC254)</f>
        <v>0.42955555555555552</v>
      </c>
      <c r="D315" s="13">
        <f t="shared" si="73"/>
        <v>0.47816666666666663</v>
      </c>
      <c r="E315" s="13">
        <f>AVERAGE(F254,AF254,BF254)</f>
        <v>0.46194444444444449</v>
      </c>
      <c r="F315" s="13">
        <f>SUM(B315:E315)</f>
        <v>1.8096111111111111</v>
      </c>
      <c r="I315" s="15" t="s">
        <v>439</v>
      </c>
      <c r="J315" s="13">
        <f>AVERAGE(J254,AJ254,BJ254)</f>
        <v>0.18638888888888891</v>
      </c>
      <c r="K315" s="13">
        <f t="shared" ref="K315:K316" si="74">AVERAGE(K254,AK254,BK254)</f>
        <v>0.17844444444444443</v>
      </c>
      <c r="L315" s="13">
        <f t="shared" ref="L315:L316" si="75">AVERAGE(L254,AL254,BL254)</f>
        <v>0.21433333333333335</v>
      </c>
      <c r="M315" s="13">
        <f>AVERAGE(N254,AN254,BN254)</f>
        <v>0.21988888888888888</v>
      </c>
      <c r="N315" s="13">
        <f>SUM(J315:M315)</f>
        <v>0.79905555555555563</v>
      </c>
    </row>
    <row r="316" spans="1:24" x14ac:dyDescent="0.35">
      <c r="A316" s="15" t="s">
        <v>579</v>
      </c>
      <c r="B316" s="13">
        <f>AVERAGE(B255,AB255,BB255)</f>
        <v>0.41105555555555556</v>
      </c>
      <c r="C316" s="13">
        <f t="shared" ref="C316:E316" si="76">AVERAGE(C255,AC255,BC255)</f>
        <v>0.40766666666666668</v>
      </c>
      <c r="D316" s="13">
        <f t="shared" si="76"/>
        <v>0.44650000000000006</v>
      </c>
      <c r="E316" s="13">
        <f t="shared" si="76"/>
        <v>0.45965000000000006</v>
      </c>
      <c r="F316" s="13">
        <f>SUM(B316:E316)</f>
        <v>1.7248722222222224</v>
      </c>
      <c r="I316" s="15" t="s">
        <v>579</v>
      </c>
      <c r="J316" s="13">
        <f>AVERAGE(J255,AJ255,BJ255)</f>
        <v>0.19905555555555554</v>
      </c>
      <c r="K316" s="13">
        <f t="shared" si="74"/>
        <v>0.20511111111111111</v>
      </c>
      <c r="L316" s="13">
        <f t="shared" si="75"/>
        <v>0.23427777777777781</v>
      </c>
      <c r="M316" s="13">
        <f t="shared" ref="M316" si="77">AVERAGE(M255,AM255,BM255)</f>
        <v>0.25677777777777777</v>
      </c>
      <c r="N316" s="13">
        <f>SUM(J316:M316)</f>
        <v>0.89522222222222225</v>
      </c>
    </row>
    <row r="317" spans="1:24" x14ac:dyDescent="0.35">
      <c r="A317" s="32" t="s">
        <v>551</v>
      </c>
      <c r="B317" s="13">
        <f>(B315-B316)/B315*100</f>
        <v>6.5664856673822491</v>
      </c>
      <c r="C317" s="13">
        <f>(C315-C316)/C315*100</f>
        <v>5.0957061562338239</v>
      </c>
      <c r="D317" s="13">
        <f>(D315-D316)/D315*100</f>
        <v>6.6225165562913704</v>
      </c>
      <c r="E317" s="13">
        <f>(E315-E316)/E315*100</f>
        <v>0.49669272399278142</v>
      </c>
      <c r="F317" s="13">
        <f>AVERAGE(B317:E317)</f>
        <v>4.6953502759750556</v>
      </c>
      <c r="I317" s="32" t="s">
        <v>551</v>
      </c>
      <c r="J317" s="13">
        <f>(J316-J315)/J316*100</f>
        <v>6.3633826402455869</v>
      </c>
      <c r="K317" s="13">
        <f t="shared" ref="K317:M317" si="78">(K316-K315)/K316*100</f>
        <v>13.001083423618637</v>
      </c>
      <c r="L317" s="13">
        <f t="shared" si="78"/>
        <v>8.513161014939536</v>
      </c>
      <c r="M317" s="13">
        <f t="shared" si="78"/>
        <v>14.366075292081351</v>
      </c>
      <c r="N317" s="13">
        <f>AVERAGE(J317:M317)</f>
        <v>10.560925592721279</v>
      </c>
    </row>
    <row r="318" spans="1:24" x14ac:dyDescent="0.35">
      <c r="D318" s="69">
        <f>AVERAGE(D315:D316)</f>
        <v>0.46233333333333337</v>
      </c>
      <c r="E318" s="69">
        <f>AVERAGE(E315:E316)</f>
        <v>0.4607972222222223</v>
      </c>
      <c r="I318" s="15"/>
      <c r="J318" s="69">
        <f>AVERAGE(J315:J316)</f>
        <v>0.19272222222222224</v>
      </c>
      <c r="K318" s="69">
        <f>AVERAGE(K315:K316)</f>
        <v>0.19177777777777777</v>
      </c>
      <c r="L318" s="15"/>
      <c r="M318" s="15"/>
    </row>
    <row r="319" spans="1:24" x14ac:dyDescent="0.35">
      <c r="A319" s="15" t="s">
        <v>580</v>
      </c>
      <c r="B319" s="15"/>
      <c r="C319" s="15"/>
      <c r="D319" s="15"/>
      <c r="E319" s="15"/>
      <c r="I319" s="15" t="s">
        <v>396</v>
      </c>
      <c r="J319" s="15"/>
      <c r="K319" s="15"/>
      <c r="L319" s="15"/>
      <c r="M319" s="15"/>
    </row>
    <row r="320" spans="1:24" x14ac:dyDescent="0.35">
      <c r="A320" s="15"/>
      <c r="B320" s="71" t="s">
        <v>388</v>
      </c>
      <c r="C320" s="71" t="s">
        <v>389</v>
      </c>
      <c r="D320" s="71" t="s">
        <v>391</v>
      </c>
      <c r="E320" s="71" t="s">
        <v>430</v>
      </c>
      <c r="I320" s="15"/>
      <c r="J320" s="71" t="s">
        <v>388</v>
      </c>
      <c r="K320" s="71" t="s">
        <v>389</v>
      </c>
      <c r="L320" s="71" t="s">
        <v>391</v>
      </c>
      <c r="M320" s="71" t="s">
        <v>430</v>
      </c>
    </row>
    <row r="321" spans="1:14" x14ac:dyDescent="0.35">
      <c r="A321" s="15" t="s">
        <v>439</v>
      </c>
      <c r="B321" s="13">
        <f>AVERAGE(R254,AR254,BR254)</f>
        <v>0.43105555555555553</v>
      </c>
      <c r="C321" s="13">
        <f t="shared" ref="C321:D321" si="79">AVERAGE(S254,AS254,BS254)</f>
        <v>0.41905555555555557</v>
      </c>
      <c r="D321" s="13">
        <f t="shared" si="79"/>
        <v>0.50650000000000006</v>
      </c>
      <c r="E321" s="13">
        <f>AVERAGE(V254,AV254,BV254)</f>
        <v>0.47505555555555556</v>
      </c>
      <c r="F321" s="13">
        <f>SUM(B321:E321)</f>
        <v>1.8316666666666666</v>
      </c>
      <c r="I321" s="15" t="s">
        <v>439</v>
      </c>
      <c r="J321" s="13">
        <f>AVERAGE(R251,AR251,BR251)</f>
        <v>0.17760317460317462</v>
      </c>
      <c r="K321" s="13">
        <f t="shared" ref="K321" si="80">AVERAGE(S251,AS251,BS251)</f>
        <v>0.16731269841269839</v>
      </c>
      <c r="L321" s="13">
        <f>AVERAGE(T251,AT251,BT251)</f>
        <v>0.19066825396825396</v>
      </c>
      <c r="M321" s="13">
        <f>AVERAGE(V251,AV251,BV251)</f>
        <v>0.18023650793650792</v>
      </c>
      <c r="N321" s="13">
        <f>SUM(J321:M321)</f>
        <v>0.71582063492063486</v>
      </c>
    </row>
    <row r="322" spans="1:14" x14ac:dyDescent="0.35">
      <c r="A322" s="15" t="s">
        <v>579</v>
      </c>
      <c r="B322" s="13">
        <f>AVERAGE(R255,AR255,BR255)</f>
        <v>0.37944444444444447</v>
      </c>
      <c r="C322" s="13">
        <f t="shared" ref="C322:D322" si="81">AVERAGE(S255,AS255,BS255)</f>
        <v>0.38513888888888892</v>
      </c>
      <c r="D322" s="13">
        <f t="shared" si="81"/>
        <v>0.46216666666666661</v>
      </c>
      <c r="E322" s="13">
        <f>AVERAGE(V255,AV255,BV255)</f>
        <v>0.44400000000000001</v>
      </c>
      <c r="F322" s="13">
        <f>SUM(B322:E322)</f>
        <v>1.67075</v>
      </c>
      <c r="I322" s="15" t="s">
        <v>579</v>
      </c>
      <c r="J322" s="13">
        <f>AVERAGE(R252,AR252,BR252)</f>
        <v>0.17100000000000001</v>
      </c>
      <c r="K322" s="13">
        <f t="shared" ref="K322:L322" si="82">AVERAGE(S252,AS252,BS252)</f>
        <v>0.17177777777777778</v>
      </c>
      <c r="L322" s="13">
        <f t="shared" si="82"/>
        <v>0.18905555555555556</v>
      </c>
      <c r="M322" s="13">
        <f>AVERAGE(V252,AV252,BV252)</f>
        <v>0.18255555555555555</v>
      </c>
      <c r="N322" s="13">
        <f>SUM(J322:M322)</f>
        <v>0.71438888888888896</v>
      </c>
    </row>
    <row r="323" spans="1:14" x14ac:dyDescent="0.35">
      <c r="A323" s="32" t="s">
        <v>551</v>
      </c>
      <c r="B323" s="38">
        <f>(B321-B322)/B321*100</f>
        <v>11.973192421703816</v>
      </c>
      <c r="C323" s="38">
        <f t="shared" ref="C323:E323" si="83">(C321-C322)/C321*100</f>
        <v>8.0935967121834782</v>
      </c>
      <c r="D323" s="38">
        <f t="shared" si="83"/>
        <v>8.7528792365910046</v>
      </c>
      <c r="E323" s="38">
        <f t="shared" si="83"/>
        <v>6.5372471056016845</v>
      </c>
      <c r="F323" s="13">
        <f>AVERAGE(B323:E323)</f>
        <v>8.8392288690199958</v>
      </c>
      <c r="I323" s="32" t="s">
        <v>551</v>
      </c>
      <c r="J323" s="13">
        <f>(J321-J322)/J321*100</f>
        <v>3.7179372598087443</v>
      </c>
      <c r="K323" s="13">
        <f>(K322-K321)/K322*100</f>
        <v>2.599334688597319</v>
      </c>
      <c r="L323" s="13">
        <f t="shared" ref="L323" si="84">(L321-L322)/L321*100</f>
        <v>0.84581380441387555</v>
      </c>
      <c r="M323" s="13">
        <f>(M322-M321)/M322*100</f>
        <v>1.2703243196243905</v>
      </c>
      <c r="N323" s="13">
        <f>AVERAGE(J323:M323)</f>
        <v>2.108352518111082</v>
      </c>
    </row>
    <row r="324" spans="1:14" x14ac:dyDescent="0.35">
      <c r="B324" s="69">
        <f>AVERAGE(B321:B322)</f>
        <v>0.40525</v>
      </c>
      <c r="C324" s="69">
        <f>AVERAGE(C321:C322)</f>
        <v>0.40209722222222222</v>
      </c>
    </row>
    <row r="325" spans="1:14" x14ac:dyDescent="0.35">
      <c r="A325" t="s">
        <v>581</v>
      </c>
    </row>
    <row r="326" spans="1:14" x14ac:dyDescent="0.35">
      <c r="A326" s="15"/>
      <c r="B326" s="71" t="s">
        <v>388</v>
      </c>
      <c r="C326" s="71" t="s">
        <v>389</v>
      </c>
      <c r="D326" s="71" t="s">
        <v>391</v>
      </c>
      <c r="E326" s="71" t="s">
        <v>430</v>
      </c>
    </row>
    <row r="327" spans="1:14" x14ac:dyDescent="0.35">
      <c r="A327" s="15" t="s">
        <v>439</v>
      </c>
      <c r="B327" s="13">
        <f>AVERAGE(B309,B315,B321,J309,J315,J321)</f>
        <v>0.36521481481481471</v>
      </c>
      <c r="C327" s="13">
        <f>AVERAGE(C309,C315,C321,K309,K315,K321)</f>
        <v>0.35502328042328041</v>
      </c>
      <c r="D327" s="13">
        <f t="shared" ref="D327:E327" si="85">AVERAGE(D309,D315,D321,L309,L315,L321)</f>
        <v>0.4103161375661375</v>
      </c>
      <c r="E327" s="13">
        <f t="shared" si="85"/>
        <v>0.39346322751322749</v>
      </c>
      <c r="F327" s="13">
        <f>SUM(B327:E327)</f>
        <v>1.5240174603174601</v>
      </c>
    </row>
    <row r="328" spans="1:14" x14ac:dyDescent="0.35">
      <c r="A328" s="15" t="s">
        <v>579</v>
      </c>
      <c r="B328" s="13">
        <f>AVERAGE(B310,B316,B322,J310,J316,J322)</f>
        <v>0.35623148148148148</v>
      </c>
      <c r="C328" s="13">
        <f t="shared" ref="C328:E328" si="86">AVERAGE(C310,C316,C322,K310,K316,K322)</f>
        <v>0.35783796296296294</v>
      </c>
      <c r="D328" s="13">
        <f t="shared" si="86"/>
        <v>0.400637962962963</v>
      </c>
      <c r="E328" s="13">
        <f t="shared" si="86"/>
        <v>0.40207685185185182</v>
      </c>
      <c r="F328" s="13">
        <f>SUM(B328:E328)</f>
        <v>1.5167842592592593</v>
      </c>
    </row>
    <row r="329" spans="1:14" x14ac:dyDescent="0.35">
      <c r="A329" s="32" t="s">
        <v>551</v>
      </c>
      <c r="B329" s="13">
        <f>(B327-B328)/B327*100</f>
        <v>2.4597395748823354</v>
      </c>
      <c r="C329" s="13">
        <f>(C328-C327)/C328*100</f>
        <v>0.78658019299474369</v>
      </c>
      <c r="D329" s="13">
        <f t="shared" ref="D329" si="87">(D327-D328)/D327*100</f>
        <v>2.3587116657371299</v>
      </c>
      <c r="E329" s="13">
        <f>(E328-E327)/E328*100</f>
        <v>2.1422830732364795</v>
      </c>
      <c r="F329" s="13">
        <f>AVERAGE(B329:E329)</f>
        <v>1.9368286267126722</v>
      </c>
    </row>
    <row r="331" spans="1:14" x14ac:dyDescent="0.35">
      <c r="B331" s="13">
        <f>AVERAGE(B311,B317,B323,J311,J317,J323)</f>
        <v>6.665821109913451</v>
      </c>
      <c r="C331" s="13">
        <f>AVERAGE(C311,C317,C323,K311,K317,K323)</f>
        <v>6.5123701409394386</v>
      </c>
      <c r="D331" s="13">
        <f t="shared" ref="D331:E331" si="88">AVERAGE(D311,D317,D323,L311,L317,L323)</f>
        <v>6.031333190713986</v>
      </c>
      <c r="E331" s="13">
        <f t="shared" si="88"/>
        <v>5.6537383672456727</v>
      </c>
      <c r="F331" s="13">
        <f>AVERAGE(B331:E331)</f>
        <v>6.2158157022031375</v>
      </c>
    </row>
    <row r="333" spans="1:14" x14ac:dyDescent="0.35">
      <c r="A333" s="8" t="s">
        <v>31</v>
      </c>
    </row>
    <row r="334" spans="1:14" x14ac:dyDescent="0.35">
      <c r="A334" s="15" t="s">
        <v>393</v>
      </c>
      <c r="B334" s="15"/>
      <c r="C334" s="15"/>
      <c r="D334" s="15"/>
      <c r="E334" s="15"/>
      <c r="F334" s="15"/>
      <c r="G334" s="15"/>
      <c r="H334" s="15"/>
      <c r="I334" s="15" t="s">
        <v>394</v>
      </c>
      <c r="J334" s="15"/>
      <c r="K334" s="15"/>
      <c r="L334" s="15"/>
      <c r="M334" s="15"/>
      <c r="N334" s="15"/>
    </row>
    <row r="335" spans="1:14" x14ac:dyDescent="0.35">
      <c r="A335" s="15"/>
      <c r="B335" s="71" t="s">
        <v>388</v>
      </c>
      <c r="C335" s="71" t="s">
        <v>389</v>
      </c>
      <c r="D335" s="71" t="s">
        <v>391</v>
      </c>
      <c r="E335" s="71" t="s">
        <v>430</v>
      </c>
      <c r="F335" s="15"/>
      <c r="G335" s="15"/>
      <c r="H335" s="15"/>
      <c r="I335" s="15"/>
      <c r="J335" s="71" t="s">
        <v>388</v>
      </c>
      <c r="K335" s="71" t="s">
        <v>389</v>
      </c>
      <c r="L335" s="71" t="s">
        <v>391</v>
      </c>
      <c r="M335" s="71" t="s">
        <v>430</v>
      </c>
      <c r="N335" s="15"/>
    </row>
    <row r="336" spans="1:14" x14ac:dyDescent="0.35">
      <c r="A336" s="15" t="s">
        <v>439</v>
      </c>
      <c r="B336" s="13">
        <f>AVERAGE(B145,B146,AB145,AB148,BB145,BB148)</f>
        <v>0.6111428571428571</v>
      </c>
      <c r="C336" s="13">
        <f t="shared" ref="C336" si="89">AVERAGE(C147,C148,AC146,AC149,BC146,BC149)</f>
        <v>0.58361428571428564</v>
      </c>
      <c r="D336" s="13">
        <f>AVERAGE(D147,D148,AD146,AD149,BD146,BD149)</f>
        <v>0.70126190476190475</v>
      </c>
      <c r="E336" s="13">
        <f>AVERAGE(F147,AF146,AF149,BF146,BF149)</f>
        <v>0.61559999999999993</v>
      </c>
      <c r="F336" s="13">
        <f>SUM(B336:E336)</f>
        <v>2.511619047619047</v>
      </c>
      <c r="G336" s="15"/>
      <c r="H336" s="15"/>
      <c r="I336" s="15" t="s">
        <v>439</v>
      </c>
      <c r="J336" s="13">
        <f>AVERAGE(J147,J148,AJ146,AJ149,BJ146,BJ149)</f>
        <v>0.35112380952380945</v>
      </c>
      <c r="K336" s="13">
        <f t="shared" ref="K336:L336" si="90">AVERAGE(K147,K148,AK146,AK149,BK146,BK149)</f>
        <v>0.34607142857142859</v>
      </c>
      <c r="L336" s="13">
        <f t="shared" si="90"/>
        <v>0.37419999999999992</v>
      </c>
      <c r="M336" s="13">
        <f>AVERAGE(N147,N148,AN146,AN149,BN146,BN149)</f>
        <v>0.39936190476190475</v>
      </c>
      <c r="N336" s="13">
        <f>SUM(J336:M336)</f>
        <v>1.4707571428571427</v>
      </c>
    </row>
    <row r="337" spans="1:14" x14ac:dyDescent="0.35">
      <c r="A337" s="15" t="s">
        <v>579</v>
      </c>
      <c r="B337" s="13">
        <f>AVERAGE(B200,B201,AB199,AB202,BB199,BB202)</f>
        <v>0.56166666666666665</v>
      </c>
      <c r="C337" s="13">
        <f t="shared" ref="C337:D337" si="91">AVERAGE(C200,C201,AC199,AC202,BC199,BC202)</f>
        <v>0.56950000000000001</v>
      </c>
      <c r="D337" s="13">
        <f t="shared" si="91"/>
        <v>0.66233333333333333</v>
      </c>
      <c r="E337" s="13">
        <f>AVERAGE(F200,F201,AF199,AF202,BF199,BF202)</f>
        <v>0.60016666666666663</v>
      </c>
      <c r="F337" s="13">
        <f>SUM(B337:E337)</f>
        <v>2.3936666666666664</v>
      </c>
      <c r="G337" s="15"/>
      <c r="H337" s="15"/>
      <c r="I337" s="15" t="s">
        <v>579</v>
      </c>
      <c r="J337" s="13">
        <f>AVERAGE(J200,J201,AJ199,AJ202,BJ199,BJ202)</f>
        <v>0.379</v>
      </c>
      <c r="K337" s="13">
        <f t="shared" ref="K337:L337" si="92">AVERAGE(K200,K201,AK199,AK202,BK199,BK202)</f>
        <v>0.38033333333333336</v>
      </c>
      <c r="L337" s="13">
        <f t="shared" si="92"/>
        <v>0.39599999999999996</v>
      </c>
      <c r="M337" s="13">
        <f>AVERAGE(N200,N201,AN199,AN202,BN199,BN202)</f>
        <v>0.4443333333333333</v>
      </c>
      <c r="N337" s="13">
        <f>SUM(J337:M337)</f>
        <v>1.5996666666666666</v>
      </c>
    </row>
    <row r="338" spans="1:14" x14ac:dyDescent="0.35">
      <c r="A338" s="32" t="s">
        <v>551</v>
      </c>
      <c r="B338" s="13">
        <f>(B336-B337)/B336*100</f>
        <v>8.0956833411251328</v>
      </c>
      <c r="C338" s="13">
        <f>(C336-C337)/C336*100</f>
        <v>2.41842704330158</v>
      </c>
      <c r="D338" s="13">
        <f>(D336-D337)/D336*100</f>
        <v>5.5512171934947192</v>
      </c>
      <c r="E338" s="13">
        <f t="shared" ref="E338" si="93">(E336-E337)/E336*100</f>
        <v>2.5070392029456308</v>
      </c>
      <c r="F338" s="13">
        <f>AVERAGE(B338:E338)</f>
        <v>4.643091695216766</v>
      </c>
      <c r="G338" s="15"/>
      <c r="H338" s="15"/>
      <c r="I338" s="32" t="s">
        <v>551</v>
      </c>
      <c r="J338" s="13">
        <f>(J337-J336)/J337*100</f>
        <v>7.355195376303576</v>
      </c>
      <c r="K338" s="13">
        <f>(K337-K336)/K337*100</f>
        <v>9.0083886315262323</v>
      </c>
      <c r="L338" s="13">
        <f>(L337-L336)/L337*100</f>
        <v>5.5050505050505159</v>
      </c>
      <c r="M338" s="13">
        <f>(M337-M336)/M337*100</f>
        <v>10.121101703997425</v>
      </c>
      <c r="N338" s="13">
        <f>AVERAGE(J338:M338)</f>
        <v>7.9974340542194371</v>
      </c>
    </row>
    <row r="339" spans="1:14" x14ac:dyDescent="0.35">
      <c r="A339" s="15"/>
      <c r="B339" s="15"/>
      <c r="C339" s="15"/>
      <c r="D339" s="15"/>
      <c r="E339" s="15"/>
      <c r="F339" s="15"/>
      <c r="G339" s="15"/>
      <c r="H339" s="15"/>
      <c r="I339" s="15"/>
      <c r="J339" s="69">
        <f>AVERAGE(J336:J337)</f>
        <v>0.3650619047619047</v>
      </c>
      <c r="K339" s="69">
        <f>AVERAGE(K336:K337)</f>
        <v>0.363202380952381</v>
      </c>
      <c r="L339" s="69">
        <f t="shared" ref="L339:M339" si="94">AVERAGE(L336:L337)</f>
        <v>0.38509999999999994</v>
      </c>
      <c r="M339" s="69">
        <f t="shared" si="94"/>
        <v>0.42184761904761903</v>
      </c>
      <c r="N339" s="15"/>
    </row>
    <row r="340" spans="1:14" x14ac:dyDescent="0.35">
      <c r="A340" s="15" t="s">
        <v>441</v>
      </c>
      <c r="B340" s="15"/>
      <c r="C340" s="15"/>
      <c r="D340" s="15"/>
      <c r="E340" s="15"/>
      <c r="F340" s="15"/>
      <c r="G340" s="15"/>
      <c r="H340" s="15"/>
      <c r="I340" s="15" t="s">
        <v>428</v>
      </c>
      <c r="J340" s="15"/>
      <c r="K340" s="15"/>
      <c r="L340" s="15"/>
      <c r="M340" s="15"/>
      <c r="N340" s="15"/>
    </row>
    <row r="341" spans="1:14" x14ac:dyDescent="0.35">
      <c r="A341" s="15"/>
      <c r="B341" s="71" t="s">
        <v>388</v>
      </c>
      <c r="C341" s="71" t="s">
        <v>389</v>
      </c>
      <c r="D341" s="71" t="s">
        <v>391</v>
      </c>
      <c r="E341" s="71" t="s">
        <v>430</v>
      </c>
      <c r="F341" s="15"/>
      <c r="G341" s="15"/>
      <c r="H341" s="15"/>
      <c r="I341" s="15"/>
      <c r="J341" s="71" t="s">
        <v>388</v>
      </c>
      <c r="K341" s="71" t="s">
        <v>389</v>
      </c>
      <c r="L341" s="71" t="s">
        <v>391</v>
      </c>
      <c r="M341" s="71" t="s">
        <v>430</v>
      </c>
      <c r="N341" s="15"/>
    </row>
    <row r="342" spans="1:14" x14ac:dyDescent="0.35">
      <c r="A342" s="15" t="s">
        <v>439</v>
      </c>
      <c r="B342" s="13">
        <f>AVERAGE(B172,B173,AB171,AB174,BB171,BB174)</f>
        <v>0.43566666666666665</v>
      </c>
      <c r="C342" s="13">
        <f>AVERAGE(C172,C173,AC171,AC174,BC171,BC174)</f>
        <v>0.43183333333333335</v>
      </c>
      <c r="D342" s="13">
        <f t="shared" ref="D342" si="95">AVERAGE(D172,D173,AD171,AD174,BD171,BD174)</f>
        <v>0.48333333333333334</v>
      </c>
      <c r="E342" s="13">
        <f>AVERAGE(F172,F173,AF171,AF174,BF171,BF174)</f>
        <v>0.46</v>
      </c>
      <c r="F342" s="13">
        <f>SUM(B342:E342)</f>
        <v>1.8108333333333333</v>
      </c>
      <c r="G342" s="15"/>
      <c r="H342" s="15"/>
      <c r="I342" s="15" t="s">
        <v>439</v>
      </c>
      <c r="J342" s="13">
        <f>AVERAGE(J172,J173,AJ171,AJ174,BJ171,BJ174)</f>
        <v>0.18383333333333338</v>
      </c>
      <c r="K342" s="13">
        <f t="shared" ref="K342:L342" si="96">AVERAGE(K172,K173,AK171,AK174,BK171,BK174)</f>
        <v>0.17200000000000001</v>
      </c>
      <c r="L342" s="13">
        <f t="shared" si="96"/>
        <v>0.20983333333333334</v>
      </c>
      <c r="M342" s="13">
        <f>AVERAGE(N172,N173,AN171,AN174,BN171,BN174)</f>
        <v>0.23616666666666664</v>
      </c>
      <c r="N342" s="13">
        <f>SUM(J342:M342)</f>
        <v>0.8018333333333334</v>
      </c>
    </row>
    <row r="343" spans="1:14" x14ac:dyDescent="0.35">
      <c r="A343" s="15" t="s">
        <v>579</v>
      </c>
      <c r="B343" s="13">
        <f>AVERAGE(B227,B228,AB226,AB229,BB226,BB229)</f>
        <v>0.41233333333333327</v>
      </c>
      <c r="C343" s="13">
        <f t="shared" ref="C343:D343" si="97">AVERAGE(C227,C228,AC226,AC229,BC226,BC229)</f>
        <v>0.41016666666666662</v>
      </c>
      <c r="D343" s="13">
        <f t="shared" si="97"/>
        <v>0.44800000000000001</v>
      </c>
      <c r="E343" s="13">
        <f>AVERAGE(F227,F228,AF226,AF229,BF226,BF229)</f>
        <v>0.4286666666666667</v>
      </c>
      <c r="F343" s="13">
        <f>SUM(B343:E343)</f>
        <v>1.6991666666666667</v>
      </c>
      <c r="G343" s="15"/>
      <c r="H343" s="15"/>
      <c r="I343" s="15" t="s">
        <v>579</v>
      </c>
      <c r="J343" s="13">
        <f>AVERAGE(J227,J228,AJ226,AJ229,BJ226,BJ229)</f>
        <v>0.19033333333333333</v>
      </c>
      <c r="K343" s="13">
        <f t="shared" ref="K343:L343" si="98">AVERAGE(K227,K228,AK226,AK229,BK226,BK229)</f>
        <v>0.20033333333333334</v>
      </c>
      <c r="L343" s="13">
        <f t="shared" si="98"/>
        <v>0.22816666666666671</v>
      </c>
      <c r="M343" s="13">
        <f>AVERAGE(N227,N228,AN226,AN229,BN226,BN229)</f>
        <v>0.26933333333333337</v>
      </c>
      <c r="N343" s="13">
        <f>SUM(J343:M343)</f>
        <v>0.88816666666666677</v>
      </c>
    </row>
    <row r="344" spans="1:14" x14ac:dyDescent="0.35">
      <c r="A344" s="32" t="s">
        <v>551</v>
      </c>
      <c r="B344" s="13">
        <f>(B342-B343)/B342*100</f>
        <v>5.3557765876052121</v>
      </c>
      <c r="C344" s="13">
        <f>(C342-C343)/C342*100</f>
        <v>5.0173678116557445</v>
      </c>
      <c r="D344" s="13">
        <f>(D342-D343)/D342*100</f>
        <v>7.3103448275862055</v>
      </c>
      <c r="E344" s="13">
        <f>(E342-E343)/E342*100</f>
        <v>6.8115942028985481</v>
      </c>
      <c r="F344" s="13">
        <f>AVERAGE(B344:E344)</f>
        <v>6.1237708574364271</v>
      </c>
      <c r="G344" s="15"/>
      <c r="H344" s="15"/>
      <c r="I344" s="32" t="s">
        <v>551</v>
      </c>
      <c r="J344" s="13">
        <f>(J343-J342)/J343*100</f>
        <v>3.4150612959719528</v>
      </c>
      <c r="K344" s="13">
        <f t="shared" ref="K344:M344" si="99">(K343-K342)/K343*100</f>
        <v>14.143094841930109</v>
      </c>
      <c r="L344" s="13">
        <f t="shared" si="99"/>
        <v>8.0350620891161579</v>
      </c>
      <c r="M344" s="13">
        <f t="shared" si="99"/>
        <v>12.314356435643587</v>
      </c>
      <c r="N344" s="13">
        <f>AVERAGE(J344:M344)</f>
        <v>9.4768936656654521</v>
      </c>
    </row>
    <row r="345" spans="1:14" x14ac:dyDescent="0.35">
      <c r="A345" s="15"/>
      <c r="B345" s="15"/>
      <c r="C345" s="15"/>
      <c r="D345" s="69">
        <f>AVERAGE(D342:D343)</f>
        <v>0.46566666666666667</v>
      </c>
      <c r="E345" s="69">
        <f>AVERAGE(E342:E343)</f>
        <v>0.44433333333333336</v>
      </c>
      <c r="F345" s="15"/>
      <c r="G345" s="15"/>
      <c r="H345" s="15"/>
      <c r="I345" s="15"/>
      <c r="J345" s="69">
        <f>AVERAGE(J342:J343)</f>
        <v>0.18708333333333335</v>
      </c>
      <c r="K345" s="69">
        <f>AVERAGE(K342:K343)</f>
        <v>0.18616666666666667</v>
      </c>
      <c r="L345" s="15"/>
      <c r="M345" s="15"/>
      <c r="N345" s="15"/>
    </row>
    <row r="346" spans="1:14" x14ac:dyDescent="0.35">
      <c r="A346" s="15" t="s">
        <v>580</v>
      </c>
      <c r="B346" s="15"/>
      <c r="C346" s="15"/>
      <c r="D346" s="15"/>
      <c r="E346" s="15"/>
      <c r="F346" s="15"/>
      <c r="G346" s="15"/>
      <c r="H346" s="15"/>
      <c r="I346" s="15" t="s">
        <v>396</v>
      </c>
      <c r="J346" s="15"/>
      <c r="K346" s="15"/>
      <c r="L346" s="15"/>
      <c r="M346" s="15"/>
      <c r="N346" s="15"/>
    </row>
    <row r="347" spans="1:14" x14ac:dyDescent="0.35">
      <c r="A347" s="15"/>
      <c r="B347" s="71" t="s">
        <v>388</v>
      </c>
      <c r="C347" s="71" t="s">
        <v>389</v>
      </c>
      <c r="D347" s="71" t="s">
        <v>391</v>
      </c>
      <c r="E347" s="71" t="s">
        <v>430</v>
      </c>
      <c r="F347" s="15"/>
      <c r="G347" s="15"/>
      <c r="H347" s="15"/>
      <c r="I347" s="15"/>
      <c r="J347" s="71" t="s">
        <v>388</v>
      </c>
      <c r="K347" s="71" t="s">
        <v>389</v>
      </c>
      <c r="L347" s="71" t="s">
        <v>391</v>
      </c>
      <c r="M347" s="71" t="s">
        <v>430</v>
      </c>
      <c r="N347" s="15"/>
    </row>
    <row r="348" spans="1:14" x14ac:dyDescent="0.35">
      <c r="A348" s="15" t="s">
        <v>439</v>
      </c>
      <c r="B348" s="13">
        <f>AVERAGE(R172,R173,AR171,AR174,BR171,BR174)</f>
        <v>0.41083333333333338</v>
      </c>
      <c r="C348" s="13">
        <f t="shared" ref="C348" si="100">AVERAGE(S172,S173,AS171,AS174,BS171,BS174)</f>
        <v>0.41166666666666668</v>
      </c>
      <c r="D348" s="13">
        <f>AVERAGE(T172,T173,AT171,AT174,BT171,BT174)</f>
        <v>0.51566666666666661</v>
      </c>
      <c r="E348" s="13">
        <f>AVERAGE(V172,V173,AV171,AV174,BV171,BV174)</f>
        <v>0.46116666666666667</v>
      </c>
      <c r="F348" s="13">
        <f>SUM(B348:E348)</f>
        <v>1.7993333333333332</v>
      </c>
      <c r="G348" s="15"/>
      <c r="H348" s="15"/>
      <c r="I348" s="15" t="s">
        <v>439</v>
      </c>
      <c r="J348" s="13">
        <f>AVERAGE(R147,AR146,AR149,BR146,BR149)</f>
        <v>0.17328000000000002</v>
      </c>
      <c r="K348" s="13">
        <f t="shared" ref="K348:L348" si="101">AVERAGE(S147,AS146,AS149,BS146,BS149)</f>
        <v>0.16955999999999999</v>
      </c>
      <c r="L348" s="13">
        <f t="shared" si="101"/>
        <v>0.18359999999999999</v>
      </c>
      <c r="M348" s="13">
        <f>AVERAGE(V147,V148,AV146,AV149,BV146,BV149)</f>
        <v>0.18432380952380953</v>
      </c>
      <c r="N348" s="13">
        <f>SUM(J348:M348)</f>
        <v>0.71076380952380958</v>
      </c>
    </row>
    <row r="349" spans="1:14" x14ac:dyDescent="0.35">
      <c r="A349" s="15" t="s">
        <v>579</v>
      </c>
      <c r="B349" s="13">
        <f>AVERAGE(R227,R228,AR226,AR229,BR226,BR229)</f>
        <v>0.3746666666666667</v>
      </c>
      <c r="C349" s="13">
        <f t="shared" ref="C349" si="102">AVERAGE(S227,S228,AS226,AS229,BS226,BS229)</f>
        <v>0.38576666666666676</v>
      </c>
      <c r="D349" s="13">
        <f>AVERAGE(T227,T228,AT226,AT229,BT226,BT229)</f>
        <v>0.44999999999999996</v>
      </c>
      <c r="E349" s="13">
        <f>AVERAGE(V227,V228,AV226,AV229,BV226,BV229)</f>
        <v>0.42650000000000005</v>
      </c>
      <c r="F349" s="13">
        <f>SUM(B349:E349)</f>
        <v>1.6369333333333336</v>
      </c>
      <c r="G349" s="15"/>
      <c r="H349" s="15"/>
      <c r="I349" s="15" t="s">
        <v>579</v>
      </c>
      <c r="J349" s="13">
        <f>AVERAGE(R200,R201,AR199,AR202,BR199,BR202)</f>
        <v>0.17450000000000002</v>
      </c>
      <c r="K349" s="13">
        <f t="shared" ref="K349:L349" si="103">AVERAGE(S200,S201,AS199,AS202,BS199,BS202)</f>
        <v>0.17333333333333331</v>
      </c>
      <c r="L349" s="13">
        <f t="shared" si="103"/>
        <v>0.1865</v>
      </c>
      <c r="M349" s="13">
        <f>AVERAGE(V200,V201,AV199,AV202,BV199,BV202)</f>
        <v>0.20266666666666666</v>
      </c>
      <c r="N349" s="13">
        <f>SUM(J349:M349)</f>
        <v>0.73699999999999999</v>
      </c>
    </row>
    <row r="350" spans="1:14" x14ac:dyDescent="0.35">
      <c r="A350" s="32" t="s">
        <v>551</v>
      </c>
      <c r="B350" s="38">
        <f>(B348-B349)/B348*100</f>
        <v>8.8032454361054793</v>
      </c>
      <c r="C350" s="38">
        <f t="shared" ref="C350:D350" si="104">(C348-C349)/C348*100</f>
        <v>6.2914979757084835</v>
      </c>
      <c r="D350" s="38">
        <f t="shared" si="104"/>
        <v>12.734324499030381</v>
      </c>
      <c r="E350" s="38">
        <f>(E348-E349)/E348*100</f>
        <v>7.5171666064329496</v>
      </c>
      <c r="F350" s="13">
        <f>AVERAGE(B350:E350)</f>
        <v>8.8365586293193239</v>
      </c>
      <c r="G350" s="15"/>
      <c r="H350" s="15"/>
      <c r="I350" s="32" t="s">
        <v>551</v>
      </c>
      <c r="J350" s="13">
        <f>(J349-J348)/J349*100</f>
        <v>0.69914040114613107</v>
      </c>
      <c r="K350" s="13">
        <f>(K349-K348)/K349*100</f>
        <v>2.176923076923071</v>
      </c>
      <c r="L350" s="13">
        <f>(L349-L348)/L349*100</f>
        <v>1.5549597855227957</v>
      </c>
      <c r="M350" s="13">
        <f>(M349-M348)/M349*100</f>
        <v>9.0507518796992432</v>
      </c>
      <c r="N350" s="13">
        <f>AVERAGE(J350:M350)</f>
        <v>3.3704437858228102</v>
      </c>
    </row>
    <row r="351" spans="1:14" x14ac:dyDescent="0.35">
      <c r="A351" s="15"/>
      <c r="B351" s="69">
        <f>AVERAGE(B348:B349)</f>
        <v>0.39275000000000004</v>
      </c>
      <c r="C351" s="69">
        <f>AVERAGE(C348:C349)</f>
        <v>0.39871666666666672</v>
      </c>
      <c r="D351" s="15"/>
      <c r="E351" s="15"/>
      <c r="F351" s="15"/>
      <c r="G351" s="15"/>
      <c r="H351" s="15"/>
      <c r="I351" s="15"/>
      <c r="J351" s="15"/>
      <c r="K351" s="15"/>
      <c r="L351" s="15"/>
      <c r="M351" s="15"/>
      <c r="N351" s="15"/>
    </row>
    <row r="352" spans="1:14" x14ac:dyDescent="0.35">
      <c r="A352" s="15" t="s">
        <v>581</v>
      </c>
      <c r="B352" s="15"/>
      <c r="C352" s="15"/>
      <c r="D352" s="15"/>
      <c r="E352" s="15"/>
      <c r="F352" s="15"/>
      <c r="G352" s="15"/>
      <c r="H352" s="15"/>
      <c r="I352" s="15"/>
      <c r="J352" s="15"/>
      <c r="K352" s="15"/>
      <c r="L352" s="15"/>
      <c r="M352" s="15"/>
      <c r="N352" s="15"/>
    </row>
    <row r="353" spans="1:15" x14ac:dyDescent="0.35">
      <c r="A353" s="15"/>
      <c r="B353" s="71" t="s">
        <v>388</v>
      </c>
      <c r="C353" s="71" t="s">
        <v>389</v>
      </c>
      <c r="D353" s="71" t="s">
        <v>391</v>
      </c>
      <c r="E353" s="71" t="s">
        <v>430</v>
      </c>
      <c r="F353" s="15"/>
      <c r="G353" s="15"/>
      <c r="H353" s="15"/>
      <c r="I353" s="15"/>
      <c r="J353" s="15"/>
      <c r="K353" s="15"/>
      <c r="L353" s="15"/>
      <c r="M353" s="15"/>
      <c r="N353" s="15"/>
    </row>
    <row r="354" spans="1:15" x14ac:dyDescent="0.35">
      <c r="A354" s="15" t="s">
        <v>439</v>
      </c>
      <c r="B354" s="13">
        <f>AVERAGE(B336,B342,B348,J336,J342,J348)</f>
        <v>0.36098000000000002</v>
      </c>
      <c r="C354" s="13">
        <f>AVERAGE(C336,C342,C348,K336,K342,K348)</f>
        <v>0.35245761904761902</v>
      </c>
      <c r="D354" s="13">
        <f>AVERAGE(D336,D342,D348,L336,L342,L348)</f>
        <v>0.41131587301587302</v>
      </c>
      <c r="E354" s="13">
        <f t="shared" ref="E354:E355" si="105">AVERAGE(E336,E342,E348,M336,M342,M348)</f>
        <v>0.39276984126984121</v>
      </c>
      <c r="F354" s="13">
        <f>SUM(B354:E354)</f>
        <v>1.5175233333333333</v>
      </c>
      <c r="G354" s="15"/>
      <c r="H354" s="15"/>
      <c r="I354" s="15"/>
      <c r="J354" s="15"/>
      <c r="K354" s="15"/>
      <c r="L354" s="15"/>
      <c r="M354" s="15"/>
      <c r="N354" s="15"/>
    </row>
    <row r="355" spans="1:15" x14ac:dyDescent="0.35">
      <c r="A355" s="15" t="s">
        <v>579</v>
      </c>
      <c r="B355" s="13">
        <f>AVERAGE(B337,B343,B349,J337,J343,J349)</f>
        <v>0.34874999999999995</v>
      </c>
      <c r="C355" s="13">
        <f t="shared" ref="C355" si="106">AVERAGE(C337,C343,C349,K337,K343,K349)</f>
        <v>0.35323888888888888</v>
      </c>
      <c r="D355" s="13">
        <f t="shared" ref="D355" si="107">AVERAGE(D337,D343,D349,L337,L343,L349)</f>
        <v>0.39516666666666667</v>
      </c>
      <c r="E355" s="13">
        <f t="shared" si="105"/>
        <v>0.39527777777777778</v>
      </c>
      <c r="F355" s="13">
        <f>SUM(B355:E355)</f>
        <v>1.4924333333333333</v>
      </c>
      <c r="G355" s="15"/>
      <c r="H355" s="15"/>
      <c r="I355" s="15"/>
      <c r="J355" s="15"/>
      <c r="K355" s="15"/>
      <c r="L355" s="15"/>
      <c r="M355" s="15"/>
      <c r="N355" s="15"/>
    </row>
    <row r="356" spans="1:15" x14ac:dyDescent="0.35">
      <c r="A356" s="32" t="s">
        <v>551</v>
      </c>
      <c r="B356" s="13">
        <f>(B354-B355)/B354*100</f>
        <v>3.3879993351432414</v>
      </c>
      <c r="C356" s="13">
        <f>(C355-C354)/C355*100</f>
        <v>0.22117322464900191</v>
      </c>
      <c r="D356" s="13">
        <f t="shared" ref="D356" si="108">(D354-D355)/D354*100</f>
        <v>3.9262297928830834</v>
      </c>
      <c r="E356" s="13">
        <f>(E355-E354)/E355*100</f>
        <v>0.63447445035640559</v>
      </c>
      <c r="F356" s="13">
        <f>AVERAGE(B356:E356)</f>
        <v>2.042469200757933</v>
      </c>
      <c r="G356" s="15"/>
      <c r="H356" s="15"/>
      <c r="I356" s="15"/>
      <c r="J356" s="15"/>
      <c r="K356" s="15"/>
      <c r="L356" s="15"/>
      <c r="M356" s="15"/>
      <c r="N356" s="15"/>
    </row>
    <row r="357" spans="1:15" x14ac:dyDescent="0.35">
      <c r="A357" s="15"/>
      <c r="B357" s="15"/>
      <c r="C357" s="15"/>
      <c r="D357" s="15"/>
      <c r="E357" s="15"/>
      <c r="F357" s="15"/>
      <c r="G357" s="15"/>
      <c r="H357" s="15"/>
      <c r="I357" s="15"/>
      <c r="J357" s="15"/>
      <c r="K357" s="15"/>
      <c r="L357" s="15"/>
      <c r="M357" s="15"/>
      <c r="N357" s="15"/>
    </row>
    <row r="358" spans="1:15" x14ac:dyDescent="0.35">
      <c r="A358" s="15"/>
      <c r="B358" s="13">
        <f>AVERAGE(B338,B344,B350,J338,J344,J350)</f>
        <v>5.6206837397095804</v>
      </c>
      <c r="C358" s="13">
        <f>AVERAGE(C338,C344,C350,K338,K344,K350)</f>
        <v>6.5092832301742023</v>
      </c>
      <c r="D358" s="13">
        <f>AVERAGE(D338,D344,D350,L338,L344,L350)</f>
        <v>6.7818264833001294</v>
      </c>
      <c r="E358" s="13">
        <f t="shared" ref="E358" si="109">AVERAGE(E338,E344,E350,M338,M344,M350)</f>
        <v>8.0536683386028969</v>
      </c>
      <c r="F358" s="13">
        <f>AVERAGE(B358:E358)</f>
        <v>6.741365447946702</v>
      </c>
      <c r="G358" s="15"/>
      <c r="H358" s="15"/>
      <c r="I358" s="15"/>
      <c r="J358" s="15"/>
      <c r="K358" s="15"/>
      <c r="L358" s="15"/>
      <c r="M358" s="15"/>
      <c r="N358" s="15"/>
    </row>
    <row r="360" spans="1:15" x14ac:dyDescent="0.35">
      <c r="A360" s="8" t="s">
        <v>30</v>
      </c>
      <c r="B360" s="15"/>
      <c r="C360" s="15"/>
      <c r="D360" s="15"/>
      <c r="E360" s="15"/>
      <c r="F360" s="15"/>
      <c r="G360" s="15"/>
      <c r="H360" s="15"/>
      <c r="I360" s="15"/>
      <c r="J360" s="15"/>
      <c r="K360" s="15"/>
      <c r="L360" s="15"/>
      <c r="M360" s="15"/>
      <c r="N360" s="15"/>
    </row>
    <row r="361" spans="1:15" x14ac:dyDescent="0.35">
      <c r="A361" s="15" t="s">
        <v>393</v>
      </c>
      <c r="B361" s="15"/>
      <c r="C361" s="15"/>
      <c r="D361" s="15"/>
      <c r="E361" s="15"/>
      <c r="F361" s="15"/>
      <c r="G361" s="15"/>
      <c r="H361" s="15"/>
      <c r="I361" s="15" t="s">
        <v>394</v>
      </c>
      <c r="J361" s="15"/>
      <c r="K361" s="15"/>
      <c r="L361" s="15"/>
      <c r="M361" s="15"/>
      <c r="N361" s="15"/>
    </row>
    <row r="362" spans="1:15" x14ac:dyDescent="0.35">
      <c r="A362" s="15"/>
      <c r="B362" s="71" t="s">
        <v>388</v>
      </c>
      <c r="C362" s="71" t="s">
        <v>389</v>
      </c>
      <c r="D362" s="71" t="s">
        <v>391</v>
      </c>
      <c r="E362" s="103" t="s">
        <v>392</v>
      </c>
      <c r="F362" s="71" t="s">
        <v>430</v>
      </c>
      <c r="G362" s="15"/>
      <c r="H362" s="15"/>
      <c r="I362" s="15"/>
      <c r="J362" s="71" t="s">
        <v>388</v>
      </c>
      <c r="K362" s="71" t="s">
        <v>389</v>
      </c>
      <c r="L362" s="71" t="s">
        <v>391</v>
      </c>
      <c r="M362" s="103" t="s">
        <v>392</v>
      </c>
      <c r="N362" s="71" t="s">
        <v>430</v>
      </c>
      <c r="O362" s="15"/>
    </row>
    <row r="363" spans="1:15" x14ac:dyDescent="0.35">
      <c r="A363" s="15" t="s">
        <v>439</v>
      </c>
      <c r="B363" s="13">
        <f>AVERAGE(B145,B146,AB145,AB148,BB145,BB148)</f>
        <v>0.6111428571428571</v>
      </c>
      <c r="C363" s="13">
        <f>AVERAGE(C145,C146,AC145,AC148,BC145,BC148)</f>
        <v>0.58755238095238094</v>
      </c>
      <c r="D363" s="13">
        <f>AVERAGE(D145,D146,AD145,AD148,BD145,BD148)</f>
        <v>0.69835238095238095</v>
      </c>
      <c r="E363" s="13">
        <f>AVERAGE(E145,E146,AE145,AE148,BE145,BE148)</f>
        <v>0.74514047619047619</v>
      </c>
      <c r="F363" s="13">
        <f>AVERAGE(F145,F146,AF145,AF148,BF145,BF148)</f>
        <v>0.63330952380952388</v>
      </c>
      <c r="G363" s="13">
        <f>SUM(B363:F363)</f>
        <v>3.275497619047619</v>
      </c>
      <c r="H363" s="15"/>
      <c r="I363" s="15" t="s">
        <v>439</v>
      </c>
      <c r="J363" s="13">
        <f>AVERAGE(J145,J146,AJ145,AJ148,BJ145,BJ148)</f>
        <v>0.41080952380952379</v>
      </c>
      <c r="K363" s="13">
        <f t="shared" ref="K363:L363" si="110">AVERAGE(K145,K146,AK145,AK148,BK145,BK148)</f>
        <v>0.40567619047619047</v>
      </c>
      <c r="L363" s="13">
        <f t="shared" si="110"/>
        <v>0.45025238095238101</v>
      </c>
      <c r="M363" s="13">
        <f>AVERAGE(M145,M146,AM145,AM148,BM145,BM148)</f>
        <v>0.46986190476190481</v>
      </c>
      <c r="N363" s="13">
        <f>AVERAGE(N145,N146,AN145,AN148,BN145,BN148)</f>
        <v>0.46134761904761912</v>
      </c>
      <c r="O363" s="13">
        <f>SUM(J363:N363)</f>
        <v>2.1979476190476195</v>
      </c>
    </row>
    <row r="364" spans="1:15" x14ac:dyDescent="0.35">
      <c r="A364" s="15" t="s">
        <v>579</v>
      </c>
      <c r="B364" s="13">
        <f>AVERAGE(B198,B199,AB198,AB201,BB198,BB201)</f>
        <v>0.58916666666666651</v>
      </c>
      <c r="C364" s="13">
        <f>AVERAGE(C198,C199,AC198,AC201,BC198,BC201)</f>
        <v>0.58916666666666662</v>
      </c>
      <c r="D364" s="13">
        <f t="shared" ref="D364:F364" si="111">AVERAGE(D198,D199,AD198,AD201,BD198,BD201)</f>
        <v>0.65315000000000001</v>
      </c>
      <c r="E364" s="13">
        <f t="shared" si="111"/>
        <v>0.71719999999999995</v>
      </c>
      <c r="F364" s="13">
        <f t="shared" si="111"/>
        <v>0.64549999999999996</v>
      </c>
      <c r="G364" s="13">
        <f>SUM(B364:F364)</f>
        <v>3.1941833333333332</v>
      </c>
      <c r="H364" s="15"/>
      <c r="I364" s="15" t="s">
        <v>579</v>
      </c>
      <c r="J364" s="13">
        <f>AVERAGE(J198,J199,AJ198,AJ201,BJ198,BJ201)</f>
        <v>0.45016666666666666</v>
      </c>
      <c r="K364" s="13">
        <f t="shared" ref="K364:L364" si="112">AVERAGE(K198,K199,AK198,AK201,BK198,BK201)</f>
        <v>0.45116666666666672</v>
      </c>
      <c r="L364" s="13">
        <f t="shared" si="112"/>
        <v>0.47866666666666674</v>
      </c>
      <c r="M364" s="13">
        <f>AVERAGE(M198,M199,AM198,AM201,BM198,BM201)</f>
        <v>0.501</v>
      </c>
      <c r="N364" s="13">
        <f>AVERAGE(N198,N199,AN198,AN201,BN198,BN201)</f>
        <v>0.51843333333333341</v>
      </c>
      <c r="O364" s="13">
        <f>SUM(J364:N364)</f>
        <v>2.3994333333333335</v>
      </c>
    </row>
    <row r="365" spans="1:15" x14ac:dyDescent="0.35">
      <c r="A365" s="32" t="s">
        <v>551</v>
      </c>
      <c r="B365" s="13">
        <f>(B363-B364)/B364*100</f>
        <v>3.7300464740351793</v>
      </c>
      <c r="C365" s="13">
        <f>(C364-C363)/C363*100</f>
        <v>0.27474754023956743</v>
      </c>
      <c r="D365" s="13">
        <f>(D363-D364)/D364*100</f>
        <v>6.9206738042380671</v>
      </c>
      <c r="E365" s="13">
        <f>(E363-E364)/E364*100</f>
        <v>3.8957719172443164</v>
      </c>
      <c r="F365" s="13">
        <f>(F364-F363)/F363*100</f>
        <v>1.9248843941501392</v>
      </c>
      <c r="G365" s="13">
        <f>AVERAGE(B365:F365)</f>
        <v>3.3492248259814539</v>
      </c>
      <c r="H365" s="15"/>
      <c r="I365" s="32" t="s">
        <v>551</v>
      </c>
      <c r="J365" s="13">
        <f>(J364-J363)/J364*100</f>
        <v>8.7427936743005272</v>
      </c>
      <c r="K365" s="13">
        <f>(K364-K363)/K364*100</f>
        <v>10.082853976463149</v>
      </c>
      <c r="L365" s="13">
        <f>(L364-L363)/L364*100</f>
        <v>5.936132113012337</v>
      </c>
      <c r="M365" s="13">
        <f>(M364-M363)/M364*100</f>
        <v>6.2151886702784802</v>
      </c>
      <c r="N365" s="13">
        <f>(N364-N363)/N364*100</f>
        <v>11.011196737423189</v>
      </c>
      <c r="O365" s="13">
        <f>AVERAGE(J365:N365)</f>
        <v>8.3976330342955361</v>
      </c>
    </row>
    <row r="366" spans="1:15" x14ac:dyDescent="0.35">
      <c r="A366" s="15"/>
      <c r="B366" s="15"/>
      <c r="C366" s="15"/>
      <c r="D366" s="15"/>
      <c r="F366" s="15"/>
      <c r="G366" s="15"/>
      <c r="H366" s="15"/>
      <c r="I366" s="15"/>
      <c r="J366" s="15"/>
      <c r="K366" s="15"/>
      <c r="L366" s="15"/>
      <c r="N366" s="15"/>
      <c r="O366" s="15"/>
    </row>
    <row r="367" spans="1:15" x14ac:dyDescent="0.35">
      <c r="A367" s="15" t="s">
        <v>441</v>
      </c>
      <c r="B367" s="15"/>
      <c r="C367" s="15"/>
      <c r="D367" s="15"/>
      <c r="F367" s="15"/>
      <c r="G367" s="15"/>
      <c r="H367" s="15"/>
      <c r="I367" s="15" t="s">
        <v>428</v>
      </c>
      <c r="J367" s="15"/>
      <c r="K367" s="15"/>
      <c r="L367" s="15"/>
      <c r="N367" s="15"/>
      <c r="O367" s="15"/>
    </row>
    <row r="368" spans="1:15" x14ac:dyDescent="0.35">
      <c r="A368" s="15"/>
      <c r="B368" s="71" t="s">
        <v>388</v>
      </c>
      <c r="C368" s="71" t="s">
        <v>389</v>
      </c>
      <c r="D368" s="71" t="s">
        <v>391</v>
      </c>
      <c r="E368" s="103" t="s">
        <v>392</v>
      </c>
      <c r="F368" s="71" t="s">
        <v>430</v>
      </c>
      <c r="G368" s="15"/>
      <c r="H368" s="15"/>
      <c r="I368" s="15"/>
      <c r="J368" s="71" t="s">
        <v>388</v>
      </c>
      <c r="K368" s="71" t="s">
        <v>389</v>
      </c>
      <c r="L368" s="71" t="s">
        <v>391</v>
      </c>
      <c r="M368" s="103" t="s">
        <v>392</v>
      </c>
      <c r="N368" s="71" t="s">
        <v>430</v>
      </c>
      <c r="O368" s="15"/>
    </row>
    <row r="369" spans="1:15" x14ac:dyDescent="0.35">
      <c r="A369" s="15" t="s">
        <v>439</v>
      </c>
      <c r="B369" s="13">
        <f>AVERAGE(B170,B171,AB170,AB173,BB170,BB173)</f>
        <v>0.45983333333333332</v>
      </c>
      <c r="C369" s="13">
        <f t="shared" ref="C369:D369" si="113">AVERAGE(C170,C171,AC170,AC173,BC170,BC173)</f>
        <v>0.4466666666666666</v>
      </c>
      <c r="D369" s="13">
        <f t="shared" si="113"/>
        <v>0.49433333333333329</v>
      </c>
      <c r="E369" s="13">
        <f>AVERAGE(E170,E171,AE170,AE173,BE170,BE173)</f>
        <v>0.4971666666666667</v>
      </c>
      <c r="F369" s="13">
        <f>AVERAGE(F170,F171,AF170,AF173,BF170,BF173)</f>
        <v>0.47166666666666668</v>
      </c>
      <c r="G369" s="13">
        <f>SUM(B369:F369)</f>
        <v>2.3696666666666664</v>
      </c>
      <c r="H369" s="15"/>
      <c r="I369" s="15" t="s">
        <v>439</v>
      </c>
      <c r="J369" s="13">
        <f>AVERAGE(J170,J171,AJ170,AJ173,BJ170,BJ173)</f>
        <v>0.21366666666666667</v>
      </c>
      <c r="K369" s="13">
        <f t="shared" ref="K369:M369" si="114">AVERAGE(K170,K171,AK170,AK173,BK170,BK173)</f>
        <v>0.21083333333333332</v>
      </c>
      <c r="L369" s="13">
        <f t="shared" si="114"/>
        <v>0.25750000000000001</v>
      </c>
      <c r="M369" s="13">
        <f t="shared" si="114"/>
        <v>0.28550000000000003</v>
      </c>
      <c r="N369" s="13">
        <f>AVERAGE(N170,N171,AN170,AN173,BN170,BN173)</f>
        <v>0.26666666666666666</v>
      </c>
      <c r="O369" s="13">
        <f>SUM(J369:N369)</f>
        <v>1.2341666666666666</v>
      </c>
    </row>
    <row r="370" spans="1:15" x14ac:dyDescent="0.35">
      <c r="A370" s="15" t="s">
        <v>579</v>
      </c>
      <c r="B370" s="13">
        <f>AVERAGE(B225,B226,AB225,AB228,BB225,BB228)</f>
        <v>0.42799999999999994</v>
      </c>
      <c r="C370" s="13">
        <f t="shared" ref="C370:E370" si="115">AVERAGE(C225,C226,AC225,AC228,BC225,BC228)</f>
        <v>0.43083333333333335</v>
      </c>
      <c r="D370" s="13">
        <f t="shared" si="115"/>
        <v>0.46883333333333338</v>
      </c>
      <c r="E370" s="13">
        <f t="shared" si="115"/>
        <v>0.47544999999999998</v>
      </c>
      <c r="F370" s="13">
        <f>AVERAGE(F225,F226,AF225,AF228,BF225,BF228)</f>
        <v>0.45216666666666666</v>
      </c>
      <c r="G370" s="13">
        <f>SUM(B370:F370)</f>
        <v>2.2552833333333333</v>
      </c>
      <c r="H370" s="15"/>
      <c r="I370" s="15" t="s">
        <v>579</v>
      </c>
      <c r="J370" s="13">
        <f>AVERAGE(J225,J226,AJ225,AJ228,BJ225,BJ228)</f>
        <v>0.23299999999999998</v>
      </c>
      <c r="K370" s="13">
        <f t="shared" ref="K370:M370" si="116">AVERAGE(K225,K226,AK225,AK228,BK225,BK228)</f>
        <v>0.24216666666666667</v>
      </c>
      <c r="L370" s="13">
        <f t="shared" si="116"/>
        <v>0.28133333333333338</v>
      </c>
      <c r="M370" s="13">
        <f t="shared" si="116"/>
        <v>0.29700000000000004</v>
      </c>
      <c r="N370" s="13">
        <f>AVERAGE(N225,N226,AN225,AN228,BN225,BN228)</f>
        <v>0.32683333333333336</v>
      </c>
      <c r="O370" s="13">
        <f>SUM(J370:N370)</f>
        <v>1.3803333333333334</v>
      </c>
    </row>
    <row r="371" spans="1:15" x14ac:dyDescent="0.35">
      <c r="A371" s="32" t="s">
        <v>551</v>
      </c>
      <c r="B371" s="13">
        <f>(B369-B370)/B369*100</f>
        <v>6.9227981152591624</v>
      </c>
      <c r="C371" s="13">
        <f>(C369-C370)/C369*100</f>
        <v>3.5447761194029681</v>
      </c>
      <c r="D371" s="13">
        <f>(D369-D370)/D369*100</f>
        <v>5.1584625758597262</v>
      </c>
      <c r="E371" s="13">
        <f>(E369-E370)/E369*100</f>
        <v>4.368085819644663</v>
      </c>
      <c r="F371" s="13">
        <f>(F369-F370)/F369*100</f>
        <v>4.1342756183745619</v>
      </c>
      <c r="G371" s="13">
        <f>AVERAGE(B371:F371)</f>
        <v>4.8256796497082162</v>
      </c>
      <c r="H371" s="15"/>
      <c r="I371" s="32" t="s">
        <v>551</v>
      </c>
      <c r="J371" s="13">
        <f>(J370-J369)/J370*100</f>
        <v>8.2975679542203071</v>
      </c>
      <c r="K371" s="13">
        <f t="shared" ref="K371:M371" si="117">(K370-K369)/K370*100</f>
        <v>12.938747419132838</v>
      </c>
      <c r="L371" s="13">
        <f t="shared" si="117"/>
        <v>8.4715639810426673</v>
      </c>
      <c r="M371" s="13">
        <f t="shared" si="117"/>
        <v>3.8720538720538751</v>
      </c>
      <c r="N371" s="13">
        <f>(N370-N369)/N370*100</f>
        <v>18.408975012748606</v>
      </c>
      <c r="O371" s="13">
        <f>AVERAGE(J371:N371)</f>
        <v>10.397781647839658</v>
      </c>
    </row>
    <row r="372" spans="1:15" x14ac:dyDescent="0.35">
      <c r="A372" s="15"/>
      <c r="B372" s="15"/>
      <c r="C372" s="15"/>
      <c r="D372" s="69">
        <f>AVERAGE(D369:D370)</f>
        <v>0.48158333333333336</v>
      </c>
      <c r="F372" s="69">
        <f>AVERAGE(F369:F370)</f>
        <v>0.46191666666666664</v>
      </c>
      <c r="G372" s="15"/>
      <c r="H372" s="15"/>
      <c r="I372" s="15"/>
      <c r="J372" s="69">
        <f>AVERAGE(J369:J370)</f>
        <v>0.22333333333333333</v>
      </c>
      <c r="K372" s="69">
        <f>AVERAGE(K369:K370)</f>
        <v>0.22649999999999998</v>
      </c>
      <c r="L372" s="15"/>
      <c r="N372" s="15"/>
      <c r="O372" s="15"/>
    </row>
    <row r="373" spans="1:15" x14ac:dyDescent="0.35">
      <c r="A373" s="15" t="s">
        <v>580</v>
      </c>
      <c r="B373" s="15"/>
      <c r="C373" s="15"/>
      <c r="D373" s="15"/>
      <c r="F373" s="15"/>
      <c r="G373" s="15"/>
      <c r="H373" s="15"/>
      <c r="I373" s="15" t="s">
        <v>396</v>
      </c>
      <c r="J373" s="15"/>
      <c r="K373" s="15"/>
      <c r="L373" s="15"/>
      <c r="N373" s="15"/>
      <c r="O373" s="15"/>
    </row>
    <row r="374" spans="1:15" x14ac:dyDescent="0.35">
      <c r="A374" s="15"/>
      <c r="B374" s="71" t="s">
        <v>388</v>
      </c>
      <c r="C374" s="71" t="s">
        <v>389</v>
      </c>
      <c r="D374" s="71" t="s">
        <v>391</v>
      </c>
      <c r="E374" s="103" t="s">
        <v>392</v>
      </c>
      <c r="F374" s="71" t="s">
        <v>430</v>
      </c>
      <c r="G374" s="15"/>
      <c r="H374" s="15"/>
      <c r="I374" s="15"/>
      <c r="J374" s="71" t="s">
        <v>388</v>
      </c>
      <c r="K374" s="71" t="s">
        <v>389</v>
      </c>
      <c r="L374" s="71" t="s">
        <v>391</v>
      </c>
      <c r="M374" s="103" t="s">
        <v>392</v>
      </c>
      <c r="N374" s="71" t="s">
        <v>430</v>
      </c>
      <c r="O374" s="15"/>
    </row>
    <row r="375" spans="1:15" x14ac:dyDescent="0.35">
      <c r="A375" s="15" t="s">
        <v>439</v>
      </c>
      <c r="B375" s="13">
        <f>AVERAGE(R170,R171,AR170,AR173,BR170,BR173)</f>
        <v>0.45933333333333337</v>
      </c>
      <c r="C375" s="13">
        <f t="shared" ref="C375:E375" si="118">AVERAGE(S170,S171,AS170,AS173,BS170,BS173)</f>
        <v>0.44416666666666665</v>
      </c>
      <c r="D375" s="13">
        <f t="shared" si="118"/>
        <v>0.52366666666666672</v>
      </c>
      <c r="E375" s="13">
        <f t="shared" si="118"/>
        <v>0.58033333333333326</v>
      </c>
      <c r="F375" s="13">
        <f>AVERAGE(V170,V171,AV170,AV173,BV170,BV173)</f>
        <v>0.48966666666666669</v>
      </c>
      <c r="G375" s="13">
        <f>SUM(B375:F375)</f>
        <v>2.4971666666666668</v>
      </c>
      <c r="H375" s="15"/>
      <c r="I375" s="15" t="s">
        <v>439</v>
      </c>
      <c r="J375" s="13">
        <f>AVERAGE(R145,R146,AR145,AR148,BR145,BR148)</f>
        <v>0.19212857142857143</v>
      </c>
      <c r="K375" s="13">
        <f t="shared" ref="K375:M375" si="119">AVERAGE(S145,S146,AS145,AS148,BS145,BS148)</f>
        <v>0.18177142857142858</v>
      </c>
      <c r="L375" s="13">
        <f t="shared" si="119"/>
        <v>0.20625714285714283</v>
      </c>
      <c r="M375" s="13">
        <f t="shared" si="119"/>
        <v>0.20841428571428569</v>
      </c>
      <c r="N375" s="13">
        <f>AVERAGE(V145,V146,AV145,AV148,BV145,BV148)</f>
        <v>0.19355238095238095</v>
      </c>
      <c r="O375" s="13">
        <f>SUM(J375:N375)</f>
        <v>0.9821238095238094</v>
      </c>
    </row>
    <row r="376" spans="1:15" x14ac:dyDescent="0.35">
      <c r="A376" s="15" t="s">
        <v>579</v>
      </c>
      <c r="B376" s="13">
        <f>AVERAGE(R225,R226,AR225,AR228,BR225,BR228)</f>
        <v>0.40683333333333332</v>
      </c>
      <c r="C376" s="13">
        <f>AVERAGE(S225,S226,AS225,AS228,BS225,BS228)</f>
        <v>0.41848333333333337</v>
      </c>
      <c r="D376" s="13">
        <f t="shared" ref="D376:E376" si="120">AVERAGE(T225,T226,AT225,AT228,BT225,BT228)</f>
        <v>0.501</v>
      </c>
      <c r="E376" s="13">
        <f t="shared" si="120"/>
        <v>0.5581666666666667</v>
      </c>
      <c r="F376" s="13">
        <f>AVERAGE(V225,V226,AV225,AV228,BV225,BV228)</f>
        <v>0.49383333333333335</v>
      </c>
      <c r="G376" s="13">
        <f>SUM(B376:F376)</f>
        <v>2.3783166666666666</v>
      </c>
      <c r="H376" s="15"/>
      <c r="I376" s="15" t="s">
        <v>579</v>
      </c>
      <c r="J376" s="13">
        <f>AVERAGE(R198,R199,AR198,AR201,BR198,BR201)</f>
        <v>0.17533333333333334</v>
      </c>
      <c r="K376" s="13">
        <f t="shared" ref="K376:M376" si="121">AVERAGE(S198,S199,AS198,AS201,BS198,BS201)</f>
        <v>0.18150000000000002</v>
      </c>
      <c r="L376" s="13">
        <f t="shared" si="121"/>
        <v>0.20799999999999999</v>
      </c>
      <c r="M376" s="13">
        <f t="shared" si="121"/>
        <v>0.20803333333333332</v>
      </c>
      <c r="N376" s="13">
        <f>AVERAGE(V198,V199,AV198,AV201,BV198,BV201)</f>
        <v>0.18800000000000003</v>
      </c>
      <c r="O376" s="13">
        <f>SUM(J376:N376)</f>
        <v>0.96086666666666665</v>
      </c>
    </row>
    <row r="377" spans="1:15" x14ac:dyDescent="0.35">
      <c r="A377" s="32" t="s">
        <v>551</v>
      </c>
      <c r="B377" s="38">
        <f>(B375-B376)/B375*100</f>
        <v>11.429608127721345</v>
      </c>
      <c r="C377" s="38">
        <f t="shared" ref="C377:E377" si="122">(C375-C376)/C375*100</f>
        <v>5.7823639774859164</v>
      </c>
      <c r="D377" s="38">
        <f t="shared" si="122"/>
        <v>4.3284532145130594</v>
      </c>
      <c r="E377" s="38">
        <f t="shared" si="122"/>
        <v>3.819643882825944</v>
      </c>
      <c r="F377" s="38">
        <f>(F376-F375)/F376*100</f>
        <v>0.84373945325683131</v>
      </c>
      <c r="G377" s="13">
        <f>AVERAGE(B377:F377)</f>
        <v>5.2407617311606192</v>
      </c>
      <c r="H377" s="15"/>
      <c r="I377" s="32" t="s">
        <v>551</v>
      </c>
      <c r="J377" s="13">
        <f>(J375-J376)/J375*100</f>
        <v>8.741666047041905</v>
      </c>
      <c r="K377" s="13">
        <f>(K375-K376)/K375*100</f>
        <v>0.14932411191448675</v>
      </c>
      <c r="L377" s="13">
        <f>(L376-L375)/L376*100</f>
        <v>0.83791208791209482</v>
      </c>
      <c r="M377" s="13">
        <f>(M375-M376)/M375*100</f>
        <v>0.182786117394379</v>
      </c>
      <c r="N377" s="13">
        <f>(N375-N376)/N375*100</f>
        <v>2.8686709639324737</v>
      </c>
      <c r="O377" s="13">
        <f>AVERAGE(J377:N377)</f>
        <v>2.5560718656390677</v>
      </c>
    </row>
    <row r="378" spans="1:15" x14ac:dyDescent="0.35">
      <c r="A378" s="15"/>
      <c r="B378" s="69">
        <f>AVERAGE(B375:B376)</f>
        <v>0.43308333333333338</v>
      </c>
      <c r="C378" s="69">
        <f>AVERAGE(C375:C376)</f>
        <v>0.43132500000000001</v>
      </c>
      <c r="D378" s="15"/>
      <c r="F378" s="15"/>
      <c r="G378" s="15"/>
      <c r="H378" s="15"/>
      <c r="I378" s="15"/>
      <c r="J378" s="69">
        <f>AVERAGE(J375:J376)</f>
        <v>0.18373095238095238</v>
      </c>
      <c r="K378" s="69">
        <f>AVERAGE(K375:K376)</f>
        <v>0.18163571428571429</v>
      </c>
      <c r="L378" s="15"/>
      <c r="M378" s="15"/>
      <c r="N378" s="15"/>
    </row>
    <row r="379" spans="1:15" x14ac:dyDescent="0.35">
      <c r="A379" s="15" t="s">
        <v>581</v>
      </c>
      <c r="B379" s="15"/>
      <c r="C379" s="15"/>
      <c r="D379" s="15"/>
      <c r="F379" s="15"/>
      <c r="G379" s="15"/>
      <c r="H379" s="15"/>
      <c r="I379" s="15"/>
      <c r="J379" s="15"/>
      <c r="K379" s="15"/>
      <c r="L379" s="15"/>
      <c r="M379" s="15"/>
      <c r="N379" s="15"/>
    </row>
    <row r="380" spans="1:15" x14ac:dyDescent="0.35">
      <c r="A380" s="15"/>
      <c r="B380" s="71" t="s">
        <v>388</v>
      </c>
      <c r="C380" s="71" t="s">
        <v>389</v>
      </c>
      <c r="D380" s="71" t="s">
        <v>391</v>
      </c>
      <c r="E380" s="103" t="s">
        <v>392</v>
      </c>
      <c r="F380" s="71" t="s">
        <v>430</v>
      </c>
      <c r="G380" s="15"/>
      <c r="H380" s="15"/>
      <c r="I380" s="15"/>
      <c r="J380" s="15"/>
      <c r="K380" s="15"/>
      <c r="L380" s="15"/>
      <c r="M380" s="15"/>
      <c r="N380" s="15"/>
    </row>
    <row r="381" spans="1:15" x14ac:dyDescent="0.35">
      <c r="A381" s="15" t="s">
        <v>439</v>
      </c>
      <c r="B381" s="13">
        <f>AVERAGE(B363,B369,B375,J363,J369,J375)</f>
        <v>0.39115238095238092</v>
      </c>
      <c r="C381" s="13">
        <f>AVERAGE(C363,C369,C375,K363,K369,K375)</f>
        <v>0.37944444444444442</v>
      </c>
      <c r="D381" s="13">
        <f t="shared" ref="D381:D382" si="123">AVERAGE(D363,D369,D375,L363,L369,L375)</f>
        <v>0.43839365079365078</v>
      </c>
      <c r="E381" s="13">
        <f>AVERAGE(E363,E369,E375,N363,N369,N375)</f>
        <v>0.45736785714285721</v>
      </c>
      <c r="F381" s="13">
        <f>AVERAGE(F363,F369,F375,N363,N369,N375)</f>
        <v>0.419368253968254</v>
      </c>
      <c r="G381" s="13">
        <f>SUM(B381:F381)</f>
        <v>2.0857265873015876</v>
      </c>
      <c r="H381" s="15"/>
      <c r="I381" s="15"/>
      <c r="J381" s="15"/>
      <c r="K381" s="15"/>
      <c r="L381" s="15"/>
      <c r="M381" s="15"/>
      <c r="N381" s="15"/>
    </row>
    <row r="382" spans="1:15" x14ac:dyDescent="0.35">
      <c r="A382" s="15" t="s">
        <v>579</v>
      </c>
      <c r="B382" s="13">
        <f>AVERAGE(B364,B370,B376,J364,J370,J376)</f>
        <v>0.38041666666666663</v>
      </c>
      <c r="C382" s="13">
        <f t="shared" ref="C382" si="124">AVERAGE(C364,C370,C376,K364,K370,K376)</f>
        <v>0.38555277777777786</v>
      </c>
      <c r="D382" s="13">
        <f t="shared" si="123"/>
        <v>0.43183055555555566</v>
      </c>
      <c r="E382" s="13">
        <f>AVERAGE(E364,E370,E376,N364,N370,N376)</f>
        <v>0.46401388888888895</v>
      </c>
      <c r="F382" s="13">
        <f>AVERAGE(F364,F370,F376,N364,N370,N376)</f>
        <v>0.43746111111111113</v>
      </c>
      <c r="G382" s="13">
        <f>SUM(B382:F382)</f>
        <v>2.0992750000000004</v>
      </c>
      <c r="H382" s="15"/>
      <c r="I382" s="15"/>
      <c r="J382" s="15"/>
      <c r="K382" s="15"/>
      <c r="L382" s="15"/>
      <c r="M382" s="15"/>
      <c r="N382" s="15"/>
    </row>
    <row r="383" spans="1:15" x14ac:dyDescent="0.35">
      <c r="A383" s="32" t="s">
        <v>551</v>
      </c>
      <c r="B383" s="13">
        <f>(B381-B382)/B381*100</f>
        <v>2.74463733534611</v>
      </c>
      <c r="C383" s="13">
        <f>(C382-C381)/C382*100</f>
        <v>1.5843053624305918</v>
      </c>
      <c r="D383" s="13">
        <f t="shared" ref="D383" si="125">(D381-D382)/D381*100</f>
        <v>1.4970780772516998</v>
      </c>
      <c r="E383" s="13">
        <f>(E382-E381)/E382*100</f>
        <v>1.4322915553122952</v>
      </c>
      <c r="F383" s="13">
        <f>(F382-F381)/F382*100</f>
        <v>4.1358778376672003</v>
      </c>
      <c r="G383" s="13">
        <f>AVERAGE(B383:F383)</f>
        <v>2.2788380336015797</v>
      </c>
      <c r="H383" s="15"/>
      <c r="I383" s="15"/>
      <c r="J383" s="15"/>
      <c r="K383" s="15"/>
      <c r="L383" s="15"/>
      <c r="M383" s="15"/>
      <c r="N383" s="15"/>
    </row>
    <row r="384" spans="1:15" x14ac:dyDescent="0.35">
      <c r="A384" s="15"/>
      <c r="B384" s="15"/>
      <c r="C384" s="15"/>
      <c r="D384" s="15"/>
      <c r="F384" s="15"/>
      <c r="G384" s="15"/>
      <c r="H384" s="15"/>
      <c r="I384" s="15"/>
      <c r="J384" s="15"/>
      <c r="K384" s="15"/>
      <c r="L384" s="15"/>
      <c r="M384" s="15"/>
      <c r="N384" s="15"/>
    </row>
    <row r="385" spans="1:14" x14ac:dyDescent="0.35">
      <c r="A385" s="15"/>
      <c r="B385" s="13">
        <f>AVERAGE(B365,B371,B377,J365,J371,J377)</f>
        <v>7.97741339876307</v>
      </c>
      <c r="C385" s="13">
        <f>AVERAGE(C365,C371,C377,K365,K371,K377)</f>
        <v>5.4621355241064871</v>
      </c>
      <c r="D385" s="13">
        <f>AVERAGE(D365,D371,D377,L365,L371,L377)</f>
        <v>5.2755329627629921</v>
      </c>
      <c r="E385" s="13">
        <f>AVERAGE(E365,E371,E377,N365,N371,N377)</f>
        <v>7.3953907223031985</v>
      </c>
      <c r="F385" s="13">
        <f>AVERAGE(F365,F371,F377,N365,N371,N377)</f>
        <v>6.5319570299809664</v>
      </c>
      <c r="G385" s="13">
        <f>AVERAGE(B385:F385)</f>
        <v>6.5284859275833425</v>
      </c>
      <c r="H385" s="15"/>
      <c r="I385" s="15"/>
      <c r="J385" s="15"/>
      <c r="K385" s="15"/>
      <c r="L385" s="15"/>
      <c r="M385" s="15"/>
      <c r="N385" s="15"/>
    </row>
  </sheetData>
  <mergeCells count="3">
    <mergeCell ref="I264:I266"/>
    <mergeCell ref="I267:I269"/>
    <mergeCell ref="I270:I27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47CF-551B-4D01-ADB7-B015C2A8B797}">
  <dimension ref="A1:AW64"/>
  <sheetViews>
    <sheetView topLeftCell="T1" zoomScale="78" zoomScaleNormal="70" workbookViewId="0">
      <selection activeCell="U16" sqref="U16"/>
    </sheetView>
  </sheetViews>
  <sheetFormatPr defaultRowHeight="14.5" x14ac:dyDescent="0.35"/>
  <cols>
    <col min="21" max="21" width="11.1796875" bestFit="1" customWidth="1"/>
    <col min="41" max="41" width="11.1796875" bestFit="1" customWidth="1"/>
    <col min="42" max="42" width="50.1796875" customWidth="1"/>
    <col min="43" max="43" width="9.81640625" bestFit="1" customWidth="1"/>
  </cols>
  <sheetData>
    <row r="1" spans="1:43" x14ac:dyDescent="0.35">
      <c r="A1" s="8" t="s">
        <v>30</v>
      </c>
      <c r="B1" t="s">
        <v>22</v>
      </c>
      <c r="C1" t="s">
        <v>453</v>
      </c>
      <c r="Z1" s="8" t="s">
        <v>30</v>
      </c>
      <c r="AA1" s="15" t="s">
        <v>22</v>
      </c>
      <c r="AB1" s="15" t="s">
        <v>505</v>
      </c>
      <c r="AC1" s="15"/>
      <c r="AD1" s="15"/>
      <c r="AE1" s="15"/>
    </row>
    <row r="2" spans="1:43" x14ac:dyDescent="0.35">
      <c r="A2" t="s">
        <v>451</v>
      </c>
      <c r="E2" t="s">
        <v>452</v>
      </c>
      <c r="Z2" s="15" t="s">
        <v>451</v>
      </c>
      <c r="AA2" s="15"/>
      <c r="AB2" s="15"/>
      <c r="AC2" s="15"/>
      <c r="AD2" s="15" t="s">
        <v>554</v>
      </c>
      <c r="AE2" s="15"/>
      <c r="AH2" s="15" t="s">
        <v>553</v>
      </c>
      <c r="AI2" s="15"/>
      <c r="AL2" s="15" t="s">
        <v>555</v>
      </c>
      <c r="AM2" s="15"/>
    </row>
    <row r="3" spans="1:43" x14ac:dyDescent="0.35">
      <c r="Z3" s="15"/>
      <c r="AA3" s="15"/>
      <c r="AB3" s="15"/>
      <c r="AC3" s="15"/>
      <c r="AD3" s="15"/>
      <c r="AE3" s="15"/>
      <c r="AH3" s="15"/>
      <c r="AI3" s="15"/>
      <c r="AL3" s="15"/>
      <c r="AM3" s="15"/>
    </row>
    <row r="4" spans="1:43" x14ac:dyDescent="0.35">
      <c r="A4" t="s">
        <v>450</v>
      </c>
      <c r="B4" t="s">
        <v>449</v>
      </c>
      <c r="E4" s="15" t="s">
        <v>450</v>
      </c>
      <c r="F4" s="15" t="s">
        <v>449</v>
      </c>
      <c r="Z4" s="15" t="s">
        <v>450</v>
      </c>
      <c r="AA4" s="15" t="s">
        <v>556</v>
      </c>
      <c r="AB4" s="15" t="s">
        <v>439</v>
      </c>
      <c r="AC4" s="15"/>
      <c r="AD4" s="15" t="s">
        <v>450</v>
      </c>
      <c r="AE4" s="15" t="s">
        <v>449</v>
      </c>
      <c r="AH4" s="15" t="s">
        <v>450</v>
      </c>
      <c r="AI4" s="15" t="s">
        <v>449</v>
      </c>
      <c r="AL4" s="15" t="s">
        <v>450</v>
      </c>
      <c r="AM4" s="15" t="s">
        <v>449</v>
      </c>
      <c r="AO4" s="61" t="s">
        <v>24</v>
      </c>
      <c r="AP4" s="61" t="s">
        <v>520</v>
      </c>
      <c r="AQ4" s="61" t="s">
        <v>531</v>
      </c>
    </row>
    <row r="5" spans="1:43" x14ac:dyDescent="0.35">
      <c r="A5">
        <v>1</v>
      </c>
      <c r="B5">
        <v>1</v>
      </c>
      <c r="E5" s="15">
        <v>1</v>
      </c>
      <c r="F5">
        <v>0.125</v>
      </c>
      <c r="Z5" s="15">
        <v>1</v>
      </c>
      <c r="AA5" s="8">
        <v>1</v>
      </c>
      <c r="AB5" s="8">
        <v>0.82799999999999996</v>
      </c>
      <c r="AC5" s="15"/>
      <c r="AD5" s="15">
        <v>1</v>
      </c>
      <c r="AE5" s="3">
        <v>0.16400000000000001</v>
      </c>
      <c r="AH5" s="15">
        <v>1</v>
      </c>
      <c r="AI5" s="8">
        <v>0.82799999999999996</v>
      </c>
      <c r="AL5" s="15">
        <v>1</v>
      </c>
      <c r="AM5" s="15">
        <v>0.16400000000000001</v>
      </c>
      <c r="AO5" s="105" t="s">
        <v>30</v>
      </c>
      <c r="AP5" s="61" t="s">
        <v>535</v>
      </c>
      <c r="AQ5" s="70" t="s">
        <v>179</v>
      </c>
    </row>
    <row r="6" spans="1:43" x14ac:dyDescent="0.35">
      <c r="A6">
        <v>2</v>
      </c>
      <c r="B6">
        <v>0.76700000000000002</v>
      </c>
      <c r="E6" s="15">
        <v>2</v>
      </c>
      <c r="F6">
        <v>0.111</v>
      </c>
      <c r="Z6" s="15">
        <v>2</v>
      </c>
      <c r="AA6" s="15">
        <v>0.79200000000000004</v>
      </c>
      <c r="AB6" s="15">
        <v>0.65500000000000003</v>
      </c>
      <c r="AC6" s="15"/>
      <c r="AD6" s="15">
        <v>2</v>
      </c>
      <c r="AE6" s="15">
        <v>0.17499999999999999</v>
      </c>
      <c r="AH6" s="15">
        <v>2</v>
      </c>
      <c r="AI6" s="15">
        <v>0.65500000000000003</v>
      </c>
      <c r="AL6" s="15">
        <v>2</v>
      </c>
      <c r="AM6" s="15">
        <v>0.18099999999999999</v>
      </c>
      <c r="AO6" s="105"/>
      <c r="AP6" s="61" t="s">
        <v>536</v>
      </c>
      <c r="AQ6" s="70" t="s">
        <v>184</v>
      </c>
    </row>
    <row r="7" spans="1:43" x14ac:dyDescent="0.35">
      <c r="A7" s="15">
        <v>3</v>
      </c>
      <c r="B7">
        <v>0.64100000000000001</v>
      </c>
      <c r="E7" s="15">
        <v>3</v>
      </c>
      <c r="F7">
        <v>0.107</v>
      </c>
      <c r="Z7" s="15">
        <v>3</v>
      </c>
      <c r="AA7" s="15">
        <v>0.73599999999999999</v>
      </c>
      <c r="AB7" s="15">
        <v>0.61399999999999999</v>
      </c>
      <c r="AC7" s="15"/>
      <c r="AD7" s="15">
        <v>3</v>
      </c>
      <c r="AE7" s="15">
        <v>0.191</v>
      </c>
      <c r="AH7" s="15">
        <v>3</v>
      </c>
      <c r="AI7" s="15">
        <v>0.61399999999999999</v>
      </c>
      <c r="AL7" s="15">
        <v>3</v>
      </c>
      <c r="AM7" s="15">
        <v>0.19400000000000001</v>
      </c>
      <c r="AO7" s="105"/>
      <c r="AP7" s="61" t="s">
        <v>537</v>
      </c>
      <c r="AQ7" s="70" t="s">
        <v>179</v>
      </c>
    </row>
    <row r="8" spans="1:43" x14ac:dyDescent="0.35">
      <c r="A8" s="15">
        <v>4</v>
      </c>
      <c r="B8">
        <v>0.61799999999999999</v>
      </c>
      <c r="E8" s="15">
        <v>4</v>
      </c>
      <c r="F8">
        <v>0.10100000000000001</v>
      </c>
      <c r="Z8" s="15">
        <v>4</v>
      </c>
      <c r="AA8" s="15">
        <v>0.69399999999999995</v>
      </c>
      <c r="AB8" s="15">
        <v>0.58799999999999997</v>
      </c>
      <c r="AC8" s="15"/>
      <c r="AD8" s="15">
        <v>4</v>
      </c>
      <c r="AE8" s="15">
        <v>0.19500000000000001</v>
      </c>
      <c r="AH8" s="15">
        <v>4</v>
      </c>
      <c r="AI8" s="15">
        <v>0.58799999999999997</v>
      </c>
      <c r="AL8" s="15">
        <v>4</v>
      </c>
      <c r="AM8" s="15">
        <v>0.18099999999999999</v>
      </c>
      <c r="AO8" s="105"/>
      <c r="AP8" s="61" t="s">
        <v>538</v>
      </c>
      <c r="AQ8" s="70" t="s">
        <v>154</v>
      </c>
    </row>
    <row r="9" spans="1:43" x14ac:dyDescent="0.35">
      <c r="A9" s="15">
        <v>5</v>
      </c>
      <c r="B9">
        <v>0.59599999999999997</v>
      </c>
      <c r="E9" s="15">
        <v>5</v>
      </c>
      <c r="F9">
        <v>9.7000000000000003E-2</v>
      </c>
      <c r="Z9" s="15">
        <v>5</v>
      </c>
      <c r="AA9" s="15">
        <v>0.65200000000000002</v>
      </c>
      <c r="AB9" s="15">
        <v>0.56000000000000005</v>
      </c>
      <c r="AC9" s="15"/>
      <c r="AD9" s="15"/>
      <c r="AE9" s="15"/>
      <c r="AH9" s="15">
        <v>5</v>
      </c>
      <c r="AI9" s="15">
        <v>0.56000000000000005</v>
      </c>
      <c r="AO9" s="105"/>
      <c r="AP9" s="61" t="s">
        <v>539</v>
      </c>
      <c r="AQ9" s="70" t="s">
        <v>549</v>
      </c>
    </row>
    <row r="10" spans="1:43" x14ac:dyDescent="0.35">
      <c r="A10" s="15">
        <v>6</v>
      </c>
      <c r="B10">
        <v>0.58699999999999997</v>
      </c>
      <c r="E10" s="15">
        <v>6</v>
      </c>
      <c r="F10">
        <v>9.4E-2</v>
      </c>
      <c r="Z10" s="15">
        <v>6</v>
      </c>
      <c r="AA10" s="15">
        <v>0.63300000000000001</v>
      </c>
      <c r="AB10" s="15">
        <v>0.54200000000000004</v>
      </c>
      <c r="AC10" s="15"/>
      <c r="AD10" s="15"/>
      <c r="AE10" s="15"/>
      <c r="AH10" s="15">
        <v>6</v>
      </c>
      <c r="AI10" s="15">
        <v>0.54200000000000004</v>
      </c>
      <c r="AO10" s="105" t="s">
        <v>31</v>
      </c>
      <c r="AP10" s="61" t="s">
        <v>540</v>
      </c>
      <c r="AQ10" s="70" t="s">
        <v>137</v>
      </c>
    </row>
    <row r="11" spans="1:43" x14ac:dyDescent="0.35">
      <c r="A11" s="15">
        <v>7</v>
      </c>
      <c r="B11">
        <v>0.56440000000000001</v>
      </c>
      <c r="E11" s="15"/>
      <c r="Z11" s="15">
        <v>7</v>
      </c>
      <c r="AA11" s="15">
        <v>0.622</v>
      </c>
      <c r="AB11" s="15">
        <v>0.53300000000000003</v>
      </c>
      <c r="AC11" s="15"/>
      <c r="AD11" s="15"/>
      <c r="AE11" s="15"/>
      <c r="AH11" s="15">
        <v>7</v>
      </c>
      <c r="AI11" s="15">
        <v>0.53300000000000003</v>
      </c>
      <c r="AO11" s="105"/>
      <c r="AP11" s="61" t="s">
        <v>541</v>
      </c>
      <c r="AQ11" s="70" t="s">
        <v>103</v>
      </c>
    </row>
    <row r="12" spans="1:43" x14ac:dyDescent="0.35">
      <c r="A12" s="15">
        <v>8</v>
      </c>
      <c r="B12">
        <v>0.54500000000000004</v>
      </c>
      <c r="E12" s="15"/>
      <c r="Z12" s="15">
        <v>8</v>
      </c>
      <c r="AA12" s="15">
        <v>0.61499999999999999</v>
      </c>
      <c r="AB12" s="15">
        <v>0.52800000000000002</v>
      </c>
      <c r="AC12" s="15"/>
      <c r="AD12" s="15"/>
      <c r="AE12" s="15"/>
      <c r="AH12" s="15">
        <v>8</v>
      </c>
      <c r="AI12" s="15">
        <v>0.52800000000000002</v>
      </c>
      <c r="AO12" s="105"/>
      <c r="AP12" s="61" t="s">
        <v>544</v>
      </c>
      <c r="AQ12" s="70" t="s">
        <v>103</v>
      </c>
    </row>
    <row r="13" spans="1:43" x14ac:dyDescent="0.35">
      <c r="A13" s="15">
        <v>9</v>
      </c>
      <c r="B13">
        <v>0.53</v>
      </c>
      <c r="E13" s="15"/>
      <c r="Z13" s="15">
        <v>9</v>
      </c>
      <c r="AA13" s="15">
        <v>0.61</v>
      </c>
      <c r="AB13" s="15">
        <v>0.52300000000000002</v>
      </c>
      <c r="AC13" s="15"/>
      <c r="AD13" s="15"/>
      <c r="AE13" s="15"/>
      <c r="AH13" s="15">
        <v>9</v>
      </c>
      <c r="AI13" s="15">
        <v>0.52300000000000002</v>
      </c>
      <c r="AO13" s="105"/>
      <c r="AP13" s="61" t="s">
        <v>542</v>
      </c>
      <c r="AQ13" s="70" t="s">
        <v>137</v>
      </c>
    </row>
    <row r="14" spans="1:43" x14ac:dyDescent="0.35">
      <c r="A14" s="15">
        <v>10</v>
      </c>
      <c r="B14">
        <v>0.52600000000000002</v>
      </c>
      <c r="E14" s="15"/>
      <c r="Z14" s="15">
        <v>10</v>
      </c>
      <c r="AA14" s="15">
        <v>0.60099999999999998</v>
      </c>
      <c r="AB14" s="15">
        <v>0.52</v>
      </c>
      <c r="AC14" s="15"/>
      <c r="AD14" s="15"/>
      <c r="AE14" s="15"/>
      <c r="AH14" s="15">
        <v>10</v>
      </c>
      <c r="AI14" s="15">
        <v>0.52</v>
      </c>
      <c r="AO14" s="105"/>
      <c r="AP14" s="61" t="s">
        <v>543</v>
      </c>
      <c r="AQ14" s="70" t="s">
        <v>125</v>
      </c>
    </row>
    <row r="15" spans="1:43" x14ac:dyDescent="0.35">
      <c r="A15">
        <v>11</v>
      </c>
      <c r="B15">
        <v>0.52400000000000002</v>
      </c>
      <c r="E15" s="15"/>
      <c r="Z15" s="15">
        <v>11</v>
      </c>
      <c r="AA15" s="15">
        <v>0.59</v>
      </c>
      <c r="AB15" s="15">
        <v>0.50900000000000001</v>
      </c>
      <c r="AC15" s="15"/>
      <c r="AD15" s="15"/>
      <c r="AE15" s="15"/>
      <c r="AH15" s="15">
        <v>11</v>
      </c>
      <c r="AI15" s="15">
        <v>0.50900000000000001</v>
      </c>
      <c r="AO15" s="105" t="s">
        <v>255</v>
      </c>
      <c r="AP15" s="61" t="s">
        <v>545</v>
      </c>
      <c r="AQ15" s="70" t="s">
        <v>171</v>
      </c>
    </row>
    <row r="16" spans="1:43" x14ac:dyDescent="0.35">
      <c r="Z16" s="15">
        <v>12</v>
      </c>
      <c r="AA16">
        <v>0.58399999999999996</v>
      </c>
      <c r="AB16" s="15">
        <v>0.504</v>
      </c>
      <c r="AH16">
        <v>12</v>
      </c>
      <c r="AI16">
        <v>0.504</v>
      </c>
      <c r="AO16" s="105"/>
      <c r="AP16" s="61" t="s">
        <v>4</v>
      </c>
      <c r="AQ16" s="70" t="s">
        <v>118</v>
      </c>
    </row>
    <row r="17" spans="1:49" x14ac:dyDescent="0.35">
      <c r="Z17" s="15">
        <v>13</v>
      </c>
      <c r="AA17">
        <v>0.57899999999999996</v>
      </c>
      <c r="AB17" s="15">
        <v>0.499</v>
      </c>
      <c r="AH17">
        <v>13</v>
      </c>
      <c r="AI17">
        <v>0.499</v>
      </c>
      <c r="AO17" s="105"/>
      <c r="AP17" s="61" t="s">
        <v>546</v>
      </c>
      <c r="AQ17" s="70" t="s">
        <v>118</v>
      </c>
    </row>
    <row r="18" spans="1:49" x14ac:dyDescent="0.35">
      <c r="A18" s="8" t="s">
        <v>31</v>
      </c>
      <c r="B18" s="15" t="s">
        <v>22</v>
      </c>
      <c r="C18" s="15" t="s">
        <v>453</v>
      </c>
      <c r="AO18" s="105"/>
      <c r="AP18" s="61" t="s">
        <v>547</v>
      </c>
      <c r="AQ18" s="70" t="s">
        <v>118</v>
      </c>
    </row>
    <row r="19" spans="1:49" x14ac:dyDescent="0.35">
      <c r="A19" s="15" t="s">
        <v>451</v>
      </c>
      <c r="B19" s="15"/>
      <c r="C19" s="15"/>
      <c r="D19" s="15"/>
      <c r="E19" s="15" t="s">
        <v>452</v>
      </c>
      <c r="F19" s="15"/>
      <c r="AO19" s="105"/>
      <c r="AP19" s="61" t="s">
        <v>548</v>
      </c>
      <c r="AQ19" s="70" t="s">
        <v>274</v>
      </c>
    </row>
    <row r="20" spans="1:49" x14ac:dyDescent="0.35">
      <c r="A20" s="15"/>
      <c r="B20" s="15"/>
      <c r="C20" s="15"/>
      <c r="D20" s="15"/>
      <c r="E20" s="15"/>
      <c r="F20" s="15"/>
      <c r="U20" s="61" t="s">
        <v>24</v>
      </c>
      <c r="V20" s="61" t="s">
        <v>531</v>
      </c>
      <c r="Z20" s="8" t="s">
        <v>31</v>
      </c>
      <c r="AA20" s="15" t="s">
        <v>22</v>
      </c>
      <c r="AB20" s="15" t="s">
        <v>505</v>
      </c>
      <c r="AC20" s="15"/>
      <c r="AD20" s="15"/>
      <c r="AE20" s="15"/>
      <c r="AF20" s="15"/>
      <c r="AG20" s="15"/>
      <c r="AH20" s="15"/>
      <c r="AI20" s="15"/>
      <c r="AJ20" s="15"/>
      <c r="AK20" s="15"/>
      <c r="AL20" s="15"/>
      <c r="AM20" s="15"/>
    </row>
    <row r="21" spans="1:49" x14ac:dyDescent="0.35">
      <c r="A21" s="15" t="s">
        <v>450</v>
      </c>
      <c r="B21" s="15" t="s">
        <v>449</v>
      </c>
      <c r="C21" s="15"/>
      <c r="D21" s="15"/>
      <c r="E21" s="15" t="s">
        <v>450</v>
      </c>
      <c r="F21" s="15" t="s">
        <v>449</v>
      </c>
      <c r="U21" s="61" t="s">
        <v>30</v>
      </c>
      <c r="V21" s="61" t="s">
        <v>532</v>
      </c>
      <c r="Z21" s="15" t="s">
        <v>451</v>
      </c>
      <c r="AA21" s="15"/>
      <c r="AB21" s="15"/>
      <c r="AC21" s="15"/>
      <c r="AD21" s="15" t="s">
        <v>452</v>
      </c>
      <c r="AE21" s="15"/>
      <c r="AF21" s="15"/>
      <c r="AG21" s="15"/>
      <c r="AH21" s="15" t="s">
        <v>506</v>
      </c>
      <c r="AI21" s="15"/>
      <c r="AJ21" s="15"/>
      <c r="AK21" s="15"/>
      <c r="AL21" s="15" t="s">
        <v>507</v>
      </c>
      <c r="AM21" s="15"/>
      <c r="AP21" s="15"/>
    </row>
    <row r="22" spans="1:49" x14ac:dyDescent="0.35">
      <c r="A22" s="15">
        <v>1</v>
      </c>
      <c r="B22">
        <v>1</v>
      </c>
      <c r="E22" s="15">
        <v>1</v>
      </c>
      <c r="F22">
        <v>4.8000000000000001E-2</v>
      </c>
      <c r="U22" s="61" t="s">
        <v>31</v>
      </c>
      <c r="V22" s="61" t="s">
        <v>533</v>
      </c>
      <c r="Z22" s="15"/>
      <c r="AA22" s="15"/>
      <c r="AB22" s="15"/>
      <c r="AC22" s="15"/>
      <c r="AD22" s="15"/>
      <c r="AE22" s="15"/>
      <c r="AF22" s="15"/>
      <c r="AG22" s="15"/>
      <c r="AH22" s="15"/>
      <c r="AI22" s="15"/>
      <c r="AJ22" s="15"/>
      <c r="AK22" s="15"/>
      <c r="AL22" s="15"/>
      <c r="AM22" s="15"/>
    </row>
    <row r="23" spans="1:49" x14ac:dyDescent="0.35">
      <c r="A23" s="15">
        <v>2</v>
      </c>
      <c r="B23">
        <v>0.629</v>
      </c>
      <c r="E23" s="15">
        <v>2</v>
      </c>
      <c r="F23">
        <v>5.2999999999999999E-2</v>
      </c>
      <c r="U23" s="61" t="s">
        <v>255</v>
      </c>
      <c r="V23" s="61" t="s">
        <v>534</v>
      </c>
      <c r="Z23" s="15" t="s">
        <v>450</v>
      </c>
      <c r="AA23" s="15" t="s">
        <v>556</v>
      </c>
      <c r="AB23" s="15" t="s">
        <v>439</v>
      </c>
      <c r="AC23" s="15"/>
      <c r="AD23" s="15" t="s">
        <v>450</v>
      </c>
      <c r="AE23" s="15" t="s">
        <v>449</v>
      </c>
      <c r="AF23" s="15"/>
      <c r="AG23" s="15"/>
      <c r="AH23" s="15" t="s">
        <v>450</v>
      </c>
      <c r="AI23" s="15" t="s">
        <v>449</v>
      </c>
      <c r="AJ23" s="15"/>
      <c r="AK23" s="15"/>
      <c r="AL23" s="15" t="s">
        <v>450</v>
      </c>
      <c r="AM23" s="15" t="s">
        <v>449</v>
      </c>
    </row>
    <row r="24" spans="1:49" x14ac:dyDescent="0.35">
      <c r="A24" s="15">
        <v>3</v>
      </c>
      <c r="B24">
        <v>0.54</v>
      </c>
      <c r="E24" s="15"/>
      <c r="Z24" s="15">
        <v>1</v>
      </c>
      <c r="AA24" s="8">
        <v>1</v>
      </c>
      <c r="AB24" s="8">
        <v>0.68700000000000006</v>
      </c>
      <c r="AC24" s="15"/>
      <c r="AD24" s="15">
        <v>1</v>
      </c>
      <c r="AE24" s="15">
        <v>9.1999999999999998E-2</v>
      </c>
      <c r="AF24" s="15"/>
      <c r="AG24" s="15"/>
      <c r="AH24" s="15">
        <v>1</v>
      </c>
      <c r="AI24" s="8">
        <v>0.68700000000000006</v>
      </c>
      <c r="AJ24" s="15"/>
      <c r="AK24" s="15"/>
      <c r="AL24" s="15">
        <v>1</v>
      </c>
      <c r="AM24" s="15">
        <v>0.108</v>
      </c>
    </row>
    <row r="25" spans="1:49" x14ac:dyDescent="0.35">
      <c r="A25" s="15">
        <v>4</v>
      </c>
      <c r="B25">
        <v>0.50600000000000001</v>
      </c>
      <c r="E25" s="15"/>
      <c r="Z25" s="15">
        <v>2</v>
      </c>
      <c r="AA25" s="15">
        <v>0.81299999999999994</v>
      </c>
      <c r="AB25" s="15">
        <v>0.58299999999999996</v>
      </c>
      <c r="AC25" s="15"/>
      <c r="AD25" s="15">
        <v>2</v>
      </c>
      <c r="AE25" s="15">
        <v>9.2999999999999999E-2</v>
      </c>
      <c r="AF25" s="15"/>
      <c r="AG25" s="15"/>
      <c r="AH25" s="15">
        <v>2</v>
      </c>
      <c r="AI25" s="15">
        <v>0.58299999999999996</v>
      </c>
      <c r="AJ25" s="15"/>
      <c r="AK25" s="15"/>
      <c r="AL25" s="15">
        <v>2</v>
      </c>
      <c r="AM25" s="15">
        <v>0.109</v>
      </c>
      <c r="AQ25" s="15" t="s">
        <v>450</v>
      </c>
      <c r="AR25" s="15" t="s">
        <v>568</v>
      </c>
      <c r="AS25" s="15" t="s">
        <v>569</v>
      </c>
      <c r="AT25" s="15" t="s">
        <v>570</v>
      </c>
      <c r="AU25" s="15" t="s">
        <v>571</v>
      </c>
      <c r="AV25" s="15" t="s">
        <v>572</v>
      </c>
      <c r="AW25" s="15" t="s">
        <v>573</v>
      </c>
    </row>
    <row r="26" spans="1:49" x14ac:dyDescent="0.35">
      <c r="A26" s="15">
        <v>5</v>
      </c>
      <c r="B26">
        <v>0.499</v>
      </c>
      <c r="E26" s="15"/>
      <c r="Z26" s="15">
        <v>3</v>
      </c>
      <c r="AA26" s="15">
        <v>0.75</v>
      </c>
      <c r="AB26" s="15">
        <v>0.54400000000000004</v>
      </c>
      <c r="AC26" s="15"/>
      <c r="AD26" s="15">
        <v>3</v>
      </c>
      <c r="AE26" s="15">
        <v>9.2999999999999999E-2</v>
      </c>
      <c r="AF26" s="15"/>
      <c r="AG26" s="15"/>
      <c r="AH26" s="15">
        <v>3</v>
      </c>
      <c r="AI26" s="15">
        <v>0.54400000000000004</v>
      </c>
      <c r="AJ26" s="15"/>
      <c r="AK26" s="15"/>
      <c r="AL26" s="15">
        <v>3</v>
      </c>
      <c r="AM26" s="15">
        <v>9.5000000000000001E-2</v>
      </c>
      <c r="AQ26" s="15">
        <v>1</v>
      </c>
      <c r="AR26" s="8">
        <v>1</v>
      </c>
      <c r="AS26" s="8">
        <v>0.82799999999999996</v>
      </c>
      <c r="AT26" s="8">
        <v>1</v>
      </c>
      <c r="AU26" s="8">
        <v>0.68700000000000006</v>
      </c>
      <c r="AV26" s="8">
        <v>1</v>
      </c>
      <c r="AW26" s="15">
        <v>0.31</v>
      </c>
    </row>
    <row r="27" spans="1:49" x14ac:dyDescent="0.35">
      <c r="A27" s="15">
        <v>6</v>
      </c>
      <c r="B27">
        <v>0.48899999999999999</v>
      </c>
      <c r="E27" s="15"/>
      <c r="Z27" s="15">
        <v>4</v>
      </c>
      <c r="AA27" s="15">
        <v>0.70499999999999996</v>
      </c>
      <c r="AB27" s="15">
        <v>0.52600000000000002</v>
      </c>
      <c r="AC27" s="15"/>
      <c r="AD27" s="15"/>
      <c r="AE27" s="15"/>
      <c r="AF27" s="15"/>
      <c r="AG27" s="15"/>
      <c r="AH27" s="15">
        <v>4</v>
      </c>
      <c r="AI27" s="15">
        <v>0.52600000000000002</v>
      </c>
      <c r="AJ27" s="15"/>
      <c r="AK27" s="15"/>
      <c r="AL27" s="15"/>
      <c r="AM27" s="15"/>
      <c r="AQ27" s="15">
        <v>2</v>
      </c>
      <c r="AR27" s="15">
        <v>0.79200000000000004</v>
      </c>
      <c r="AS27" s="15">
        <v>0.65500000000000003</v>
      </c>
      <c r="AT27" s="15">
        <v>0.81299999999999994</v>
      </c>
      <c r="AU27" s="15">
        <v>0.58299999999999996</v>
      </c>
      <c r="AV27" s="15">
        <v>0.71199999999999997</v>
      </c>
      <c r="AW27" s="8">
        <v>0.311</v>
      </c>
    </row>
    <row r="28" spans="1:49" x14ac:dyDescent="0.35">
      <c r="A28" s="15">
        <v>7</v>
      </c>
      <c r="B28">
        <v>0.48399999999999999</v>
      </c>
      <c r="E28" s="15"/>
      <c r="Z28" s="15">
        <v>5</v>
      </c>
      <c r="AA28" s="15">
        <v>0.67100000000000004</v>
      </c>
      <c r="AB28" s="15">
        <v>0.501</v>
      </c>
      <c r="AC28" s="15"/>
      <c r="AD28" s="15"/>
      <c r="AE28" s="15"/>
      <c r="AF28" s="15"/>
      <c r="AG28" s="15"/>
      <c r="AH28" s="15">
        <v>5</v>
      </c>
      <c r="AI28" s="15">
        <v>0.501</v>
      </c>
      <c r="AJ28" s="15"/>
      <c r="AK28" s="15"/>
      <c r="AL28" s="15"/>
      <c r="AM28" s="15"/>
      <c r="AQ28" s="15">
        <v>3</v>
      </c>
      <c r="AR28" s="15">
        <v>0.73599999999999999</v>
      </c>
      <c r="AS28" s="15">
        <v>0.61399999999999999</v>
      </c>
      <c r="AT28" s="15">
        <v>0.75</v>
      </c>
      <c r="AU28" s="15">
        <v>0.54400000000000004</v>
      </c>
      <c r="AV28" s="15">
        <v>0.56899999999999995</v>
      </c>
      <c r="AW28" s="15">
        <v>0.27600000000000002</v>
      </c>
    </row>
    <row r="29" spans="1:49" x14ac:dyDescent="0.35">
      <c r="A29" s="15">
        <v>8</v>
      </c>
      <c r="B29">
        <v>0.46600000000000003</v>
      </c>
      <c r="E29" s="15"/>
      <c r="Z29" s="15">
        <v>6</v>
      </c>
      <c r="AA29" s="15">
        <v>0.626</v>
      </c>
      <c r="AB29" s="15">
        <v>0.46700000000000003</v>
      </c>
      <c r="AC29" s="15"/>
      <c r="AD29" s="15"/>
      <c r="AE29" s="15"/>
      <c r="AF29" s="15"/>
      <c r="AG29" s="15"/>
      <c r="AH29" s="15">
        <v>6</v>
      </c>
      <c r="AI29" s="15">
        <v>0.46700000000000003</v>
      </c>
      <c r="AJ29" s="15"/>
      <c r="AK29" s="15"/>
      <c r="AL29" s="15"/>
      <c r="AM29" s="15"/>
      <c r="AQ29" s="15">
        <v>4</v>
      </c>
      <c r="AR29" s="15">
        <v>0.69399999999999995</v>
      </c>
      <c r="AS29" s="15">
        <v>0.58799999999999997</v>
      </c>
      <c r="AT29" s="15">
        <v>0.70499999999999996</v>
      </c>
      <c r="AU29" s="15">
        <v>0.52600000000000002</v>
      </c>
      <c r="AV29" s="15">
        <v>0.51900000000000002</v>
      </c>
      <c r="AW29" s="15">
        <v>0.24199999999999999</v>
      </c>
    </row>
    <row r="30" spans="1:49" x14ac:dyDescent="0.35">
      <c r="A30" s="15">
        <v>9</v>
      </c>
      <c r="B30">
        <v>0.45100000000000001</v>
      </c>
      <c r="Z30" s="15">
        <v>7</v>
      </c>
      <c r="AA30" s="15">
        <v>0.60399999999999998</v>
      </c>
      <c r="AB30" s="15">
        <v>0.45200000000000001</v>
      </c>
      <c r="AC30" s="15"/>
      <c r="AD30" s="15"/>
      <c r="AE30" s="15"/>
      <c r="AF30" s="15"/>
      <c r="AG30" s="15"/>
      <c r="AH30" s="15">
        <v>7</v>
      </c>
      <c r="AI30" s="15">
        <v>0.45200000000000001</v>
      </c>
      <c r="AJ30" s="15"/>
      <c r="AK30" s="15"/>
      <c r="AL30" s="15"/>
      <c r="AM30" s="15"/>
      <c r="AQ30" s="15">
        <v>5</v>
      </c>
      <c r="AR30" s="15">
        <v>0.65200000000000002</v>
      </c>
      <c r="AS30" s="15">
        <v>0.56000000000000005</v>
      </c>
      <c r="AT30" s="15">
        <v>0.67100000000000004</v>
      </c>
      <c r="AU30" s="15">
        <v>0.501</v>
      </c>
      <c r="AV30" s="15">
        <v>0.443</v>
      </c>
      <c r="AW30" s="15">
        <v>0.20200000000000001</v>
      </c>
    </row>
    <row r="31" spans="1:49" x14ac:dyDescent="0.35">
      <c r="A31" s="15">
        <v>10</v>
      </c>
      <c r="B31">
        <v>0.45</v>
      </c>
      <c r="Z31" s="15">
        <v>8</v>
      </c>
      <c r="AA31" s="15">
        <v>0.58799999999999997</v>
      </c>
      <c r="AB31" s="15">
        <v>0.44800000000000001</v>
      </c>
      <c r="AC31" s="15"/>
      <c r="AD31" s="15"/>
      <c r="AE31" s="15"/>
      <c r="AF31" s="15"/>
      <c r="AG31" s="15"/>
      <c r="AH31" s="15">
        <v>8</v>
      </c>
      <c r="AI31" s="15">
        <v>0.44800000000000001</v>
      </c>
      <c r="AJ31" s="15"/>
      <c r="AK31" s="15"/>
      <c r="AL31" s="15"/>
      <c r="AM31" s="15"/>
      <c r="AQ31" s="15">
        <v>6</v>
      </c>
      <c r="AR31" s="15">
        <v>0.63300000000000001</v>
      </c>
      <c r="AS31" s="15">
        <v>0.54200000000000004</v>
      </c>
      <c r="AT31" s="15">
        <v>0.626</v>
      </c>
      <c r="AU31" s="15">
        <v>0.46700000000000003</v>
      </c>
      <c r="AV31" s="15">
        <v>0.41899999999999998</v>
      </c>
      <c r="AW31" s="15">
        <v>0.192</v>
      </c>
    </row>
    <row r="32" spans="1:49" x14ac:dyDescent="0.35">
      <c r="A32" s="15">
        <v>11</v>
      </c>
      <c r="B32">
        <v>0.44</v>
      </c>
      <c r="Z32" s="15">
        <v>9</v>
      </c>
      <c r="AA32" s="15">
        <v>0.57099999999999995</v>
      </c>
      <c r="AB32" s="15">
        <v>0.44</v>
      </c>
      <c r="AC32" s="15"/>
      <c r="AD32" s="15"/>
      <c r="AE32" s="15"/>
      <c r="AF32" s="15"/>
      <c r="AG32" s="15"/>
      <c r="AH32" s="15">
        <v>9</v>
      </c>
      <c r="AI32" s="15">
        <v>0.44</v>
      </c>
      <c r="AJ32" s="15"/>
      <c r="AK32" s="15"/>
      <c r="AL32" s="15"/>
      <c r="AM32" s="15"/>
      <c r="AQ32" s="15">
        <v>7</v>
      </c>
      <c r="AR32" s="15">
        <v>0.622</v>
      </c>
      <c r="AS32" s="15">
        <v>0.53300000000000003</v>
      </c>
      <c r="AT32" s="15">
        <v>0.60399999999999998</v>
      </c>
      <c r="AU32" s="15">
        <v>0.45200000000000001</v>
      </c>
      <c r="AV32" s="15">
        <v>0.41799999999999998</v>
      </c>
      <c r="AW32" s="15">
        <v>0.19800000000000001</v>
      </c>
    </row>
    <row r="33" spans="1:49" x14ac:dyDescent="0.35">
      <c r="Z33" s="15">
        <v>10</v>
      </c>
      <c r="AA33" s="15">
        <v>0.56499999999999995</v>
      </c>
      <c r="AB33" s="15">
        <v>0.436</v>
      </c>
      <c r="AC33" s="15"/>
      <c r="AD33" s="15"/>
      <c r="AE33" s="15"/>
      <c r="AF33" s="15"/>
      <c r="AG33" s="15"/>
      <c r="AH33" s="15">
        <v>10</v>
      </c>
      <c r="AI33" s="15">
        <v>0.436</v>
      </c>
      <c r="AJ33" s="15"/>
      <c r="AK33" s="15"/>
      <c r="AL33" s="15"/>
      <c r="AM33" s="15"/>
      <c r="AQ33" s="15">
        <v>8</v>
      </c>
      <c r="AR33" s="15">
        <v>0.61499999999999999</v>
      </c>
      <c r="AS33" s="15">
        <v>0.52800000000000002</v>
      </c>
      <c r="AT33" s="15">
        <v>0.58799999999999997</v>
      </c>
      <c r="AU33" s="15">
        <v>0.44800000000000001</v>
      </c>
      <c r="AV33" s="15">
        <v>0.40799999999999997</v>
      </c>
      <c r="AW33" s="15">
        <v>0.19600000000000001</v>
      </c>
    </row>
    <row r="34" spans="1:49" x14ac:dyDescent="0.35">
      <c r="Z34" s="15">
        <v>11</v>
      </c>
      <c r="AA34" s="15">
        <v>0.55700000000000005</v>
      </c>
      <c r="AB34" s="15">
        <v>0.42699999999999999</v>
      </c>
      <c r="AC34" s="15"/>
      <c r="AD34" s="15"/>
      <c r="AE34" s="15"/>
      <c r="AF34" s="15"/>
      <c r="AG34" s="15"/>
      <c r="AH34" s="15">
        <v>11</v>
      </c>
      <c r="AI34" s="15">
        <v>0.42699999999999999</v>
      </c>
      <c r="AJ34" s="15"/>
      <c r="AK34" s="15"/>
      <c r="AL34" s="15"/>
      <c r="AM34" s="15"/>
      <c r="AQ34" s="15">
        <v>9</v>
      </c>
      <c r="AR34" s="15">
        <v>0.61</v>
      </c>
      <c r="AS34" s="15">
        <v>0.52300000000000002</v>
      </c>
      <c r="AT34" s="15">
        <v>0.57099999999999995</v>
      </c>
      <c r="AU34" s="15">
        <v>0.44</v>
      </c>
      <c r="AV34" s="15">
        <v>0.40400000000000003</v>
      </c>
      <c r="AW34" s="15">
        <v>0.183</v>
      </c>
    </row>
    <row r="35" spans="1:49" x14ac:dyDescent="0.35">
      <c r="A35" s="8" t="s">
        <v>255</v>
      </c>
      <c r="B35" s="15" t="s">
        <v>22</v>
      </c>
      <c r="C35" s="15" t="s">
        <v>453</v>
      </c>
      <c r="Z35" s="15">
        <v>12</v>
      </c>
      <c r="AA35" s="15">
        <v>0.53900000000000003</v>
      </c>
      <c r="AB35" s="15">
        <v>0.41399999999999998</v>
      </c>
      <c r="AC35" s="15"/>
      <c r="AD35" s="15"/>
      <c r="AE35" s="15"/>
      <c r="AF35" s="15"/>
      <c r="AG35" s="15"/>
      <c r="AH35" s="15">
        <v>12</v>
      </c>
      <c r="AI35" s="15">
        <v>0.41399999999999998</v>
      </c>
      <c r="AJ35" s="15"/>
      <c r="AK35" s="15"/>
      <c r="AL35" s="15"/>
      <c r="AM35" s="15"/>
      <c r="AQ35" s="15">
        <v>10</v>
      </c>
      <c r="AR35" s="15">
        <v>0.60099999999999998</v>
      </c>
      <c r="AS35" s="15">
        <v>0.52</v>
      </c>
      <c r="AT35" s="15">
        <v>0.56499999999999995</v>
      </c>
      <c r="AU35" s="15">
        <v>0.436</v>
      </c>
      <c r="AV35" s="15">
        <v>0.38300000000000001</v>
      </c>
      <c r="AW35" s="15">
        <v>0.17799999999999999</v>
      </c>
    </row>
    <row r="36" spans="1:49" x14ac:dyDescent="0.35">
      <c r="A36" s="15" t="s">
        <v>451</v>
      </c>
      <c r="B36" s="15"/>
      <c r="C36" s="15"/>
      <c r="D36" s="15"/>
      <c r="E36" s="15" t="s">
        <v>452</v>
      </c>
      <c r="F36" s="15"/>
      <c r="Z36" s="15">
        <v>13</v>
      </c>
      <c r="AA36" s="15">
        <v>0.52500000000000002</v>
      </c>
      <c r="AB36" s="15">
        <v>0.40200000000000002</v>
      </c>
      <c r="AC36" s="15"/>
      <c r="AD36" s="15"/>
      <c r="AE36" s="15"/>
      <c r="AF36" s="15"/>
      <c r="AG36" s="15"/>
      <c r="AH36" s="15">
        <v>13</v>
      </c>
      <c r="AI36" s="15">
        <v>0.40200000000000002</v>
      </c>
      <c r="AJ36" s="15"/>
      <c r="AK36" s="15"/>
      <c r="AL36" s="15"/>
      <c r="AM36" s="15"/>
      <c r="AQ36" s="15">
        <v>11</v>
      </c>
      <c r="AR36" s="15">
        <v>0.59</v>
      </c>
      <c r="AS36" s="15">
        <v>0.50900000000000001</v>
      </c>
      <c r="AT36" s="15">
        <v>0.55700000000000005</v>
      </c>
      <c r="AU36" s="15">
        <v>0.42699999999999999</v>
      </c>
      <c r="AV36" s="15">
        <v>0.379</v>
      </c>
      <c r="AW36" s="15">
        <v>0.17899999999999999</v>
      </c>
    </row>
    <row r="37" spans="1:49" x14ac:dyDescent="0.35">
      <c r="A37" s="15"/>
      <c r="B37" s="15"/>
      <c r="C37" s="15"/>
      <c r="D37" s="15"/>
      <c r="E37" s="15"/>
      <c r="F37" s="15"/>
      <c r="AQ37" s="15">
        <v>12</v>
      </c>
      <c r="AR37" s="15">
        <v>0.58399999999999996</v>
      </c>
      <c r="AS37" s="15">
        <v>0.504</v>
      </c>
      <c r="AT37" s="15">
        <v>0.53900000000000003</v>
      </c>
      <c r="AU37" s="15">
        <v>0.41399999999999998</v>
      </c>
      <c r="AV37" s="15">
        <v>0.38200000000000001</v>
      </c>
      <c r="AW37" s="15">
        <v>0.184</v>
      </c>
    </row>
    <row r="38" spans="1:49" x14ac:dyDescent="0.35">
      <c r="A38" s="15" t="s">
        <v>450</v>
      </c>
      <c r="B38" s="15" t="s">
        <v>449</v>
      </c>
      <c r="C38" s="15"/>
      <c r="D38" s="15"/>
      <c r="E38" s="15" t="s">
        <v>450</v>
      </c>
      <c r="F38" s="15" t="s">
        <v>449</v>
      </c>
      <c r="AQ38" s="15">
        <v>13</v>
      </c>
      <c r="AR38" s="15">
        <v>0.57899999999999996</v>
      </c>
      <c r="AS38" s="15">
        <v>0.499</v>
      </c>
      <c r="AT38" s="15">
        <v>0.52500000000000002</v>
      </c>
      <c r="AU38" s="15">
        <v>0.40200000000000002</v>
      </c>
      <c r="AV38" s="15">
        <v>0.376</v>
      </c>
      <c r="AW38" s="15">
        <v>0.186</v>
      </c>
    </row>
    <row r="39" spans="1:49" x14ac:dyDescent="0.35">
      <c r="A39" s="15">
        <v>1</v>
      </c>
      <c r="B39">
        <v>1</v>
      </c>
      <c r="E39">
        <v>1</v>
      </c>
      <c r="F39">
        <v>7.0000000000000007E-2</v>
      </c>
      <c r="Z39" s="8" t="s">
        <v>255</v>
      </c>
      <c r="AA39" s="15" t="s">
        <v>22</v>
      </c>
      <c r="AB39" s="15" t="s">
        <v>505</v>
      </c>
      <c r="AC39" s="15"/>
      <c r="AD39" s="15"/>
      <c r="AE39" s="15"/>
      <c r="AF39" s="15"/>
      <c r="AG39" s="15"/>
      <c r="AH39" s="15"/>
      <c r="AI39" s="15"/>
      <c r="AJ39" s="15"/>
      <c r="AK39" s="15"/>
      <c r="AL39" s="15"/>
      <c r="AM39" s="15"/>
      <c r="AS39" s="15"/>
      <c r="AT39" s="15"/>
      <c r="AU39" s="15"/>
      <c r="AV39" s="15"/>
      <c r="AW39" s="15"/>
    </row>
    <row r="40" spans="1:49" x14ac:dyDescent="0.35">
      <c r="A40" s="15">
        <v>2</v>
      </c>
      <c r="B40">
        <v>0.66700000000000004</v>
      </c>
      <c r="E40">
        <v>2</v>
      </c>
      <c r="F40">
        <v>7.6999999999999999E-2</v>
      </c>
      <c r="Z40" s="15" t="s">
        <v>451</v>
      </c>
      <c r="AA40" s="15"/>
      <c r="AB40" s="15"/>
      <c r="AC40" s="15"/>
      <c r="AD40" s="15" t="s">
        <v>452</v>
      </c>
      <c r="AE40" s="15"/>
      <c r="AF40" s="15"/>
      <c r="AG40" s="15"/>
      <c r="AH40" s="15" t="s">
        <v>506</v>
      </c>
      <c r="AI40" s="15"/>
      <c r="AJ40" s="15"/>
      <c r="AK40" s="15"/>
      <c r="AL40" s="15" t="s">
        <v>507</v>
      </c>
      <c r="AM40" s="15"/>
    </row>
    <row r="41" spans="1:49" x14ac:dyDescent="0.35">
      <c r="A41" s="15">
        <v>3</v>
      </c>
      <c r="B41">
        <v>0.55200000000000005</v>
      </c>
      <c r="E41" s="15">
        <v>3</v>
      </c>
      <c r="F41">
        <v>7.4999999999999997E-2</v>
      </c>
      <c r="Z41" s="15"/>
      <c r="AA41" s="15"/>
      <c r="AB41" s="15"/>
      <c r="AC41" s="15"/>
      <c r="AD41" s="15"/>
      <c r="AE41" s="15"/>
      <c r="AF41" s="15"/>
      <c r="AG41" s="15"/>
      <c r="AH41" s="15"/>
      <c r="AI41" s="15"/>
      <c r="AJ41" s="15"/>
      <c r="AK41" s="15"/>
      <c r="AL41" s="15"/>
      <c r="AM41" s="15"/>
    </row>
    <row r="42" spans="1:49" x14ac:dyDescent="0.35">
      <c r="A42" s="15">
        <v>4</v>
      </c>
      <c r="B42">
        <v>0.48199999999999998</v>
      </c>
      <c r="E42" s="15">
        <v>4</v>
      </c>
      <c r="F42">
        <v>7.3999999999999996E-2</v>
      </c>
      <c r="Z42" s="15" t="s">
        <v>450</v>
      </c>
      <c r="AA42" s="15" t="s">
        <v>556</v>
      </c>
      <c r="AB42" s="15" t="s">
        <v>439</v>
      </c>
      <c r="AC42" s="15"/>
      <c r="AD42" s="15" t="s">
        <v>450</v>
      </c>
      <c r="AE42" s="15" t="s">
        <v>449</v>
      </c>
      <c r="AF42" s="15"/>
      <c r="AG42" s="15"/>
      <c r="AH42" s="15" t="s">
        <v>450</v>
      </c>
      <c r="AI42" s="15" t="s">
        <v>449</v>
      </c>
      <c r="AJ42" s="15"/>
      <c r="AK42" s="15"/>
      <c r="AL42" s="15" t="s">
        <v>450</v>
      </c>
      <c r="AM42" s="15" t="s">
        <v>449</v>
      </c>
    </row>
    <row r="43" spans="1:49" x14ac:dyDescent="0.35">
      <c r="A43" s="15">
        <v>5</v>
      </c>
      <c r="B43">
        <v>0.441</v>
      </c>
      <c r="E43" s="15">
        <v>5</v>
      </c>
      <c r="F43">
        <v>7.0000000000000007E-2</v>
      </c>
      <c r="Z43" s="15">
        <v>1</v>
      </c>
      <c r="AA43" s="8">
        <v>1</v>
      </c>
      <c r="AB43" s="15">
        <v>0.31</v>
      </c>
      <c r="AC43" s="15"/>
      <c r="AD43" s="15">
        <v>1</v>
      </c>
      <c r="AE43" s="15">
        <v>0.111</v>
      </c>
      <c r="AF43" s="15"/>
      <c r="AG43" s="15"/>
      <c r="AH43" s="15">
        <v>1</v>
      </c>
      <c r="AI43">
        <v>0.31</v>
      </c>
      <c r="AJ43" s="15"/>
      <c r="AK43" s="15"/>
      <c r="AL43" s="15">
        <v>1</v>
      </c>
      <c r="AM43" s="15">
        <v>0.121</v>
      </c>
    </row>
    <row r="44" spans="1:49" x14ac:dyDescent="0.35">
      <c r="A44" s="15">
        <v>6</v>
      </c>
      <c r="B44">
        <v>0.437</v>
      </c>
      <c r="E44" s="15"/>
      <c r="Z44" s="15">
        <v>2</v>
      </c>
      <c r="AA44" s="15">
        <v>0.71199999999999997</v>
      </c>
      <c r="AB44" s="8">
        <v>0.311</v>
      </c>
      <c r="AC44" s="15"/>
      <c r="AD44" s="15">
        <v>2</v>
      </c>
      <c r="AE44" s="15">
        <v>0.108</v>
      </c>
      <c r="AF44" s="15"/>
      <c r="AG44" s="15"/>
      <c r="AH44" s="15">
        <v>2</v>
      </c>
      <c r="AI44" s="8">
        <v>0.311</v>
      </c>
      <c r="AJ44" s="15"/>
      <c r="AK44" s="15"/>
      <c r="AL44" s="15">
        <v>2</v>
      </c>
      <c r="AM44" s="15">
        <v>0.107</v>
      </c>
    </row>
    <row r="45" spans="1:49" x14ac:dyDescent="0.35">
      <c r="A45" s="15">
        <v>7</v>
      </c>
      <c r="B45">
        <v>0.432</v>
      </c>
      <c r="E45" s="15"/>
      <c r="Z45" s="15">
        <v>3</v>
      </c>
      <c r="AA45" s="15">
        <v>0.56899999999999995</v>
      </c>
      <c r="AB45" s="15">
        <v>0.27600000000000002</v>
      </c>
      <c r="AC45" s="15"/>
      <c r="AD45" s="15">
        <v>3</v>
      </c>
      <c r="AE45" s="15">
        <v>0.107</v>
      </c>
      <c r="AF45" s="15"/>
      <c r="AG45" s="15"/>
      <c r="AH45" s="15">
        <v>3</v>
      </c>
      <c r="AI45" s="15">
        <v>0.27600000000000002</v>
      </c>
      <c r="AJ45" s="15"/>
      <c r="AK45" s="15"/>
      <c r="AL45" s="15">
        <v>3</v>
      </c>
      <c r="AM45" s="15">
        <v>9.8000000000000004E-2</v>
      </c>
    </row>
    <row r="46" spans="1:49" x14ac:dyDescent="0.35">
      <c r="A46" s="15"/>
      <c r="Z46" s="15">
        <v>4</v>
      </c>
      <c r="AA46" s="15">
        <v>0.51900000000000002</v>
      </c>
      <c r="AB46" s="15">
        <v>0.24199999999999999</v>
      </c>
      <c r="AC46" s="15"/>
      <c r="AD46" s="15">
        <v>4</v>
      </c>
      <c r="AE46" s="15">
        <v>9.6000000000000002E-2</v>
      </c>
      <c r="AF46" s="15"/>
      <c r="AG46" s="15"/>
      <c r="AH46" s="15">
        <v>4</v>
      </c>
      <c r="AI46" s="15">
        <v>0.24199999999999999</v>
      </c>
      <c r="AJ46" s="15"/>
      <c r="AK46" s="15"/>
      <c r="AL46" s="15">
        <v>4</v>
      </c>
      <c r="AM46">
        <v>9.5000000000000001E-2</v>
      </c>
    </row>
    <row r="47" spans="1:49" x14ac:dyDescent="0.35">
      <c r="A47" s="15"/>
      <c r="Z47" s="15">
        <v>5</v>
      </c>
      <c r="AA47" s="15">
        <v>0.443</v>
      </c>
      <c r="AB47" s="15">
        <v>0.20200000000000001</v>
      </c>
      <c r="AC47" s="15"/>
      <c r="AD47" s="15">
        <v>5</v>
      </c>
      <c r="AE47" s="15">
        <v>9.4E-2</v>
      </c>
      <c r="AF47" s="15"/>
      <c r="AG47" s="15"/>
      <c r="AH47" s="15">
        <v>5</v>
      </c>
      <c r="AI47" s="15">
        <v>0.20200000000000001</v>
      </c>
      <c r="AJ47" s="15"/>
      <c r="AK47" s="15"/>
      <c r="AL47" s="15">
        <v>5</v>
      </c>
      <c r="AM47" s="15">
        <v>9.2999999999999999E-2</v>
      </c>
    </row>
    <row r="48" spans="1:49" x14ac:dyDescent="0.35">
      <c r="A48" s="15"/>
      <c r="Z48" s="15">
        <v>6</v>
      </c>
      <c r="AA48" s="15">
        <v>0.41899999999999998</v>
      </c>
      <c r="AB48" s="15">
        <v>0.192</v>
      </c>
      <c r="AC48" s="15"/>
      <c r="AD48" s="15"/>
      <c r="AE48" s="15"/>
      <c r="AF48" s="15"/>
      <c r="AG48" s="15"/>
      <c r="AH48" s="15">
        <v>6</v>
      </c>
      <c r="AI48" s="15">
        <v>0.192</v>
      </c>
      <c r="AJ48" s="15"/>
      <c r="AK48" s="15"/>
      <c r="AL48" s="15"/>
      <c r="AM48" s="15"/>
    </row>
    <row r="49" spans="1:39" x14ac:dyDescent="0.35">
      <c r="A49" s="15"/>
      <c r="Z49" s="15">
        <v>7</v>
      </c>
      <c r="AA49" s="15">
        <v>0.41799999999999998</v>
      </c>
      <c r="AB49" s="15">
        <v>0.19800000000000001</v>
      </c>
      <c r="AC49" s="15"/>
      <c r="AD49" s="15"/>
      <c r="AE49" s="15"/>
      <c r="AF49" s="15"/>
      <c r="AG49" s="15"/>
      <c r="AH49" s="15">
        <v>7</v>
      </c>
      <c r="AI49" s="15">
        <v>0.19800000000000001</v>
      </c>
      <c r="AJ49" s="15"/>
      <c r="AK49" s="15"/>
      <c r="AL49" s="15"/>
      <c r="AM49" s="15"/>
    </row>
    <row r="50" spans="1:39" x14ac:dyDescent="0.35">
      <c r="Z50" s="15">
        <v>8</v>
      </c>
      <c r="AA50" s="15">
        <v>0.40799999999999997</v>
      </c>
      <c r="AB50" s="15">
        <v>0.19600000000000001</v>
      </c>
      <c r="AC50" s="15"/>
      <c r="AD50" s="15"/>
      <c r="AE50" s="15"/>
      <c r="AF50" s="15"/>
      <c r="AG50" s="15"/>
      <c r="AH50" s="15">
        <v>8</v>
      </c>
      <c r="AI50" s="15">
        <v>0.19600000000000001</v>
      </c>
      <c r="AJ50" s="15"/>
      <c r="AK50" s="15"/>
      <c r="AL50" s="15"/>
      <c r="AM50" s="15"/>
    </row>
    <row r="51" spans="1:39" x14ac:dyDescent="0.35">
      <c r="Z51" s="15">
        <v>9</v>
      </c>
      <c r="AA51" s="15">
        <v>0.40400000000000003</v>
      </c>
      <c r="AB51" s="15">
        <v>0.183</v>
      </c>
      <c r="AC51" s="15"/>
      <c r="AD51" s="15"/>
      <c r="AE51" s="15"/>
      <c r="AF51" s="15"/>
      <c r="AG51" s="15"/>
      <c r="AH51" s="15">
        <v>9</v>
      </c>
      <c r="AI51" s="15">
        <v>0.183</v>
      </c>
      <c r="AJ51" s="15"/>
      <c r="AK51" s="15"/>
      <c r="AL51" s="15"/>
      <c r="AM51" s="15"/>
    </row>
    <row r="52" spans="1:39" x14ac:dyDescent="0.35">
      <c r="Z52" s="15">
        <v>10</v>
      </c>
      <c r="AA52" s="15">
        <v>0.38300000000000001</v>
      </c>
      <c r="AB52" s="15">
        <v>0.17799999999999999</v>
      </c>
      <c r="AC52" s="15"/>
      <c r="AD52" s="15"/>
      <c r="AE52" s="15"/>
      <c r="AF52" s="15"/>
      <c r="AG52" s="15"/>
      <c r="AH52" s="15">
        <v>10</v>
      </c>
      <c r="AI52" s="15">
        <v>0.17799999999999999</v>
      </c>
      <c r="AJ52" s="15"/>
      <c r="AK52" s="15"/>
      <c r="AL52" s="15"/>
      <c r="AM52" s="15"/>
    </row>
    <row r="53" spans="1:39" x14ac:dyDescent="0.35">
      <c r="Z53" s="15">
        <v>11</v>
      </c>
      <c r="AA53" s="15">
        <v>0.379</v>
      </c>
      <c r="AB53" s="15">
        <v>0.17899999999999999</v>
      </c>
      <c r="AC53" s="15"/>
      <c r="AD53" s="15"/>
      <c r="AE53" s="15"/>
      <c r="AF53" s="15"/>
      <c r="AG53" s="15"/>
      <c r="AH53" s="15">
        <v>11</v>
      </c>
      <c r="AI53" s="15">
        <v>0.17899999999999999</v>
      </c>
      <c r="AJ53" s="15"/>
      <c r="AK53" s="15"/>
      <c r="AL53" s="15"/>
      <c r="AM53" s="15"/>
    </row>
    <row r="54" spans="1:39" x14ac:dyDescent="0.35">
      <c r="Z54" s="15">
        <v>12</v>
      </c>
      <c r="AA54" s="15">
        <v>0.38200000000000001</v>
      </c>
      <c r="AB54" s="15">
        <v>0.184</v>
      </c>
      <c r="AC54" s="15"/>
      <c r="AD54" s="15"/>
      <c r="AE54" s="15"/>
      <c r="AF54" s="15"/>
      <c r="AG54" s="15"/>
      <c r="AH54" s="15">
        <v>12</v>
      </c>
      <c r="AI54" s="15">
        <v>0.184</v>
      </c>
      <c r="AJ54" s="15"/>
      <c r="AK54" s="15"/>
      <c r="AL54" s="15"/>
      <c r="AM54" s="15"/>
    </row>
    <row r="55" spans="1:39" x14ac:dyDescent="0.35">
      <c r="Z55" s="15">
        <v>13</v>
      </c>
      <c r="AA55" s="15">
        <v>0.376</v>
      </c>
      <c r="AB55" s="15">
        <v>0.186</v>
      </c>
      <c r="AC55" s="15"/>
      <c r="AD55" s="15"/>
      <c r="AE55" s="15"/>
      <c r="AF55" s="15"/>
      <c r="AG55" s="15"/>
      <c r="AH55" s="15">
        <v>13</v>
      </c>
      <c r="AI55" s="15">
        <v>0.186</v>
      </c>
      <c r="AJ55" s="15"/>
      <c r="AK55" s="15"/>
      <c r="AL55" s="15"/>
      <c r="AM55" s="15"/>
    </row>
    <row r="56" spans="1:39" x14ac:dyDescent="0.35">
      <c r="AI56" s="15"/>
    </row>
    <row r="58" spans="1:39" x14ac:dyDescent="0.35">
      <c r="Z58" s="8" t="s">
        <v>508</v>
      </c>
      <c r="AA58" t="s">
        <v>513</v>
      </c>
    </row>
    <row r="59" spans="1:39" x14ac:dyDescent="0.35">
      <c r="Z59">
        <v>1</v>
      </c>
      <c r="AA59" t="s">
        <v>514</v>
      </c>
    </row>
    <row r="62" spans="1:39" x14ac:dyDescent="0.35">
      <c r="Z62" s="8" t="s">
        <v>508</v>
      </c>
      <c r="AA62" t="s">
        <v>515</v>
      </c>
    </row>
    <row r="63" spans="1:39" x14ac:dyDescent="0.35">
      <c r="Z63">
        <v>1</v>
      </c>
      <c r="AA63" t="s">
        <v>516</v>
      </c>
    </row>
    <row r="64" spans="1:39" x14ac:dyDescent="0.35">
      <c r="Z64">
        <v>2</v>
      </c>
      <c r="AA64" t="s">
        <v>517</v>
      </c>
    </row>
  </sheetData>
  <mergeCells count="3">
    <mergeCell ref="AO5:AO9"/>
    <mergeCell ref="AO10:AO14"/>
    <mergeCell ref="AO15:AO19"/>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4097" r:id="rId4">
          <objectPr defaultSize="0" autoPict="0" r:id="rId5">
            <anchor moveWithCells="1">
              <from>
                <xdr:col>12</xdr:col>
                <xdr:colOff>190500</xdr:colOff>
                <xdr:row>0</xdr:row>
                <xdr:rowOff>57150</xdr:rowOff>
              </from>
              <to>
                <xdr:col>19</xdr:col>
                <xdr:colOff>31750</xdr:colOff>
                <xdr:row>28</xdr:row>
                <xdr:rowOff>82550</xdr:rowOff>
              </to>
            </anchor>
          </objectPr>
        </oleObject>
      </mc:Choice>
      <mc:Fallback>
        <oleObject progId="Visio.Drawing.11" shapeId="4097"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9714A-A418-4ABC-8EF8-189EECEA1206}">
  <dimension ref="A1:BV120"/>
  <sheetViews>
    <sheetView topLeftCell="AJ24" zoomScale="65" zoomScaleNormal="76" workbookViewId="0">
      <selection activeCell="AY48" sqref="AY48"/>
    </sheetView>
  </sheetViews>
  <sheetFormatPr defaultRowHeight="14.5" x14ac:dyDescent="0.35"/>
  <cols>
    <col min="25" max="25" width="12.1796875" customWidth="1"/>
    <col min="26" max="26" width="15.08984375" customWidth="1"/>
    <col min="33" max="33" width="8.36328125" customWidth="1"/>
    <col min="34" max="34" width="7.54296875" customWidth="1"/>
    <col min="35" max="35" width="12.26953125" bestFit="1" customWidth="1"/>
    <col min="36" max="36" width="12.1796875" bestFit="1" customWidth="1"/>
    <col min="37" max="37" width="13.90625" bestFit="1" customWidth="1"/>
    <col min="39" max="39" width="9.26953125" bestFit="1" customWidth="1"/>
  </cols>
  <sheetData>
    <row r="1" spans="1:72" x14ac:dyDescent="0.35">
      <c r="A1" s="8" t="s">
        <v>30</v>
      </c>
      <c r="B1" s="15" t="s">
        <v>22</v>
      </c>
      <c r="C1" s="15" t="s">
        <v>453</v>
      </c>
      <c r="G1" s="15" t="s">
        <v>22</v>
      </c>
      <c r="H1" s="15" t="s">
        <v>465</v>
      </c>
      <c r="M1" s="15" t="s">
        <v>22</v>
      </c>
      <c r="N1" s="15" t="s">
        <v>463</v>
      </c>
      <c r="T1" s="15" t="s">
        <v>22</v>
      </c>
      <c r="U1" s="15" t="s">
        <v>466</v>
      </c>
      <c r="Y1">
        <v>500</v>
      </c>
      <c r="AJ1" s="15">
        <v>1500</v>
      </c>
      <c r="AK1" s="15"/>
      <c r="AL1" s="15"/>
      <c r="AM1" s="15"/>
      <c r="AN1" s="15"/>
      <c r="AO1" s="15"/>
      <c r="AP1" s="15"/>
      <c r="AQ1" s="15"/>
    </row>
    <row r="2" spans="1:72" x14ac:dyDescent="0.35">
      <c r="A2" s="8" t="s">
        <v>468</v>
      </c>
      <c r="Y2" s="127" t="s">
        <v>24</v>
      </c>
      <c r="Z2" s="129" t="s">
        <v>469</v>
      </c>
      <c r="AA2" s="125" t="s">
        <v>468</v>
      </c>
      <c r="AB2" s="125"/>
      <c r="AC2" s="126"/>
      <c r="AD2" s="125" t="s">
        <v>467</v>
      </c>
      <c r="AE2" s="125"/>
      <c r="AF2" s="126"/>
      <c r="AG2" s="120" t="s">
        <v>475</v>
      </c>
      <c r="AH2" s="121"/>
      <c r="AJ2" s="127" t="s">
        <v>24</v>
      </c>
      <c r="AK2" s="53" t="s">
        <v>469</v>
      </c>
      <c r="AL2" s="51" t="s">
        <v>468</v>
      </c>
      <c r="AM2" s="51"/>
      <c r="AN2" s="52"/>
      <c r="AO2" s="51" t="s">
        <v>467</v>
      </c>
      <c r="AP2" s="51"/>
      <c r="AQ2" s="52"/>
      <c r="AR2" s="120" t="s">
        <v>475</v>
      </c>
      <c r="AS2" s="121"/>
    </row>
    <row r="3" spans="1:72" x14ac:dyDescent="0.35">
      <c r="A3" s="8" t="s">
        <v>460</v>
      </c>
      <c r="B3" s="15" t="s">
        <v>454</v>
      </c>
      <c r="C3" s="15" t="s">
        <v>455</v>
      </c>
      <c r="D3" s="15" t="s">
        <v>456</v>
      </c>
      <c r="G3" s="8" t="s">
        <v>460</v>
      </c>
      <c r="H3" s="15" t="s">
        <v>454</v>
      </c>
      <c r="I3" s="15" t="s">
        <v>455</v>
      </c>
      <c r="J3" s="15" t="s">
        <v>456</v>
      </c>
      <c r="M3" s="8" t="s">
        <v>460</v>
      </c>
      <c r="N3" s="15" t="s">
        <v>454</v>
      </c>
      <c r="O3" s="15" t="s">
        <v>455</v>
      </c>
      <c r="P3" s="15" t="s">
        <v>456</v>
      </c>
      <c r="S3" s="8" t="s">
        <v>460</v>
      </c>
      <c r="T3" s="15" t="s">
        <v>454</v>
      </c>
      <c r="U3" s="15" t="s">
        <v>455</v>
      </c>
      <c r="V3" s="15" t="s">
        <v>456</v>
      </c>
      <c r="Y3" s="128"/>
      <c r="Z3" s="130"/>
      <c r="AA3" s="55" t="s">
        <v>470</v>
      </c>
      <c r="AB3" s="56" t="s">
        <v>456</v>
      </c>
      <c r="AC3" s="57" t="s">
        <v>471</v>
      </c>
      <c r="AD3" s="56" t="s">
        <v>470</v>
      </c>
      <c r="AE3" s="56" t="s">
        <v>456</v>
      </c>
      <c r="AF3" s="57" t="s">
        <v>471</v>
      </c>
      <c r="AG3" s="71">
        <v>0</v>
      </c>
      <c r="AH3" s="71">
        <v>1</v>
      </c>
      <c r="AJ3" s="128"/>
      <c r="AK3" s="54"/>
      <c r="AL3" s="55" t="s">
        <v>470</v>
      </c>
      <c r="AM3" s="56" t="s">
        <v>456</v>
      </c>
      <c r="AN3" s="57" t="s">
        <v>471</v>
      </c>
      <c r="AO3" s="56" t="s">
        <v>470</v>
      </c>
      <c r="AP3" s="56" t="s">
        <v>456</v>
      </c>
      <c r="AQ3" s="57" t="s">
        <v>471</v>
      </c>
      <c r="AR3" s="71">
        <v>0</v>
      </c>
      <c r="AS3" s="71">
        <v>1</v>
      </c>
      <c r="AW3" s="56" t="s">
        <v>470</v>
      </c>
      <c r="AX3" s="56" t="s">
        <v>456</v>
      </c>
      <c r="AY3" s="57" t="s">
        <v>471</v>
      </c>
      <c r="AZ3" s="56" t="s">
        <v>470</v>
      </c>
      <c r="BA3" s="56" t="s">
        <v>456</v>
      </c>
      <c r="BB3" s="57" t="s">
        <v>471</v>
      </c>
      <c r="BH3" s="15"/>
      <c r="BI3" s="99" t="s">
        <v>456</v>
      </c>
      <c r="BJ3" s="99"/>
      <c r="BK3" s="99" t="s">
        <v>562</v>
      </c>
      <c r="BL3" s="99"/>
      <c r="BM3" s="15"/>
      <c r="BN3" s="15"/>
      <c r="BO3" s="15"/>
      <c r="BP3" s="15"/>
      <c r="BQ3" s="15"/>
      <c r="BR3" s="15"/>
      <c r="BS3" s="15"/>
      <c r="BT3" s="15"/>
    </row>
    <row r="4" spans="1:72" x14ac:dyDescent="0.35">
      <c r="A4" s="15" t="s">
        <v>457</v>
      </c>
      <c r="B4" s="15">
        <v>0.44</v>
      </c>
      <c r="C4" s="15">
        <v>0.5</v>
      </c>
      <c r="D4" s="15">
        <v>0.47</v>
      </c>
      <c r="G4" s="15" t="s">
        <v>457</v>
      </c>
      <c r="H4" s="15">
        <v>0.69</v>
      </c>
      <c r="I4" s="15">
        <v>0.51</v>
      </c>
      <c r="J4" s="15">
        <v>0.49</v>
      </c>
      <c r="M4" s="15" t="s">
        <v>457</v>
      </c>
      <c r="N4" s="15">
        <v>0.46</v>
      </c>
      <c r="O4" s="15">
        <v>0.5</v>
      </c>
      <c r="P4" s="15">
        <v>0.48</v>
      </c>
      <c r="S4" s="15" t="s">
        <v>457</v>
      </c>
      <c r="T4" s="8">
        <v>0.71</v>
      </c>
      <c r="U4" s="15">
        <v>0.53</v>
      </c>
      <c r="V4" s="15">
        <v>0.53</v>
      </c>
      <c r="Y4" s="114" t="s">
        <v>30</v>
      </c>
      <c r="Z4" s="48" t="s">
        <v>460</v>
      </c>
      <c r="AA4" s="80">
        <v>0.44</v>
      </c>
      <c r="AB4" s="81">
        <v>0.47</v>
      </c>
      <c r="AC4" s="59">
        <v>0.89</v>
      </c>
      <c r="AD4" s="81">
        <v>0.44</v>
      </c>
      <c r="AE4" s="81">
        <v>0.47</v>
      </c>
      <c r="AF4" s="59">
        <v>0.87</v>
      </c>
      <c r="AG4" s="131">
        <v>55</v>
      </c>
      <c r="AH4" s="131">
        <v>445</v>
      </c>
      <c r="AJ4" s="114" t="s">
        <v>30</v>
      </c>
      <c r="AK4" s="48" t="s">
        <v>460</v>
      </c>
      <c r="AL4" s="80">
        <v>0.46</v>
      </c>
      <c r="AM4" s="81">
        <v>0.48</v>
      </c>
      <c r="AN4" s="59">
        <v>0.92</v>
      </c>
      <c r="AO4" s="81">
        <v>0.46</v>
      </c>
      <c r="AP4" s="81">
        <v>0.48</v>
      </c>
      <c r="AQ4" s="59">
        <v>0.92</v>
      </c>
      <c r="AR4" s="114">
        <v>130</v>
      </c>
      <c r="AS4" s="114">
        <v>1370</v>
      </c>
      <c r="AV4">
        <v>500</v>
      </c>
      <c r="AW4" s="87">
        <v>0.48</v>
      </c>
      <c r="AX4" s="87">
        <v>0.46</v>
      </c>
      <c r="AY4" s="88">
        <v>0.69</v>
      </c>
      <c r="AZ4" s="80">
        <v>0.44</v>
      </c>
      <c r="BA4" s="81">
        <v>0.47</v>
      </c>
      <c r="BB4" s="82">
        <v>0.89</v>
      </c>
      <c r="BH4" s="15"/>
      <c r="BI4" s="84" t="s">
        <v>468</v>
      </c>
      <c r="BJ4" s="84" t="s">
        <v>467</v>
      </c>
      <c r="BK4" s="84" t="s">
        <v>468</v>
      </c>
      <c r="BL4" s="84" t="s">
        <v>467</v>
      </c>
      <c r="BM4" s="15"/>
      <c r="BN4" s="15"/>
      <c r="BO4" s="15"/>
      <c r="BP4" s="15"/>
      <c r="BQ4" s="15"/>
      <c r="BR4" s="15"/>
      <c r="BS4" s="15"/>
      <c r="BT4" s="15"/>
    </row>
    <row r="5" spans="1:72" x14ac:dyDescent="0.35">
      <c r="A5" s="15" t="s">
        <v>458</v>
      </c>
      <c r="B5" s="15">
        <v>0.79</v>
      </c>
      <c r="C5" s="15">
        <v>0.89</v>
      </c>
      <c r="D5" s="15">
        <v>0.83</v>
      </c>
      <c r="G5" s="15" t="s">
        <v>458</v>
      </c>
      <c r="H5" s="15">
        <v>0.82</v>
      </c>
      <c r="I5" s="15">
        <v>0.87</v>
      </c>
      <c r="J5" s="15">
        <v>0.82</v>
      </c>
      <c r="M5" s="15" t="s">
        <v>458</v>
      </c>
      <c r="N5" s="15">
        <v>0.84</v>
      </c>
      <c r="O5" s="15">
        <v>0.92</v>
      </c>
      <c r="P5" s="15">
        <v>0.88</v>
      </c>
      <c r="S5" s="15" t="s">
        <v>458</v>
      </c>
      <c r="T5" s="15">
        <v>0.88</v>
      </c>
      <c r="U5" s="15">
        <v>0.91</v>
      </c>
      <c r="V5" s="15">
        <v>0.88</v>
      </c>
      <c r="Y5" s="115"/>
      <c r="Z5" s="49" t="s">
        <v>472</v>
      </c>
      <c r="AA5" s="78">
        <v>0.6</v>
      </c>
      <c r="AB5" s="79">
        <v>0.6</v>
      </c>
      <c r="AC5" s="85">
        <v>0.84</v>
      </c>
      <c r="AD5" s="84">
        <v>0.47</v>
      </c>
      <c r="AE5" s="84">
        <v>0.47</v>
      </c>
      <c r="AF5" s="85">
        <v>0.79</v>
      </c>
      <c r="AG5" s="132"/>
      <c r="AH5" s="132"/>
      <c r="AJ5" s="115"/>
      <c r="AK5" s="49" t="s">
        <v>472</v>
      </c>
      <c r="AL5" s="83">
        <v>0.62</v>
      </c>
      <c r="AM5" s="84">
        <v>0.56999999999999995</v>
      </c>
      <c r="AN5" s="85">
        <v>0.9</v>
      </c>
      <c r="AO5" s="84">
        <v>0.56999999999999995</v>
      </c>
      <c r="AP5" s="84">
        <v>0.56000000000000005</v>
      </c>
      <c r="AQ5" s="85">
        <v>0.88</v>
      </c>
      <c r="AR5" s="115"/>
      <c r="AS5" s="115"/>
      <c r="AV5">
        <v>1000</v>
      </c>
      <c r="AW5" s="87">
        <v>0.5</v>
      </c>
      <c r="AX5" s="87">
        <v>0.49</v>
      </c>
      <c r="AY5" s="88">
        <v>0.74</v>
      </c>
      <c r="AZ5" s="80">
        <v>0.69</v>
      </c>
      <c r="BA5" s="81">
        <v>0.49</v>
      </c>
      <c r="BB5" s="82">
        <v>0.87</v>
      </c>
      <c r="BH5" s="15">
        <v>500</v>
      </c>
      <c r="BI5" s="84">
        <v>0.6</v>
      </c>
      <c r="BJ5" s="84">
        <v>0.47</v>
      </c>
      <c r="BK5" s="82">
        <v>0.89</v>
      </c>
      <c r="BL5" s="82">
        <v>0.87</v>
      </c>
      <c r="BM5" s="15"/>
      <c r="BN5" s="15"/>
      <c r="BO5" s="15"/>
      <c r="BP5" s="15"/>
      <c r="BQ5" s="15"/>
      <c r="BR5" s="15"/>
      <c r="BS5" s="15"/>
      <c r="BT5" s="15"/>
    </row>
    <row r="6" spans="1:72" x14ac:dyDescent="0.35">
      <c r="A6" s="15" t="s">
        <v>459</v>
      </c>
      <c r="B6" s="15"/>
      <c r="C6" s="15"/>
      <c r="D6" s="8">
        <v>0.89</v>
      </c>
      <c r="G6" s="15" t="s">
        <v>459</v>
      </c>
      <c r="H6" s="15"/>
      <c r="I6" s="15"/>
      <c r="J6" s="8">
        <v>0.87</v>
      </c>
      <c r="M6" s="15" t="s">
        <v>459</v>
      </c>
      <c r="N6" s="15"/>
      <c r="O6" s="15"/>
      <c r="P6" s="8">
        <v>0.92</v>
      </c>
      <c r="S6" s="15" t="s">
        <v>459</v>
      </c>
      <c r="T6" s="15"/>
      <c r="U6" s="15"/>
      <c r="V6" s="8">
        <v>0.91</v>
      </c>
      <c r="Y6" s="115"/>
      <c r="Z6" s="49" t="s">
        <v>473</v>
      </c>
      <c r="AA6" s="83">
        <v>0.54</v>
      </c>
      <c r="AB6" s="84">
        <v>0.46</v>
      </c>
      <c r="AC6" s="85">
        <v>0.55000000000000004</v>
      </c>
      <c r="AD6" s="84">
        <v>0.49</v>
      </c>
      <c r="AE6" s="84">
        <v>0.47</v>
      </c>
      <c r="AF6" s="85">
        <v>0.68</v>
      </c>
      <c r="AG6" s="132"/>
      <c r="AH6" s="132"/>
      <c r="AJ6" s="115"/>
      <c r="AK6" s="49" t="s">
        <v>473</v>
      </c>
      <c r="AL6" s="83">
        <v>0.51</v>
      </c>
      <c r="AM6" s="84">
        <v>0.37</v>
      </c>
      <c r="AN6" s="85">
        <v>0.44</v>
      </c>
      <c r="AO6" s="84">
        <v>0.53</v>
      </c>
      <c r="AP6" s="84">
        <v>0.52</v>
      </c>
      <c r="AQ6" s="85">
        <v>0.74</v>
      </c>
      <c r="AR6" s="115"/>
      <c r="AS6" s="115"/>
      <c r="AV6">
        <v>1500</v>
      </c>
      <c r="AW6" s="87">
        <v>0.49</v>
      </c>
      <c r="AX6" s="87">
        <v>0.48</v>
      </c>
      <c r="AY6" s="88">
        <v>0.76</v>
      </c>
      <c r="AZ6" s="80">
        <v>0.46</v>
      </c>
      <c r="BA6" s="81">
        <v>0.48</v>
      </c>
      <c r="BB6" s="82">
        <v>0.92</v>
      </c>
      <c r="BH6" s="15">
        <v>1000</v>
      </c>
      <c r="BI6" s="84">
        <v>0.53</v>
      </c>
      <c r="BJ6" s="84">
        <v>0.6</v>
      </c>
      <c r="BK6" s="82">
        <v>0.87</v>
      </c>
      <c r="BL6" s="82">
        <v>0.87</v>
      </c>
      <c r="BM6" s="15"/>
      <c r="BN6" s="15"/>
      <c r="BO6" s="15"/>
      <c r="BP6" s="15"/>
      <c r="BQ6" s="15"/>
      <c r="BR6" s="15"/>
      <c r="BS6" s="15"/>
      <c r="BT6" s="15"/>
    </row>
    <row r="7" spans="1:72" x14ac:dyDescent="0.35">
      <c r="A7" s="15"/>
      <c r="B7" s="15"/>
      <c r="C7" s="15"/>
      <c r="D7" s="15"/>
      <c r="G7" s="15"/>
      <c r="H7" s="15"/>
      <c r="I7" s="15"/>
      <c r="J7" s="15"/>
      <c r="M7" s="15"/>
      <c r="N7" s="15"/>
      <c r="O7" s="15"/>
      <c r="P7" s="15"/>
      <c r="S7" s="15"/>
      <c r="T7" s="15"/>
      <c r="U7" s="15"/>
      <c r="V7" s="15"/>
      <c r="Y7" s="116"/>
      <c r="Z7" s="50" t="s">
        <v>464</v>
      </c>
      <c r="AA7" s="86"/>
      <c r="AB7" s="87"/>
      <c r="AC7" s="88"/>
      <c r="AD7" s="87">
        <v>0.48</v>
      </c>
      <c r="AE7" s="87">
        <v>0.46</v>
      </c>
      <c r="AF7" s="88">
        <v>0.69</v>
      </c>
      <c r="AG7" s="133"/>
      <c r="AH7" s="133"/>
      <c r="AJ7" s="116"/>
      <c r="AK7" s="50" t="s">
        <v>557</v>
      </c>
      <c r="AL7" s="86"/>
      <c r="AM7" s="87"/>
      <c r="AN7" s="88"/>
      <c r="AO7" s="87">
        <v>0.49</v>
      </c>
      <c r="AP7" s="87">
        <v>0.48</v>
      </c>
      <c r="AQ7" s="88">
        <v>0.76</v>
      </c>
      <c r="AR7" s="116"/>
      <c r="AS7" s="116"/>
      <c r="AV7">
        <v>2500</v>
      </c>
      <c r="AW7" s="87">
        <v>0.49</v>
      </c>
      <c r="AX7" s="87">
        <v>0.49</v>
      </c>
      <c r="AY7" s="88">
        <v>0.88</v>
      </c>
      <c r="AZ7" s="80">
        <v>0.71</v>
      </c>
      <c r="BA7" s="81">
        <v>0.53</v>
      </c>
      <c r="BB7" s="82">
        <v>0.91</v>
      </c>
      <c r="BH7" s="15">
        <v>1500</v>
      </c>
      <c r="BI7" s="84">
        <v>0.56999999999999995</v>
      </c>
      <c r="BJ7" s="84">
        <v>0.56000000000000005</v>
      </c>
      <c r="BK7" s="82">
        <v>0.92</v>
      </c>
      <c r="BL7" s="82">
        <v>0.92</v>
      </c>
      <c r="BM7" s="15"/>
      <c r="BN7" s="15"/>
      <c r="BO7" s="15"/>
      <c r="BP7" s="15"/>
      <c r="BQ7" s="15"/>
      <c r="BR7" s="15"/>
      <c r="BS7" s="15"/>
      <c r="BT7" s="15"/>
    </row>
    <row r="8" spans="1:72" x14ac:dyDescent="0.35">
      <c r="A8" s="8" t="s">
        <v>461</v>
      </c>
      <c r="B8" s="15" t="s">
        <v>454</v>
      </c>
      <c r="C8" s="15" t="s">
        <v>455</v>
      </c>
      <c r="D8" s="15" t="s">
        <v>456</v>
      </c>
      <c r="G8" s="8" t="s">
        <v>461</v>
      </c>
      <c r="H8" s="15" t="s">
        <v>454</v>
      </c>
      <c r="I8" s="15" t="s">
        <v>455</v>
      </c>
      <c r="J8" s="15" t="s">
        <v>456</v>
      </c>
      <c r="M8" s="8" t="s">
        <v>461</v>
      </c>
      <c r="N8" s="15" t="s">
        <v>454</v>
      </c>
      <c r="O8" s="15" t="s">
        <v>455</v>
      </c>
      <c r="P8" s="15" t="s">
        <v>456</v>
      </c>
      <c r="S8" s="8" t="s">
        <v>461</v>
      </c>
      <c r="T8" s="15" t="s">
        <v>454</v>
      </c>
      <c r="U8" s="15" t="s">
        <v>455</v>
      </c>
      <c r="V8" s="15" t="s">
        <v>456</v>
      </c>
      <c r="Y8" s="114" t="s">
        <v>474</v>
      </c>
      <c r="Z8" s="48" t="s">
        <v>460</v>
      </c>
      <c r="AA8" s="60">
        <v>0.74</v>
      </c>
      <c r="AB8" s="81">
        <v>0.62</v>
      </c>
      <c r="AC8" s="59">
        <v>0.79</v>
      </c>
      <c r="AD8" s="58">
        <v>0.63</v>
      </c>
      <c r="AE8" s="81">
        <v>0.5</v>
      </c>
      <c r="AF8" s="59">
        <v>0.75</v>
      </c>
      <c r="AG8" s="131">
        <v>111</v>
      </c>
      <c r="AH8" s="131">
        <v>389</v>
      </c>
      <c r="AJ8" s="114" t="s">
        <v>474</v>
      </c>
      <c r="AK8" s="48" t="s">
        <v>460</v>
      </c>
      <c r="AL8" s="60">
        <v>0.82</v>
      </c>
      <c r="AM8" s="58">
        <v>0.72</v>
      </c>
      <c r="AN8" s="59">
        <v>0.82</v>
      </c>
      <c r="AO8" s="81">
        <v>0.37</v>
      </c>
      <c r="AP8" s="81">
        <v>0.43</v>
      </c>
      <c r="AQ8" s="59">
        <v>0.74</v>
      </c>
      <c r="AR8" s="114">
        <v>371</v>
      </c>
      <c r="AS8" s="114">
        <v>1129</v>
      </c>
      <c r="AV8" s="15">
        <v>500</v>
      </c>
      <c r="AW8" s="87">
        <v>0.55000000000000004</v>
      </c>
      <c r="AX8" s="87">
        <v>0.53</v>
      </c>
      <c r="AY8" s="88">
        <v>0.73</v>
      </c>
      <c r="AZ8" s="80">
        <v>0.74</v>
      </c>
      <c r="BA8" s="81">
        <v>0.62</v>
      </c>
      <c r="BB8" s="82">
        <v>0.79</v>
      </c>
      <c r="BH8" s="15">
        <v>2500</v>
      </c>
      <c r="BI8" s="84">
        <v>0.61</v>
      </c>
      <c r="BJ8" s="84">
        <v>0.56999999999999995</v>
      </c>
      <c r="BK8" s="82">
        <v>0.91</v>
      </c>
      <c r="BL8" s="82">
        <v>0.91</v>
      </c>
      <c r="BM8" s="15"/>
      <c r="BN8" s="15"/>
      <c r="BO8" s="15"/>
      <c r="BP8" s="15"/>
      <c r="BQ8" s="15"/>
      <c r="BR8" s="15"/>
      <c r="BS8" s="15"/>
      <c r="BT8" s="15"/>
    </row>
    <row r="9" spans="1:72" x14ac:dyDescent="0.35">
      <c r="A9" s="15" t="s">
        <v>457</v>
      </c>
      <c r="B9" s="15">
        <v>0.6</v>
      </c>
      <c r="C9" s="15">
        <v>0.6</v>
      </c>
      <c r="D9" s="15">
        <v>0.6</v>
      </c>
      <c r="G9" s="15" t="s">
        <v>457</v>
      </c>
      <c r="H9" s="15">
        <v>0.55000000000000004</v>
      </c>
      <c r="I9" s="15">
        <v>0.52</v>
      </c>
      <c r="J9" s="15">
        <v>0.53</v>
      </c>
      <c r="M9" s="15" t="s">
        <v>457</v>
      </c>
      <c r="N9" s="15">
        <v>0.62</v>
      </c>
      <c r="O9" s="15">
        <v>0.55000000000000004</v>
      </c>
      <c r="P9" s="15">
        <v>0.56999999999999995</v>
      </c>
      <c r="S9" s="15" t="s">
        <v>457</v>
      </c>
      <c r="T9" s="15">
        <v>0.63</v>
      </c>
      <c r="U9" s="15">
        <v>0.59</v>
      </c>
      <c r="V9" s="15">
        <v>0.61</v>
      </c>
      <c r="Y9" s="115"/>
      <c r="Z9" s="49" t="s">
        <v>472</v>
      </c>
      <c r="AA9" s="83">
        <v>0.69</v>
      </c>
      <c r="AB9" s="79">
        <v>0.65</v>
      </c>
      <c r="AC9" s="85">
        <v>0.77</v>
      </c>
      <c r="AD9" s="84">
        <v>0.5</v>
      </c>
      <c r="AE9" s="84">
        <v>0.5</v>
      </c>
      <c r="AF9" s="85">
        <v>0.66</v>
      </c>
      <c r="AG9" s="132"/>
      <c r="AH9" s="132"/>
      <c r="AJ9" s="115"/>
      <c r="AK9" s="49" t="s">
        <v>472</v>
      </c>
      <c r="AL9" s="83">
        <v>0.68</v>
      </c>
      <c r="AM9" s="84">
        <v>0.66</v>
      </c>
      <c r="AN9" s="85">
        <v>0.76</v>
      </c>
      <c r="AO9" s="79">
        <v>0.64</v>
      </c>
      <c r="AP9" s="79">
        <v>0.61</v>
      </c>
      <c r="AQ9" s="47">
        <v>0.74</v>
      </c>
      <c r="AR9" s="115"/>
      <c r="AS9" s="115"/>
      <c r="AV9" s="15">
        <v>1000</v>
      </c>
      <c r="AW9" s="87">
        <v>0.55000000000000004</v>
      </c>
      <c r="AX9" s="87">
        <v>0.55000000000000004</v>
      </c>
      <c r="AY9" s="88">
        <v>0.7</v>
      </c>
      <c r="AZ9" s="80">
        <v>0.75</v>
      </c>
      <c r="BA9" s="81">
        <v>0.63</v>
      </c>
      <c r="BB9" s="82">
        <v>0.83</v>
      </c>
      <c r="BH9" s="15">
        <v>500</v>
      </c>
      <c r="BI9" s="84">
        <v>0.65</v>
      </c>
      <c r="BJ9" s="84">
        <v>0.5</v>
      </c>
      <c r="BK9" s="82">
        <v>0.79</v>
      </c>
      <c r="BL9" s="82">
        <v>0.75</v>
      </c>
      <c r="BM9" s="15"/>
      <c r="BN9" s="15"/>
      <c r="BO9" s="15"/>
      <c r="BP9" s="15"/>
      <c r="BQ9" s="15"/>
      <c r="BR9" s="15"/>
      <c r="BS9" s="15"/>
      <c r="BT9" s="15"/>
    </row>
    <row r="10" spans="1:72" x14ac:dyDescent="0.35">
      <c r="A10" s="15" t="s">
        <v>458</v>
      </c>
      <c r="B10" s="15">
        <v>0.84</v>
      </c>
      <c r="C10" s="15">
        <v>0.84</v>
      </c>
      <c r="D10" s="15">
        <v>0.84</v>
      </c>
      <c r="G10" s="15" t="s">
        <v>458</v>
      </c>
      <c r="H10" s="15">
        <v>0.79</v>
      </c>
      <c r="I10" s="15">
        <v>0.84</v>
      </c>
      <c r="J10" s="15">
        <v>0.81</v>
      </c>
      <c r="M10" s="15" t="s">
        <v>458</v>
      </c>
      <c r="N10" s="15">
        <v>0.87</v>
      </c>
      <c r="O10" s="15">
        <v>0.9</v>
      </c>
      <c r="P10" s="15">
        <v>0.88</v>
      </c>
      <c r="S10" s="15" t="s">
        <v>458</v>
      </c>
      <c r="T10" s="15">
        <v>0.88</v>
      </c>
      <c r="U10" s="15">
        <v>0.89</v>
      </c>
      <c r="V10" s="15">
        <v>0.88</v>
      </c>
      <c r="Y10" s="115"/>
      <c r="Z10" s="49" t="s">
        <v>473</v>
      </c>
      <c r="AA10" s="83">
        <v>0.56999999999999995</v>
      </c>
      <c r="AB10" s="84">
        <v>0.56999999999999995</v>
      </c>
      <c r="AC10" s="85">
        <v>0.63</v>
      </c>
      <c r="AD10" s="84">
        <v>0.57999999999999996</v>
      </c>
      <c r="AE10" s="84">
        <v>0.57999999999999996</v>
      </c>
      <c r="AF10" s="85">
        <v>0.68</v>
      </c>
      <c r="AG10" s="132"/>
      <c r="AH10" s="132"/>
      <c r="AJ10" s="115"/>
      <c r="AK10" s="49" t="s">
        <v>473</v>
      </c>
      <c r="AL10" s="83">
        <v>0.53</v>
      </c>
      <c r="AM10" s="84">
        <v>0.5</v>
      </c>
      <c r="AN10" s="85">
        <v>0.53</v>
      </c>
      <c r="AO10" s="84">
        <v>0.59</v>
      </c>
      <c r="AP10" s="84">
        <v>0.59</v>
      </c>
      <c r="AQ10" s="85">
        <v>0.68</v>
      </c>
      <c r="AR10" s="115"/>
      <c r="AS10" s="115"/>
      <c r="AV10" s="15">
        <v>1500</v>
      </c>
      <c r="AW10" s="87">
        <v>0.55000000000000004</v>
      </c>
      <c r="AX10" s="87">
        <v>0.51</v>
      </c>
      <c r="AY10" s="88">
        <v>0.73</v>
      </c>
      <c r="AZ10" s="80">
        <v>0.82</v>
      </c>
      <c r="BA10" s="81">
        <v>0.72</v>
      </c>
      <c r="BB10" s="82">
        <v>0.82</v>
      </c>
      <c r="BH10" s="15">
        <v>1000</v>
      </c>
      <c r="BI10" s="84">
        <v>0.64</v>
      </c>
      <c r="BJ10" s="84">
        <v>0.56000000000000005</v>
      </c>
      <c r="BK10" s="82">
        <v>0.83</v>
      </c>
      <c r="BL10" s="82">
        <v>0.8</v>
      </c>
      <c r="BM10" s="15"/>
      <c r="BN10" s="15"/>
      <c r="BO10" s="15"/>
      <c r="BP10" s="15"/>
      <c r="BQ10" s="15"/>
      <c r="BR10" s="15"/>
      <c r="BS10" s="15"/>
      <c r="BT10" s="15"/>
    </row>
    <row r="11" spans="1:72" x14ac:dyDescent="0.35">
      <c r="A11" s="15" t="s">
        <v>459</v>
      </c>
      <c r="B11" s="15"/>
      <c r="C11" s="15"/>
      <c r="D11" s="8">
        <v>0.84</v>
      </c>
      <c r="G11" s="15" t="s">
        <v>459</v>
      </c>
      <c r="H11" s="15"/>
      <c r="I11" s="15"/>
      <c r="J11" s="8">
        <v>0.84</v>
      </c>
      <c r="M11" s="15" t="s">
        <v>459</v>
      </c>
      <c r="N11" s="15"/>
      <c r="O11" s="15"/>
      <c r="P11" s="8">
        <v>0.9</v>
      </c>
      <c r="S11" s="15" t="s">
        <v>459</v>
      </c>
      <c r="T11" s="15"/>
      <c r="U11" s="15"/>
      <c r="V11" s="8">
        <v>0.89</v>
      </c>
      <c r="Y11" s="116"/>
      <c r="Z11" s="50" t="s">
        <v>464</v>
      </c>
      <c r="AA11" s="86"/>
      <c r="AB11" s="87"/>
      <c r="AC11" s="88"/>
      <c r="AD11" s="87">
        <v>0.55000000000000004</v>
      </c>
      <c r="AE11" s="87">
        <v>0.53</v>
      </c>
      <c r="AF11" s="88">
        <v>0.73</v>
      </c>
      <c r="AG11" s="133"/>
      <c r="AH11" s="133"/>
      <c r="AJ11" s="116"/>
      <c r="AK11" s="50" t="s">
        <v>557</v>
      </c>
      <c r="AL11" s="86"/>
      <c r="AM11" s="87"/>
      <c r="AN11" s="88"/>
      <c r="AO11" s="87">
        <v>0.55000000000000004</v>
      </c>
      <c r="AP11" s="87">
        <v>0.51</v>
      </c>
      <c r="AQ11" s="88">
        <v>0.73</v>
      </c>
      <c r="AR11" s="116"/>
      <c r="AS11" s="116"/>
      <c r="AV11" s="15">
        <v>2500</v>
      </c>
      <c r="AW11" s="87">
        <v>0.47</v>
      </c>
      <c r="AX11" s="87">
        <v>0.47</v>
      </c>
      <c r="AY11" s="88">
        <v>0.63</v>
      </c>
      <c r="AZ11" s="80">
        <v>0.76</v>
      </c>
      <c r="BA11" s="81">
        <v>0.68</v>
      </c>
      <c r="BB11" s="82">
        <v>0.81</v>
      </c>
      <c r="BH11" s="15">
        <v>1500</v>
      </c>
      <c r="BI11" s="84">
        <v>0.66</v>
      </c>
      <c r="BJ11" s="84">
        <v>0.61</v>
      </c>
      <c r="BK11" s="82">
        <v>0.82</v>
      </c>
      <c r="BL11" s="82">
        <v>0.74</v>
      </c>
    </row>
    <row r="12" spans="1:72" x14ac:dyDescent="0.35">
      <c r="A12" s="15"/>
      <c r="B12" s="15"/>
      <c r="C12" s="15"/>
      <c r="D12" s="15"/>
      <c r="G12" s="15"/>
      <c r="H12" s="15"/>
      <c r="I12" s="15"/>
      <c r="J12" s="15"/>
      <c r="M12" s="15"/>
      <c r="N12" s="15"/>
      <c r="O12" s="15"/>
      <c r="P12" s="15"/>
      <c r="S12" s="15"/>
      <c r="T12" s="15"/>
      <c r="U12" s="15"/>
      <c r="V12" s="15"/>
      <c r="Y12" s="114" t="s">
        <v>255</v>
      </c>
      <c r="Z12" s="48" t="s">
        <v>460</v>
      </c>
      <c r="AA12" s="80">
        <v>0.5</v>
      </c>
      <c r="AB12" s="81">
        <v>0.46</v>
      </c>
      <c r="AC12" s="59">
        <v>0.77</v>
      </c>
      <c r="AD12" s="80">
        <v>0.57999999999999996</v>
      </c>
      <c r="AE12" s="81">
        <v>0.56000000000000005</v>
      </c>
      <c r="AF12" s="59">
        <v>0.75</v>
      </c>
      <c r="AG12" s="122">
        <v>120</v>
      </c>
      <c r="AH12" s="122">
        <v>380</v>
      </c>
      <c r="AJ12" s="114" t="s">
        <v>255</v>
      </c>
      <c r="AK12" s="48" t="s">
        <v>460</v>
      </c>
      <c r="AL12" s="60">
        <v>0.73</v>
      </c>
      <c r="AM12" s="58">
        <v>0.69</v>
      </c>
      <c r="AN12" s="59">
        <v>0.75</v>
      </c>
      <c r="AO12" s="81">
        <v>0.65</v>
      </c>
      <c r="AP12" s="81">
        <v>0.62</v>
      </c>
      <c r="AQ12" s="82">
        <v>0.7</v>
      </c>
      <c r="AR12" s="117">
        <v>493</v>
      </c>
      <c r="AS12" s="117">
        <v>1007</v>
      </c>
      <c r="AV12" s="15">
        <v>500</v>
      </c>
      <c r="AW12" s="86">
        <v>0.52</v>
      </c>
      <c r="AX12" s="87">
        <v>0.52</v>
      </c>
      <c r="AY12" s="88">
        <v>0.73</v>
      </c>
      <c r="AZ12" s="80">
        <v>0.5</v>
      </c>
      <c r="BA12" s="81">
        <v>0.46</v>
      </c>
      <c r="BB12" s="82">
        <v>0.77</v>
      </c>
      <c r="BH12" s="15">
        <v>2500</v>
      </c>
      <c r="BI12" s="84">
        <v>0.62</v>
      </c>
      <c r="BJ12" s="84">
        <v>0.59</v>
      </c>
      <c r="BK12" s="82">
        <v>0.81</v>
      </c>
      <c r="BL12" s="82">
        <v>0.76</v>
      </c>
    </row>
    <row r="13" spans="1:72" x14ac:dyDescent="0.35">
      <c r="A13" s="8" t="s">
        <v>462</v>
      </c>
      <c r="B13" s="15" t="s">
        <v>454</v>
      </c>
      <c r="C13" s="15" t="s">
        <v>455</v>
      </c>
      <c r="D13" s="15" t="s">
        <v>456</v>
      </c>
      <c r="G13" s="8" t="s">
        <v>462</v>
      </c>
      <c r="H13" s="15" t="s">
        <v>454</v>
      </c>
      <c r="I13" s="15" t="s">
        <v>455</v>
      </c>
      <c r="J13" s="15" t="s">
        <v>456</v>
      </c>
      <c r="M13" s="8" t="s">
        <v>462</v>
      </c>
      <c r="N13" s="15" t="s">
        <v>454</v>
      </c>
      <c r="O13" s="15" t="s">
        <v>455</v>
      </c>
      <c r="P13" s="15" t="s">
        <v>456</v>
      </c>
      <c r="S13" s="8" t="s">
        <v>462</v>
      </c>
      <c r="T13" s="15" t="s">
        <v>454</v>
      </c>
      <c r="U13" s="15" t="s">
        <v>455</v>
      </c>
      <c r="V13" s="15" t="s">
        <v>456</v>
      </c>
      <c r="Y13" s="115"/>
      <c r="Z13" s="49" t="s">
        <v>472</v>
      </c>
      <c r="AA13" s="83">
        <v>0.56000000000000005</v>
      </c>
      <c r="AB13" s="84">
        <v>0.52</v>
      </c>
      <c r="AC13" s="85">
        <v>0.79</v>
      </c>
      <c r="AD13" s="83">
        <v>0.54</v>
      </c>
      <c r="AE13" s="84">
        <v>0.54</v>
      </c>
      <c r="AF13" s="85">
        <v>0.69</v>
      </c>
      <c r="AG13" s="123"/>
      <c r="AH13" s="123"/>
      <c r="AJ13" s="115"/>
      <c r="AK13" s="49" t="s">
        <v>472</v>
      </c>
      <c r="AL13" s="83">
        <v>0.64</v>
      </c>
      <c r="AM13" s="84">
        <v>0.64</v>
      </c>
      <c r="AN13" s="85">
        <v>0.67</v>
      </c>
      <c r="AO13" s="84">
        <v>0.65</v>
      </c>
      <c r="AP13" s="84">
        <v>0.64</v>
      </c>
      <c r="AQ13" s="85">
        <v>0.69</v>
      </c>
      <c r="AR13" s="118"/>
      <c r="AS13" s="118"/>
      <c r="AV13" s="15">
        <v>1000</v>
      </c>
      <c r="AW13" s="87">
        <v>0.47</v>
      </c>
      <c r="AX13" s="87">
        <v>0.47</v>
      </c>
      <c r="AY13" s="88">
        <v>0.61</v>
      </c>
      <c r="AZ13" s="80">
        <v>0.78</v>
      </c>
      <c r="BA13" s="81">
        <v>0.71</v>
      </c>
      <c r="BB13" s="82">
        <v>0.78</v>
      </c>
      <c r="BH13" s="15">
        <v>500</v>
      </c>
      <c r="BI13" s="84">
        <v>0.52</v>
      </c>
      <c r="BJ13" s="84">
        <v>0.54</v>
      </c>
      <c r="BK13" s="82">
        <v>0.77</v>
      </c>
      <c r="BL13" s="82">
        <v>0.75</v>
      </c>
    </row>
    <row r="14" spans="1:72" x14ac:dyDescent="0.35">
      <c r="A14" s="15" t="s">
        <v>457</v>
      </c>
      <c r="B14" s="15">
        <v>0.54</v>
      </c>
      <c r="C14" s="15">
        <v>0.59</v>
      </c>
      <c r="D14" s="15">
        <v>0.46</v>
      </c>
      <c r="G14" s="15" t="s">
        <v>457</v>
      </c>
      <c r="H14" s="15">
        <v>0.51</v>
      </c>
      <c r="I14" s="15">
        <v>0.53</v>
      </c>
      <c r="J14" s="15">
        <v>0.43</v>
      </c>
      <c r="M14" s="15" t="s">
        <v>457</v>
      </c>
      <c r="N14" s="15">
        <v>0.51</v>
      </c>
      <c r="O14" s="15">
        <v>0.53</v>
      </c>
      <c r="P14" s="15">
        <v>0.37</v>
      </c>
      <c r="S14" s="15" t="s">
        <v>457</v>
      </c>
      <c r="T14" s="15">
        <v>0.5</v>
      </c>
      <c r="U14" s="15">
        <v>0.5</v>
      </c>
      <c r="V14" s="15">
        <v>0.35</v>
      </c>
      <c r="Y14" s="115"/>
      <c r="Z14" s="49" t="s">
        <v>473</v>
      </c>
      <c r="AA14" s="83">
        <v>0.54</v>
      </c>
      <c r="AB14" s="84">
        <v>0.42</v>
      </c>
      <c r="AC14" s="85">
        <v>0.43</v>
      </c>
      <c r="AD14" s="83">
        <v>0.54</v>
      </c>
      <c r="AE14" s="84">
        <v>0.54</v>
      </c>
      <c r="AF14" s="85">
        <v>0.67</v>
      </c>
      <c r="AG14" s="123"/>
      <c r="AH14" s="123"/>
      <c r="AJ14" s="115"/>
      <c r="AK14" s="49" t="s">
        <v>473</v>
      </c>
      <c r="AL14" s="83">
        <v>0.52</v>
      </c>
      <c r="AM14" s="84">
        <v>0.45</v>
      </c>
      <c r="AN14" s="85">
        <v>0.45</v>
      </c>
      <c r="AO14" s="84">
        <v>0.65</v>
      </c>
      <c r="AP14" s="84">
        <v>0.65</v>
      </c>
      <c r="AQ14" s="85">
        <v>0.67</v>
      </c>
      <c r="AR14" s="118"/>
      <c r="AS14" s="118"/>
      <c r="AV14" s="15">
        <v>1500</v>
      </c>
      <c r="AW14" s="87">
        <v>0.56000000000000005</v>
      </c>
      <c r="AX14" s="87">
        <v>0.47</v>
      </c>
      <c r="AY14" s="88">
        <v>0.66</v>
      </c>
      <c r="AZ14" s="80">
        <v>0.73</v>
      </c>
      <c r="BA14" s="81">
        <v>0.69</v>
      </c>
      <c r="BB14" s="82">
        <v>0.75</v>
      </c>
      <c r="BH14" s="15">
        <v>1000</v>
      </c>
      <c r="BI14" s="84">
        <v>0.65</v>
      </c>
      <c r="BJ14" s="84">
        <v>0.6</v>
      </c>
      <c r="BK14" s="82">
        <v>0.78</v>
      </c>
      <c r="BL14" s="82">
        <v>0.67</v>
      </c>
    </row>
    <row r="15" spans="1:72" x14ac:dyDescent="0.35">
      <c r="A15" s="15" t="s">
        <v>458</v>
      </c>
      <c r="B15" s="15">
        <v>0.84</v>
      </c>
      <c r="C15" s="15">
        <v>0.55000000000000004</v>
      </c>
      <c r="D15" s="15">
        <v>0.63</v>
      </c>
      <c r="G15" s="15" t="s">
        <v>458</v>
      </c>
      <c r="H15" s="15">
        <v>0.79</v>
      </c>
      <c r="I15" s="15">
        <v>0.51</v>
      </c>
      <c r="J15" s="15">
        <v>0.57999999999999996</v>
      </c>
      <c r="M15" s="15" t="s">
        <v>458</v>
      </c>
      <c r="N15" s="15">
        <v>0.86</v>
      </c>
      <c r="O15" s="15">
        <v>0.44</v>
      </c>
      <c r="P15" s="15">
        <v>0.55000000000000004</v>
      </c>
      <c r="S15" s="15" t="s">
        <v>458</v>
      </c>
      <c r="T15" s="15">
        <v>0.84</v>
      </c>
      <c r="U15" s="15">
        <v>0.42</v>
      </c>
      <c r="V15" s="15">
        <v>0.52</v>
      </c>
      <c r="Y15" s="116"/>
      <c r="Z15" s="50" t="s">
        <v>464</v>
      </c>
      <c r="AA15" s="86"/>
      <c r="AB15" s="87"/>
      <c r="AC15" s="88"/>
      <c r="AD15" s="86">
        <v>0.52</v>
      </c>
      <c r="AE15" s="87">
        <v>0.52</v>
      </c>
      <c r="AF15" s="88">
        <v>0.73</v>
      </c>
      <c r="AG15" s="124"/>
      <c r="AH15" s="124"/>
      <c r="AJ15" s="116"/>
      <c r="AK15" s="50" t="s">
        <v>557</v>
      </c>
      <c r="AL15" s="86"/>
      <c r="AM15" s="87"/>
      <c r="AN15" s="88"/>
      <c r="AO15" s="87">
        <v>0.56000000000000005</v>
      </c>
      <c r="AP15" s="87">
        <v>0.47</v>
      </c>
      <c r="AQ15" s="88">
        <v>0.66</v>
      </c>
      <c r="AR15" s="119"/>
      <c r="AS15" s="119"/>
      <c r="AV15" s="15">
        <v>2500</v>
      </c>
      <c r="AW15" s="87">
        <v>0.51</v>
      </c>
      <c r="AX15" s="87">
        <v>0.44</v>
      </c>
      <c r="AY15" s="88">
        <v>0.65</v>
      </c>
      <c r="AZ15" s="80">
        <v>0.74</v>
      </c>
      <c r="BA15" s="81">
        <v>0.71</v>
      </c>
      <c r="BB15" s="82">
        <v>0.75</v>
      </c>
      <c r="BH15" s="15">
        <v>1500</v>
      </c>
      <c r="BI15" s="84">
        <v>0.64</v>
      </c>
      <c r="BJ15" s="84">
        <v>0.64</v>
      </c>
      <c r="BK15" s="82">
        <v>0.75</v>
      </c>
      <c r="BL15" s="82">
        <v>0.7</v>
      </c>
    </row>
    <row r="16" spans="1:72" x14ac:dyDescent="0.35">
      <c r="A16" s="15" t="s">
        <v>459</v>
      </c>
      <c r="B16" s="15"/>
      <c r="C16" s="15"/>
      <c r="D16" s="15">
        <v>0.55000000000000004</v>
      </c>
      <c r="G16" s="15" t="s">
        <v>459</v>
      </c>
      <c r="H16" s="15"/>
      <c r="I16" s="15"/>
      <c r="J16" s="15">
        <v>0.51</v>
      </c>
      <c r="M16" s="15" t="s">
        <v>459</v>
      </c>
      <c r="N16" s="15"/>
      <c r="O16" s="15"/>
      <c r="P16" s="15">
        <v>0.44</v>
      </c>
      <c r="S16" s="15" t="s">
        <v>459</v>
      </c>
      <c r="T16" s="15"/>
      <c r="U16" s="15"/>
      <c r="V16" s="15">
        <v>0.42</v>
      </c>
      <c r="AK16" s="15"/>
      <c r="AL16" s="15"/>
      <c r="AM16" s="15"/>
      <c r="AN16" s="15"/>
      <c r="AO16" s="15"/>
      <c r="AP16" s="15"/>
      <c r="AQ16" s="15"/>
      <c r="AV16" t="s">
        <v>381</v>
      </c>
      <c r="AW16" s="13">
        <f>AVERAGE(AW4:AW15)</f>
        <v>0.5116666666666666</v>
      </c>
      <c r="AX16" s="15">
        <f t="shared" ref="AX16:AY16" si="0">AVERAGE(AX4:AX15)</f>
        <v>0.49</v>
      </c>
      <c r="AY16" s="13">
        <f t="shared" si="0"/>
        <v>0.70916666666666661</v>
      </c>
      <c r="AZ16" s="13">
        <f>AVERAGE(AZ4:AZ15)</f>
        <v>0.67666666666666675</v>
      </c>
      <c r="BA16" s="13">
        <f t="shared" ref="BA16:BB16" si="1">AVERAGE(BA4:BA15)</f>
        <v>0.59916666666666651</v>
      </c>
      <c r="BB16" s="13">
        <f t="shared" si="1"/>
        <v>0.82416666666666671</v>
      </c>
      <c r="BH16" s="15">
        <v>2500</v>
      </c>
      <c r="BI16" s="84">
        <v>0.65</v>
      </c>
      <c r="BJ16" s="84">
        <v>0.61</v>
      </c>
      <c r="BK16" s="82">
        <v>0.75</v>
      </c>
      <c r="BL16" s="82">
        <v>0.68</v>
      </c>
    </row>
    <row r="17" spans="1:74" x14ac:dyDescent="0.35">
      <c r="Y17" s="15">
        <v>1000</v>
      </c>
      <c r="Z17" s="15"/>
      <c r="AA17" s="15"/>
      <c r="AB17" s="15"/>
      <c r="AC17" s="15"/>
      <c r="AD17" s="15"/>
      <c r="AE17" s="15"/>
      <c r="AF17" s="15"/>
      <c r="AJ17" s="15">
        <v>2500</v>
      </c>
      <c r="AK17" s="15"/>
      <c r="AL17" s="15"/>
      <c r="AM17" s="15"/>
      <c r="AN17" s="15"/>
      <c r="AO17" s="15"/>
      <c r="AP17" s="15"/>
      <c r="AQ17" s="15"/>
      <c r="BH17" t="s">
        <v>381</v>
      </c>
      <c r="BI17" s="13">
        <f>AVERAGE(BI5:BI16)</f>
        <v>0.61166666666666669</v>
      </c>
      <c r="BJ17" s="13">
        <f>AVERAGE(BJ5:BJ16)</f>
        <v>0.5708333333333333</v>
      </c>
      <c r="BK17" s="13">
        <f t="shared" ref="BK17:BL17" si="2">AVERAGE(BK5:BK16)</f>
        <v>0.82416666666666671</v>
      </c>
      <c r="BL17" s="13">
        <f t="shared" si="2"/>
        <v>0.78500000000000003</v>
      </c>
    </row>
    <row r="18" spans="1:74" x14ac:dyDescent="0.35">
      <c r="A18" s="8" t="s">
        <v>467</v>
      </c>
      <c r="Y18" s="127" t="s">
        <v>24</v>
      </c>
      <c r="Z18" s="129" t="s">
        <v>469</v>
      </c>
      <c r="AA18" s="125" t="s">
        <v>468</v>
      </c>
      <c r="AB18" s="125"/>
      <c r="AC18" s="126"/>
      <c r="AD18" s="125" t="s">
        <v>467</v>
      </c>
      <c r="AE18" s="125"/>
      <c r="AF18" s="126"/>
      <c r="AG18" s="120" t="s">
        <v>475</v>
      </c>
      <c r="AH18" s="121"/>
      <c r="AJ18" s="127" t="s">
        <v>24</v>
      </c>
      <c r="AK18" s="53" t="s">
        <v>469</v>
      </c>
      <c r="AL18" s="51" t="s">
        <v>468</v>
      </c>
      <c r="AM18" s="51"/>
      <c r="AN18" s="52"/>
      <c r="AO18" s="51" t="s">
        <v>467</v>
      </c>
      <c r="AP18" s="51"/>
      <c r="AQ18" s="52"/>
      <c r="AR18" s="120" t="s">
        <v>475</v>
      </c>
      <c r="AS18" s="121"/>
      <c r="BH18" t="s">
        <v>551</v>
      </c>
      <c r="BI18" s="38">
        <f>(BI17-BJ17)/BI17*100</f>
        <v>6.6757493188010981</v>
      </c>
      <c r="BK18" s="38">
        <f>(BK17-BL17)/BK17*100</f>
        <v>4.7522750252780606</v>
      </c>
    </row>
    <row r="19" spans="1:74" x14ac:dyDescent="0.35">
      <c r="A19" s="8" t="s">
        <v>460</v>
      </c>
      <c r="B19" s="15" t="s">
        <v>454</v>
      </c>
      <c r="C19" s="15" t="s">
        <v>455</v>
      </c>
      <c r="D19" s="15" t="s">
        <v>456</v>
      </c>
      <c r="G19" s="8" t="s">
        <v>460</v>
      </c>
      <c r="H19" s="15" t="s">
        <v>454</v>
      </c>
      <c r="I19" s="15" t="s">
        <v>455</v>
      </c>
      <c r="J19" s="15" t="s">
        <v>456</v>
      </c>
      <c r="M19" s="8" t="s">
        <v>460</v>
      </c>
      <c r="N19" t="s">
        <v>454</v>
      </c>
      <c r="O19" t="s">
        <v>455</v>
      </c>
      <c r="P19" t="s">
        <v>456</v>
      </c>
      <c r="S19" s="8" t="s">
        <v>460</v>
      </c>
      <c r="T19" s="15" t="s">
        <v>454</v>
      </c>
      <c r="U19" s="15" t="s">
        <v>455</v>
      </c>
      <c r="V19" s="15" t="s">
        <v>456</v>
      </c>
      <c r="Y19" s="128"/>
      <c r="Z19" s="130"/>
      <c r="AA19" s="55" t="s">
        <v>470</v>
      </c>
      <c r="AB19" s="56" t="s">
        <v>456</v>
      </c>
      <c r="AC19" s="57" t="s">
        <v>471</v>
      </c>
      <c r="AD19" s="56" t="s">
        <v>470</v>
      </c>
      <c r="AE19" s="56" t="s">
        <v>456</v>
      </c>
      <c r="AF19" s="57" t="s">
        <v>471</v>
      </c>
      <c r="AG19" s="71">
        <v>0</v>
      </c>
      <c r="AH19" s="71">
        <v>1</v>
      </c>
      <c r="AJ19" s="128"/>
      <c r="AK19" s="54"/>
      <c r="AL19" s="55" t="s">
        <v>470</v>
      </c>
      <c r="AM19" s="56" t="s">
        <v>456</v>
      </c>
      <c r="AN19" s="57" t="s">
        <v>471</v>
      </c>
      <c r="AO19" s="56" t="s">
        <v>470</v>
      </c>
      <c r="AP19" s="56" t="s">
        <v>456</v>
      </c>
      <c r="AQ19" s="57" t="s">
        <v>471</v>
      </c>
      <c r="AR19" s="71">
        <v>0</v>
      </c>
      <c r="AS19" s="71">
        <v>1</v>
      </c>
    </row>
    <row r="20" spans="1:74" x14ac:dyDescent="0.35">
      <c r="A20" s="15" t="s">
        <v>457</v>
      </c>
      <c r="B20" s="15">
        <v>0.44</v>
      </c>
      <c r="C20" s="15">
        <v>0.49</v>
      </c>
      <c r="D20" s="15">
        <v>0.47</v>
      </c>
      <c r="G20" s="15" t="s">
        <v>457</v>
      </c>
      <c r="H20" s="15">
        <v>0.43</v>
      </c>
      <c r="I20" s="15">
        <v>0.5</v>
      </c>
      <c r="J20" s="15">
        <v>0.47</v>
      </c>
      <c r="M20" t="s">
        <v>457</v>
      </c>
      <c r="N20">
        <v>0.46</v>
      </c>
      <c r="O20">
        <v>0.5</v>
      </c>
      <c r="P20">
        <v>0.48</v>
      </c>
      <c r="S20" s="15" t="s">
        <v>457</v>
      </c>
      <c r="T20" s="15">
        <v>0.46</v>
      </c>
      <c r="U20" s="15">
        <v>0.5</v>
      </c>
      <c r="V20" s="15">
        <v>0.48</v>
      </c>
      <c r="Y20" s="114" t="s">
        <v>30</v>
      </c>
      <c r="Z20" s="48" t="s">
        <v>460</v>
      </c>
      <c r="AA20" s="60">
        <v>0.69</v>
      </c>
      <c r="AB20" s="81">
        <v>0.49</v>
      </c>
      <c r="AC20" s="59">
        <v>0.87</v>
      </c>
      <c r="AD20" s="81">
        <v>0.43</v>
      </c>
      <c r="AE20" s="81">
        <v>0.47</v>
      </c>
      <c r="AF20" s="59">
        <v>0.87</v>
      </c>
      <c r="AG20" s="114">
        <v>108</v>
      </c>
      <c r="AH20" s="114">
        <v>892</v>
      </c>
      <c r="AJ20" s="114" t="s">
        <v>30</v>
      </c>
      <c r="AK20" s="48" t="s">
        <v>460</v>
      </c>
      <c r="AL20" s="60">
        <v>0.71</v>
      </c>
      <c r="AM20" s="81">
        <v>0.53</v>
      </c>
      <c r="AN20" s="59">
        <v>0.91</v>
      </c>
      <c r="AO20" s="81">
        <v>0.46</v>
      </c>
      <c r="AP20" s="81">
        <v>0.48</v>
      </c>
      <c r="AQ20" s="59">
        <v>0.91</v>
      </c>
      <c r="AR20" s="114">
        <v>239</v>
      </c>
      <c r="AS20" s="114">
        <v>2261</v>
      </c>
    </row>
    <row r="21" spans="1:74" x14ac:dyDescent="0.35">
      <c r="A21" s="15" t="s">
        <v>458</v>
      </c>
      <c r="B21" s="15">
        <v>0.78</v>
      </c>
      <c r="C21" s="15">
        <v>0.87</v>
      </c>
      <c r="D21" s="15">
        <v>0.83</v>
      </c>
      <c r="G21" s="15" t="s">
        <v>458</v>
      </c>
      <c r="H21" s="15">
        <v>0.76</v>
      </c>
      <c r="I21" s="15">
        <v>0.87</v>
      </c>
      <c r="J21" s="15">
        <v>0.81</v>
      </c>
      <c r="M21" t="s">
        <v>458</v>
      </c>
      <c r="N21">
        <v>0.84</v>
      </c>
      <c r="O21">
        <v>0.92</v>
      </c>
      <c r="P21">
        <v>0.88</v>
      </c>
      <c r="S21" s="15" t="s">
        <v>458</v>
      </c>
      <c r="T21" s="15">
        <v>0.83</v>
      </c>
      <c r="U21" s="15">
        <v>0.91</v>
      </c>
      <c r="V21" s="15">
        <v>0.87</v>
      </c>
      <c r="Y21" s="115"/>
      <c r="Z21" s="49" t="s">
        <v>472</v>
      </c>
      <c r="AA21" s="83">
        <v>0.55000000000000004</v>
      </c>
      <c r="AB21" s="84">
        <v>0.53</v>
      </c>
      <c r="AC21" s="85">
        <v>0.84</v>
      </c>
      <c r="AD21" s="79">
        <v>0.63</v>
      </c>
      <c r="AE21" s="79">
        <v>0.6</v>
      </c>
      <c r="AF21" s="85">
        <v>0.85</v>
      </c>
      <c r="AG21" s="115"/>
      <c r="AH21" s="115"/>
      <c r="AJ21" s="115"/>
      <c r="AK21" s="49" t="s">
        <v>472</v>
      </c>
      <c r="AL21" s="83">
        <v>0.63</v>
      </c>
      <c r="AM21" s="79">
        <v>0.61</v>
      </c>
      <c r="AN21" s="85">
        <v>0.89</v>
      </c>
      <c r="AO21" s="84">
        <v>0.57999999999999996</v>
      </c>
      <c r="AP21" s="84">
        <v>0.56999999999999995</v>
      </c>
      <c r="AQ21" s="85">
        <v>0.88</v>
      </c>
      <c r="AR21" s="115"/>
      <c r="AS21" s="115"/>
      <c r="BJ21" s="15"/>
      <c r="BK21" s="15"/>
      <c r="BL21" s="15"/>
      <c r="BM21" s="15"/>
      <c r="BN21" s="15"/>
      <c r="BO21" s="15"/>
      <c r="BP21" s="15"/>
      <c r="BQ21" s="15"/>
      <c r="BR21" s="15"/>
      <c r="BS21" s="15"/>
      <c r="BT21" s="15"/>
      <c r="BU21" s="15"/>
      <c r="BV21" s="15"/>
    </row>
    <row r="22" spans="1:74" x14ac:dyDescent="0.35">
      <c r="A22" s="15" t="s">
        <v>459</v>
      </c>
      <c r="B22" s="15"/>
      <c r="C22" s="15"/>
      <c r="D22" s="8">
        <v>0.87</v>
      </c>
      <c r="G22" s="15" t="s">
        <v>459</v>
      </c>
      <c r="H22" s="15"/>
      <c r="I22" s="15"/>
      <c r="J22" s="8">
        <v>0.87</v>
      </c>
      <c r="M22" t="s">
        <v>459</v>
      </c>
      <c r="P22" s="8">
        <v>0.92</v>
      </c>
      <c r="S22" s="15" t="s">
        <v>459</v>
      </c>
      <c r="T22" s="15"/>
      <c r="U22" s="15"/>
      <c r="V22" s="8">
        <v>0.91</v>
      </c>
      <c r="Y22" s="115"/>
      <c r="Z22" s="49" t="s">
        <v>473</v>
      </c>
      <c r="AA22" s="83">
        <v>0.51</v>
      </c>
      <c r="AB22" s="84">
        <v>0.43</v>
      </c>
      <c r="AC22" s="85">
        <v>0.51</v>
      </c>
      <c r="AD22" s="84">
        <v>0.56999999999999995</v>
      </c>
      <c r="AE22" s="84">
        <v>0.57999999999999996</v>
      </c>
      <c r="AF22" s="85">
        <v>0.74</v>
      </c>
      <c r="AG22" s="115"/>
      <c r="AH22" s="115"/>
      <c r="AJ22" s="115"/>
      <c r="AK22" s="49" t="s">
        <v>473</v>
      </c>
      <c r="AL22" s="83">
        <v>0.5</v>
      </c>
      <c r="AM22" s="84">
        <v>0.35</v>
      </c>
      <c r="AN22" s="85">
        <v>0.42</v>
      </c>
      <c r="AO22" s="84">
        <v>0.53</v>
      </c>
      <c r="AP22" s="84">
        <v>0.5</v>
      </c>
      <c r="AQ22" s="85">
        <v>0.68</v>
      </c>
      <c r="AR22" s="115"/>
      <c r="AS22" s="115"/>
      <c r="AZ22" s="56" t="s">
        <v>470</v>
      </c>
      <c r="BA22" s="56" t="s">
        <v>456</v>
      </c>
      <c r="BB22" s="57" t="s">
        <v>471</v>
      </c>
      <c r="BC22" s="36" t="s">
        <v>551</v>
      </c>
      <c r="BI22" s="84" t="s">
        <v>468</v>
      </c>
      <c r="BJ22" s="84" t="s">
        <v>467</v>
      </c>
    </row>
    <row r="23" spans="1:74" x14ac:dyDescent="0.35">
      <c r="A23" s="15"/>
      <c r="B23" s="15"/>
      <c r="C23" s="15"/>
      <c r="D23" s="15"/>
      <c r="G23" s="15"/>
      <c r="H23" s="15"/>
      <c r="I23" s="15"/>
      <c r="J23" s="15"/>
      <c r="S23" s="15"/>
      <c r="T23" s="15"/>
      <c r="U23" s="15"/>
      <c r="V23" s="15"/>
      <c r="Y23" s="116"/>
      <c r="Z23" s="50" t="s">
        <v>557</v>
      </c>
      <c r="AA23" s="86"/>
      <c r="AB23" s="87"/>
      <c r="AC23" s="88"/>
      <c r="AD23" s="87">
        <v>0.5</v>
      </c>
      <c r="AE23" s="87">
        <v>0.49</v>
      </c>
      <c r="AF23" s="88">
        <v>0.74</v>
      </c>
      <c r="AG23" s="116"/>
      <c r="AH23" s="116"/>
      <c r="AJ23" s="116"/>
      <c r="AK23" s="50" t="s">
        <v>557</v>
      </c>
      <c r="AL23" s="86"/>
      <c r="AM23" s="87"/>
      <c r="AN23" s="88"/>
      <c r="AO23" s="87">
        <v>0.49</v>
      </c>
      <c r="AP23" s="87">
        <v>0.49</v>
      </c>
      <c r="AQ23" s="88">
        <v>0.88</v>
      </c>
      <c r="AR23" s="116"/>
      <c r="AS23" s="116"/>
      <c r="AY23" t="s">
        <v>575</v>
      </c>
      <c r="AZ23" s="13">
        <v>0.5116666666666666</v>
      </c>
      <c r="BA23">
        <v>0.49</v>
      </c>
      <c r="BB23" s="13">
        <v>0.70916666666666661</v>
      </c>
      <c r="BC23" s="97">
        <f>(BB23-BA23)/BB23*100</f>
        <v>30.904817861339595</v>
      </c>
      <c r="BH23" t="s">
        <v>576</v>
      </c>
      <c r="BI23" s="13">
        <v>0.61166666666666669</v>
      </c>
      <c r="BJ23" s="13">
        <v>0.5708333333333333</v>
      </c>
    </row>
    <row r="24" spans="1:74" x14ac:dyDescent="0.35">
      <c r="A24" s="8" t="s">
        <v>461</v>
      </c>
      <c r="B24" s="15" t="s">
        <v>454</v>
      </c>
      <c r="C24" s="15" t="s">
        <v>455</v>
      </c>
      <c r="D24" s="15" t="s">
        <v>456</v>
      </c>
      <c r="G24" s="8" t="s">
        <v>461</v>
      </c>
      <c r="H24" s="15" t="s">
        <v>454</v>
      </c>
      <c r="I24" s="15" t="s">
        <v>455</v>
      </c>
      <c r="J24" s="15" t="s">
        <v>456</v>
      </c>
      <c r="M24" s="8" t="s">
        <v>461</v>
      </c>
      <c r="N24" s="15" t="s">
        <v>454</v>
      </c>
      <c r="O24" s="15" t="s">
        <v>455</v>
      </c>
      <c r="P24" s="15" t="s">
        <v>456</v>
      </c>
      <c r="S24" s="8" t="s">
        <v>461</v>
      </c>
      <c r="T24" s="15" t="s">
        <v>454</v>
      </c>
      <c r="U24" s="15" t="s">
        <v>455</v>
      </c>
      <c r="V24" s="15" t="s">
        <v>456</v>
      </c>
      <c r="Y24" s="114" t="s">
        <v>474</v>
      </c>
      <c r="Z24" s="48" t="s">
        <v>460</v>
      </c>
      <c r="AA24" s="60">
        <v>0.75</v>
      </c>
      <c r="AB24" s="81">
        <v>0.63</v>
      </c>
      <c r="AC24" s="59">
        <v>0.83</v>
      </c>
      <c r="AD24" s="81">
        <v>0.4</v>
      </c>
      <c r="AE24" s="81">
        <v>0.45</v>
      </c>
      <c r="AF24" s="59">
        <v>0.8</v>
      </c>
      <c r="AG24" s="114">
        <v>227</v>
      </c>
      <c r="AH24" s="114">
        <v>773</v>
      </c>
      <c r="AJ24" s="114" t="s">
        <v>474</v>
      </c>
      <c r="AK24" s="48" t="s">
        <v>460</v>
      </c>
      <c r="AL24" s="60">
        <v>0.76</v>
      </c>
      <c r="AM24" s="58">
        <v>0.68</v>
      </c>
      <c r="AN24" s="59">
        <v>0.81</v>
      </c>
      <c r="AO24" s="81">
        <v>0.38</v>
      </c>
      <c r="AP24" s="81">
        <v>0.43</v>
      </c>
      <c r="AQ24" s="59">
        <v>0.76</v>
      </c>
      <c r="AR24" s="114">
        <v>598</v>
      </c>
      <c r="AS24" s="114">
        <v>1902</v>
      </c>
      <c r="AY24" t="s">
        <v>574</v>
      </c>
      <c r="AZ24" s="13">
        <v>0.67666666666666675</v>
      </c>
      <c r="BA24" s="13">
        <v>0.59916666666666651</v>
      </c>
      <c r="BB24" s="13">
        <v>0.82416666666666671</v>
      </c>
      <c r="BC24" s="97">
        <f>(BB24-BA24)/BB24*100</f>
        <v>27.300303336703763</v>
      </c>
      <c r="BH24" t="s">
        <v>577</v>
      </c>
      <c r="BI24" s="13">
        <v>0.82416666666666671</v>
      </c>
      <c r="BJ24" s="13">
        <v>0.78500000000000003</v>
      </c>
    </row>
    <row r="25" spans="1:74" x14ac:dyDescent="0.35">
      <c r="A25" s="15" t="s">
        <v>457</v>
      </c>
      <c r="B25" s="15">
        <v>0.47</v>
      </c>
      <c r="C25" s="15">
        <v>0.47</v>
      </c>
      <c r="D25" s="15">
        <v>0.47</v>
      </c>
      <c r="G25" s="15" t="s">
        <v>457</v>
      </c>
      <c r="H25" s="15">
        <v>0.63</v>
      </c>
      <c r="I25" s="15">
        <v>0.57999999999999996</v>
      </c>
      <c r="J25" s="15">
        <v>0.6</v>
      </c>
      <c r="M25" s="15" t="s">
        <v>457</v>
      </c>
      <c r="N25" s="15">
        <v>0.56999999999999995</v>
      </c>
      <c r="O25" s="15">
        <v>0.55000000000000004</v>
      </c>
      <c r="P25" s="15">
        <v>0.56000000000000005</v>
      </c>
      <c r="S25" s="15" t="s">
        <v>457</v>
      </c>
      <c r="T25" s="15">
        <v>0.57999999999999996</v>
      </c>
      <c r="U25" s="15">
        <v>0.56000000000000005</v>
      </c>
      <c r="V25" s="15">
        <v>0.56999999999999995</v>
      </c>
      <c r="Y25" s="115"/>
      <c r="Z25" s="49" t="s">
        <v>472</v>
      </c>
      <c r="AA25" s="83">
        <v>0.64</v>
      </c>
      <c r="AB25" s="79">
        <v>0.64</v>
      </c>
      <c r="AC25" s="85">
        <v>0.77</v>
      </c>
      <c r="AD25" s="84">
        <v>0.56000000000000005</v>
      </c>
      <c r="AE25" s="84">
        <v>0.56000000000000005</v>
      </c>
      <c r="AF25" s="85">
        <v>0.73</v>
      </c>
      <c r="AG25" s="115"/>
      <c r="AH25" s="115"/>
      <c r="AJ25" s="115"/>
      <c r="AK25" s="49" t="s">
        <v>472</v>
      </c>
      <c r="AL25" s="83">
        <v>0.64</v>
      </c>
      <c r="AM25" s="84">
        <v>0.62</v>
      </c>
      <c r="AN25" s="85">
        <v>0.74</v>
      </c>
      <c r="AO25" s="84">
        <v>0.61</v>
      </c>
      <c r="AP25" s="84">
        <v>0.59</v>
      </c>
      <c r="AQ25" s="85">
        <v>0.74</v>
      </c>
      <c r="AR25" s="115"/>
      <c r="AS25" s="115"/>
    </row>
    <row r="26" spans="1:74" x14ac:dyDescent="0.35">
      <c r="A26" s="15" t="s">
        <v>458</v>
      </c>
      <c r="B26" s="15">
        <v>0.79</v>
      </c>
      <c r="C26" s="15">
        <v>0.79</v>
      </c>
      <c r="D26" s="15">
        <v>0.79</v>
      </c>
      <c r="G26" s="15" t="s">
        <v>458</v>
      </c>
      <c r="H26" s="15">
        <v>0.82</v>
      </c>
      <c r="I26" s="15">
        <v>0.85</v>
      </c>
      <c r="J26" s="15">
        <v>0.83</v>
      </c>
      <c r="M26" s="15" t="s">
        <v>458</v>
      </c>
      <c r="N26" s="15">
        <v>0.86</v>
      </c>
      <c r="O26" s="15">
        <v>0.88</v>
      </c>
      <c r="P26" s="15">
        <v>0.87</v>
      </c>
      <c r="S26" s="15" t="s">
        <v>458</v>
      </c>
      <c r="T26" s="15">
        <v>0.86</v>
      </c>
      <c r="U26" s="15">
        <v>0.88</v>
      </c>
      <c r="V26" s="15">
        <v>0.87</v>
      </c>
      <c r="Y26" s="115"/>
      <c r="Z26" s="49" t="s">
        <v>473</v>
      </c>
      <c r="AA26" s="83">
        <v>0.54</v>
      </c>
      <c r="AB26" s="84">
        <v>0.51</v>
      </c>
      <c r="AC26" s="85">
        <v>0.57999999999999996</v>
      </c>
      <c r="AD26" s="84">
        <v>0.56000000000000005</v>
      </c>
      <c r="AE26" s="84">
        <v>0.56000000000000005</v>
      </c>
      <c r="AF26" s="85">
        <v>0.71</v>
      </c>
      <c r="AG26" s="115"/>
      <c r="AH26" s="115"/>
      <c r="AJ26" s="115"/>
      <c r="AK26" s="49" t="s">
        <v>473</v>
      </c>
      <c r="AL26" s="83">
        <v>0.55000000000000004</v>
      </c>
      <c r="AM26" s="84">
        <v>0.48</v>
      </c>
      <c r="AN26" s="85">
        <v>0.49</v>
      </c>
      <c r="AO26" s="84">
        <v>0.59</v>
      </c>
      <c r="AP26" s="84">
        <v>0.59</v>
      </c>
      <c r="AQ26" s="85">
        <v>0.68</v>
      </c>
      <c r="AR26" s="115"/>
      <c r="AS26" s="115"/>
    </row>
    <row r="27" spans="1:74" x14ac:dyDescent="0.35">
      <c r="A27" s="15" t="s">
        <v>459</v>
      </c>
      <c r="B27" s="15"/>
      <c r="C27" s="15"/>
      <c r="D27" s="8">
        <v>0.79</v>
      </c>
      <c r="G27" s="15" t="s">
        <v>459</v>
      </c>
      <c r="H27" s="15"/>
      <c r="I27" s="15"/>
      <c r="J27" s="8">
        <v>0.85</v>
      </c>
      <c r="M27" s="15" t="s">
        <v>459</v>
      </c>
      <c r="N27" s="15"/>
      <c r="O27" s="15"/>
      <c r="P27" s="8">
        <v>0.88</v>
      </c>
      <c r="S27" s="15" t="s">
        <v>459</v>
      </c>
      <c r="T27" s="15"/>
      <c r="U27" s="15"/>
      <c r="V27" s="8">
        <v>0.88</v>
      </c>
      <c r="Y27" s="116"/>
      <c r="Z27" s="50" t="s">
        <v>557</v>
      </c>
      <c r="AA27" s="86"/>
      <c r="AB27" s="87"/>
      <c r="AC27" s="88"/>
      <c r="AD27" s="87">
        <v>0.55000000000000004</v>
      </c>
      <c r="AE27" s="87">
        <v>0.55000000000000004</v>
      </c>
      <c r="AF27" s="88">
        <v>0.7</v>
      </c>
      <c r="AG27" s="116"/>
      <c r="AH27" s="116"/>
      <c r="AJ27" s="116"/>
      <c r="AK27" s="50" t="s">
        <v>557</v>
      </c>
      <c r="AL27" s="86"/>
      <c r="AM27" s="87"/>
      <c r="AN27" s="88"/>
      <c r="AO27" s="87">
        <v>0.47</v>
      </c>
      <c r="AP27" s="87">
        <v>0.47</v>
      </c>
      <c r="AQ27" s="88">
        <v>0.63</v>
      </c>
      <c r="AR27" s="116"/>
      <c r="AS27" s="116"/>
    </row>
    <row r="28" spans="1:74" x14ac:dyDescent="0.35">
      <c r="A28" s="15"/>
      <c r="B28" s="15"/>
      <c r="C28" s="15"/>
      <c r="D28" s="15"/>
      <c r="G28" s="15"/>
      <c r="H28" s="15"/>
      <c r="I28" s="15"/>
      <c r="J28" s="15"/>
      <c r="S28" s="15"/>
      <c r="T28" s="15"/>
      <c r="U28" s="15"/>
      <c r="V28" s="15"/>
      <c r="Y28" s="114" t="s">
        <v>255</v>
      </c>
      <c r="Z28" s="48" t="s">
        <v>460</v>
      </c>
      <c r="AA28" s="60">
        <v>0.78</v>
      </c>
      <c r="AB28" s="58">
        <v>0.71</v>
      </c>
      <c r="AC28" s="59">
        <v>0.78</v>
      </c>
      <c r="AD28" s="81">
        <v>0.6</v>
      </c>
      <c r="AE28" s="81">
        <v>0.57999999999999996</v>
      </c>
      <c r="AF28" s="59">
        <v>0.67</v>
      </c>
      <c r="AG28" s="117">
        <v>320</v>
      </c>
      <c r="AH28" s="117">
        <v>680</v>
      </c>
      <c r="AJ28" s="114" t="s">
        <v>255</v>
      </c>
      <c r="AK28" s="48" t="s">
        <v>460</v>
      </c>
      <c r="AL28" s="60">
        <v>0.74</v>
      </c>
      <c r="AM28" s="58">
        <v>0.71</v>
      </c>
      <c r="AN28" s="59">
        <v>0.75</v>
      </c>
      <c r="AO28" s="58">
        <v>0.65</v>
      </c>
      <c r="AP28" s="81">
        <v>0.6</v>
      </c>
      <c r="AQ28" s="59">
        <v>0.68</v>
      </c>
      <c r="AR28" s="117">
        <v>883</v>
      </c>
      <c r="AS28" s="117">
        <v>1617</v>
      </c>
    </row>
    <row r="29" spans="1:74" x14ac:dyDescent="0.35">
      <c r="A29" s="8" t="s">
        <v>462</v>
      </c>
      <c r="B29" s="15" t="s">
        <v>454</v>
      </c>
      <c r="C29" s="15" t="s">
        <v>455</v>
      </c>
      <c r="D29" s="15" t="s">
        <v>456</v>
      </c>
      <c r="G29" s="8" t="s">
        <v>462</v>
      </c>
      <c r="H29" s="15" t="s">
        <v>454</v>
      </c>
      <c r="I29" s="15" t="s">
        <v>455</v>
      </c>
      <c r="J29" s="15" t="s">
        <v>456</v>
      </c>
      <c r="M29" s="8" t="s">
        <v>462</v>
      </c>
      <c r="N29" s="15" t="s">
        <v>454</v>
      </c>
      <c r="O29" s="15" t="s">
        <v>455</v>
      </c>
      <c r="P29" s="15" t="s">
        <v>456</v>
      </c>
      <c r="S29" s="8" t="s">
        <v>462</v>
      </c>
      <c r="T29" s="15" t="s">
        <v>454</v>
      </c>
      <c r="U29" s="15" t="s">
        <v>455</v>
      </c>
      <c r="V29" s="15" t="s">
        <v>456</v>
      </c>
      <c r="Y29" s="115"/>
      <c r="Z29" s="49" t="s">
        <v>472</v>
      </c>
      <c r="AA29" s="83">
        <v>0.65</v>
      </c>
      <c r="AB29" s="84">
        <v>0.65</v>
      </c>
      <c r="AC29" s="85">
        <v>0.68</v>
      </c>
      <c r="AD29" s="79">
        <v>0.61</v>
      </c>
      <c r="AE29" s="79">
        <v>0.6</v>
      </c>
      <c r="AF29" s="85">
        <v>0.67</v>
      </c>
      <c r="AG29" s="118"/>
      <c r="AH29" s="118"/>
      <c r="AJ29" s="115"/>
      <c r="AK29" s="49" t="s">
        <v>472</v>
      </c>
      <c r="AL29" s="83">
        <v>0.65</v>
      </c>
      <c r="AM29" s="84">
        <v>0.65</v>
      </c>
      <c r="AN29" s="85">
        <v>0.68</v>
      </c>
      <c r="AO29" s="84">
        <v>0.62</v>
      </c>
      <c r="AP29" s="79">
        <v>0.61</v>
      </c>
      <c r="AQ29" s="85">
        <v>0.66</v>
      </c>
      <c r="AR29" s="118"/>
      <c r="AS29" s="118"/>
    </row>
    <row r="30" spans="1:74" x14ac:dyDescent="0.35">
      <c r="A30" s="15" t="s">
        <v>457</v>
      </c>
      <c r="B30" s="15">
        <v>0.49</v>
      </c>
      <c r="C30" s="15">
        <v>0.49</v>
      </c>
      <c r="D30" s="15">
        <v>0.47</v>
      </c>
      <c r="G30" s="15" t="s">
        <v>457</v>
      </c>
      <c r="H30" s="15">
        <v>0.56999999999999995</v>
      </c>
      <c r="I30" s="15">
        <v>0.62</v>
      </c>
      <c r="J30" s="15">
        <v>0.57999999999999996</v>
      </c>
      <c r="M30" s="15" t="s">
        <v>457</v>
      </c>
      <c r="N30" s="15">
        <v>0.53</v>
      </c>
      <c r="O30" s="15">
        <v>0.57999999999999996</v>
      </c>
      <c r="P30" s="15">
        <v>0.52</v>
      </c>
      <c r="S30" s="15" t="s">
        <v>457</v>
      </c>
      <c r="T30" s="15">
        <v>0.53</v>
      </c>
      <c r="U30" s="15">
        <v>0.59</v>
      </c>
      <c r="V30" s="15">
        <v>0.5</v>
      </c>
      <c r="Y30" s="115"/>
      <c r="Z30" s="49" t="s">
        <v>473</v>
      </c>
      <c r="AA30" s="83">
        <v>0.51</v>
      </c>
      <c r="AB30" s="84">
        <v>0.46</v>
      </c>
      <c r="AC30" s="85">
        <v>0.46</v>
      </c>
      <c r="AD30" s="84">
        <v>0.57999999999999996</v>
      </c>
      <c r="AE30" s="84">
        <v>0.57999999999999996</v>
      </c>
      <c r="AF30" s="85">
        <v>0.61</v>
      </c>
      <c r="AG30" s="118"/>
      <c r="AH30" s="118"/>
      <c r="AJ30" s="115"/>
      <c r="AK30" s="49" t="s">
        <v>473</v>
      </c>
      <c r="AL30" s="83">
        <v>0.54</v>
      </c>
      <c r="AM30" s="84">
        <v>0.45</v>
      </c>
      <c r="AN30" s="85">
        <v>0.46</v>
      </c>
      <c r="AO30" s="84">
        <v>0.62</v>
      </c>
      <c r="AP30" s="84">
        <v>0.61</v>
      </c>
      <c r="AQ30" s="85">
        <v>0.66</v>
      </c>
      <c r="AR30" s="118"/>
      <c r="AS30" s="118"/>
    </row>
    <row r="31" spans="1:74" x14ac:dyDescent="0.35">
      <c r="A31" s="15" t="s">
        <v>458</v>
      </c>
      <c r="B31" s="15">
        <v>0.79</v>
      </c>
      <c r="C31" s="15">
        <v>0.68</v>
      </c>
      <c r="D31" s="15">
        <v>0.73</v>
      </c>
      <c r="G31" s="15" t="s">
        <v>458</v>
      </c>
      <c r="H31" s="15">
        <v>0.82</v>
      </c>
      <c r="I31" s="15">
        <v>0.74</v>
      </c>
      <c r="J31" s="15">
        <v>0.77</v>
      </c>
      <c r="M31" s="15" t="s">
        <v>458</v>
      </c>
      <c r="N31" s="15">
        <v>0.87</v>
      </c>
      <c r="O31" s="15">
        <v>0.74</v>
      </c>
      <c r="P31" s="15">
        <v>0.79</v>
      </c>
      <c r="S31" s="15" t="s">
        <v>458</v>
      </c>
      <c r="T31" s="15">
        <v>0.87</v>
      </c>
      <c r="U31" s="15">
        <v>0.68</v>
      </c>
      <c r="V31" s="15">
        <v>0.75</v>
      </c>
      <c r="Y31" s="116"/>
      <c r="Z31" s="50" t="s">
        <v>557</v>
      </c>
      <c r="AA31" s="86"/>
      <c r="AB31" s="87"/>
      <c r="AC31" s="88"/>
      <c r="AD31" s="87">
        <v>0.47</v>
      </c>
      <c r="AE31" s="87">
        <v>0.47</v>
      </c>
      <c r="AF31" s="88">
        <v>0.61</v>
      </c>
      <c r="AG31" s="119"/>
      <c r="AH31" s="119"/>
      <c r="AJ31" s="116"/>
      <c r="AK31" s="50" t="s">
        <v>557</v>
      </c>
      <c r="AL31" s="86"/>
      <c r="AM31" s="87"/>
      <c r="AN31" s="88"/>
      <c r="AO31" s="87">
        <v>0.51</v>
      </c>
      <c r="AP31" s="87">
        <v>0.44</v>
      </c>
      <c r="AQ31" s="88">
        <v>0.65</v>
      </c>
      <c r="AR31" s="119"/>
      <c r="AS31" s="119"/>
    </row>
    <row r="32" spans="1:74" x14ac:dyDescent="0.35">
      <c r="A32" s="15" t="s">
        <v>459</v>
      </c>
      <c r="B32" s="15"/>
      <c r="C32" s="15"/>
      <c r="D32" s="15">
        <v>0.68</v>
      </c>
      <c r="G32" s="15" t="s">
        <v>459</v>
      </c>
      <c r="H32" s="15"/>
      <c r="I32" s="15"/>
      <c r="J32" s="8">
        <v>0.74</v>
      </c>
      <c r="M32" s="15" t="s">
        <v>459</v>
      </c>
      <c r="N32" s="15"/>
      <c r="O32" s="15"/>
      <c r="P32" s="8">
        <v>0.74</v>
      </c>
      <c r="S32" s="15" t="s">
        <v>459</v>
      </c>
      <c r="T32" s="15"/>
      <c r="U32" s="15"/>
      <c r="V32" s="15">
        <v>0.68</v>
      </c>
    </row>
    <row r="33" spans="1:40" x14ac:dyDescent="0.35">
      <c r="A33" s="15"/>
      <c r="B33" s="15"/>
      <c r="C33" s="15"/>
      <c r="D33" s="15"/>
      <c r="G33" s="15"/>
      <c r="H33" s="15"/>
      <c r="I33" s="15"/>
      <c r="J33" s="15"/>
      <c r="S33" s="15"/>
      <c r="T33" s="15"/>
      <c r="U33" s="15"/>
      <c r="V33" s="15"/>
      <c r="Y33" s="8" t="s">
        <v>508</v>
      </c>
      <c r="Z33" t="s">
        <v>512</v>
      </c>
    </row>
    <row r="34" spans="1:40" x14ac:dyDescent="0.35">
      <c r="A34" s="8" t="s">
        <v>464</v>
      </c>
      <c r="B34" s="15" t="s">
        <v>454</v>
      </c>
      <c r="C34" s="15" t="s">
        <v>455</v>
      </c>
      <c r="D34" s="15" t="s">
        <v>456</v>
      </c>
      <c r="G34" s="8" t="s">
        <v>464</v>
      </c>
      <c r="H34" s="15" t="s">
        <v>454</v>
      </c>
      <c r="I34" s="15" t="s">
        <v>455</v>
      </c>
      <c r="J34" s="15" t="s">
        <v>456</v>
      </c>
      <c r="M34" s="8" t="s">
        <v>464</v>
      </c>
      <c r="N34" s="15" t="s">
        <v>454</v>
      </c>
      <c r="O34" s="15" t="s">
        <v>455</v>
      </c>
      <c r="P34" s="15" t="s">
        <v>456</v>
      </c>
      <c r="S34" s="8" t="s">
        <v>464</v>
      </c>
      <c r="T34" s="15" t="s">
        <v>454</v>
      </c>
      <c r="U34" s="15" t="s">
        <v>455</v>
      </c>
      <c r="V34" s="15" t="s">
        <v>456</v>
      </c>
      <c r="Y34">
        <v>1</v>
      </c>
      <c r="Z34" t="s">
        <v>509</v>
      </c>
    </row>
    <row r="35" spans="1:40" x14ac:dyDescent="0.35">
      <c r="A35" s="15" t="s">
        <v>457</v>
      </c>
      <c r="B35" s="15">
        <v>0.48</v>
      </c>
      <c r="C35" s="15">
        <v>0.46</v>
      </c>
      <c r="D35" s="15">
        <v>0.46</v>
      </c>
      <c r="G35" s="15" t="s">
        <v>457</v>
      </c>
      <c r="H35" s="15">
        <v>0.5</v>
      </c>
      <c r="I35" s="15">
        <v>0.51</v>
      </c>
      <c r="J35" s="15">
        <v>0.49</v>
      </c>
      <c r="M35" s="15" t="s">
        <v>457</v>
      </c>
      <c r="N35" s="15">
        <v>0.49</v>
      </c>
      <c r="O35" s="15">
        <v>0.48</v>
      </c>
      <c r="P35" s="15">
        <v>0.48</v>
      </c>
      <c r="S35" s="15" t="s">
        <v>457</v>
      </c>
      <c r="T35" s="15">
        <v>0.49</v>
      </c>
      <c r="U35" s="15">
        <v>0.49</v>
      </c>
      <c r="V35" s="15">
        <v>0.49</v>
      </c>
      <c r="Y35">
        <v>2</v>
      </c>
      <c r="Z35" t="s">
        <v>510</v>
      </c>
      <c r="AM35" t="s">
        <v>560</v>
      </c>
      <c r="AN35" t="s">
        <v>561</v>
      </c>
    </row>
    <row r="36" spans="1:40" x14ac:dyDescent="0.35">
      <c r="A36" s="15" t="s">
        <v>458</v>
      </c>
      <c r="B36" s="15">
        <v>0.78</v>
      </c>
      <c r="C36" s="15">
        <v>0.69</v>
      </c>
      <c r="D36" s="15">
        <v>0.73</v>
      </c>
      <c r="G36" s="15" t="s">
        <v>458</v>
      </c>
      <c r="H36" s="15">
        <v>0.83</v>
      </c>
      <c r="I36" s="15">
        <v>0.74</v>
      </c>
      <c r="J36" s="15">
        <v>0.78</v>
      </c>
      <c r="M36" s="15" t="s">
        <v>458</v>
      </c>
      <c r="N36" s="15">
        <v>0.81</v>
      </c>
      <c r="O36" s="15">
        <v>0.76</v>
      </c>
      <c r="P36" s="15">
        <v>0.78</v>
      </c>
      <c r="S36" s="15" t="s">
        <v>458</v>
      </c>
      <c r="T36" s="15">
        <v>0.85</v>
      </c>
      <c r="U36" s="15">
        <v>0.88</v>
      </c>
      <c r="V36" s="15">
        <v>0.86</v>
      </c>
      <c r="Y36">
        <v>3</v>
      </c>
      <c r="Z36" t="s">
        <v>511</v>
      </c>
      <c r="AL36">
        <v>500</v>
      </c>
      <c r="AM36">
        <v>55</v>
      </c>
      <c r="AN36">
        <v>445</v>
      </c>
    </row>
    <row r="37" spans="1:40" x14ac:dyDescent="0.35">
      <c r="A37" s="15" t="s">
        <v>459</v>
      </c>
      <c r="B37" s="15"/>
      <c r="C37" s="15"/>
      <c r="D37" s="15">
        <v>0.69</v>
      </c>
      <c r="G37" s="15" t="s">
        <v>459</v>
      </c>
      <c r="H37" s="15"/>
      <c r="I37" s="15"/>
      <c r="J37" s="8">
        <v>0.74</v>
      </c>
      <c r="M37" s="15" t="s">
        <v>459</v>
      </c>
      <c r="N37" s="15"/>
      <c r="O37" s="15"/>
      <c r="P37" s="8">
        <v>0.76</v>
      </c>
      <c r="S37" s="15" t="s">
        <v>459</v>
      </c>
      <c r="T37" s="15"/>
      <c r="U37" s="15"/>
      <c r="V37" s="8">
        <v>0.88</v>
      </c>
      <c r="AL37">
        <v>1000</v>
      </c>
      <c r="AM37">
        <v>108</v>
      </c>
      <c r="AN37">
        <v>892</v>
      </c>
    </row>
    <row r="38" spans="1:40" x14ac:dyDescent="0.35">
      <c r="AL38">
        <v>1500</v>
      </c>
      <c r="AM38">
        <v>130</v>
      </c>
      <c r="AN38">
        <v>1370</v>
      </c>
    </row>
    <row r="39" spans="1:40" x14ac:dyDescent="0.35">
      <c r="AL39">
        <v>2500</v>
      </c>
      <c r="AM39">
        <v>239</v>
      </c>
      <c r="AN39">
        <v>2261</v>
      </c>
    </row>
    <row r="40" spans="1:40" x14ac:dyDescent="0.35">
      <c r="A40" s="8" t="s">
        <v>31</v>
      </c>
      <c r="B40" s="15" t="s">
        <v>22</v>
      </c>
      <c r="C40" s="15" t="s">
        <v>453</v>
      </c>
      <c r="D40" s="15"/>
      <c r="G40" s="15" t="s">
        <v>22</v>
      </c>
      <c r="H40" s="15" t="s">
        <v>465</v>
      </c>
      <c r="I40" s="15"/>
      <c r="J40" s="15"/>
      <c r="M40" s="15" t="s">
        <v>22</v>
      </c>
      <c r="N40" s="15" t="s">
        <v>463</v>
      </c>
      <c r="O40" s="15"/>
      <c r="P40" s="15"/>
      <c r="Q40" s="15"/>
      <c r="R40" s="15"/>
      <c r="S40" s="15" t="s">
        <v>22</v>
      </c>
      <c r="T40" s="15" t="s">
        <v>466</v>
      </c>
      <c r="V40" s="15"/>
      <c r="AI40" s="15"/>
      <c r="AJ40" s="15"/>
      <c r="AL40" s="15">
        <v>500</v>
      </c>
      <c r="AM40">
        <v>111</v>
      </c>
      <c r="AN40">
        <v>389</v>
      </c>
    </row>
    <row r="41" spans="1:40" x14ac:dyDescent="0.35">
      <c r="A41" s="8" t="s">
        <v>468</v>
      </c>
      <c r="B41" s="15"/>
      <c r="C41" s="15"/>
      <c r="D41" s="15"/>
      <c r="AI41" s="15"/>
      <c r="AJ41" s="15"/>
      <c r="AL41" s="15">
        <v>1000</v>
      </c>
      <c r="AM41">
        <v>227</v>
      </c>
      <c r="AN41">
        <v>773</v>
      </c>
    </row>
    <row r="42" spans="1:40" x14ac:dyDescent="0.35">
      <c r="A42" s="8" t="s">
        <v>460</v>
      </c>
      <c r="B42" s="15" t="s">
        <v>454</v>
      </c>
      <c r="C42" s="15" t="s">
        <v>455</v>
      </c>
      <c r="D42" s="15" t="s">
        <v>456</v>
      </c>
      <c r="G42" s="8" t="s">
        <v>460</v>
      </c>
      <c r="H42" s="15" t="s">
        <v>454</v>
      </c>
      <c r="I42" s="15" t="s">
        <v>455</v>
      </c>
      <c r="J42" s="15" t="s">
        <v>456</v>
      </c>
      <c r="M42" s="8" t="s">
        <v>460</v>
      </c>
      <c r="N42" s="15" t="s">
        <v>454</v>
      </c>
      <c r="O42" s="15" t="s">
        <v>455</v>
      </c>
      <c r="P42" s="15" t="s">
        <v>456</v>
      </c>
      <c r="S42" s="8" t="s">
        <v>460</v>
      </c>
      <c r="T42" s="15" t="s">
        <v>454</v>
      </c>
      <c r="U42" s="15" t="s">
        <v>455</v>
      </c>
      <c r="V42" s="15" t="s">
        <v>456</v>
      </c>
      <c r="AI42" s="15"/>
      <c r="AJ42" s="15"/>
      <c r="AL42" s="15">
        <v>1500</v>
      </c>
      <c r="AM42">
        <v>371</v>
      </c>
      <c r="AN42">
        <v>1129</v>
      </c>
    </row>
    <row r="43" spans="1:40" x14ac:dyDescent="0.35">
      <c r="A43" s="15" t="s">
        <v>457</v>
      </c>
      <c r="B43" s="15">
        <v>0.74</v>
      </c>
      <c r="C43" s="15">
        <v>0.6</v>
      </c>
      <c r="D43" s="15">
        <v>0.62</v>
      </c>
      <c r="G43" s="15" t="s">
        <v>457</v>
      </c>
      <c r="H43" s="15">
        <v>0.75</v>
      </c>
      <c r="I43" s="15">
        <v>0.61</v>
      </c>
      <c r="J43" s="15">
        <v>0.63</v>
      </c>
      <c r="M43" s="15" t="s">
        <v>457</v>
      </c>
      <c r="N43" s="15">
        <v>0.82</v>
      </c>
      <c r="O43" s="15">
        <v>0.69</v>
      </c>
      <c r="P43" s="15">
        <v>0.72</v>
      </c>
      <c r="S43" s="15" t="s">
        <v>457</v>
      </c>
      <c r="T43" s="8">
        <v>0.76</v>
      </c>
      <c r="U43" s="15">
        <v>0.65</v>
      </c>
      <c r="V43" s="15">
        <v>0.68</v>
      </c>
      <c r="AI43" s="15"/>
      <c r="AJ43" s="15"/>
      <c r="AL43" s="15">
        <v>2500</v>
      </c>
      <c r="AM43">
        <v>598</v>
      </c>
      <c r="AN43">
        <v>1902</v>
      </c>
    </row>
    <row r="44" spans="1:40" x14ac:dyDescent="0.35">
      <c r="A44" s="15" t="s">
        <v>458</v>
      </c>
      <c r="B44" s="15">
        <v>0.77</v>
      </c>
      <c r="C44" s="15">
        <v>0.79</v>
      </c>
      <c r="D44" s="15">
        <v>0.75</v>
      </c>
      <c r="G44" s="15" t="s">
        <v>458</v>
      </c>
      <c r="H44" s="15">
        <v>0.8</v>
      </c>
      <c r="I44" s="15">
        <v>0.83</v>
      </c>
      <c r="J44" s="15">
        <v>0.79</v>
      </c>
      <c r="M44" s="15" t="s">
        <v>458</v>
      </c>
      <c r="N44" s="15">
        <v>0.82</v>
      </c>
      <c r="O44" s="15">
        <v>0.82</v>
      </c>
      <c r="P44" s="15">
        <v>0.8</v>
      </c>
      <c r="S44" s="15" t="s">
        <v>458</v>
      </c>
      <c r="T44" s="15">
        <v>0.79</v>
      </c>
      <c r="U44" s="15">
        <v>0.81</v>
      </c>
      <c r="V44" s="15">
        <v>0.78</v>
      </c>
      <c r="AI44" s="15"/>
      <c r="AJ44" s="15"/>
      <c r="AL44" s="15">
        <v>500</v>
      </c>
      <c r="AM44">
        <v>120</v>
      </c>
      <c r="AN44">
        <v>380</v>
      </c>
    </row>
    <row r="45" spans="1:40" x14ac:dyDescent="0.35">
      <c r="A45" s="15" t="s">
        <v>459</v>
      </c>
      <c r="B45" s="15"/>
      <c r="C45" s="15"/>
      <c r="D45" s="8">
        <v>0.79</v>
      </c>
      <c r="G45" s="15" t="s">
        <v>459</v>
      </c>
      <c r="H45" s="15"/>
      <c r="I45" s="15"/>
      <c r="J45" s="8">
        <v>0.83</v>
      </c>
      <c r="M45" s="15" t="s">
        <v>459</v>
      </c>
      <c r="N45" s="15"/>
      <c r="O45" s="15"/>
      <c r="P45" s="8">
        <v>0.82</v>
      </c>
      <c r="S45" s="15" t="s">
        <v>459</v>
      </c>
      <c r="T45" s="15"/>
      <c r="U45" s="15"/>
      <c r="V45" s="8">
        <v>0.81</v>
      </c>
      <c r="AI45" s="15"/>
      <c r="AJ45" s="15"/>
      <c r="AL45" s="15">
        <v>1000</v>
      </c>
      <c r="AM45">
        <v>320</v>
      </c>
      <c r="AN45">
        <v>680</v>
      </c>
    </row>
    <row r="46" spans="1:40" x14ac:dyDescent="0.35">
      <c r="A46" s="15"/>
      <c r="B46" s="15"/>
      <c r="C46" s="15"/>
      <c r="D46" s="15"/>
      <c r="G46" s="15"/>
      <c r="H46" s="15"/>
      <c r="I46" s="15"/>
      <c r="J46" s="15"/>
      <c r="M46" s="15"/>
      <c r="N46" s="15"/>
      <c r="O46" s="15"/>
      <c r="P46" s="15"/>
      <c r="S46" s="15"/>
      <c r="T46" s="15"/>
      <c r="U46" s="15"/>
      <c r="V46" s="15"/>
      <c r="AI46" s="15"/>
      <c r="AJ46" s="15"/>
      <c r="AL46" s="15">
        <v>1500</v>
      </c>
      <c r="AM46">
        <v>493</v>
      </c>
      <c r="AN46">
        <v>1007</v>
      </c>
    </row>
    <row r="47" spans="1:40" x14ac:dyDescent="0.35">
      <c r="A47" s="8" t="s">
        <v>461</v>
      </c>
      <c r="B47" s="15" t="s">
        <v>454</v>
      </c>
      <c r="C47" s="15" t="s">
        <v>455</v>
      </c>
      <c r="D47" s="15" t="s">
        <v>456</v>
      </c>
      <c r="G47" s="8" t="s">
        <v>461</v>
      </c>
      <c r="H47" s="15" t="s">
        <v>454</v>
      </c>
      <c r="I47" s="15" t="s">
        <v>455</v>
      </c>
      <c r="J47" s="15" t="s">
        <v>456</v>
      </c>
      <c r="M47" s="8" t="s">
        <v>461</v>
      </c>
      <c r="N47" s="15" t="s">
        <v>454</v>
      </c>
      <c r="O47" s="15" t="s">
        <v>455</v>
      </c>
      <c r="P47" s="15" t="s">
        <v>456</v>
      </c>
      <c r="S47" s="8" t="s">
        <v>461</v>
      </c>
      <c r="T47" s="15" t="s">
        <v>454</v>
      </c>
      <c r="U47" s="15" t="s">
        <v>455</v>
      </c>
      <c r="V47" s="15" t="s">
        <v>456</v>
      </c>
      <c r="AI47" s="15"/>
      <c r="AJ47" s="15"/>
      <c r="AL47" s="15">
        <v>2500</v>
      </c>
      <c r="AM47">
        <v>883</v>
      </c>
      <c r="AN47">
        <v>1617</v>
      </c>
    </row>
    <row r="48" spans="1:40" x14ac:dyDescent="0.35">
      <c r="A48" s="15" t="s">
        <v>457</v>
      </c>
      <c r="B48" s="15">
        <v>0.69</v>
      </c>
      <c r="C48" s="15">
        <v>0.64</v>
      </c>
      <c r="D48" s="15">
        <v>0.65</v>
      </c>
      <c r="G48" s="15" t="s">
        <v>457</v>
      </c>
      <c r="H48" s="15">
        <v>0.64</v>
      </c>
      <c r="I48" s="15">
        <v>0.64</v>
      </c>
      <c r="J48" s="15">
        <v>0.64</v>
      </c>
      <c r="M48" s="15" t="s">
        <v>457</v>
      </c>
      <c r="N48" s="15">
        <v>0.68</v>
      </c>
      <c r="O48" s="15">
        <v>0.65</v>
      </c>
      <c r="P48" s="15">
        <v>0.66</v>
      </c>
      <c r="S48" s="15" t="s">
        <v>457</v>
      </c>
      <c r="T48" s="15">
        <v>0.64</v>
      </c>
      <c r="U48" s="15">
        <v>0.62</v>
      </c>
      <c r="V48" s="15">
        <v>0.62</v>
      </c>
      <c r="AI48" s="15"/>
      <c r="AJ48" s="15"/>
      <c r="AL48" t="s">
        <v>381</v>
      </c>
      <c r="AM48" s="1">
        <f>AVERAGE(AM36:AM47)</f>
        <v>304.58333333333331</v>
      </c>
      <c r="AN48" s="1">
        <f>AVERAGE(AN36:AN47)</f>
        <v>1070.4166666666667</v>
      </c>
    </row>
    <row r="49" spans="1:42" x14ac:dyDescent="0.35">
      <c r="A49" s="15" t="s">
        <v>458</v>
      </c>
      <c r="B49" s="15">
        <v>0.75</v>
      </c>
      <c r="C49" s="15">
        <v>0.77</v>
      </c>
      <c r="D49" s="15">
        <v>0.76</v>
      </c>
      <c r="G49" s="15" t="s">
        <v>458</v>
      </c>
      <c r="H49" s="15">
        <v>0.77</v>
      </c>
      <c r="I49" s="15">
        <v>0.77</v>
      </c>
      <c r="J49" s="15">
        <v>0.77</v>
      </c>
      <c r="M49" s="15" t="s">
        <v>458</v>
      </c>
      <c r="N49" s="15">
        <v>0.74</v>
      </c>
      <c r="O49" s="15">
        <v>0.76</v>
      </c>
      <c r="P49" s="15">
        <v>0.75</v>
      </c>
      <c r="S49" s="15" t="s">
        <v>458</v>
      </c>
      <c r="T49" s="15">
        <v>0.73</v>
      </c>
      <c r="U49" s="15">
        <v>0.74</v>
      </c>
      <c r="V49" s="15">
        <v>0.73</v>
      </c>
      <c r="AI49" s="15"/>
      <c r="AJ49" s="15"/>
      <c r="AL49" t="s">
        <v>551</v>
      </c>
      <c r="AM49" s="97">
        <f>(AN48-AM48)/AN48*100</f>
        <v>71.545348384585452</v>
      </c>
      <c r="AN49" s="97"/>
    </row>
    <row r="50" spans="1:42" x14ac:dyDescent="0.35">
      <c r="A50" s="15" t="s">
        <v>459</v>
      </c>
      <c r="B50" s="15"/>
      <c r="C50" s="15"/>
      <c r="D50" s="8">
        <v>0.77</v>
      </c>
      <c r="G50" s="15" t="s">
        <v>459</v>
      </c>
      <c r="H50" s="15"/>
      <c r="I50" s="15"/>
      <c r="J50" s="8">
        <v>0.77</v>
      </c>
      <c r="M50" s="15" t="s">
        <v>459</v>
      </c>
      <c r="N50" s="15"/>
      <c r="O50" s="15"/>
      <c r="P50" s="8">
        <v>0.76</v>
      </c>
      <c r="S50" s="15" t="s">
        <v>459</v>
      </c>
      <c r="T50" s="15"/>
      <c r="U50" s="15"/>
      <c r="V50" s="8">
        <v>0.74</v>
      </c>
      <c r="AI50" s="15"/>
      <c r="AJ50" s="15"/>
    </row>
    <row r="51" spans="1:42" x14ac:dyDescent="0.35">
      <c r="A51" s="15"/>
      <c r="B51" s="15"/>
      <c r="C51" s="15"/>
      <c r="D51" s="15"/>
      <c r="G51" s="15"/>
      <c r="H51" s="15"/>
      <c r="I51" s="15"/>
      <c r="J51" s="15"/>
      <c r="M51" s="15"/>
      <c r="N51" s="15"/>
      <c r="O51" s="15"/>
      <c r="P51" s="15"/>
      <c r="S51" s="15"/>
      <c r="T51" s="15"/>
      <c r="U51" s="15"/>
      <c r="V51" s="15"/>
      <c r="AI51" s="15"/>
      <c r="AJ51" s="15"/>
      <c r="AK51" s="22"/>
      <c r="AL51" s="79"/>
      <c r="AM51" s="79">
        <v>500</v>
      </c>
      <c r="AN51" s="79">
        <v>1000</v>
      </c>
      <c r="AO51" s="8">
        <v>1500</v>
      </c>
      <c r="AP51" s="36">
        <v>2500</v>
      </c>
    </row>
    <row r="52" spans="1:42" x14ac:dyDescent="0.35">
      <c r="A52" s="8" t="s">
        <v>462</v>
      </c>
      <c r="B52" s="15" t="s">
        <v>454</v>
      </c>
      <c r="C52" s="15" t="s">
        <v>455</v>
      </c>
      <c r="D52" s="15" t="s">
        <v>456</v>
      </c>
      <c r="G52" s="8" t="s">
        <v>462</v>
      </c>
      <c r="H52" s="15" t="s">
        <v>454</v>
      </c>
      <c r="I52" s="15" t="s">
        <v>455</v>
      </c>
      <c r="J52" s="15" t="s">
        <v>456</v>
      </c>
      <c r="M52" s="8" t="s">
        <v>462</v>
      </c>
      <c r="N52" s="15" t="s">
        <v>454</v>
      </c>
      <c r="O52" s="15" t="s">
        <v>455</v>
      </c>
      <c r="P52" s="15" t="s">
        <v>456</v>
      </c>
      <c r="S52" s="8" t="s">
        <v>462</v>
      </c>
      <c r="T52" s="15" t="s">
        <v>454</v>
      </c>
      <c r="U52" s="15" t="s">
        <v>455</v>
      </c>
      <c r="V52" s="15" t="s">
        <v>456</v>
      </c>
      <c r="AI52" s="15"/>
      <c r="AJ52" s="15"/>
      <c r="AK52" s="22"/>
      <c r="AL52" s="84" t="s">
        <v>468</v>
      </c>
      <c r="AM52" s="82">
        <v>0.89</v>
      </c>
      <c r="AN52" s="82">
        <v>0.87</v>
      </c>
      <c r="AO52" s="82">
        <v>0.92</v>
      </c>
      <c r="AP52" s="82">
        <v>0.91</v>
      </c>
    </row>
    <row r="53" spans="1:42" x14ac:dyDescent="0.35">
      <c r="A53" s="15" t="s">
        <v>457</v>
      </c>
      <c r="B53" s="15">
        <v>0.56999999999999995</v>
      </c>
      <c r="C53" s="15">
        <v>0.59</v>
      </c>
      <c r="D53" s="15">
        <v>0.56999999999999995</v>
      </c>
      <c r="G53" s="15" t="s">
        <v>457</v>
      </c>
      <c r="H53" s="15">
        <v>0.54</v>
      </c>
      <c r="I53" s="15">
        <v>0.56000000000000005</v>
      </c>
      <c r="J53" s="15">
        <v>0.51</v>
      </c>
      <c r="M53" s="15" t="s">
        <v>457</v>
      </c>
      <c r="N53" s="15">
        <v>0.53</v>
      </c>
      <c r="O53" s="15">
        <v>0.54</v>
      </c>
      <c r="P53" s="15">
        <v>0.5</v>
      </c>
      <c r="S53" s="15" t="s">
        <v>457</v>
      </c>
      <c r="T53" s="15">
        <v>0.55000000000000004</v>
      </c>
      <c r="U53" s="15">
        <v>0.56999999999999995</v>
      </c>
      <c r="V53" s="15">
        <v>0.48</v>
      </c>
      <c r="AI53" s="15"/>
      <c r="AJ53" s="15"/>
      <c r="AK53" s="22"/>
      <c r="AL53" s="84" t="s">
        <v>467</v>
      </c>
      <c r="AM53" s="82">
        <v>0.87</v>
      </c>
      <c r="AN53" s="82">
        <v>0.87</v>
      </c>
      <c r="AO53" s="82">
        <v>0.92</v>
      </c>
      <c r="AP53" s="82">
        <v>0.91</v>
      </c>
    </row>
    <row r="54" spans="1:42" x14ac:dyDescent="0.35">
      <c r="A54" s="15" t="s">
        <v>458</v>
      </c>
      <c r="B54" s="15">
        <v>0.69</v>
      </c>
      <c r="C54" s="15">
        <v>0.63</v>
      </c>
      <c r="D54" s="15">
        <v>0.65</v>
      </c>
      <c r="G54" s="15" t="s">
        <v>458</v>
      </c>
      <c r="H54" s="15">
        <v>0.72</v>
      </c>
      <c r="I54" s="15">
        <v>0.57999999999999996</v>
      </c>
      <c r="J54" s="15">
        <v>0.62</v>
      </c>
      <c r="M54" s="15" t="s">
        <v>458</v>
      </c>
      <c r="N54" s="15">
        <v>0.65</v>
      </c>
      <c r="O54" s="15">
        <v>0.53</v>
      </c>
      <c r="P54" s="15">
        <v>0.56000000000000005</v>
      </c>
      <c r="S54" s="15" t="s">
        <v>458</v>
      </c>
      <c r="T54" s="15">
        <v>0.69</v>
      </c>
      <c r="U54" s="15">
        <v>0.49</v>
      </c>
      <c r="V54" s="15">
        <v>0.52</v>
      </c>
      <c r="AI54" s="15"/>
      <c r="AJ54" s="15"/>
      <c r="AK54" s="22"/>
      <c r="AL54" s="84" t="s">
        <v>468</v>
      </c>
      <c r="AM54" s="82">
        <v>0.79</v>
      </c>
      <c r="AN54" s="82">
        <v>0.83</v>
      </c>
      <c r="AO54" s="82">
        <v>0.82</v>
      </c>
      <c r="AP54" s="82">
        <v>0.81</v>
      </c>
    </row>
    <row r="55" spans="1:42" x14ac:dyDescent="0.35">
      <c r="A55" s="15" t="s">
        <v>459</v>
      </c>
      <c r="B55" s="15"/>
      <c r="C55" s="15"/>
      <c r="D55" s="15">
        <v>0.63</v>
      </c>
      <c r="G55" s="15" t="s">
        <v>459</v>
      </c>
      <c r="H55" s="15"/>
      <c r="I55" s="15"/>
      <c r="J55" s="15">
        <v>0.57999999999999996</v>
      </c>
      <c r="M55" s="15" t="s">
        <v>459</v>
      </c>
      <c r="N55" s="15"/>
      <c r="O55" s="15"/>
      <c r="P55" s="15">
        <v>0.53</v>
      </c>
      <c r="S55" s="15" t="s">
        <v>459</v>
      </c>
      <c r="T55" s="15"/>
      <c r="U55" s="15"/>
      <c r="V55" s="15">
        <v>0.49</v>
      </c>
      <c r="AI55" s="15"/>
      <c r="AJ55" s="15"/>
      <c r="AK55" s="22"/>
      <c r="AL55" s="84" t="s">
        <v>467</v>
      </c>
      <c r="AM55" s="82">
        <v>0.75</v>
      </c>
      <c r="AN55" s="82">
        <v>0.8</v>
      </c>
      <c r="AO55" s="82">
        <v>0.74</v>
      </c>
      <c r="AP55" s="82">
        <v>0.76</v>
      </c>
    </row>
    <row r="56" spans="1:42" x14ac:dyDescent="0.35">
      <c r="AI56" s="15"/>
      <c r="AJ56" s="15"/>
      <c r="AL56" s="84" t="s">
        <v>468</v>
      </c>
      <c r="AM56" s="82">
        <v>0.77</v>
      </c>
      <c r="AN56" s="82">
        <v>0.78</v>
      </c>
      <c r="AO56" s="82">
        <v>0.75</v>
      </c>
      <c r="AP56" s="82">
        <v>0.75</v>
      </c>
    </row>
    <row r="57" spans="1:42" x14ac:dyDescent="0.35">
      <c r="A57" s="8" t="s">
        <v>467</v>
      </c>
      <c r="B57" s="15"/>
      <c r="C57" s="15"/>
      <c r="D57" s="15"/>
      <c r="G57" s="15"/>
      <c r="H57" s="15"/>
      <c r="I57" s="15"/>
      <c r="J57" s="15"/>
      <c r="M57" s="15"/>
      <c r="N57" s="15"/>
      <c r="O57" s="15"/>
      <c r="P57" s="15"/>
      <c r="Q57" s="15"/>
      <c r="R57" s="15"/>
      <c r="T57" s="15"/>
      <c r="U57" s="15"/>
      <c r="V57" s="15"/>
      <c r="AI57" s="15"/>
      <c r="AJ57" s="15"/>
      <c r="AL57" s="84" t="s">
        <v>467</v>
      </c>
      <c r="AM57" s="82">
        <v>0.75</v>
      </c>
      <c r="AN57" s="82">
        <v>0.67</v>
      </c>
      <c r="AO57" s="82">
        <v>0.7</v>
      </c>
      <c r="AP57" s="82">
        <v>0.68</v>
      </c>
    </row>
    <row r="58" spans="1:42" x14ac:dyDescent="0.35">
      <c r="A58" s="8" t="s">
        <v>460</v>
      </c>
      <c r="B58" s="15" t="s">
        <v>454</v>
      </c>
      <c r="C58" s="15" t="s">
        <v>455</v>
      </c>
      <c r="D58" s="15" t="s">
        <v>456</v>
      </c>
      <c r="G58" s="8" t="s">
        <v>460</v>
      </c>
      <c r="H58" s="15" t="s">
        <v>454</v>
      </c>
      <c r="I58" s="15" t="s">
        <v>455</v>
      </c>
      <c r="J58" s="15" t="s">
        <v>456</v>
      </c>
      <c r="M58" s="8" t="s">
        <v>460</v>
      </c>
      <c r="N58" s="15" t="s">
        <v>454</v>
      </c>
      <c r="O58" s="15" t="s">
        <v>455</v>
      </c>
      <c r="P58" s="15" t="s">
        <v>456</v>
      </c>
      <c r="Q58" s="15"/>
      <c r="R58" s="15"/>
      <c r="S58" s="8" t="s">
        <v>460</v>
      </c>
      <c r="T58" s="15" t="s">
        <v>454</v>
      </c>
      <c r="U58" s="15" t="s">
        <v>455</v>
      </c>
      <c r="V58" s="15" t="s">
        <v>456</v>
      </c>
      <c r="AI58" s="15"/>
      <c r="AJ58" s="15"/>
      <c r="AL58" s="15" t="s">
        <v>381</v>
      </c>
      <c r="AM58" s="38">
        <f>AVERAGE(AM52:AM57)</f>
        <v>0.80333333333333334</v>
      </c>
      <c r="AN58" s="38">
        <f>AVERAGE(AN52:AN57)</f>
        <v>0.80333333333333334</v>
      </c>
      <c r="AO58" s="38">
        <f>AVERAGE(AO52:AO57)</f>
        <v>0.80833333333333346</v>
      </c>
      <c r="AP58" s="38">
        <f t="shared" ref="AP58" si="3">AVERAGE(AP52:AP57)</f>
        <v>0.80333333333333323</v>
      </c>
    </row>
    <row r="59" spans="1:42" x14ac:dyDescent="0.35">
      <c r="A59" s="15" t="s">
        <v>457</v>
      </c>
      <c r="B59" s="15">
        <v>0.63</v>
      </c>
      <c r="C59" s="15">
        <v>0.53</v>
      </c>
      <c r="D59" s="15">
        <v>0.5</v>
      </c>
      <c r="G59" s="15" t="s">
        <v>457</v>
      </c>
      <c r="H59" s="15">
        <v>0.4</v>
      </c>
      <c r="I59" s="15">
        <v>0.5</v>
      </c>
      <c r="J59" s="15">
        <v>0.45</v>
      </c>
      <c r="M59" s="15" t="s">
        <v>457</v>
      </c>
      <c r="N59" s="15">
        <v>0.37</v>
      </c>
      <c r="O59" s="15">
        <v>0.5</v>
      </c>
      <c r="P59" s="15">
        <v>0.43</v>
      </c>
      <c r="Q59" s="15"/>
      <c r="R59" s="15"/>
      <c r="S59" s="15" t="s">
        <v>457</v>
      </c>
      <c r="T59" s="15">
        <v>0.38</v>
      </c>
      <c r="U59" s="15">
        <v>0.5</v>
      </c>
      <c r="V59" s="15">
        <v>0.43</v>
      </c>
      <c r="AI59" s="15"/>
      <c r="AJ59" s="15"/>
      <c r="AL59" t="s">
        <v>565</v>
      </c>
      <c r="AM59">
        <f>AVERAGE(AM52:AM53)</f>
        <v>0.88</v>
      </c>
      <c r="AN59" s="15">
        <f t="shared" ref="AN59:AP59" si="4">AVERAGE(AN52:AN53)</f>
        <v>0.87</v>
      </c>
      <c r="AO59" s="15">
        <f t="shared" si="4"/>
        <v>0.92</v>
      </c>
      <c r="AP59" s="15">
        <f t="shared" si="4"/>
        <v>0.91</v>
      </c>
    </row>
    <row r="60" spans="1:42" x14ac:dyDescent="0.35">
      <c r="A60" s="15" t="s">
        <v>458</v>
      </c>
      <c r="B60" s="15">
        <v>0.7</v>
      </c>
      <c r="C60" s="15">
        <v>0.75</v>
      </c>
      <c r="D60" s="15">
        <v>0.68</v>
      </c>
      <c r="G60" s="15" t="s">
        <v>458</v>
      </c>
      <c r="H60" s="15">
        <v>0.65</v>
      </c>
      <c r="I60" s="15">
        <v>0.8</v>
      </c>
      <c r="J60" s="15">
        <v>0.72</v>
      </c>
      <c r="M60" s="15" t="s">
        <v>458</v>
      </c>
      <c r="N60" s="15">
        <v>0.55000000000000004</v>
      </c>
      <c r="O60" s="15">
        <v>0.74</v>
      </c>
      <c r="P60" s="15">
        <v>0.63</v>
      </c>
      <c r="Q60" s="15"/>
      <c r="R60" s="15"/>
      <c r="S60" s="15" t="s">
        <v>458</v>
      </c>
      <c r="T60" s="15">
        <v>0.57999999999999996</v>
      </c>
      <c r="U60" s="15">
        <v>0.76</v>
      </c>
      <c r="V60" s="15">
        <v>0.65</v>
      </c>
      <c r="AI60" s="15"/>
      <c r="AJ60" s="15"/>
      <c r="AL60" t="s">
        <v>563</v>
      </c>
      <c r="AM60" s="15">
        <f>AVERAGE(AM54:AM55)</f>
        <v>0.77</v>
      </c>
      <c r="AN60" s="15">
        <f t="shared" ref="AN60:AP60" si="5">AVERAGE(AN54:AN55)</f>
        <v>0.81499999999999995</v>
      </c>
      <c r="AO60" s="15">
        <f t="shared" si="5"/>
        <v>0.78</v>
      </c>
      <c r="AP60" s="15">
        <f t="shared" si="5"/>
        <v>0.78500000000000003</v>
      </c>
    </row>
    <row r="61" spans="1:42" x14ac:dyDescent="0.35">
      <c r="A61" s="15" t="s">
        <v>459</v>
      </c>
      <c r="B61" s="15"/>
      <c r="C61" s="15"/>
      <c r="D61" s="8">
        <v>0.75</v>
      </c>
      <c r="G61" s="15" t="s">
        <v>459</v>
      </c>
      <c r="H61" s="15"/>
      <c r="I61" s="15"/>
      <c r="J61" s="8">
        <v>0.8</v>
      </c>
      <c r="M61" s="15" t="s">
        <v>459</v>
      </c>
      <c r="N61" s="15"/>
      <c r="O61" s="15"/>
      <c r="P61" s="8">
        <v>0.74</v>
      </c>
      <c r="Q61" s="15"/>
      <c r="R61" s="15"/>
      <c r="S61" s="15" t="s">
        <v>459</v>
      </c>
      <c r="T61" s="15"/>
      <c r="U61" s="15"/>
      <c r="V61" s="8">
        <v>0.76</v>
      </c>
      <c r="AI61" s="15"/>
      <c r="AJ61" s="15"/>
      <c r="AL61" t="s">
        <v>564</v>
      </c>
      <c r="AM61" s="15">
        <f>AVERAGE(AM56:AM57)</f>
        <v>0.76</v>
      </c>
      <c r="AN61" s="15">
        <f t="shared" ref="AN61:AP61" si="6">AVERAGE(AN56:AN57)</f>
        <v>0.72500000000000009</v>
      </c>
      <c r="AO61" s="15">
        <f t="shared" si="6"/>
        <v>0.72499999999999998</v>
      </c>
      <c r="AP61" s="15">
        <f t="shared" si="6"/>
        <v>0.71500000000000008</v>
      </c>
    </row>
    <row r="62" spans="1:42" x14ac:dyDescent="0.35">
      <c r="A62" s="15"/>
      <c r="B62" s="15"/>
      <c r="C62" s="15"/>
      <c r="D62" s="15"/>
      <c r="G62" s="15"/>
      <c r="H62" s="15"/>
      <c r="I62" s="15"/>
      <c r="J62" s="15"/>
      <c r="M62" s="15"/>
      <c r="N62" s="15"/>
      <c r="O62" s="15"/>
      <c r="P62" s="15"/>
      <c r="Q62" s="15"/>
      <c r="R62" s="15"/>
      <c r="S62" s="15"/>
      <c r="T62" s="15"/>
      <c r="U62" s="15"/>
      <c r="V62" s="15"/>
      <c r="AI62" s="15"/>
      <c r="AJ62" s="15"/>
    </row>
    <row r="63" spans="1:42" x14ac:dyDescent="0.35">
      <c r="A63" s="8" t="s">
        <v>461</v>
      </c>
      <c r="B63" s="15" t="s">
        <v>454</v>
      </c>
      <c r="C63" s="15" t="s">
        <v>455</v>
      </c>
      <c r="D63" s="15" t="s">
        <v>456</v>
      </c>
      <c r="G63" s="8" t="s">
        <v>461</v>
      </c>
      <c r="H63" s="15" t="s">
        <v>454</v>
      </c>
      <c r="I63" s="15" t="s">
        <v>455</v>
      </c>
      <c r="J63" s="15" t="s">
        <v>456</v>
      </c>
      <c r="M63" s="8" t="s">
        <v>461</v>
      </c>
      <c r="N63" s="15" t="s">
        <v>454</v>
      </c>
      <c r="O63" s="15" t="s">
        <v>455</v>
      </c>
      <c r="P63" s="15" t="s">
        <v>456</v>
      </c>
      <c r="Q63" s="15"/>
      <c r="R63" s="15"/>
      <c r="S63" s="8" t="s">
        <v>461</v>
      </c>
      <c r="T63" s="15" t="s">
        <v>454</v>
      </c>
      <c r="U63" s="15" t="s">
        <v>455</v>
      </c>
      <c r="V63" s="15" t="s">
        <v>456</v>
      </c>
      <c r="AI63" s="15"/>
      <c r="AJ63" s="15"/>
    </row>
    <row r="64" spans="1:42" x14ac:dyDescent="0.35">
      <c r="A64" s="15" t="s">
        <v>457</v>
      </c>
      <c r="B64" s="15">
        <v>0.5</v>
      </c>
      <c r="C64" s="15">
        <v>0.5</v>
      </c>
      <c r="D64" s="15">
        <v>0.5</v>
      </c>
      <c r="G64" s="15" t="s">
        <v>457</v>
      </c>
      <c r="H64" s="15">
        <v>0.56000000000000005</v>
      </c>
      <c r="I64" s="15">
        <v>0.56000000000000005</v>
      </c>
      <c r="J64" s="15">
        <v>0.56000000000000005</v>
      </c>
      <c r="M64" s="15" t="s">
        <v>457</v>
      </c>
      <c r="N64" s="15">
        <v>0.64</v>
      </c>
      <c r="O64" s="15">
        <v>0.6</v>
      </c>
      <c r="P64" s="15">
        <v>0.61</v>
      </c>
      <c r="Q64" s="15"/>
      <c r="R64" s="15"/>
      <c r="S64" s="15" t="s">
        <v>457</v>
      </c>
      <c r="T64" s="15">
        <v>0.61</v>
      </c>
      <c r="U64" s="15">
        <v>0.57999999999999996</v>
      </c>
      <c r="V64" s="15">
        <v>0.59</v>
      </c>
      <c r="AC64" s="15"/>
      <c r="AD64" s="15"/>
      <c r="AI64" s="15"/>
      <c r="AJ64" s="15"/>
    </row>
    <row r="65" spans="1:42" x14ac:dyDescent="0.35">
      <c r="A65" s="15" t="s">
        <v>458</v>
      </c>
      <c r="B65" s="15">
        <v>0.63</v>
      </c>
      <c r="C65" s="15">
        <v>0.66</v>
      </c>
      <c r="D65" s="15">
        <v>0.64</v>
      </c>
      <c r="G65" s="15" t="s">
        <v>458</v>
      </c>
      <c r="H65" s="15">
        <v>0.72</v>
      </c>
      <c r="I65" s="15">
        <v>0.73</v>
      </c>
      <c r="J65" s="15">
        <v>0.73</v>
      </c>
      <c r="M65" s="15" t="s">
        <v>458</v>
      </c>
      <c r="N65" s="15">
        <v>0.71</v>
      </c>
      <c r="O65" s="15">
        <v>0.74</v>
      </c>
      <c r="P65" s="15">
        <v>0.72</v>
      </c>
      <c r="Q65" s="15"/>
      <c r="R65" s="15"/>
      <c r="S65" s="15" t="s">
        <v>458</v>
      </c>
      <c r="T65" s="15">
        <v>0.7</v>
      </c>
      <c r="U65" s="15">
        <v>0.74</v>
      </c>
      <c r="V65" s="15">
        <v>0.71</v>
      </c>
      <c r="AC65" s="15"/>
      <c r="AD65" s="15"/>
      <c r="AI65" s="15"/>
      <c r="AJ65" s="15"/>
    </row>
    <row r="66" spans="1:42" x14ac:dyDescent="0.35">
      <c r="A66" s="15" t="s">
        <v>459</v>
      </c>
      <c r="B66" s="15"/>
      <c r="C66" s="15"/>
      <c r="D66" s="15">
        <v>0.66</v>
      </c>
      <c r="G66" s="15" t="s">
        <v>459</v>
      </c>
      <c r="H66" s="15"/>
      <c r="I66" s="15"/>
      <c r="J66" s="8">
        <v>0.73</v>
      </c>
      <c r="M66" s="15" t="s">
        <v>459</v>
      </c>
      <c r="N66" s="15"/>
      <c r="O66" s="15"/>
      <c r="P66" s="8">
        <v>0.74</v>
      </c>
      <c r="Q66" s="15"/>
      <c r="R66" s="15"/>
      <c r="S66" s="15" t="s">
        <v>459</v>
      </c>
      <c r="T66" s="15"/>
      <c r="U66" s="15"/>
      <c r="V66" s="8">
        <v>0.74</v>
      </c>
      <c r="AC66" s="15"/>
      <c r="AD66" s="15"/>
      <c r="AI66" s="15"/>
      <c r="AJ66" s="15"/>
      <c r="AL66" s="79"/>
      <c r="AM66" s="79">
        <v>500</v>
      </c>
      <c r="AN66" s="79">
        <v>1000</v>
      </c>
      <c r="AO66" s="8">
        <v>1500</v>
      </c>
      <c r="AP66" s="36">
        <v>2500</v>
      </c>
    </row>
    <row r="67" spans="1:42" x14ac:dyDescent="0.35">
      <c r="A67" s="15"/>
      <c r="B67" s="15"/>
      <c r="C67" s="15"/>
      <c r="D67" s="15"/>
      <c r="G67" s="15"/>
      <c r="H67" s="15"/>
      <c r="I67" s="15"/>
      <c r="J67" s="15"/>
      <c r="M67" s="15"/>
      <c r="N67" s="15"/>
      <c r="O67" s="15"/>
      <c r="P67" s="15"/>
      <c r="Q67" s="15"/>
      <c r="R67" s="15"/>
      <c r="S67" s="15"/>
      <c r="T67" s="15"/>
      <c r="U67" s="15"/>
      <c r="V67" s="15"/>
      <c r="AC67" s="15"/>
      <c r="AD67" s="15"/>
      <c r="AI67" s="15"/>
      <c r="AJ67" s="15"/>
      <c r="AL67" s="84" t="s">
        <v>468</v>
      </c>
      <c r="AM67" s="81">
        <v>0.47</v>
      </c>
      <c r="AN67" s="81">
        <v>0.49</v>
      </c>
      <c r="AO67" s="81">
        <v>0.48</v>
      </c>
      <c r="AP67" s="81">
        <v>0.53</v>
      </c>
    </row>
    <row r="68" spans="1:42" x14ac:dyDescent="0.35">
      <c r="A68" s="8" t="s">
        <v>462</v>
      </c>
      <c r="B68" s="15" t="s">
        <v>454</v>
      </c>
      <c r="C68" s="15" t="s">
        <v>455</v>
      </c>
      <c r="D68" s="15" t="s">
        <v>456</v>
      </c>
      <c r="G68" s="8" t="s">
        <v>462</v>
      </c>
      <c r="H68" s="15" t="s">
        <v>454</v>
      </c>
      <c r="I68" s="15" t="s">
        <v>455</v>
      </c>
      <c r="J68" s="15" t="s">
        <v>456</v>
      </c>
      <c r="M68" s="8" t="s">
        <v>462</v>
      </c>
      <c r="N68" s="15" t="s">
        <v>454</v>
      </c>
      <c r="O68" s="15" t="s">
        <v>455</v>
      </c>
      <c r="P68" s="15" t="s">
        <v>456</v>
      </c>
      <c r="Q68" s="15"/>
      <c r="R68" s="15"/>
      <c r="S68" s="8" t="s">
        <v>462</v>
      </c>
      <c r="T68" s="15" t="s">
        <v>454</v>
      </c>
      <c r="U68" s="15" t="s">
        <v>455</v>
      </c>
      <c r="V68" s="15" t="s">
        <v>456</v>
      </c>
      <c r="AC68" s="15"/>
      <c r="AD68" s="15"/>
      <c r="AI68" s="15"/>
      <c r="AJ68" s="15"/>
      <c r="AL68" s="84" t="s">
        <v>467</v>
      </c>
      <c r="AM68" s="81">
        <v>0.47</v>
      </c>
      <c r="AN68" s="81">
        <v>0.47</v>
      </c>
      <c r="AO68" s="81">
        <v>0.48</v>
      </c>
      <c r="AP68" s="81">
        <v>0.48</v>
      </c>
    </row>
    <row r="69" spans="1:42" x14ac:dyDescent="0.35">
      <c r="A69" s="15" t="s">
        <v>457</v>
      </c>
      <c r="B69" s="15">
        <v>0.57999999999999996</v>
      </c>
      <c r="C69" s="15">
        <v>0.59</v>
      </c>
      <c r="D69" s="15">
        <v>0.57999999999999996</v>
      </c>
      <c r="G69" s="15" t="s">
        <v>457</v>
      </c>
      <c r="H69" s="15">
        <v>0.56000000000000005</v>
      </c>
      <c r="I69" s="15">
        <v>0.56999999999999995</v>
      </c>
      <c r="J69" s="15">
        <v>0.56000000000000005</v>
      </c>
      <c r="M69" s="15" t="s">
        <v>457</v>
      </c>
      <c r="N69" s="15">
        <v>0.59</v>
      </c>
      <c r="O69" s="15">
        <v>0.59</v>
      </c>
      <c r="P69" s="15">
        <v>0.59</v>
      </c>
      <c r="Q69" s="15"/>
      <c r="R69" s="15"/>
      <c r="S69" s="15" t="s">
        <v>457</v>
      </c>
      <c r="T69" s="15">
        <v>0.59</v>
      </c>
      <c r="U69" s="15">
        <v>0.59</v>
      </c>
      <c r="V69" s="15">
        <v>0.59</v>
      </c>
      <c r="AC69" s="15"/>
      <c r="AD69" s="15"/>
      <c r="AI69" s="15"/>
      <c r="AJ69" s="15"/>
      <c r="AL69" s="84" t="s">
        <v>468</v>
      </c>
      <c r="AM69" s="81">
        <v>0.62</v>
      </c>
      <c r="AN69" s="81">
        <v>0.63</v>
      </c>
      <c r="AO69" s="81">
        <v>0.72</v>
      </c>
      <c r="AP69" s="81">
        <v>0.68</v>
      </c>
    </row>
    <row r="70" spans="1:42" x14ac:dyDescent="0.35">
      <c r="A70" s="15" t="s">
        <v>458</v>
      </c>
      <c r="B70" s="15">
        <v>0.69</v>
      </c>
      <c r="C70" s="15">
        <v>0.68</v>
      </c>
      <c r="D70" s="15">
        <v>0.69</v>
      </c>
      <c r="G70" s="15" t="s">
        <v>458</v>
      </c>
      <c r="H70" s="15">
        <v>0.72</v>
      </c>
      <c r="I70" s="15">
        <v>0.71</v>
      </c>
      <c r="J70" s="15">
        <v>0.72</v>
      </c>
      <c r="M70" s="15" t="s">
        <v>458</v>
      </c>
      <c r="N70" s="15">
        <v>0.69</v>
      </c>
      <c r="O70" s="15">
        <v>0.68</v>
      </c>
      <c r="P70" s="15">
        <v>0.68</v>
      </c>
      <c r="Q70" s="15"/>
      <c r="R70" s="15"/>
      <c r="S70" s="15" t="s">
        <v>458</v>
      </c>
      <c r="T70" s="15">
        <v>0.7</v>
      </c>
      <c r="U70" s="15">
        <v>0.68</v>
      </c>
      <c r="V70" s="15">
        <v>0.69</v>
      </c>
      <c r="AC70" s="15"/>
      <c r="AD70" s="15"/>
      <c r="AI70" s="15"/>
      <c r="AJ70" s="15"/>
      <c r="AL70" s="84" t="s">
        <v>467</v>
      </c>
      <c r="AM70" s="81">
        <v>0.5</v>
      </c>
      <c r="AN70" s="81">
        <v>0.45</v>
      </c>
      <c r="AO70" s="81">
        <v>0.43</v>
      </c>
      <c r="AP70" s="81">
        <v>0.43</v>
      </c>
    </row>
    <row r="71" spans="1:42" x14ac:dyDescent="0.35">
      <c r="A71" s="15" t="s">
        <v>459</v>
      </c>
      <c r="B71" s="15"/>
      <c r="C71" s="15"/>
      <c r="D71" s="15">
        <v>0.68</v>
      </c>
      <c r="G71" s="15" t="s">
        <v>459</v>
      </c>
      <c r="H71" s="15"/>
      <c r="I71" s="15"/>
      <c r="J71" s="8">
        <v>0.71</v>
      </c>
      <c r="M71" s="15" t="s">
        <v>459</v>
      </c>
      <c r="N71" s="15"/>
      <c r="O71" s="15"/>
      <c r="P71" s="15">
        <v>0.68</v>
      </c>
      <c r="Q71" s="15"/>
      <c r="R71" s="15"/>
      <c r="S71" s="15" t="s">
        <v>459</v>
      </c>
      <c r="T71" s="15"/>
      <c r="U71" s="15"/>
      <c r="V71" s="15">
        <v>0.68</v>
      </c>
      <c r="AC71" s="15"/>
      <c r="AD71" s="15"/>
      <c r="AI71" s="15"/>
      <c r="AJ71" s="15"/>
      <c r="AL71" s="84" t="s">
        <v>468</v>
      </c>
      <c r="AM71" s="81">
        <v>0.46</v>
      </c>
      <c r="AN71" s="81">
        <v>0.71</v>
      </c>
      <c r="AO71" s="81">
        <v>0.69</v>
      </c>
      <c r="AP71" s="81">
        <v>0.71</v>
      </c>
    </row>
    <row r="72" spans="1:42" x14ac:dyDescent="0.35">
      <c r="A72" s="15"/>
      <c r="B72" s="15"/>
      <c r="C72" s="15"/>
      <c r="D72" s="15"/>
      <c r="G72" s="15"/>
      <c r="H72" s="15"/>
      <c r="I72" s="15"/>
      <c r="J72" s="15"/>
      <c r="M72" s="15"/>
      <c r="N72" s="15"/>
      <c r="O72" s="15"/>
      <c r="P72" s="15"/>
      <c r="Q72" s="15"/>
      <c r="R72" s="15"/>
      <c r="S72" s="15"/>
      <c r="T72" s="15"/>
      <c r="U72" s="15"/>
      <c r="V72" s="15"/>
      <c r="AC72" s="15"/>
      <c r="AD72" s="15"/>
      <c r="AI72" s="15"/>
      <c r="AJ72" s="15"/>
      <c r="AL72" s="84" t="s">
        <v>467</v>
      </c>
      <c r="AM72" s="81">
        <v>0.56000000000000005</v>
      </c>
      <c r="AN72" s="81">
        <v>0.57999999999999996</v>
      </c>
      <c r="AO72" s="81">
        <v>0.62</v>
      </c>
      <c r="AP72" s="81">
        <v>0.6</v>
      </c>
    </row>
    <row r="73" spans="1:42" x14ac:dyDescent="0.35">
      <c r="A73" s="8" t="s">
        <v>464</v>
      </c>
      <c r="B73" s="15" t="s">
        <v>454</v>
      </c>
      <c r="C73" s="15" t="s">
        <v>455</v>
      </c>
      <c r="D73" s="15" t="s">
        <v>456</v>
      </c>
      <c r="G73" s="8" t="s">
        <v>464</v>
      </c>
      <c r="H73" s="15" t="s">
        <v>454</v>
      </c>
      <c r="I73" s="15" t="s">
        <v>455</v>
      </c>
      <c r="J73" s="15" t="s">
        <v>456</v>
      </c>
      <c r="M73" s="8" t="s">
        <v>464</v>
      </c>
      <c r="N73" s="15" t="s">
        <v>454</v>
      </c>
      <c r="O73" s="15" t="s">
        <v>455</v>
      </c>
      <c r="P73" s="15" t="s">
        <v>456</v>
      </c>
      <c r="Q73" s="15"/>
      <c r="R73" s="15"/>
      <c r="S73" s="8" t="s">
        <v>464</v>
      </c>
      <c r="T73" s="15" t="s">
        <v>454</v>
      </c>
      <c r="U73" s="15" t="s">
        <v>455</v>
      </c>
      <c r="V73" s="15" t="s">
        <v>456</v>
      </c>
      <c r="AC73" s="15"/>
      <c r="AD73" s="15"/>
      <c r="AI73" s="15"/>
      <c r="AJ73" s="15"/>
      <c r="AL73" s="15" t="s">
        <v>381</v>
      </c>
      <c r="AM73" s="38">
        <f>AVERAGE(AM67:AM72)</f>
        <v>0.51333333333333331</v>
      </c>
      <c r="AN73" s="38">
        <f>AVERAGE(AN67:AN72)</f>
        <v>0.55500000000000005</v>
      </c>
      <c r="AO73" s="38">
        <f>AVERAGE(AO67:AO72)</f>
        <v>0.56999999999999995</v>
      </c>
      <c r="AP73" s="38">
        <f t="shared" ref="AP73" si="7">AVERAGE(AP67:AP72)</f>
        <v>0.57166666666666666</v>
      </c>
    </row>
    <row r="74" spans="1:42" x14ac:dyDescent="0.35">
      <c r="A74" s="15" t="s">
        <v>457</v>
      </c>
      <c r="B74" s="15">
        <v>0.55000000000000004</v>
      </c>
      <c r="C74" s="15">
        <v>0.53</v>
      </c>
      <c r="D74" s="15">
        <v>0.53</v>
      </c>
      <c r="G74" s="15" t="s">
        <v>457</v>
      </c>
      <c r="H74" s="15">
        <v>0.55000000000000004</v>
      </c>
      <c r="I74" s="15">
        <v>0.55000000000000004</v>
      </c>
      <c r="J74" s="15">
        <v>0.55000000000000004</v>
      </c>
      <c r="M74" s="15" t="s">
        <v>457</v>
      </c>
      <c r="N74" s="15">
        <v>0.55000000000000004</v>
      </c>
      <c r="O74" s="15">
        <v>0.52</v>
      </c>
      <c r="P74" s="15">
        <v>0.51</v>
      </c>
      <c r="Q74" s="15"/>
      <c r="R74" s="15"/>
      <c r="S74" s="15" t="s">
        <v>457</v>
      </c>
      <c r="T74" s="15">
        <v>0.47</v>
      </c>
      <c r="U74" s="15">
        <v>0.47</v>
      </c>
      <c r="V74" s="15">
        <v>0.47</v>
      </c>
      <c r="AC74" s="15"/>
      <c r="AD74" s="15"/>
      <c r="AI74" s="15"/>
      <c r="AJ74" s="15"/>
      <c r="AL74" s="15" t="s">
        <v>565</v>
      </c>
      <c r="AM74" s="15">
        <f>AVERAGE(AM67:AM68)</f>
        <v>0.47</v>
      </c>
      <c r="AN74" s="15">
        <f t="shared" ref="AN74:AP74" si="8">AVERAGE(AN67:AN68)</f>
        <v>0.48</v>
      </c>
      <c r="AO74" s="15">
        <f t="shared" si="8"/>
        <v>0.48</v>
      </c>
      <c r="AP74" s="15">
        <f t="shared" si="8"/>
        <v>0.505</v>
      </c>
    </row>
    <row r="75" spans="1:42" x14ac:dyDescent="0.35">
      <c r="A75" s="15" t="s">
        <v>458</v>
      </c>
      <c r="B75" s="15">
        <v>0.68</v>
      </c>
      <c r="C75" s="15">
        <v>0.73</v>
      </c>
      <c r="D75" s="15">
        <v>0.7</v>
      </c>
      <c r="G75" s="15" t="s">
        <v>458</v>
      </c>
      <c r="H75" s="15">
        <v>0.69</v>
      </c>
      <c r="I75" s="15">
        <v>0.7</v>
      </c>
      <c r="J75" s="15">
        <v>0.7</v>
      </c>
      <c r="M75" s="15" t="s">
        <v>458</v>
      </c>
      <c r="N75" s="15">
        <v>0.67</v>
      </c>
      <c r="O75" s="15">
        <v>0.73</v>
      </c>
      <c r="P75" s="15">
        <v>0.69</v>
      </c>
      <c r="Q75" s="15"/>
      <c r="R75" s="15"/>
      <c r="S75" s="15" t="s">
        <v>458</v>
      </c>
      <c r="T75" s="15">
        <v>0.61</v>
      </c>
      <c r="U75" s="15">
        <v>0.63</v>
      </c>
      <c r="V75" s="15">
        <v>0.62</v>
      </c>
      <c r="AC75" s="15"/>
      <c r="AD75" s="15"/>
      <c r="AI75" s="15"/>
      <c r="AJ75" s="15"/>
      <c r="AL75" s="15" t="s">
        <v>563</v>
      </c>
      <c r="AM75" s="15">
        <f>AVERAGE(AM69:AM70)</f>
        <v>0.56000000000000005</v>
      </c>
      <c r="AN75" s="15">
        <f t="shared" ref="AN75:AP75" si="9">AVERAGE(AN69:AN70)</f>
        <v>0.54</v>
      </c>
      <c r="AO75" s="15">
        <f t="shared" si="9"/>
        <v>0.57499999999999996</v>
      </c>
      <c r="AP75" s="15">
        <f t="shared" si="9"/>
        <v>0.55500000000000005</v>
      </c>
    </row>
    <row r="76" spans="1:42" x14ac:dyDescent="0.35">
      <c r="A76" s="15" t="s">
        <v>459</v>
      </c>
      <c r="B76" s="15"/>
      <c r="C76" s="15"/>
      <c r="D76" s="8">
        <v>0.73</v>
      </c>
      <c r="G76" s="15" t="s">
        <v>459</v>
      </c>
      <c r="H76" s="15"/>
      <c r="I76" s="15"/>
      <c r="J76" s="8">
        <v>0.7</v>
      </c>
      <c r="M76" s="15" t="s">
        <v>459</v>
      </c>
      <c r="N76" s="15"/>
      <c r="O76" s="15"/>
      <c r="P76" s="8">
        <v>0.73</v>
      </c>
      <c r="Q76" s="15"/>
      <c r="R76" s="15"/>
      <c r="S76" s="15" t="s">
        <v>459</v>
      </c>
      <c r="T76" s="15"/>
      <c r="U76" s="15"/>
      <c r="V76" s="15">
        <v>0.63</v>
      </c>
      <c r="AC76" s="15"/>
      <c r="AD76" s="15"/>
      <c r="AI76" s="15"/>
      <c r="AJ76" s="15"/>
      <c r="AL76" s="15" t="s">
        <v>564</v>
      </c>
      <c r="AM76" s="15">
        <f>AVERAGE(AM71:AM72)</f>
        <v>0.51</v>
      </c>
      <c r="AN76" s="15">
        <f t="shared" ref="AN76:AP76" si="10">AVERAGE(AN71:AN72)</f>
        <v>0.64500000000000002</v>
      </c>
      <c r="AO76" s="15">
        <f t="shared" si="10"/>
        <v>0.65500000000000003</v>
      </c>
      <c r="AP76" s="15">
        <f t="shared" si="10"/>
        <v>0.65500000000000003</v>
      </c>
    </row>
    <row r="79" spans="1:42" x14ac:dyDescent="0.35">
      <c r="A79" s="8" t="s">
        <v>255</v>
      </c>
      <c r="B79" s="15" t="s">
        <v>22</v>
      </c>
      <c r="C79" s="15" t="s">
        <v>453</v>
      </c>
      <c r="D79" s="15"/>
      <c r="G79" s="15" t="s">
        <v>22</v>
      </c>
      <c r="H79" s="15" t="s">
        <v>465</v>
      </c>
      <c r="I79" s="15"/>
      <c r="J79" s="15"/>
      <c r="M79" s="15" t="s">
        <v>22</v>
      </c>
      <c r="N79" s="15" t="s">
        <v>463</v>
      </c>
      <c r="O79" s="15"/>
      <c r="P79" s="15"/>
      <c r="Q79" s="15"/>
      <c r="R79" s="15"/>
      <c r="S79" s="15" t="s">
        <v>22</v>
      </c>
      <c r="T79" s="15" t="s">
        <v>466</v>
      </c>
      <c r="V79" s="15"/>
      <c r="AC79" s="15"/>
      <c r="AD79" s="15"/>
      <c r="AI79" s="15"/>
      <c r="AJ79" s="15"/>
    </row>
    <row r="80" spans="1:42" x14ac:dyDescent="0.35">
      <c r="A80" s="8" t="s">
        <v>468</v>
      </c>
      <c r="T80" s="15"/>
      <c r="U80" s="15"/>
      <c r="V80" s="15"/>
      <c r="AC80" s="15"/>
      <c r="AD80" s="15"/>
      <c r="AI80" s="15"/>
      <c r="AJ80" s="15"/>
    </row>
    <row r="81" spans="1:36" x14ac:dyDescent="0.35">
      <c r="A81" s="8" t="s">
        <v>460</v>
      </c>
      <c r="B81" s="15" t="s">
        <v>454</v>
      </c>
      <c r="C81" s="15" t="s">
        <v>455</v>
      </c>
      <c r="D81" s="15" t="s">
        <v>456</v>
      </c>
      <c r="G81" s="8" t="s">
        <v>460</v>
      </c>
      <c r="H81" s="15" t="s">
        <v>454</v>
      </c>
      <c r="I81" s="15" t="s">
        <v>455</v>
      </c>
      <c r="J81" s="15" t="s">
        <v>456</v>
      </c>
      <c r="M81" s="8" t="s">
        <v>460</v>
      </c>
      <c r="N81" s="15" t="s">
        <v>454</v>
      </c>
      <c r="O81" s="15" t="s">
        <v>455</v>
      </c>
      <c r="P81" s="15" t="s">
        <v>456</v>
      </c>
      <c r="S81" s="8" t="s">
        <v>460</v>
      </c>
      <c r="T81" s="15" t="s">
        <v>454</v>
      </c>
      <c r="U81" s="15" t="s">
        <v>455</v>
      </c>
      <c r="V81" s="15" t="s">
        <v>456</v>
      </c>
      <c r="AC81" s="15"/>
      <c r="AD81" s="15"/>
      <c r="AI81" s="15"/>
      <c r="AJ81" s="15"/>
    </row>
    <row r="82" spans="1:36" x14ac:dyDescent="0.35">
      <c r="A82" s="15" t="s">
        <v>457</v>
      </c>
      <c r="B82" s="15">
        <v>0.5</v>
      </c>
      <c r="C82" s="15">
        <v>0.5</v>
      </c>
      <c r="D82" s="15">
        <v>0.46</v>
      </c>
      <c r="G82" s="15" t="s">
        <v>457</v>
      </c>
      <c r="H82" s="8">
        <v>0.78</v>
      </c>
      <c r="I82" s="15">
        <v>0.69</v>
      </c>
      <c r="J82" s="8">
        <v>0.71</v>
      </c>
      <c r="M82" s="15" t="s">
        <v>457</v>
      </c>
      <c r="N82" s="8">
        <v>0.73</v>
      </c>
      <c r="O82" s="15">
        <v>0.68</v>
      </c>
      <c r="P82" s="15">
        <v>0.69</v>
      </c>
      <c r="S82" s="15" t="s">
        <v>457</v>
      </c>
      <c r="T82" s="8">
        <v>0.74</v>
      </c>
      <c r="U82" s="8">
        <v>0.7</v>
      </c>
      <c r="V82" s="8">
        <v>0.71</v>
      </c>
      <c r="AC82" s="15"/>
      <c r="AD82" s="15"/>
      <c r="AI82" s="15"/>
      <c r="AJ82" s="15"/>
    </row>
    <row r="83" spans="1:36" x14ac:dyDescent="0.35">
      <c r="A83" s="15" t="s">
        <v>458</v>
      </c>
      <c r="B83" s="15">
        <v>0.67</v>
      </c>
      <c r="C83" s="15">
        <v>0.77</v>
      </c>
      <c r="D83" s="15">
        <v>0.7</v>
      </c>
      <c r="G83" s="15" t="s">
        <v>458</v>
      </c>
      <c r="H83" s="15">
        <v>0.78</v>
      </c>
      <c r="I83" s="15">
        <v>0.78</v>
      </c>
      <c r="J83" s="15">
        <v>0.76</v>
      </c>
      <c r="M83" s="15" t="s">
        <v>458</v>
      </c>
      <c r="N83" s="15">
        <v>0.74</v>
      </c>
      <c r="O83" s="15">
        <v>0.75</v>
      </c>
      <c r="P83" s="15">
        <v>0.74</v>
      </c>
      <c r="S83" s="15" t="s">
        <v>458</v>
      </c>
      <c r="T83" s="15">
        <v>0.75</v>
      </c>
      <c r="U83" s="15">
        <v>0.75</v>
      </c>
      <c r="V83" s="15">
        <v>0.74</v>
      </c>
      <c r="AC83" s="15"/>
      <c r="AD83" s="15"/>
      <c r="AI83" s="15"/>
      <c r="AJ83" s="15"/>
    </row>
    <row r="84" spans="1:36" x14ac:dyDescent="0.35">
      <c r="A84" s="15" t="s">
        <v>459</v>
      </c>
      <c r="B84" s="15"/>
      <c r="C84" s="15"/>
      <c r="D84" s="8">
        <v>0.77</v>
      </c>
      <c r="G84" s="15" t="s">
        <v>459</v>
      </c>
      <c r="H84" s="15"/>
      <c r="I84" s="15"/>
      <c r="J84" s="8">
        <v>0.78</v>
      </c>
      <c r="M84" s="15" t="s">
        <v>459</v>
      </c>
      <c r="N84" s="15"/>
      <c r="O84" s="15"/>
      <c r="P84" s="8">
        <v>0.75</v>
      </c>
      <c r="S84" s="15" t="s">
        <v>459</v>
      </c>
      <c r="T84" s="15"/>
      <c r="U84" s="15"/>
      <c r="V84" s="8">
        <v>0.75</v>
      </c>
      <c r="AC84" s="15"/>
      <c r="AD84" s="15"/>
      <c r="AI84" s="15"/>
      <c r="AJ84" s="15"/>
    </row>
    <row r="85" spans="1:36" x14ac:dyDescent="0.35">
      <c r="A85" s="15"/>
      <c r="B85" s="15"/>
      <c r="C85" s="15"/>
      <c r="D85" s="15"/>
      <c r="G85" s="15"/>
      <c r="H85" s="15"/>
      <c r="I85" s="15"/>
      <c r="J85" s="15"/>
      <c r="M85" s="15"/>
      <c r="N85" s="15"/>
      <c r="O85" s="15"/>
      <c r="P85" s="15"/>
      <c r="S85" s="15"/>
      <c r="T85" s="15"/>
      <c r="U85" s="15"/>
      <c r="V85" s="15"/>
      <c r="AC85" s="15"/>
      <c r="AD85" s="15"/>
      <c r="AI85" s="15"/>
      <c r="AJ85" s="15"/>
    </row>
    <row r="86" spans="1:36" x14ac:dyDescent="0.35">
      <c r="A86" s="8" t="s">
        <v>461</v>
      </c>
      <c r="B86" s="15" t="s">
        <v>454</v>
      </c>
      <c r="C86" s="15" t="s">
        <v>455</v>
      </c>
      <c r="D86" s="15" t="s">
        <v>456</v>
      </c>
      <c r="G86" s="8" t="s">
        <v>461</v>
      </c>
      <c r="H86" s="15" t="s">
        <v>454</v>
      </c>
      <c r="I86" s="15" t="s">
        <v>455</v>
      </c>
      <c r="J86" s="15" t="s">
        <v>456</v>
      </c>
      <c r="M86" s="8" t="s">
        <v>461</v>
      </c>
      <c r="N86" s="15" t="s">
        <v>454</v>
      </c>
      <c r="O86" s="15" t="s">
        <v>455</v>
      </c>
      <c r="P86" s="15" t="s">
        <v>456</v>
      </c>
      <c r="S86" s="8" t="s">
        <v>461</v>
      </c>
      <c r="T86" s="15" t="s">
        <v>454</v>
      </c>
      <c r="U86" s="15" t="s">
        <v>455</v>
      </c>
      <c r="V86" s="15" t="s">
        <v>456</v>
      </c>
      <c r="AC86" s="15"/>
      <c r="AD86" s="15"/>
      <c r="AI86" s="15"/>
      <c r="AJ86" s="15"/>
    </row>
    <row r="87" spans="1:36" x14ac:dyDescent="0.35">
      <c r="A87" s="15" t="s">
        <v>457</v>
      </c>
      <c r="B87" s="15">
        <v>0.56000000000000005</v>
      </c>
      <c r="C87" s="15">
        <v>0.53</v>
      </c>
      <c r="D87" s="15">
        <v>0.52</v>
      </c>
      <c r="G87" s="15" t="s">
        <v>457</v>
      </c>
      <c r="H87" s="15">
        <v>0.65</v>
      </c>
      <c r="I87" s="15">
        <v>0.66</v>
      </c>
      <c r="J87" s="15">
        <v>0.65</v>
      </c>
      <c r="M87" s="15" t="s">
        <v>457</v>
      </c>
      <c r="N87" s="15">
        <v>0.64</v>
      </c>
      <c r="O87" s="15">
        <v>0.65</v>
      </c>
      <c r="P87" s="15">
        <v>0.64</v>
      </c>
      <c r="S87" s="15" t="s">
        <v>457</v>
      </c>
      <c r="T87" s="15">
        <v>0.65</v>
      </c>
      <c r="U87" s="15">
        <v>0.65</v>
      </c>
      <c r="V87" s="15">
        <v>0.65</v>
      </c>
      <c r="AC87" s="15"/>
      <c r="AD87" s="15"/>
      <c r="AI87" s="15"/>
      <c r="AJ87" s="15"/>
    </row>
    <row r="88" spans="1:36" x14ac:dyDescent="0.35">
      <c r="A88" s="15" t="s">
        <v>458</v>
      </c>
      <c r="B88" s="15">
        <v>0.74</v>
      </c>
      <c r="C88" s="15">
        <v>0.79</v>
      </c>
      <c r="D88" s="15">
        <v>0.74</v>
      </c>
      <c r="G88" s="15" t="s">
        <v>458</v>
      </c>
      <c r="H88" s="15">
        <v>0.7</v>
      </c>
      <c r="I88" s="15">
        <v>0.68</v>
      </c>
      <c r="J88" s="15">
        <v>0.68</v>
      </c>
      <c r="M88" s="15" t="s">
        <v>458</v>
      </c>
      <c r="N88" s="15">
        <v>0.69</v>
      </c>
      <c r="O88" s="15">
        <v>0.67</v>
      </c>
      <c r="P88" s="15">
        <v>0.67</v>
      </c>
      <c r="S88" s="15" t="s">
        <v>458</v>
      </c>
      <c r="T88" s="15">
        <v>0.68</v>
      </c>
      <c r="U88" s="15">
        <v>0.68</v>
      </c>
      <c r="V88" s="15">
        <v>0.68</v>
      </c>
      <c r="AI88" s="15"/>
      <c r="AJ88" s="15"/>
    </row>
    <row r="89" spans="1:36" x14ac:dyDescent="0.35">
      <c r="A89" s="15" t="s">
        <v>459</v>
      </c>
      <c r="B89" s="15"/>
      <c r="C89" s="15"/>
      <c r="D89" s="8">
        <v>0.79</v>
      </c>
      <c r="G89" s="15" t="s">
        <v>459</v>
      </c>
      <c r="H89" s="15"/>
      <c r="I89" s="15"/>
      <c r="J89" s="15">
        <v>0.68</v>
      </c>
      <c r="M89" s="15" t="s">
        <v>459</v>
      </c>
      <c r="N89" s="15"/>
      <c r="O89" s="15"/>
      <c r="P89" s="15">
        <v>0.67</v>
      </c>
      <c r="S89" s="15" t="s">
        <v>459</v>
      </c>
      <c r="T89" s="15"/>
      <c r="U89" s="15"/>
      <c r="V89" s="15">
        <v>0.68</v>
      </c>
      <c r="AI89" s="15"/>
      <c r="AJ89" s="15"/>
    </row>
    <row r="90" spans="1:36" x14ac:dyDescent="0.35">
      <c r="A90" s="15"/>
      <c r="B90" s="15"/>
      <c r="C90" s="15"/>
      <c r="D90" s="15"/>
      <c r="G90" s="15"/>
      <c r="H90" s="15"/>
      <c r="I90" s="15"/>
      <c r="J90" s="15"/>
      <c r="M90" s="15"/>
      <c r="N90" s="15"/>
      <c r="O90" s="15"/>
      <c r="P90" s="15"/>
      <c r="S90" s="15"/>
      <c r="T90" s="15"/>
      <c r="U90" s="15"/>
      <c r="V90" s="15"/>
      <c r="AI90" s="15"/>
      <c r="AJ90" s="15"/>
    </row>
    <row r="91" spans="1:36" x14ac:dyDescent="0.35">
      <c r="A91" s="8" t="s">
        <v>462</v>
      </c>
      <c r="B91" s="15" t="s">
        <v>454</v>
      </c>
      <c r="C91" s="15" t="s">
        <v>455</v>
      </c>
      <c r="D91" s="15" t="s">
        <v>456</v>
      </c>
      <c r="G91" s="8" t="s">
        <v>462</v>
      </c>
      <c r="H91" s="15" t="s">
        <v>454</v>
      </c>
      <c r="I91" s="15" t="s">
        <v>455</v>
      </c>
      <c r="J91" s="15" t="s">
        <v>456</v>
      </c>
      <c r="M91" s="8" t="s">
        <v>462</v>
      </c>
      <c r="N91" s="15" t="s">
        <v>454</v>
      </c>
      <c r="O91" s="15" t="s">
        <v>455</v>
      </c>
      <c r="P91" s="15" t="s">
        <v>456</v>
      </c>
      <c r="S91" s="8" t="s">
        <v>462</v>
      </c>
      <c r="T91" s="15" t="s">
        <v>454</v>
      </c>
      <c r="U91" s="15" t="s">
        <v>455</v>
      </c>
      <c r="V91" s="15" t="s">
        <v>456</v>
      </c>
      <c r="AI91" s="15"/>
      <c r="AJ91" s="15"/>
    </row>
    <row r="92" spans="1:36" x14ac:dyDescent="0.35">
      <c r="A92" s="15" t="s">
        <v>457</v>
      </c>
      <c r="B92" s="15">
        <v>0.54</v>
      </c>
      <c r="C92" s="15">
        <v>0.56000000000000005</v>
      </c>
      <c r="D92" s="15">
        <v>0.42</v>
      </c>
      <c r="G92" s="15" t="s">
        <v>457</v>
      </c>
      <c r="H92" s="15">
        <v>0.51</v>
      </c>
      <c r="I92" s="15">
        <v>0.51</v>
      </c>
      <c r="J92" s="15">
        <v>0.46</v>
      </c>
      <c r="M92" s="15" t="s">
        <v>457</v>
      </c>
      <c r="N92" s="15">
        <v>0.52</v>
      </c>
      <c r="O92" s="15">
        <v>0.52</v>
      </c>
      <c r="P92" s="15">
        <v>0.45</v>
      </c>
      <c r="S92" s="15" t="s">
        <v>457</v>
      </c>
      <c r="T92" s="15">
        <v>0.54</v>
      </c>
      <c r="U92" s="15">
        <v>0.53</v>
      </c>
      <c r="V92" s="15">
        <v>0.45</v>
      </c>
      <c r="AC92" s="15"/>
      <c r="AD92" s="15"/>
      <c r="AI92" s="15"/>
      <c r="AJ92" s="15"/>
    </row>
    <row r="93" spans="1:36" x14ac:dyDescent="0.35">
      <c r="A93" s="15" t="s">
        <v>458</v>
      </c>
      <c r="B93" s="15">
        <v>0.72</v>
      </c>
      <c r="C93" s="15">
        <v>0.43</v>
      </c>
      <c r="D93" s="15">
        <v>0.46</v>
      </c>
      <c r="G93" s="15" t="s">
        <v>458</v>
      </c>
      <c r="H93" s="15">
        <v>0.57999999999999996</v>
      </c>
      <c r="I93" s="15">
        <v>0.46</v>
      </c>
      <c r="J93" s="15">
        <v>0.47</v>
      </c>
      <c r="M93" s="15" t="s">
        <v>458</v>
      </c>
      <c r="N93" s="15">
        <v>0.57999999999999996</v>
      </c>
      <c r="O93" s="15">
        <v>0.45</v>
      </c>
      <c r="P93" s="15">
        <v>0.44</v>
      </c>
      <c r="S93" s="15" t="s">
        <v>458</v>
      </c>
      <c r="T93" s="15">
        <v>0.59</v>
      </c>
      <c r="U93" s="15">
        <v>0.46</v>
      </c>
      <c r="V93" s="15">
        <v>0.43</v>
      </c>
      <c r="AC93" s="15"/>
      <c r="AD93" s="15"/>
      <c r="AI93" s="15"/>
      <c r="AJ93" s="15"/>
    </row>
    <row r="94" spans="1:36" x14ac:dyDescent="0.35">
      <c r="A94" s="15" t="s">
        <v>459</v>
      </c>
      <c r="B94" s="15"/>
      <c r="C94" s="15"/>
      <c r="D94" s="15">
        <v>0.43</v>
      </c>
      <c r="G94" s="15" t="s">
        <v>459</v>
      </c>
      <c r="H94" s="15"/>
      <c r="I94" s="15"/>
      <c r="J94" s="15">
        <v>0.46</v>
      </c>
      <c r="M94" s="15" t="s">
        <v>459</v>
      </c>
      <c r="N94" s="15"/>
      <c r="O94" s="15"/>
      <c r="P94" s="15">
        <v>0.45</v>
      </c>
      <c r="S94" s="15" t="s">
        <v>459</v>
      </c>
      <c r="T94" s="15"/>
      <c r="U94" s="15"/>
      <c r="V94" s="15">
        <v>0.46</v>
      </c>
      <c r="AC94" s="15"/>
      <c r="AD94" s="15"/>
      <c r="AI94" s="15"/>
      <c r="AJ94" s="15"/>
    </row>
    <row r="95" spans="1:36" x14ac:dyDescent="0.35">
      <c r="AC95" s="15"/>
      <c r="AD95" s="15"/>
      <c r="AI95" s="15"/>
      <c r="AJ95" s="15"/>
    </row>
    <row r="96" spans="1:36" x14ac:dyDescent="0.35">
      <c r="A96" s="8" t="s">
        <v>467</v>
      </c>
      <c r="B96" s="15"/>
      <c r="C96" s="15"/>
      <c r="D96" s="15"/>
      <c r="G96" s="15"/>
      <c r="H96" s="15"/>
      <c r="I96" s="15"/>
      <c r="J96" s="15"/>
      <c r="M96" s="15"/>
      <c r="N96" s="15"/>
      <c r="O96" s="15"/>
      <c r="P96" s="15"/>
      <c r="Q96" s="15"/>
      <c r="R96" s="15"/>
      <c r="T96" s="15"/>
      <c r="U96" s="15"/>
      <c r="V96" s="15"/>
      <c r="AC96" s="15"/>
      <c r="AD96" s="15"/>
      <c r="AI96" s="15"/>
      <c r="AJ96" s="15"/>
    </row>
    <row r="97" spans="1:40" x14ac:dyDescent="0.35">
      <c r="A97" s="8" t="s">
        <v>460</v>
      </c>
      <c r="B97" s="15" t="s">
        <v>454</v>
      </c>
      <c r="C97" s="15" t="s">
        <v>455</v>
      </c>
      <c r="D97" s="15" t="s">
        <v>456</v>
      </c>
      <c r="G97" s="8" t="s">
        <v>460</v>
      </c>
      <c r="H97" s="15" t="s">
        <v>454</v>
      </c>
      <c r="I97" s="15" t="s">
        <v>455</v>
      </c>
      <c r="J97" s="15" t="s">
        <v>456</v>
      </c>
      <c r="M97" s="8" t="s">
        <v>460</v>
      </c>
      <c r="N97" s="15" t="s">
        <v>454</v>
      </c>
      <c r="O97" s="15" t="s">
        <v>455</v>
      </c>
      <c r="P97" s="15" t="s">
        <v>456</v>
      </c>
      <c r="Q97" s="15"/>
      <c r="R97" s="15"/>
      <c r="S97" s="8" t="s">
        <v>460</v>
      </c>
      <c r="T97" s="15" t="s">
        <v>454</v>
      </c>
      <c r="U97" s="15" t="s">
        <v>455</v>
      </c>
      <c r="V97" s="15" t="s">
        <v>456</v>
      </c>
      <c r="AC97" s="15"/>
      <c r="AD97" s="15"/>
      <c r="AI97" s="15"/>
      <c r="AJ97" s="15"/>
    </row>
    <row r="98" spans="1:40" x14ac:dyDescent="0.35">
      <c r="A98" s="15" t="s">
        <v>457</v>
      </c>
      <c r="B98" s="15">
        <v>0.57999999999999996</v>
      </c>
      <c r="C98" s="15">
        <v>0.56000000000000005</v>
      </c>
      <c r="D98" s="15">
        <v>0.56000000000000005</v>
      </c>
      <c r="G98" s="15" t="s">
        <v>457</v>
      </c>
      <c r="H98" s="15">
        <v>0.6</v>
      </c>
      <c r="I98" s="15">
        <v>0.57999999999999996</v>
      </c>
      <c r="J98" s="15">
        <v>0.57999999999999996</v>
      </c>
      <c r="M98" s="15" t="s">
        <v>457</v>
      </c>
      <c r="N98" s="15">
        <v>0.65</v>
      </c>
      <c r="O98" s="15">
        <v>0.61</v>
      </c>
      <c r="P98" s="15">
        <v>0.62</v>
      </c>
      <c r="Q98" s="15"/>
      <c r="R98" s="15"/>
      <c r="S98" s="15" t="s">
        <v>457</v>
      </c>
      <c r="T98" s="15">
        <v>0.65</v>
      </c>
      <c r="U98" s="15">
        <v>0.6</v>
      </c>
      <c r="V98" s="15">
        <v>0.6</v>
      </c>
      <c r="AC98" s="15"/>
      <c r="AD98" s="15"/>
      <c r="AI98" s="15"/>
      <c r="AJ98" s="15"/>
    </row>
    <row r="99" spans="1:40" x14ac:dyDescent="0.35">
      <c r="A99" s="15" t="s">
        <v>458</v>
      </c>
      <c r="B99" s="15">
        <v>0.72</v>
      </c>
      <c r="C99" s="15">
        <v>0.75</v>
      </c>
      <c r="D99" s="15">
        <v>0.73</v>
      </c>
      <c r="G99" s="15" t="s">
        <v>458</v>
      </c>
      <c r="H99" s="15">
        <v>0.65</v>
      </c>
      <c r="I99" s="15">
        <v>0.67</v>
      </c>
      <c r="J99" s="15">
        <v>0.65</v>
      </c>
      <c r="M99" s="15" t="s">
        <v>458</v>
      </c>
      <c r="N99" s="15">
        <v>0.68</v>
      </c>
      <c r="O99" s="15">
        <v>0.7</v>
      </c>
      <c r="P99" s="15">
        <v>0.68</v>
      </c>
      <c r="Q99" s="15"/>
      <c r="R99" s="15"/>
      <c r="S99" s="15" t="s">
        <v>458</v>
      </c>
      <c r="T99" s="15">
        <v>0.67</v>
      </c>
      <c r="U99" s="15">
        <v>0.68</v>
      </c>
      <c r="V99" s="15">
        <v>0.66</v>
      </c>
      <c r="AC99" s="15"/>
      <c r="AD99" s="15"/>
      <c r="AI99" s="15"/>
      <c r="AJ99" s="15"/>
    </row>
    <row r="100" spans="1:40" x14ac:dyDescent="0.35">
      <c r="A100" s="15" t="s">
        <v>459</v>
      </c>
      <c r="B100" s="15"/>
      <c r="C100" s="15"/>
      <c r="D100" s="8">
        <v>0.75</v>
      </c>
      <c r="G100" s="15" t="s">
        <v>459</v>
      </c>
      <c r="H100" s="15"/>
      <c r="I100" s="15"/>
      <c r="J100" s="15">
        <v>0.67</v>
      </c>
      <c r="M100" s="15" t="s">
        <v>459</v>
      </c>
      <c r="N100" s="15"/>
      <c r="O100" s="15"/>
      <c r="P100" s="8">
        <v>0.7</v>
      </c>
      <c r="Q100" s="15"/>
      <c r="R100" s="15"/>
      <c r="S100" s="15" t="s">
        <v>459</v>
      </c>
      <c r="T100" s="15"/>
      <c r="U100" s="15"/>
      <c r="V100" s="15">
        <v>0.68</v>
      </c>
      <c r="AC100" s="15"/>
      <c r="AD100" s="15"/>
      <c r="AE100" s="15"/>
      <c r="AF100" s="15"/>
      <c r="AG100" s="15"/>
      <c r="AH100" s="15"/>
      <c r="AI100" s="15"/>
      <c r="AJ100" s="15"/>
      <c r="AK100" s="15"/>
      <c r="AL100" s="15"/>
      <c r="AM100" s="15"/>
      <c r="AN100" s="15"/>
    </row>
    <row r="101" spans="1:40" x14ac:dyDescent="0.35">
      <c r="A101" s="15"/>
      <c r="B101" s="15"/>
      <c r="C101" s="15"/>
      <c r="D101" s="15"/>
      <c r="G101" s="15"/>
      <c r="H101" s="15"/>
      <c r="I101" s="15"/>
      <c r="J101" s="15"/>
      <c r="M101" s="15"/>
      <c r="N101" s="15"/>
      <c r="O101" s="15"/>
      <c r="P101" s="15"/>
      <c r="Q101" s="15"/>
      <c r="R101" s="15"/>
      <c r="S101" s="15"/>
      <c r="T101" s="15"/>
      <c r="U101" s="15"/>
      <c r="V101" s="15"/>
      <c r="AC101" s="15"/>
      <c r="AD101" s="15"/>
      <c r="AE101" s="15"/>
      <c r="AF101" s="15"/>
      <c r="AG101" s="15"/>
      <c r="AH101" s="15"/>
      <c r="AI101" s="15"/>
      <c r="AJ101" s="15"/>
      <c r="AK101" s="15"/>
      <c r="AL101" s="15"/>
      <c r="AM101" s="15"/>
      <c r="AN101" s="15"/>
    </row>
    <row r="102" spans="1:40" x14ac:dyDescent="0.35">
      <c r="A102" s="8" t="s">
        <v>461</v>
      </c>
      <c r="B102" s="15" t="s">
        <v>454</v>
      </c>
      <c r="C102" s="15" t="s">
        <v>455</v>
      </c>
      <c r="D102" s="15" t="s">
        <v>456</v>
      </c>
      <c r="G102" s="8" t="s">
        <v>461</v>
      </c>
      <c r="H102" s="15" t="s">
        <v>454</v>
      </c>
      <c r="I102" s="15" t="s">
        <v>455</v>
      </c>
      <c r="J102" s="15" t="s">
        <v>456</v>
      </c>
      <c r="M102" s="8" t="s">
        <v>461</v>
      </c>
      <c r="N102" s="15" t="s">
        <v>454</v>
      </c>
      <c r="O102" s="15" t="s">
        <v>455</v>
      </c>
      <c r="P102" s="15" t="s">
        <v>456</v>
      </c>
      <c r="Q102" s="15"/>
      <c r="R102" s="15"/>
      <c r="S102" s="8" t="s">
        <v>461</v>
      </c>
      <c r="T102" s="15" t="s">
        <v>454</v>
      </c>
      <c r="U102" s="15" t="s">
        <v>455</v>
      </c>
      <c r="V102" s="15" t="s">
        <v>456</v>
      </c>
      <c r="AC102" s="15"/>
      <c r="AD102" s="15"/>
      <c r="AE102" s="15"/>
      <c r="AF102" s="15"/>
      <c r="AG102" s="15"/>
      <c r="AH102" s="15"/>
      <c r="AI102" s="15"/>
      <c r="AJ102" s="15"/>
      <c r="AK102" s="15"/>
      <c r="AL102" s="15"/>
      <c r="AM102" s="15"/>
      <c r="AN102" s="15"/>
    </row>
    <row r="103" spans="1:40" x14ac:dyDescent="0.35">
      <c r="A103" s="15" t="s">
        <v>457</v>
      </c>
      <c r="B103" s="15">
        <v>0.54</v>
      </c>
      <c r="C103" s="15">
        <v>0.54</v>
      </c>
      <c r="D103" s="15">
        <v>0.54</v>
      </c>
      <c r="G103" s="15" t="s">
        <v>457</v>
      </c>
      <c r="H103" s="15">
        <v>0.61</v>
      </c>
      <c r="I103" s="15">
        <v>0.6</v>
      </c>
      <c r="J103" s="15">
        <v>0.6</v>
      </c>
      <c r="M103" s="15" t="s">
        <v>457</v>
      </c>
      <c r="N103" s="15">
        <v>0.65</v>
      </c>
      <c r="O103" s="15">
        <v>0.63</v>
      </c>
      <c r="P103" s="15">
        <v>0.64</v>
      </c>
      <c r="Q103" s="15"/>
      <c r="R103" s="15"/>
      <c r="S103" s="15" t="s">
        <v>457</v>
      </c>
      <c r="T103" s="15">
        <v>0.62</v>
      </c>
      <c r="U103" s="15">
        <v>0.61</v>
      </c>
      <c r="V103" s="15">
        <v>0.61</v>
      </c>
      <c r="AC103" s="15"/>
      <c r="AD103" s="15"/>
      <c r="AE103" s="15"/>
      <c r="AF103" s="15"/>
      <c r="AG103" s="15"/>
      <c r="AH103" s="15"/>
      <c r="AI103" s="15"/>
      <c r="AJ103" s="15"/>
      <c r="AK103" s="15"/>
      <c r="AL103" s="15"/>
      <c r="AM103" s="15"/>
      <c r="AN103" s="15"/>
    </row>
    <row r="104" spans="1:40" x14ac:dyDescent="0.35">
      <c r="A104" s="15" t="s">
        <v>458</v>
      </c>
      <c r="B104" s="15">
        <v>0.7</v>
      </c>
      <c r="C104" s="15">
        <v>0.69</v>
      </c>
      <c r="D104" s="15">
        <v>0.7</v>
      </c>
      <c r="G104" s="15" t="s">
        <v>458</v>
      </c>
      <c r="H104" s="15">
        <v>0.66</v>
      </c>
      <c r="I104" s="15">
        <v>0.67</v>
      </c>
      <c r="J104" s="15">
        <v>0.66</v>
      </c>
      <c r="M104" s="15" t="s">
        <v>458</v>
      </c>
      <c r="N104" s="15">
        <v>0.68</v>
      </c>
      <c r="O104" s="15">
        <v>0.69</v>
      </c>
      <c r="P104" s="15">
        <v>0.69</v>
      </c>
      <c r="Q104" s="15"/>
      <c r="R104" s="15"/>
      <c r="S104" s="15" t="s">
        <v>458</v>
      </c>
      <c r="T104" s="15">
        <v>0.65</v>
      </c>
      <c r="U104" s="15">
        <v>0.66</v>
      </c>
      <c r="V104" s="15">
        <v>0.65</v>
      </c>
      <c r="AC104" s="15"/>
      <c r="AD104" s="15"/>
      <c r="AE104" s="15"/>
      <c r="AF104" s="15"/>
      <c r="AG104" s="15"/>
      <c r="AH104" s="15"/>
      <c r="AI104" s="15"/>
      <c r="AJ104" s="15"/>
      <c r="AK104" s="15"/>
      <c r="AL104" s="15"/>
      <c r="AM104" s="15"/>
      <c r="AN104" s="15"/>
    </row>
    <row r="105" spans="1:40" x14ac:dyDescent="0.35">
      <c r="A105" s="15" t="s">
        <v>459</v>
      </c>
      <c r="B105" s="15"/>
      <c r="C105" s="15"/>
      <c r="D105" s="15">
        <v>0.69</v>
      </c>
      <c r="G105" s="15" t="s">
        <v>459</v>
      </c>
      <c r="H105" s="15"/>
      <c r="I105" s="15"/>
      <c r="J105" s="15">
        <v>0.67</v>
      </c>
      <c r="M105" s="15" t="s">
        <v>459</v>
      </c>
      <c r="N105" s="15"/>
      <c r="O105" s="15"/>
      <c r="P105" s="15">
        <v>0.69</v>
      </c>
      <c r="Q105" s="15"/>
      <c r="R105" s="15"/>
      <c r="S105" s="15" t="s">
        <v>459</v>
      </c>
      <c r="T105" s="15"/>
      <c r="U105" s="15"/>
      <c r="V105" s="15">
        <v>0.66</v>
      </c>
      <c r="AC105" s="15"/>
      <c r="AD105" s="15"/>
      <c r="AE105" s="15"/>
      <c r="AF105" s="15"/>
      <c r="AG105" s="15"/>
      <c r="AH105" s="15"/>
      <c r="AI105" s="15"/>
      <c r="AJ105" s="15"/>
      <c r="AK105" s="15"/>
      <c r="AL105" s="15"/>
      <c r="AM105" s="15"/>
      <c r="AN105" s="15"/>
    </row>
    <row r="106" spans="1:40" x14ac:dyDescent="0.35">
      <c r="A106" s="15"/>
      <c r="B106" s="15"/>
      <c r="C106" s="15"/>
      <c r="D106" s="15"/>
      <c r="G106" s="15"/>
      <c r="H106" s="15"/>
      <c r="I106" s="15"/>
      <c r="J106" s="15"/>
      <c r="M106" s="15"/>
      <c r="N106" s="15"/>
      <c r="O106" s="15"/>
      <c r="P106" s="15"/>
      <c r="Q106" s="15"/>
      <c r="R106" s="15"/>
      <c r="S106" s="15"/>
      <c r="T106" s="15"/>
      <c r="U106" s="15"/>
      <c r="V106" s="15"/>
      <c r="AC106" s="15"/>
      <c r="AD106" s="15"/>
      <c r="AE106" s="15"/>
      <c r="AF106" s="15"/>
      <c r="AG106" s="15"/>
      <c r="AH106" s="15"/>
      <c r="AI106" s="15"/>
      <c r="AJ106" s="15"/>
      <c r="AK106" s="15"/>
      <c r="AL106" s="15"/>
      <c r="AM106" s="15"/>
      <c r="AN106" s="15"/>
    </row>
    <row r="107" spans="1:40" x14ac:dyDescent="0.35">
      <c r="A107" s="8" t="s">
        <v>462</v>
      </c>
      <c r="B107" s="15" t="s">
        <v>454</v>
      </c>
      <c r="C107" s="15" t="s">
        <v>455</v>
      </c>
      <c r="D107" s="15" t="s">
        <v>456</v>
      </c>
      <c r="G107" s="8" t="s">
        <v>462</v>
      </c>
      <c r="H107" s="15" t="s">
        <v>454</v>
      </c>
      <c r="I107" s="15" t="s">
        <v>455</v>
      </c>
      <c r="J107" s="15" t="s">
        <v>456</v>
      </c>
      <c r="M107" s="8" t="s">
        <v>462</v>
      </c>
      <c r="N107" s="15" t="s">
        <v>454</v>
      </c>
      <c r="O107" s="15" t="s">
        <v>455</v>
      </c>
      <c r="P107" s="15" t="s">
        <v>456</v>
      </c>
      <c r="Q107" s="15"/>
      <c r="R107" s="15"/>
      <c r="S107" s="8" t="s">
        <v>462</v>
      </c>
      <c r="T107" s="15" t="s">
        <v>454</v>
      </c>
      <c r="U107" s="15" t="s">
        <v>455</v>
      </c>
      <c r="V107" s="15" t="s">
        <v>456</v>
      </c>
      <c r="AC107" s="15"/>
      <c r="AD107" s="15"/>
      <c r="AE107" s="15"/>
      <c r="AF107" s="15"/>
      <c r="AG107" s="15"/>
      <c r="AH107" s="15"/>
      <c r="AI107" s="15"/>
      <c r="AJ107" s="15"/>
      <c r="AK107" s="15"/>
      <c r="AL107" s="15"/>
      <c r="AM107" s="15"/>
      <c r="AN107" s="15"/>
    </row>
    <row r="108" spans="1:40" x14ac:dyDescent="0.35">
      <c r="A108" s="15" t="s">
        <v>457</v>
      </c>
      <c r="B108" s="15">
        <v>0.54</v>
      </c>
      <c r="C108" s="15">
        <v>0.54</v>
      </c>
      <c r="D108" s="15">
        <v>0.54</v>
      </c>
      <c r="G108" s="15" t="s">
        <v>457</v>
      </c>
      <c r="H108" s="15">
        <v>0.57999999999999996</v>
      </c>
      <c r="I108" s="15">
        <v>0.59</v>
      </c>
      <c r="J108" s="15">
        <v>0.57999999999999996</v>
      </c>
      <c r="M108" s="15" t="s">
        <v>457</v>
      </c>
      <c r="N108" s="15">
        <v>0.65</v>
      </c>
      <c r="O108" s="15">
        <v>0.66</v>
      </c>
      <c r="P108" s="15">
        <v>0.65</v>
      </c>
      <c r="Q108" s="15"/>
      <c r="R108" s="15"/>
      <c r="S108" s="15" t="s">
        <v>457</v>
      </c>
      <c r="T108" s="15">
        <v>0.62</v>
      </c>
      <c r="U108" s="15">
        <v>0.61</v>
      </c>
      <c r="V108" s="15">
        <v>0.61</v>
      </c>
      <c r="AC108" s="15"/>
      <c r="AD108" s="15"/>
      <c r="AE108" s="15"/>
      <c r="AF108" s="15"/>
      <c r="AG108" s="15"/>
      <c r="AH108" s="15"/>
      <c r="AI108" s="15"/>
      <c r="AJ108" s="15"/>
      <c r="AK108" s="15"/>
      <c r="AL108" s="15"/>
      <c r="AM108" s="15"/>
      <c r="AN108" s="15"/>
    </row>
    <row r="109" spans="1:40" x14ac:dyDescent="0.35">
      <c r="A109" s="15" t="s">
        <v>458</v>
      </c>
      <c r="B109" s="15">
        <v>0.7</v>
      </c>
      <c r="C109" s="15">
        <v>0.67</v>
      </c>
      <c r="D109" s="15">
        <v>0.68</v>
      </c>
      <c r="G109" s="15" t="s">
        <v>458</v>
      </c>
      <c r="H109" s="15">
        <v>0.64</v>
      </c>
      <c r="I109" s="15">
        <v>0.61</v>
      </c>
      <c r="J109" s="15">
        <v>0.62</v>
      </c>
      <c r="M109" s="15" t="s">
        <v>458</v>
      </c>
      <c r="N109" s="15">
        <v>0.7</v>
      </c>
      <c r="O109" s="15">
        <v>0.67</v>
      </c>
      <c r="P109" s="15">
        <v>0.68</v>
      </c>
      <c r="Q109" s="15"/>
      <c r="R109" s="15"/>
      <c r="S109" s="15" t="s">
        <v>458</v>
      </c>
      <c r="T109" s="15">
        <v>0.65</v>
      </c>
      <c r="U109" s="15">
        <v>0.66</v>
      </c>
      <c r="V109" s="15">
        <v>0.65</v>
      </c>
      <c r="AC109" s="15"/>
      <c r="AD109" s="15"/>
      <c r="AE109" s="15"/>
      <c r="AF109" s="15"/>
      <c r="AG109" s="15"/>
      <c r="AH109" s="15"/>
      <c r="AI109" s="15"/>
      <c r="AJ109" s="15"/>
      <c r="AK109" s="15"/>
      <c r="AL109" s="15"/>
      <c r="AM109" s="15"/>
      <c r="AN109" s="15"/>
    </row>
    <row r="110" spans="1:40" x14ac:dyDescent="0.35">
      <c r="A110" s="15" t="s">
        <v>459</v>
      </c>
      <c r="B110" s="15"/>
      <c r="C110" s="15"/>
      <c r="D110" s="15">
        <v>0.67</v>
      </c>
      <c r="G110" s="15" t="s">
        <v>459</v>
      </c>
      <c r="H110" s="15"/>
      <c r="I110" s="15"/>
      <c r="J110" s="15">
        <v>0.61</v>
      </c>
      <c r="M110" s="15" t="s">
        <v>459</v>
      </c>
      <c r="N110" s="15"/>
      <c r="O110" s="15"/>
      <c r="P110" s="15">
        <v>0.67</v>
      </c>
      <c r="Q110" s="15"/>
      <c r="R110" s="15"/>
      <c r="S110" s="15" t="s">
        <v>459</v>
      </c>
      <c r="T110" s="15"/>
      <c r="U110" s="15"/>
      <c r="V110" s="15">
        <v>0.66</v>
      </c>
      <c r="AC110" s="15"/>
      <c r="AD110" s="15"/>
      <c r="AE110" s="15"/>
      <c r="AF110" s="15"/>
      <c r="AG110" s="15"/>
      <c r="AH110" s="15"/>
      <c r="AI110" s="15"/>
      <c r="AJ110" s="15"/>
      <c r="AK110" s="15"/>
      <c r="AL110" s="15"/>
      <c r="AM110" s="15"/>
      <c r="AN110" s="15"/>
    </row>
    <row r="111" spans="1:40" x14ac:dyDescent="0.35">
      <c r="A111" s="15"/>
      <c r="B111" s="15"/>
      <c r="C111" s="15"/>
      <c r="D111" s="15"/>
      <c r="G111" s="15"/>
      <c r="H111" s="15"/>
      <c r="I111" s="15"/>
      <c r="J111" s="15"/>
      <c r="M111" s="15"/>
      <c r="N111" s="15"/>
      <c r="O111" s="15"/>
      <c r="P111" s="15"/>
      <c r="Q111" s="15"/>
      <c r="R111" s="15"/>
      <c r="S111" s="15"/>
      <c r="T111" s="15"/>
      <c r="U111" s="15"/>
      <c r="V111" s="15"/>
      <c r="AC111" s="15"/>
      <c r="AD111" s="15"/>
      <c r="AE111" s="15"/>
      <c r="AF111" s="15"/>
      <c r="AG111" s="15"/>
      <c r="AH111" s="15"/>
      <c r="AI111" s="15"/>
      <c r="AJ111" s="15"/>
      <c r="AK111" s="15"/>
      <c r="AL111" s="15"/>
      <c r="AM111" s="15"/>
      <c r="AN111" s="15"/>
    </row>
    <row r="112" spans="1:40" x14ac:dyDescent="0.35">
      <c r="A112" s="8" t="s">
        <v>464</v>
      </c>
      <c r="B112" s="15" t="s">
        <v>454</v>
      </c>
      <c r="C112" s="15" t="s">
        <v>455</v>
      </c>
      <c r="D112" s="15" t="s">
        <v>456</v>
      </c>
      <c r="G112" s="8" t="s">
        <v>464</v>
      </c>
      <c r="H112" s="15" t="s">
        <v>454</v>
      </c>
      <c r="I112" s="15" t="s">
        <v>455</v>
      </c>
      <c r="J112" s="15" t="s">
        <v>456</v>
      </c>
      <c r="M112" s="8" t="s">
        <v>464</v>
      </c>
      <c r="N112" s="15" t="s">
        <v>454</v>
      </c>
      <c r="O112" s="15" t="s">
        <v>455</v>
      </c>
      <c r="P112" s="15" t="s">
        <v>456</v>
      </c>
      <c r="Q112" s="15"/>
      <c r="R112" s="15"/>
      <c r="S112" s="8" t="s">
        <v>464</v>
      </c>
      <c r="T112" s="15" t="s">
        <v>454</v>
      </c>
      <c r="U112" s="15" t="s">
        <v>455</v>
      </c>
      <c r="V112" s="15" t="s">
        <v>456</v>
      </c>
      <c r="AC112" s="15"/>
      <c r="AD112" s="15"/>
      <c r="AE112" s="15"/>
      <c r="AF112" s="15"/>
      <c r="AG112" s="15"/>
      <c r="AH112" s="15"/>
      <c r="AI112" s="15"/>
      <c r="AJ112" s="15"/>
      <c r="AK112" s="15"/>
      <c r="AL112" s="15"/>
      <c r="AM112" s="15"/>
      <c r="AN112" s="15"/>
    </row>
    <row r="113" spans="1:40" x14ac:dyDescent="0.35">
      <c r="A113" s="15" t="s">
        <v>457</v>
      </c>
      <c r="B113" s="15">
        <v>0.52</v>
      </c>
      <c r="C113" s="15">
        <v>0.52</v>
      </c>
      <c r="D113" s="15">
        <v>0.52</v>
      </c>
      <c r="G113" s="15" t="s">
        <v>457</v>
      </c>
      <c r="H113" s="15">
        <v>0.47</v>
      </c>
      <c r="I113" s="15">
        <v>0.47</v>
      </c>
      <c r="J113" s="15">
        <v>0.47</v>
      </c>
      <c r="M113" s="15" t="s">
        <v>457</v>
      </c>
      <c r="N113" s="15">
        <v>0.56000000000000005</v>
      </c>
      <c r="O113" s="15">
        <v>0.52</v>
      </c>
      <c r="P113" s="15">
        <v>0.47</v>
      </c>
      <c r="Q113" s="15"/>
      <c r="R113" s="15"/>
      <c r="S113" s="15" t="s">
        <v>457</v>
      </c>
      <c r="T113" s="15">
        <v>0.51</v>
      </c>
      <c r="U113" s="15">
        <v>0.5</v>
      </c>
      <c r="V113" s="15">
        <v>0.44</v>
      </c>
      <c r="AC113" s="15"/>
      <c r="AD113" s="15"/>
      <c r="AE113" s="15"/>
      <c r="AF113" s="15"/>
      <c r="AG113" s="15"/>
      <c r="AH113" s="15"/>
      <c r="AI113" s="15"/>
      <c r="AJ113" s="15"/>
      <c r="AK113" s="15"/>
      <c r="AL113" s="15"/>
      <c r="AM113" s="15"/>
      <c r="AN113" s="15"/>
    </row>
    <row r="114" spans="1:40" x14ac:dyDescent="0.35">
      <c r="A114" s="15" t="s">
        <v>458</v>
      </c>
      <c r="B114" s="15">
        <v>0.74</v>
      </c>
      <c r="C114" s="15">
        <v>0.73</v>
      </c>
      <c r="D114" s="15">
        <v>0.73</v>
      </c>
      <c r="G114" s="15" t="s">
        <v>458</v>
      </c>
      <c r="H114" s="15">
        <v>0.57999999999999996</v>
      </c>
      <c r="I114" s="15">
        <v>0.61</v>
      </c>
      <c r="J114" s="15">
        <v>0.59</v>
      </c>
      <c r="M114" s="15" t="s">
        <v>458</v>
      </c>
      <c r="N114" s="15">
        <v>0.6</v>
      </c>
      <c r="O114" s="15">
        <v>0.66</v>
      </c>
      <c r="P114" s="15">
        <v>0.57999999999999996</v>
      </c>
      <c r="Q114" s="15"/>
      <c r="R114" s="15"/>
      <c r="S114" s="15" t="s">
        <v>458</v>
      </c>
      <c r="T114" s="15">
        <v>0.56000000000000005</v>
      </c>
      <c r="U114" s="15">
        <v>0.65</v>
      </c>
      <c r="V114" s="15">
        <v>0.56000000000000005</v>
      </c>
      <c r="AC114" s="15"/>
      <c r="AD114" s="15"/>
      <c r="AE114" s="15"/>
      <c r="AF114" s="15"/>
      <c r="AG114" s="15"/>
      <c r="AH114" s="15"/>
      <c r="AI114" s="15"/>
      <c r="AJ114" s="15"/>
      <c r="AK114" s="15"/>
      <c r="AL114" s="15"/>
      <c r="AM114" s="15"/>
      <c r="AN114" s="15"/>
    </row>
    <row r="115" spans="1:40" x14ac:dyDescent="0.35">
      <c r="A115" s="15" t="s">
        <v>459</v>
      </c>
      <c r="B115" s="15"/>
      <c r="C115" s="15"/>
      <c r="D115" s="8">
        <v>0.73</v>
      </c>
      <c r="G115" s="15" t="s">
        <v>459</v>
      </c>
      <c r="H115" s="15"/>
      <c r="I115" s="15"/>
      <c r="J115" s="15">
        <v>0.61</v>
      </c>
      <c r="M115" s="15" t="s">
        <v>459</v>
      </c>
      <c r="N115" s="15"/>
      <c r="O115" s="15"/>
      <c r="P115" s="15">
        <v>0.66</v>
      </c>
      <c r="Q115" s="15"/>
      <c r="R115" s="15"/>
      <c r="S115" s="15" t="s">
        <v>459</v>
      </c>
      <c r="T115" s="15"/>
      <c r="U115" s="15"/>
      <c r="V115" s="15">
        <v>0.65</v>
      </c>
      <c r="AC115" s="15"/>
      <c r="AD115" s="15"/>
      <c r="AE115" s="15"/>
      <c r="AF115" s="15"/>
      <c r="AG115" s="15"/>
      <c r="AH115" s="15"/>
      <c r="AI115" s="15"/>
      <c r="AJ115" s="15"/>
      <c r="AK115" s="15"/>
      <c r="AL115" s="15"/>
      <c r="AM115" s="15"/>
      <c r="AN115" s="15"/>
    </row>
    <row r="118" spans="1:40" x14ac:dyDescent="0.35">
      <c r="A118" s="15"/>
      <c r="B118" s="15"/>
      <c r="C118" s="8"/>
    </row>
    <row r="119" spans="1:40" x14ac:dyDescent="0.35">
      <c r="A119" s="15"/>
      <c r="B119" s="15"/>
      <c r="C119" s="8"/>
    </row>
    <row r="120" spans="1:40" x14ac:dyDescent="0.35">
      <c r="A120" s="15"/>
      <c r="B120" s="15"/>
      <c r="C120" s="15"/>
    </row>
  </sheetData>
  <mergeCells count="50">
    <mergeCell ref="AJ4:AJ7"/>
    <mergeCell ref="AJ8:AJ11"/>
    <mergeCell ref="AJ12:AJ15"/>
    <mergeCell ref="AJ18:AJ19"/>
    <mergeCell ref="AH28:AH31"/>
    <mergeCell ref="Y28:Y31"/>
    <mergeCell ref="AJ2:AJ3"/>
    <mergeCell ref="Y20:Y23"/>
    <mergeCell ref="AG4:AG7"/>
    <mergeCell ref="AH4:AH7"/>
    <mergeCell ref="AG8:AG11"/>
    <mergeCell ref="AH8:AH11"/>
    <mergeCell ref="AG18:AH18"/>
    <mergeCell ref="AG20:AG23"/>
    <mergeCell ref="AH20:AH23"/>
    <mergeCell ref="AG24:AG27"/>
    <mergeCell ref="AH24:AH27"/>
    <mergeCell ref="AG28:AG31"/>
    <mergeCell ref="AJ20:AJ23"/>
    <mergeCell ref="AJ24:AJ27"/>
    <mergeCell ref="AJ28:AJ31"/>
    <mergeCell ref="Y8:Y11"/>
    <mergeCell ref="AG2:AH2"/>
    <mergeCell ref="AG12:AG15"/>
    <mergeCell ref="AH12:AH15"/>
    <mergeCell ref="Y24:Y27"/>
    <mergeCell ref="AA2:AC2"/>
    <mergeCell ref="AD2:AF2"/>
    <mergeCell ref="Y2:Y3"/>
    <mergeCell ref="Z2:Z3"/>
    <mergeCell ref="Y4:Y7"/>
    <mergeCell ref="Y12:Y15"/>
    <mergeCell ref="Y18:Y19"/>
    <mergeCell ref="Z18:Z19"/>
    <mergeCell ref="AA18:AC18"/>
    <mergeCell ref="AD18:AF18"/>
    <mergeCell ref="AR2:AS2"/>
    <mergeCell ref="AR4:AR7"/>
    <mergeCell ref="AS4:AS7"/>
    <mergeCell ref="AR8:AR11"/>
    <mergeCell ref="AS8:AS11"/>
    <mergeCell ref="AR24:AR27"/>
    <mergeCell ref="AS24:AS27"/>
    <mergeCell ref="AR28:AR31"/>
    <mergeCell ref="AS28:AS31"/>
    <mergeCell ref="AR12:AR15"/>
    <mergeCell ref="AS12:AS15"/>
    <mergeCell ref="AR18:AS18"/>
    <mergeCell ref="AR20:AR23"/>
    <mergeCell ref="AS20:AS23"/>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5121" r:id="rId4">
          <objectPr defaultSize="0" autoPict="0" r:id="rId5">
            <anchor moveWithCells="1">
              <from>
                <xdr:col>23</xdr:col>
                <xdr:colOff>546100</xdr:colOff>
                <xdr:row>38</xdr:row>
                <xdr:rowOff>171450</xdr:rowOff>
              </from>
              <to>
                <xdr:col>29</xdr:col>
                <xdr:colOff>565150</xdr:colOff>
                <xdr:row>71</xdr:row>
                <xdr:rowOff>95250</xdr:rowOff>
              </to>
            </anchor>
          </objectPr>
        </oleObject>
      </mc:Choice>
      <mc:Fallback>
        <oleObject progId="Visio.Drawing.11" shapeId="5121"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D28A-6DB9-4266-9F52-3121D1EA75F3}">
  <dimension ref="A1:O28"/>
  <sheetViews>
    <sheetView zoomScale="41" zoomScaleNormal="100" workbookViewId="0">
      <selection activeCell="Q37" sqref="Q37"/>
    </sheetView>
  </sheetViews>
  <sheetFormatPr defaultRowHeight="14.5" x14ac:dyDescent="0.35"/>
  <sheetData>
    <row r="1" spans="1:15" x14ac:dyDescent="0.35">
      <c r="A1" s="8" t="s">
        <v>30</v>
      </c>
      <c r="O1" s="8" t="s">
        <v>255</v>
      </c>
    </row>
    <row r="28" spans="1:1" x14ac:dyDescent="0.35">
      <c r="A28" s="8" t="s">
        <v>31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pre-processing</vt:lpstr>
      <vt:lpstr>Cosine</vt:lpstr>
      <vt:lpstr>LDA</vt:lpstr>
      <vt:lpstr>Evaluation</vt:lpstr>
      <vt:lpstr>Semantic</vt:lpstr>
      <vt:lpstr>Category Detection</vt:lpstr>
      <vt:lpstr>Sentiment Polarity</vt:lpstr>
      <vt:lpstr>Count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Dinda Adimanggala</dc:creator>
  <cp:lastModifiedBy>Dinda Adimanggala</cp:lastModifiedBy>
  <dcterms:created xsi:type="dcterms:W3CDTF">2015-06-05T18:17:20Z</dcterms:created>
  <dcterms:modified xsi:type="dcterms:W3CDTF">2021-07-13T11:26:30Z</dcterms:modified>
</cp:coreProperties>
</file>