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dineshchandgr\Desktop\Advanced Excel\"/>
    </mc:Choice>
  </mc:AlternateContent>
  <xr:revisionPtr revIDLastSave="0" documentId="8_{80814A19-438D-4E2A-BA87-91B66DBA11EB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Sheet9" sheetId="14" r:id="rId1"/>
    <sheet name="Sheet16" sheetId="21" r:id="rId2"/>
    <sheet name="Sheet1" sheetId="6" r:id="rId3"/>
    <sheet name="sheet1-pivot" sheetId="12" r:id="rId4"/>
    <sheet name="Sheet2" sheetId="7" r:id="rId5"/>
    <sheet name="Sheet6" sheetId="11" r:id="rId6"/>
    <sheet name="Sheet3" sheetId="8" r:id="rId7"/>
    <sheet name="Sheet4" sheetId="9" r:id="rId8"/>
    <sheet name="Sheet5" sheetId="10" r:id="rId9"/>
    <sheet name="Sheet8" sheetId="13" r:id="rId10"/>
    <sheet name="Sheet10" sheetId="15" r:id="rId11"/>
    <sheet name="Sheet11" sheetId="16" r:id="rId12"/>
    <sheet name="Sheet14" sheetId="19" r:id="rId13"/>
    <sheet name="Sheet12" sheetId="17" r:id="rId14"/>
    <sheet name="Sheet13" sheetId="18" r:id="rId15"/>
    <sheet name="Sheet15" sheetId="20" r:id="rId16"/>
  </sheets>
  <definedNames>
    <definedName name="_xlnm._FilterDatabase" localSheetId="6" hidden="1">Sheet3!$A$1:$C$16</definedName>
    <definedName name="_xlchart.v1.0" hidden="1">Sheet2!$A$2:$A$13</definedName>
    <definedName name="_xlchart.v1.1" hidden="1">Sheet2!$B$2:$B$13</definedName>
    <definedName name="_xlchart.v1.2" hidden="1">Sheet2!$C$2:$C$13</definedName>
    <definedName name="_xlchart.v1.3" hidden="1">Sheet2!$A$2:$A$13</definedName>
    <definedName name="_xlchart.v1.4" hidden="1">Sheet2!$B$2:$B$13</definedName>
    <definedName name="_xlchart.v1.5" hidden="1">Sheet2!$C$2:$C$13</definedName>
  </definedNames>
  <calcPr calcId="191029"/>
  <pivotCaches>
    <pivotCache cacheId="51" r:id="rId17"/>
    <pivotCache cacheId="56" r:id="rId18"/>
    <pivotCache cacheId="106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4" i="20" l="1"/>
  <c r="L47" i="20"/>
  <c r="L46" i="20"/>
  <c r="L44" i="20"/>
  <c r="L43" i="20"/>
  <c r="L41" i="20"/>
  <c r="L40" i="20"/>
  <c r="F28" i="20"/>
  <c r="F24" i="20"/>
  <c r="Q2" i="20"/>
  <c r="Q3" i="20"/>
  <c r="Q4" i="20"/>
  <c r="Q5" i="20"/>
  <c r="Q6" i="20"/>
  <c r="Q7" i="20"/>
  <c r="Q8" i="20"/>
  <c r="Q9" i="20"/>
  <c r="Q10" i="20"/>
  <c r="Q11" i="20"/>
  <c r="Q12" i="20"/>
  <c r="Q13" i="20"/>
  <c r="Q14" i="20"/>
  <c r="Q15" i="20"/>
  <c r="Q16" i="20"/>
  <c r="K5" i="10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J6" i="10"/>
  <c r="J7" i="10"/>
  <c r="J8" i="10" s="1"/>
  <c r="J9" i="10" s="1"/>
  <c r="J10" i="10" s="1"/>
  <c r="J11" i="10" s="1"/>
  <c r="J12" i="10" s="1"/>
  <c r="J13" i="10" s="1"/>
  <c r="J14" i="10" s="1"/>
  <c r="J15" i="10" s="1"/>
  <c r="J5" i="10"/>
  <c r="B3" i="8" l="1"/>
  <c r="B5" i="8"/>
  <c r="B6" i="8" s="1"/>
  <c r="B7" i="8" s="1"/>
  <c r="B8" i="8" s="1"/>
  <c r="B9" i="8" s="1"/>
  <c r="B10" i="8" s="1"/>
  <c r="B11" i="8" s="1"/>
  <c r="B12" i="8" s="1"/>
  <c r="B13" i="8" s="1"/>
  <c r="C3" i="8"/>
  <c r="C5" i="8" s="1"/>
  <c r="C6" i="8" s="1"/>
  <c r="C7" i="8" s="1"/>
  <c r="C8" i="8" s="1"/>
  <c r="C9" i="8" s="1"/>
  <c r="C10" i="8" s="1"/>
  <c r="C11" i="8" s="1"/>
  <c r="C12" i="8" s="1"/>
  <c r="C13" i="8" s="1"/>
  <c r="C3" i="7"/>
  <c r="C4" i="7" s="1"/>
  <c r="C5" i="7" s="1"/>
  <c r="C6" i="7" s="1"/>
  <c r="C7" i="7" s="1"/>
  <c r="C8" i="7" s="1"/>
  <c r="C9" i="7" s="1"/>
  <c r="C10" i="7" s="1"/>
  <c r="C11" i="7" s="1"/>
  <c r="C12" i="7" s="1"/>
  <c r="C13" i="7" s="1"/>
  <c r="B3" i="7"/>
  <c r="B4" i="7" s="1"/>
  <c r="B5" i="7" s="1"/>
  <c r="B6" i="7" s="1"/>
  <c r="B7" i="7" s="1"/>
  <c r="B8" i="7" s="1"/>
  <c r="B9" i="7" s="1"/>
  <c r="B10" i="7" s="1"/>
  <c r="B11" i="7" s="1"/>
  <c r="B12" i="7" s="1"/>
  <c r="B13" i="7" s="1"/>
  <c r="B3" i="13"/>
  <c r="B4" i="13" s="1"/>
  <c r="B5" i="13" s="1"/>
  <c r="B6" i="13" s="1"/>
  <c r="B7" i="13" s="1"/>
  <c r="B8" i="13" s="1"/>
  <c r="B9" i="13" s="1"/>
  <c r="B10" i="13" s="1"/>
  <c r="B11" i="13" s="1"/>
  <c r="B12" i="13" s="1"/>
  <c r="B13" i="13" s="1"/>
  <c r="C3" i="13"/>
  <c r="C4" i="13" s="1"/>
  <c r="C5" i="13" s="1"/>
  <c r="C6" i="13" s="1"/>
  <c r="C7" i="13" s="1"/>
  <c r="C8" i="13" s="1"/>
  <c r="C9" i="13" s="1"/>
  <c r="C10" i="13" s="1"/>
  <c r="C11" i="13" s="1"/>
  <c r="C12" i="13" s="1"/>
  <c r="C13" i="13" s="1"/>
  <c r="J26" i="19" a="1"/>
  <c r="J27" i="19" a="1"/>
  <c r="J26" i="19" l="1"/>
  <c r="J27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tc={1D41261B-70C2-42A3-A035-326065ABB7B6}</author>
    <author>tc={0C6C853F-2165-4787-9A44-5156FB5E7A58}</author>
  </authors>
  <commentList>
    <comment ref="C12" authorId="0" shapeId="0" xr:uid="{1D41261B-70C2-42A3-A035-326065ABB7B6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the return high?</t>
      </text>
    </comment>
    <comment ref="C13" authorId="1" shapeId="0" xr:uid="{0C6C853F-2165-4787-9A44-5156FB5E7A58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this null?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<sst xmlns="http://schemas.openxmlformats.org/spreadsheetml/2006/main" count="4996" uniqueCount="239">
  <si>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</si>
  <si>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</si>
  <si>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</si>
  <si>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</si>
  <si>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</si>
  <si>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</si>
  <si>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</si>
  <si>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</si>
  <si>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</si>
  <si>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</si>
  <si>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</si>
  <si>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</si>
  <si>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</si>
  <si>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</si>
  <si>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</si>
  <si>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</si>
  <si>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</si>
  <si>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</si>
  <si>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</si>
  <si>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</si>
  <si>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</si>
  <si>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</si>
  <si>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</si>
  <si>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</si>
  <si>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</si>
  <si>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</si>
  <si>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</si>
  <si>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</si>
  <si>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</si>
  <si>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</si>
  <si>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</si>
  <si>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</si>
  <si>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</si>
  <si>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</si>
  <si>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</si>
  <si>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</si>
  <si>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</si>
  <si>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</si>
  <si>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</si>
  <si>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</si>
  <si>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</si>
  <si>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</si>
  <si>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</si>
  <si>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</si>
  <si>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</si>
  <si>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</si>
  <si>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</si>
  <si>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</si>
  <si>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</si>
  <si>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</si>
  <si>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Month</t>
  </si>
  <si>
    <t xml:space="preserve">Sales  </t>
  </si>
  <si>
    <t>Returns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</si>
  <si>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</si>
  <si>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</si>
  <si>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</si>
  <si>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</si>
  <si>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</si>
  <si>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</si>
  <si>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</si>
  <si>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</si>
  <si>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</si>
  <si>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</si>
  <si>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</si>
  <si>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 xml:space="preserve">Sales </t>
  </si>
  <si>
    <t>Sum of Returns</t>
  </si>
  <si>
    <t>Average of Returns</t>
  </si>
  <si>
    <t xml:space="preserve">Sum of Sales  </t>
  </si>
  <si>
    <t>Grand Total</t>
  </si>
  <si>
    <t>214 Total</t>
  </si>
  <si>
    <t>Row Labels</t>
  </si>
  <si>
    <t xml:space="preserve">Sum of Sales </t>
  </si>
  <si>
    <t>Sum of Units Sold</t>
  </si>
  <si>
    <t>Sum of Sale Price</t>
  </si>
  <si>
    <t>Sum of  Sales</t>
  </si>
  <si>
    <t>Column Labels</t>
  </si>
  <si>
    <t>Sum of Manufacturing Price</t>
  </si>
  <si>
    <t>263 Total</t>
  </si>
  <si>
    <t>367 Total</t>
  </si>
  <si>
    <t>544 Total</t>
  </si>
  <si>
    <t>663 Total</t>
  </si>
  <si>
    <t>727 Total</t>
  </si>
  <si>
    <t>766 Total</t>
  </si>
  <si>
    <t>1123 Total</t>
  </si>
  <si>
    <t>1514 Total</t>
  </si>
  <si>
    <t>1743 Total</t>
  </si>
  <si>
    <t>1804 Total</t>
  </si>
  <si>
    <t>1916 Total</t>
  </si>
  <si>
    <t>2146 Total</t>
  </si>
  <si>
    <t>2151 Total</t>
  </si>
  <si>
    <t>2470 Total</t>
  </si>
  <si>
    <t>2574 Total</t>
  </si>
  <si>
    <t>2821 Total</t>
  </si>
  <si>
    <t>2851 Total</t>
  </si>
  <si>
    <t>2992 Total</t>
  </si>
  <si>
    <t>266 Total</t>
  </si>
  <si>
    <t>267 Total</t>
  </si>
  <si>
    <t>269 Total</t>
  </si>
  <si>
    <t>306 Total</t>
  </si>
  <si>
    <t>321 Total</t>
  </si>
  <si>
    <t>322 Total</t>
  </si>
  <si>
    <t>330 Total</t>
  </si>
  <si>
    <t>334 Total</t>
  </si>
  <si>
    <t>344 Total</t>
  </si>
  <si>
    <t>345 Total</t>
  </si>
  <si>
    <t>349 Total</t>
  </si>
  <si>
    <t>380 Total</t>
  </si>
  <si>
    <t>386 Total</t>
  </si>
  <si>
    <t>442 Total</t>
  </si>
  <si>
    <t>494 Total</t>
  </si>
  <si>
    <t>549 Total</t>
  </si>
  <si>
    <t>588 Total</t>
  </si>
  <si>
    <t>623 Total</t>
  </si>
  <si>
    <t>655 Total</t>
  </si>
  <si>
    <t>660 Total</t>
  </si>
  <si>
    <t>671 Total</t>
  </si>
  <si>
    <t>704 Total</t>
  </si>
  <si>
    <t>720 Total</t>
  </si>
  <si>
    <t>736 Total</t>
  </si>
  <si>
    <t>788 Total</t>
  </si>
  <si>
    <t>808 Total</t>
  </si>
  <si>
    <t>809 Total</t>
  </si>
  <si>
    <t>887 Total</t>
  </si>
  <si>
    <t>908 Total</t>
  </si>
  <si>
    <t>912 Total</t>
  </si>
  <si>
    <t>947 Total</t>
  </si>
  <si>
    <t>970 Total</t>
  </si>
  <si>
    <t>994 Total</t>
  </si>
  <si>
    <t>1005 Total</t>
  </si>
  <si>
    <t>1016 Total</t>
  </si>
  <si>
    <t>1023 Total</t>
  </si>
  <si>
    <t>1031 Total</t>
  </si>
  <si>
    <t>1033 Total</t>
  </si>
  <si>
    <t>1100 Total</t>
  </si>
  <si>
    <t>1159 Total</t>
  </si>
  <si>
    <t>1186 Total</t>
  </si>
  <si>
    <t>1198 Total</t>
  </si>
  <si>
    <t>1221 Total</t>
  </si>
  <si>
    <t>1228 Total</t>
  </si>
  <si>
    <t>1265 Total</t>
  </si>
  <si>
    <t>1281 Total</t>
  </si>
  <si>
    <t>1283 Total</t>
  </si>
  <si>
    <t>1375 Total</t>
  </si>
  <si>
    <t>1389 Total</t>
  </si>
  <si>
    <t>1403 Total</t>
  </si>
  <si>
    <t>1404 Total</t>
  </si>
  <si>
    <t>1421 Total</t>
  </si>
  <si>
    <t>1482 Total</t>
  </si>
  <si>
    <t>1527 Total</t>
  </si>
  <si>
    <t>1560 Total</t>
  </si>
  <si>
    <t>1611 Total</t>
  </si>
  <si>
    <t>1660 Total</t>
  </si>
  <si>
    <t>1715 Total</t>
  </si>
  <si>
    <t>1725 Total</t>
  </si>
  <si>
    <t>1727 Total</t>
  </si>
  <si>
    <t>1757 Total</t>
  </si>
  <si>
    <t>1760 Total</t>
  </si>
  <si>
    <t>1770 Total</t>
  </si>
  <si>
    <t>1775 Total</t>
  </si>
  <si>
    <t>1778 Total</t>
  </si>
  <si>
    <t>1785 Total</t>
  </si>
  <si>
    <t>1797 Total</t>
  </si>
  <si>
    <t>1802 Total</t>
  </si>
  <si>
    <t>1834 Total</t>
  </si>
  <si>
    <t>1857 Total</t>
  </si>
  <si>
    <t>1870 Total</t>
  </si>
  <si>
    <t>1922 Total</t>
  </si>
  <si>
    <t>1925 Total</t>
  </si>
  <si>
    <t>1940 Total</t>
  </si>
  <si>
    <t>1945 Total</t>
  </si>
  <si>
    <t>1946 Total</t>
  </si>
  <si>
    <t>1989 Total</t>
  </si>
  <si>
    <t>2007 Total</t>
  </si>
  <si>
    <t>2013 Total</t>
  </si>
  <si>
    <t>2015 Total</t>
  </si>
  <si>
    <t>2076 Total</t>
  </si>
  <si>
    <t>2092 Total</t>
  </si>
  <si>
    <t>2116 Total</t>
  </si>
  <si>
    <t>2125 Total</t>
  </si>
  <si>
    <t>2136 Total</t>
  </si>
  <si>
    <t>2145 Total</t>
  </si>
  <si>
    <t>2152 Total</t>
  </si>
  <si>
    <t>2167 Total</t>
  </si>
  <si>
    <t>2215 Total</t>
  </si>
  <si>
    <t>2222 Total</t>
  </si>
  <si>
    <t>2234 Total</t>
  </si>
  <si>
    <t>2261 Total</t>
  </si>
  <si>
    <t>2294 Total</t>
  </si>
  <si>
    <t>2297 Total</t>
  </si>
  <si>
    <t>2299 Total</t>
  </si>
  <si>
    <t>2349 Total</t>
  </si>
  <si>
    <t>2409 Total</t>
  </si>
  <si>
    <t>2416 Total</t>
  </si>
  <si>
    <t>2436 Total</t>
  </si>
  <si>
    <t>2438 Total</t>
  </si>
  <si>
    <t>2498 Total</t>
  </si>
  <si>
    <t>2500 Total</t>
  </si>
  <si>
    <t>2536 Total</t>
  </si>
  <si>
    <t>2548 Total</t>
  </si>
  <si>
    <t>2605 Total</t>
  </si>
  <si>
    <t>2646 Total</t>
  </si>
  <si>
    <t>2682 Total</t>
  </si>
  <si>
    <t>2706 Total</t>
  </si>
  <si>
    <t>2761 Total</t>
  </si>
  <si>
    <t>2763 Total</t>
  </si>
  <si>
    <t>2805 Total</t>
  </si>
  <si>
    <t>2931 Total</t>
  </si>
  <si>
    <t>2935 Total</t>
  </si>
  <si>
    <t>2954 Total</t>
  </si>
  <si>
    <t>2966 Total</t>
  </si>
  <si>
    <t>2996 Total</t>
  </si>
  <si>
    <t>qq</t>
  </si>
  <si>
    <t>Column1</t>
  </si>
  <si>
    <t>Column2</t>
  </si>
  <si>
    <t>Quantity</t>
  </si>
  <si>
    <t>Revenue</t>
  </si>
  <si>
    <t>Data</t>
  </si>
  <si>
    <t>Sales</t>
  </si>
  <si>
    <t>Sum of Gross Sales</t>
  </si>
  <si>
    <t>Canada Total</t>
  </si>
  <si>
    <t>France Total</t>
  </si>
  <si>
    <t>Germany Total</t>
  </si>
  <si>
    <t>Mexico Total</t>
  </si>
  <si>
    <t>United States of America Total</t>
  </si>
  <si>
    <t>length</t>
  </si>
  <si>
    <t>width</t>
  </si>
  <si>
    <t>Area</t>
  </si>
  <si>
    <t>Length</t>
  </si>
  <si>
    <t>Length of Country</t>
  </si>
  <si>
    <t xml:space="preserve"> Canada </t>
  </si>
  <si>
    <t>canada</t>
  </si>
  <si>
    <t>Student Id</t>
  </si>
  <si>
    <t>Marks</t>
  </si>
  <si>
    <t>Pass Count</t>
  </si>
  <si>
    <t>Fail Count</t>
  </si>
  <si>
    <t>Sum of Pass Mark</t>
  </si>
  <si>
    <t>Average pass mark</t>
  </si>
  <si>
    <t>Sum of Fail mark</t>
  </si>
  <si>
    <t>Average Fail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</si>
</sst>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Segoe UI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7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4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1" fontId="4" fillId="0" borderId="0" xfId="0" applyNumberFormat="1" applyFont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  <xf numFmtId="0" fontId="3" fillId="0" borderId="0" xfId="0" applyFont="1"/>
    <xf numFmtId="1" fontId="3" fillId="0" borderId="0" xfId="0" applyNumberFormat="1" applyFont="1"/>
    <xf numFmtId="0" fontId="0" fillId="3" borderId="1" xfId="0" applyFont="1" applyFill="1" applyBorder="1"/>
    <xf numFmtId="0" fontId="0" fillId="3" borderId="2" xfId="0" applyFont="1" applyFill="1" applyBorder="1"/>
    <xf numFmtId="1" fontId="0" fillId="3" borderId="3" xfId="0" applyNumberFormat="1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1" fontId="3" fillId="2" borderId="3" xfId="0" applyNumberFormat="1" applyFont="1" applyFill="1" applyBorder="1"/>
    <xf numFmtId="1" fontId="0" fillId="0" borderId="3" xfId="0" applyNumberFormat="1" applyFont="1" applyBorder="1"/>
    <xf numFmtId="1" fontId="0" fillId="2" borderId="3" xfId="0" applyNumberFormat="1" applyFont="1" applyFill="1" applyBorder="1"/>
    <xf numFmtId="0" fontId="0" fillId="3" borderId="0" xfId="0" applyFont="1" applyFill="1" applyBorder="1"/>
    <xf numFmtId="1" fontId="0" fillId="3" borderId="0" xfId="0" applyNumberFormat="1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FFFF00"/>
          <bgColor rgb="FF000000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2.xml"/><Relationship Id="rId30" Type="http://schemas.openxmlformats.org/officeDocument/2006/relationships/customXml" Target="../customXml/item5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[class_worksheet.xlsx]Sheet16!PivotTable4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Sheet16!$B$3</c:f>
              <c:strCache>
                <c:ptCount val="1"/>
                <c:pt idx="0">
                  <c:v>Sum of Units Sold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Sheet16!$A$4:$A$149</c:f>
              <c:multiLvlStrCache>
                <c:ptCount val="121"/>
                <c:lvl>
                  <c:pt idx="0">
                    <c:v>Amarilla</c:v>
                  </c:pt>
                  <c:pt idx="1">
                    <c:v>Carretera</c:v>
                  </c:pt>
                  <c:pt idx="2">
                    <c:v>Montana</c:v>
                  </c:pt>
                  <c:pt idx="3">
                    <c:v>Paseo</c:v>
                  </c:pt>
                  <c:pt idx="4">
                    <c:v>Velo</c:v>
                  </c:pt>
                  <c:pt idx="5">
                    <c:v>VTT</c:v>
                  </c:pt>
                  <c:pt idx="6">
                    <c:v>Amarilla</c:v>
                  </c:pt>
                  <c:pt idx="7">
                    <c:v>Carretera</c:v>
                  </c:pt>
                  <c:pt idx="8">
                    <c:v>Montana</c:v>
                  </c:pt>
                  <c:pt idx="9">
                    <c:v>Paseo</c:v>
                  </c:pt>
                  <c:pt idx="10">
                    <c:v>Velo</c:v>
                  </c:pt>
                  <c:pt idx="11">
                    <c:v>VTT</c:v>
                  </c:pt>
                  <c:pt idx="12">
                    <c:v>Amarilla</c:v>
                  </c:pt>
                  <c:pt idx="13">
                    <c:v>Carretera</c:v>
                  </c:pt>
                  <c:pt idx="14">
                    <c:v>Montana</c:v>
                  </c:pt>
                  <c:pt idx="15">
                    <c:v>Paseo</c:v>
                  </c:pt>
                  <c:pt idx="16">
                    <c:v>Velo</c:v>
                  </c:pt>
                  <c:pt idx="17">
                    <c:v>VTT</c:v>
                  </c:pt>
                  <c:pt idx="18">
                    <c:v>Amarilla</c:v>
                  </c:pt>
                  <c:pt idx="19">
                    <c:v>Carretera</c:v>
                  </c:pt>
                  <c:pt idx="20">
                    <c:v>Montana</c:v>
                  </c:pt>
                  <c:pt idx="21">
                    <c:v>Paseo</c:v>
                  </c:pt>
                  <c:pt idx="22">
                    <c:v>Velo</c:v>
                  </c:pt>
                  <c:pt idx="23">
                    <c:v>VTT</c:v>
                  </c:pt>
                  <c:pt idx="24">
                    <c:v>Amarilla</c:v>
                  </c:pt>
                  <c:pt idx="25">
                    <c:v>Carretera</c:v>
                  </c:pt>
                  <c:pt idx="26">
                    <c:v>Montana</c:v>
                  </c:pt>
                  <c:pt idx="27">
                    <c:v>Paseo</c:v>
                  </c:pt>
                  <c:pt idx="28">
                    <c:v>Velo</c:v>
                  </c:pt>
                  <c:pt idx="29">
                    <c:v>VTT</c:v>
                  </c:pt>
                  <c:pt idx="31">
                    <c:v>Amarilla</c:v>
                  </c:pt>
                  <c:pt idx="32">
                    <c:v>Carretera</c:v>
                  </c:pt>
                  <c:pt idx="33">
                    <c:v>Montana</c:v>
                  </c:pt>
                  <c:pt idx="34">
                    <c:v>Paseo</c:v>
                  </c:pt>
                  <c:pt idx="35">
                    <c:v>Velo</c:v>
                  </c:pt>
                  <c:pt idx="36">
                    <c:v>VTT</c:v>
                  </c:pt>
                  <c:pt idx="37">
                    <c:v>Amarilla</c:v>
                  </c:pt>
                  <c:pt idx="38">
                    <c:v>Carretera</c:v>
                  </c:pt>
                  <c:pt idx="39">
                    <c:v>Montana</c:v>
                  </c:pt>
                  <c:pt idx="40">
                    <c:v>Paseo</c:v>
                  </c:pt>
                  <c:pt idx="41">
                    <c:v>Velo</c:v>
                  </c:pt>
                  <c:pt idx="42">
                    <c:v>VTT</c:v>
                  </c:pt>
                  <c:pt idx="43">
                    <c:v>Amarilla</c:v>
                  </c:pt>
                  <c:pt idx="44">
                    <c:v>Carretera</c:v>
                  </c:pt>
                  <c:pt idx="45">
                    <c:v>Montana</c:v>
                  </c:pt>
                  <c:pt idx="46">
                    <c:v>Paseo</c:v>
                  </c:pt>
                  <c:pt idx="47">
                    <c:v>Velo</c:v>
                  </c:pt>
                  <c:pt idx="48">
                    <c:v>VTT</c:v>
                  </c:pt>
                  <c:pt idx="49">
                    <c:v>Amarilla</c:v>
                  </c:pt>
                  <c:pt idx="50">
                    <c:v>Carretera</c:v>
                  </c:pt>
                  <c:pt idx="51">
                    <c:v>Montana</c:v>
                  </c:pt>
                  <c:pt idx="52">
                    <c:v>Paseo</c:v>
                  </c:pt>
                  <c:pt idx="53">
                    <c:v>Velo</c:v>
                  </c:pt>
                  <c:pt idx="54">
                    <c:v>VTT</c:v>
                  </c:pt>
                  <c:pt idx="55">
                    <c:v>Amarilla</c:v>
                  </c:pt>
                  <c:pt idx="56">
                    <c:v>Carretera</c:v>
                  </c:pt>
                  <c:pt idx="57">
                    <c:v>Montana</c:v>
                  </c:pt>
                  <c:pt idx="58">
                    <c:v>Paseo</c:v>
                  </c:pt>
                  <c:pt idx="59">
                    <c:v>Velo</c:v>
                  </c:pt>
                  <c:pt idx="60">
                    <c:v>VTT</c:v>
                  </c:pt>
                  <c:pt idx="61">
                    <c:v>Amarilla</c:v>
                  </c:pt>
                  <c:pt idx="62">
                    <c:v>Carretera</c:v>
                  </c:pt>
                  <c:pt idx="63">
                    <c:v>Montana</c:v>
                  </c:pt>
                  <c:pt idx="64">
                    <c:v>Paseo</c:v>
                  </c:pt>
                  <c:pt idx="65">
                    <c:v>Velo</c:v>
                  </c:pt>
                  <c:pt idx="66">
                    <c:v>VTT</c:v>
                  </c:pt>
                  <c:pt idx="67">
                    <c:v>Amarilla</c:v>
                  </c:pt>
                  <c:pt idx="68">
                    <c:v>Carretera</c:v>
                  </c:pt>
                  <c:pt idx="69">
                    <c:v>Montana</c:v>
                  </c:pt>
                  <c:pt idx="70">
                    <c:v>Paseo</c:v>
                  </c:pt>
                  <c:pt idx="71">
                    <c:v>Velo</c:v>
                  </c:pt>
                  <c:pt idx="72">
                    <c:v>VTT</c:v>
                  </c:pt>
                  <c:pt idx="73">
                    <c:v>Amarilla</c:v>
                  </c:pt>
                  <c:pt idx="74">
                    <c:v>Carretera</c:v>
                  </c:pt>
                  <c:pt idx="75">
                    <c:v>Montana</c:v>
                  </c:pt>
                  <c:pt idx="76">
                    <c:v>Paseo</c:v>
                  </c:pt>
                  <c:pt idx="77">
                    <c:v>Velo</c:v>
                  </c:pt>
                  <c:pt idx="78">
                    <c:v>VTT</c:v>
                  </c:pt>
                  <c:pt idx="79">
                    <c:v>Amarilla</c:v>
                  </c:pt>
                  <c:pt idx="80">
                    <c:v>Carretera</c:v>
                  </c:pt>
                  <c:pt idx="81">
                    <c:v>Montana</c:v>
                  </c:pt>
                  <c:pt idx="82">
                    <c:v>Paseo</c:v>
                  </c:pt>
                  <c:pt idx="83">
                    <c:v>Velo</c:v>
                  </c:pt>
                  <c:pt idx="84">
                    <c:v>VTT</c:v>
                  </c:pt>
                  <c:pt idx="85">
                    <c:v>Amarilla</c:v>
                  </c:pt>
                  <c:pt idx="86">
                    <c:v>Carretera</c:v>
                  </c:pt>
                  <c:pt idx="87">
                    <c:v>Montana</c:v>
                  </c:pt>
                  <c:pt idx="88">
                    <c:v>Paseo</c:v>
                  </c:pt>
                  <c:pt idx="89">
                    <c:v>Velo</c:v>
                  </c:pt>
                  <c:pt idx="90">
                    <c:v>VTT</c:v>
                  </c:pt>
                  <c:pt idx="91">
                    <c:v>Amarilla</c:v>
                  </c:pt>
                  <c:pt idx="92">
                    <c:v>Carretera</c:v>
                  </c:pt>
                  <c:pt idx="93">
                    <c:v>Montana</c:v>
                  </c:pt>
                  <c:pt idx="94">
                    <c:v>Paseo</c:v>
                  </c:pt>
                  <c:pt idx="95">
                    <c:v>Velo</c:v>
                  </c:pt>
                  <c:pt idx="96">
                    <c:v>VTT</c:v>
                  </c:pt>
                  <c:pt idx="97">
                    <c:v>Amarilla</c:v>
                  </c:pt>
                  <c:pt idx="98">
                    <c:v>Carretera</c:v>
                  </c:pt>
                  <c:pt idx="99">
                    <c:v>Montana</c:v>
                  </c:pt>
                  <c:pt idx="100">
                    <c:v>Paseo</c:v>
                  </c:pt>
                  <c:pt idx="101">
                    <c:v>Velo</c:v>
                  </c:pt>
                  <c:pt idx="102">
                    <c:v>VTT</c:v>
                  </c:pt>
                  <c:pt idx="103">
                    <c:v>Amarilla</c:v>
                  </c:pt>
                  <c:pt idx="104">
                    <c:v>Carretera</c:v>
                  </c:pt>
                  <c:pt idx="105">
                    <c:v>Montana</c:v>
                  </c:pt>
                  <c:pt idx="106">
                    <c:v>Paseo</c:v>
                  </c:pt>
                  <c:pt idx="107">
                    <c:v>Velo</c:v>
                  </c:pt>
                  <c:pt idx="108">
                    <c:v>VTT</c:v>
                  </c:pt>
                  <c:pt idx="109">
                    <c:v>Amarilla</c:v>
                  </c:pt>
                  <c:pt idx="110">
                    <c:v>Carretera</c:v>
                  </c:pt>
                  <c:pt idx="111">
                    <c:v>Montana</c:v>
                  </c:pt>
                  <c:pt idx="112">
                    <c:v>Paseo</c:v>
                  </c:pt>
                  <c:pt idx="113">
                    <c:v>Velo</c:v>
                  </c:pt>
                  <c:pt idx="114">
                    <c:v>VTT</c:v>
                  </c:pt>
                  <c:pt idx="115">
                    <c:v>Amarilla</c:v>
                  </c:pt>
                  <c:pt idx="116">
                    <c:v>Carretera</c:v>
                  </c:pt>
                  <c:pt idx="117">
                    <c:v>Montana</c:v>
                  </c:pt>
                  <c:pt idx="118">
                    <c:v>Paseo</c:v>
                  </c:pt>
                  <c:pt idx="119">
                    <c:v>Velo</c:v>
                  </c:pt>
                  <c:pt idx="120">
                    <c:v>VTT</c:v>
                  </c:pt>
                </c:lvl>
                <c:lvl>
                  <c:pt idx="0">
                    <c:v>Channel Partners</c:v>
                  </c:pt>
                  <c:pt idx="6">
                    <c:v>Enterprise</c:v>
                  </c:pt>
                  <c:pt idx="12">
                    <c:v>Government</c:v>
                  </c:pt>
                  <c:pt idx="18">
                    <c:v>Midmarket</c:v>
                  </c:pt>
                  <c:pt idx="24">
                    <c:v>Small Business</c:v>
                  </c:pt>
                  <c:pt idx="31">
                    <c:v>Channel Partners</c:v>
                  </c:pt>
                  <c:pt idx="37">
                    <c:v>Enterprise</c:v>
                  </c:pt>
                  <c:pt idx="43">
                    <c:v>Government</c:v>
                  </c:pt>
                  <c:pt idx="49">
                    <c:v>Midmarket</c:v>
                  </c:pt>
                  <c:pt idx="55">
                    <c:v>Small Business</c:v>
                  </c:pt>
                  <c:pt idx="61">
                    <c:v>Channel Partners</c:v>
                  </c:pt>
                  <c:pt idx="67">
                    <c:v>Enterprise</c:v>
                  </c:pt>
                  <c:pt idx="73">
                    <c:v>Government</c:v>
                  </c:pt>
                  <c:pt idx="79">
                    <c:v>Midmarket</c:v>
                  </c:pt>
                  <c:pt idx="85">
                    <c:v>Small Business</c:v>
                  </c:pt>
                  <c:pt idx="91">
                    <c:v>Channel Partners</c:v>
                  </c:pt>
                  <c:pt idx="97">
                    <c:v>Enterprise</c:v>
                  </c:pt>
                  <c:pt idx="103">
                    <c:v>Government</c:v>
                  </c:pt>
                  <c:pt idx="109">
                    <c:v>Midmarket</c:v>
                  </c:pt>
                  <c:pt idx="115">
                    <c:v>Small Business</c:v>
                  </c:pt>
                </c:lvl>
                <c:lvl>
                  <c:pt idx="0">
                    <c:v>Canada</c:v>
                  </c:pt>
                  <c:pt idx="30">
                    <c:v>France</c:v>
                  </c:pt>
                  <c:pt idx="31">
                    <c:v>Germany</c:v>
                  </c:pt>
                  <c:pt idx="61">
                    <c:v>Mexico</c:v>
                  </c:pt>
                  <c:pt idx="91">
                    <c:v>United States of America</c:v>
                  </c:pt>
                </c:lvl>
              </c:multiLvlStrCache>
            </c:multiLvlStrRef>
          </c:cat>
          <c:val>
            <c:numRef>
              <c:f>Sheet16!$B$4:$B$149</c:f>
              <c:numCache>
                <c:formatCode>General</c:formatCode>
                <c:ptCount val="121"/>
                <c:pt idx="0">
                  <c:v>6281.5</c:v>
                </c:pt>
                <c:pt idx="1">
                  <c:v>9768</c:v>
                </c:pt>
                <c:pt idx="2">
                  <c:v>4839</c:v>
                </c:pt>
                <c:pt idx="3">
                  <c:v>14791</c:v>
                </c:pt>
                <c:pt idx="4">
                  <c:v>3029</c:v>
                </c:pt>
                <c:pt idx="5">
                  <c:v>5353.5</c:v>
                </c:pt>
                <c:pt idx="6">
                  <c:v>3304</c:v>
                </c:pt>
                <c:pt idx="7">
                  <c:v>3158.5</c:v>
                </c:pt>
                <c:pt idx="8">
                  <c:v>3010.5</c:v>
                </c:pt>
                <c:pt idx="9">
                  <c:v>8095</c:v>
                </c:pt>
                <c:pt idx="10">
                  <c:v>6712</c:v>
                </c:pt>
                <c:pt idx="11">
                  <c:v>9795</c:v>
                </c:pt>
                <c:pt idx="12">
                  <c:v>13469</c:v>
                </c:pt>
                <c:pt idx="13">
                  <c:v>9894.5</c:v>
                </c:pt>
                <c:pt idx="14">
                  <c:v>14286.5</c:v>
                </c:pt>
                <c:pt idx="15">
                  <c:v>32266.5</c:v>
                </c:pt>
                <c:pt idx="16">
                  <c:v>17014.5</c:v>
                </c:pt>
                <c:pt idx="17">
                  <c:v>11481</c:v>
                </c:pt>
                <c:pt idx="18">
                  <c:v>3373.5</c:v>
                </c:pt>
                <c:pt idx="19">
                  <c:v>9393</c:v>
                </c:pt>
                <c:pt idx="20">
                  <c:v>4267</c:v>
                </c:pt>
                <c:pt idx="21">
                  <c:v>14684</c:v>
                </c:pt>
                <c:pt idx="22">
                  <c:v>1646</c:v>
                </c:pt>
                <c:pt idx="23">
                  <c:v>4409</c:v>
                </c:pt>
                <c:pt idx="24">
                  <c:v>2804</c:v>
                </c:pt>
                <c:pt idx="25">
                  <c:v>2590</c:v>
                </c:pt>
                <c:pt idx="26">
                  <c:v>5085.5</c:v>
                </c:pt>
                <c:pt idx="27">
                  <c:v>8355</c:v>
                </c:pt>
                <c:pt idx="28">
                  <c:v>4062.5</c:v>
                </c:pt>
                <c:pt idx="29">
                  <c:v>10210</c:v>
                </c:pt>
                <c:pt idx="30">
                  <c:v>240931</c:v>
                </c:pt>
                <c:pt idx="31">
                  <c:v>4816</c:v>
                </c:pt>
                <c:pt idx="32">
                  <c:v>3462</c:v>
                </c:pt>
                <c:pt idx="33">
                  <c:v>3887</c:v>
                </c:pt>
                <c:pt idx="34">
                  <c:v>3921</c:v>
                </c:pt>
                <c:pt idx="35">
                  <c:v>5191</c:v>
                </c:pt>
                <c:pt idx="36">
                  <c:v>8412</c:v>
                </c:pt>
                <c:pt idx="37">
                  <c:v>10654.5</c:v>
                </c:pt>
                <c:pt idx="38">
                  <c:v>4739</c:v>
                </c:pt>
                <c:pt idx="39">
                  <c:v>4206</c:v>
                </c:pt>
                <c:pt idx="40">
                  <c:v>9478</c:v>
                </c:pt>
                <c:pt idx="41">
                  <c:v>3703</c:v>
                </c:pt>
                <c:pt idx="42">
                  <c:v>2122</c:v>
                </c:pt>
                <c:pt idx="43">
                  <c:v>11954</c:v>
                </c:pt>
                <c:pt idx="44">
                  <c:v>8607</c:v>
                </c:pt>
                <c:pt idx="45">
                  <c:v>14122</c:v>
                </c:pt>
                <c:pt idx="46">
                  <c:v>27170</c:v>
                </c:pt>
                <c:pt idx="47">
                  <c:v>14989</c:v>
                </c:pt>
                <c:pt idx="48">
                  <c:v>12238</c:v>
                </c:pt>
                <c:pt idx="49">
                  <c:v>1681</c:v>
                </c:pt>
                <c:pt idx="50">
                  <c:v>2401</c:v>
                </c:pt>
                <c:pt idx="51">
                  <c:v>1632</c:v>
                </c:pt>
                <c:pt idx="52">
                  <c:v>8004</c:v>
                </c:pt>
                <c:pt idx="53">
                  <c:v>3381</c:v>
                </c:pt>
                <c:pt idx="54">
                  <c:v>4500</c:v>
                </c:pt>
                <c:pt idx="55">
                  <c:v>1509</c:v>
                </c:pt>
                <c:pt idx="56">
                  <c:v>5735</c:v>
                </c:pt>
                <c:pt idx="57">
                  <c:v>4214</c:v>
                </c:pt>
                <c:pt idx="58">
                  <c:v>7120.5</c:v>
                </c:pt>
                <c:pt idx="59">
                  <c:v>3786</c:v>
                </c:pt>
                <c:pt idx="60">
                  <c:v>3859</c:v>
                </c:pt>
                <c:pt idx="61">
                  <c:v>2908</c:v>
                </c:pt>
                <c:pt idx="62">
                  <c:v>1656</c:v>
                </c:pt>
                <c:pt idx="63">
                  <c:v>6295</c:v>
                </c:pt>
                <c:pt idx="64">
                  <c:v>4785</c:v>
                </c:pt>
                <c:pt idx="65">
                  <c:v>2598</c:v>
                </c:pt>
                <c:pt idx="66">
                  <c:v>2921</c:v>
                </c:pt>
                <c:pt idx="67">
                  <c:v>2021</c:v>
                </c:pt>
                <c:pt idx="68">
                  <c:v>6517</c:v>
                </c:pt>
                <c:pt idx="69">
                  <c:v>2798</c:v>
                </c:pt>
                <c:pt idx="70">
                  <c:v>9038</c:v>
                </c:pt>
                <c:pt idx="71">
                  <c:v>5830</c:v>
                </c:pt>
                <c:pt idx="72">
                  <c:v>2434</c:v>
                </c:pt>
                <c:pt idx="73">
                  <c:v>14698</c:v>
                </c:pt>
                <c:pt idx="74">
                  <c:v>12495</c:v>
                </c:pt>
                <c:pt idx="75">
                  <c:v>11185</c:v>
                </c:pt>
                <c:pt idx="76">
                  <c:v>29943</c:v>
                </c:pt>
                <c:pt idx="77">
                  <c:v>8483</c:v>
                </c:pt>
                <c:pt idx="78">
                  <c:v>14946</c:v>
                </c:pt>
                <c:pt idx="79">
                  <c:v>4027</c:v>
                </c:pt>
                <c:pt idx="80">
                  <c:v>5261</c:v>
                </c:pt>
                <c:pt idx="81">
                  <c:v>8872</c:v>
                </c:pt>
                <c:pt idx="82">
                  <c:v>9355</c:v>
                </c:pt>
                <c:pt idx="83">
                  <c:v>6389</c:v>
                </c:pt>
                <c:pt idx="84">
                  <c:v>2155</c:v>
                </c:pt>
                <c:pt idx="85">
                  <c:v>4742</c:v>
                </c:pt>
                <c:pt idx="86">
                  <c:v>1295</c:v>
                </c:pt>
                <c:pt idx="87">
                  <c:v>2604</c:v>
                </c:pt>
                <c:pt idx="88">
                  <c:v>10161</c:v>
                </c:pt>
                <c:pt idx="89">
                  <c:v>3240</c:v>
                </c:pt>
                <c:pt idx="90">
                  <c:v>3673</c:v>
                </c:pt>
                <c:pt idx="91">
                  <c:v>11012</c:v>
                </c:pt>
                <c:pt idx="92">
                  <c:v>4191</c:v>
                </c:pt>
                <c:pt idx="93">
                  <c:v>3865</c:v>
                </c:pt>
                <c:pt idx="94">
                  <c:v>7637.5</c:v>
                </c:pt>
                <c:pt idx="95">
                  <c:v>2379</c:v>
                </c:pt>
                <c:pt idx="96">
                  <c:v>3762</c:v>
                </c:pt>
                <c:pt idx="97">
                  <c:v>3423</c:v>
                </c:pt>
                <c:pt idx="98">
                  <c:v>3775.5</c:v>
                </c:pt>
                <c:pt idx="99">
                  <c:v>8891</c:v>
                </c:pt>
                <c:pt idx="100">
                  <c:v>7377</c:v>
                </c:pt>
                <c:pt idx="101">
                  <c:v>11134</c:v>
                </c:pt>
                <c:pt idx="102">
                  <c:v>3114</c:v>
                </c:pt>
                <c:pt idx="103">
                  <c:v>9636</c:v>
                </c:pt>
                <c:pt idx="104">
                  <c:v>11253.5</c:v>
                </c:pt>
                <c:pt idx="105">
                  <c:v>12765.5</c:v>
                </c:pt>
                <c:pt idx="106">
                  <c:v>28309</c:v>
                </c:pt>
                <c:pt idx="107">
                  <c:v>12203</c:v>
                </c:pt>
                <c:pt idx="108">
                  <c:v>12540</c:v>
                </c:pt>
                <c:pt idx="109">
                  <c:v>7033.5</c:v>
                </c:pt>
                <c:pt idx="110">
                  <c:v>4597</c:v>
                </c:pt>
                <c:pt idx="111">
                  <c:v>1292</c:v>
                </c:pt>
                <c:pt idx="112">
                  <c:v>15834</c:v>
                </c:pt>
                <c:pt idx="113">
                  <c:v>1345</c:v>
                </c:pt>
                <c:pt idx="114">
                  <c:v>3720</c:v>
                </c:pt>
                <c:pt idx="115">
                  <c:v>4365</c:v>
                </c:pt>
                <c:pt idx="116">
                  <c:v>2001</c:v>
                </c:pt>
                <c:pt idx="117">
                  <c:v>4799</c:v>
                </c:pt>
                <c:pt idx="118">
                  <c:v>10309</c:v>
                </c:pt>
                <c:pt idx="119">
                  <c:v>8700</c:v>
                </c:pt>
                <c:pt idx="120">
                  <c:v>11364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60-4267-877D-58C022E97565}"/>
            </c:ext>
          </c:extLst>
        </c:ser>
        <c:ser>
          <c:idx val="1"/>
          <c:order val="1"/>
          <c:tx>
            <c:strRef>
              <c:f>Sheet16!$C$3</c:f>
              <c:strCache>
                <c:ptCount val="1"/>
                <c:pt idx="0">
                  <c:v>Sum of 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Sheet16!$A$4:$A$149</c:f>
              <c:multiLvlStrCache>
                <c:ptCount val="121"/>
                <c:lvl>
                  <c:pt idx="0">
                    <c:v>Amarilla</c:v>
                  </c:pt>
                  <c:pt idx="1">
                    <c:v>Carretera</c:v>
                  </c:pt>
                  <c:pt idx="2">
                    <c:v>Montana</c:v>
                  </c:pt>
                  <c:pt idx="3">
                    <c:v>Paseo</c:v>
                  </c:pt>
                  <c:pt idx="4">
                    <c:v>Velo</c:v>
                  </c:pt>
                  <c:pt idx="5">
                    <c:v>VTT</c:v>
                  </c:pt>
                  <c:pt idx="6">
                    <c:v>Amarilla</c:v>
                  </c:pt>
                  <c:pt idx="7">
                    <c:v>Carretera</c:v>
                  </c:pt>
                  <c:pt idx="8">
                    <c:v>Montana</c:v>
                  </c:pt>
                  <c:pt idx="9">
                    <c:v>Paseo</c:v>
                  </c:pt>
                  <c:pt idx="10">
                    <c:v>Velo</c:v>
                  </c:pt>
                  <c:pt idx="11">
                    <c:v>VTT</c:v>
                  </c:pt>
                  <c:pt idx="12">
                    <c:v>Amarilla</c:v>
                  </c:pt>
                  <c:pt idx="13">
                    <c:v>Carretera</c:v>
                  </c:pt>
                  <c:pt idx="14">
                    <c:v>Montana</c:v>
                  </c:pt>
                  <c:pt idx="15">
                    <c:v>Paseo</c:v>
                  </c:pt>
                  <c:pt idx="16">
                    <c:v>Velo</c:v>
                  </c:pt>
                  <c:pt idx="17">
                    <c:v>VTT</c:v>
                  </c:pt>
                  <c:pt idx="18">
                    <c:v>Amarilla</c:v>
                  </c:pt>
                  <c:pt idx="19">
                    <c:v>Carretera</c:v>
                  </c:pt>
                  <c:pt idx="20">
                    <c:v>Montana</c:v>
                  </c:pt>
                  <c:pt idx="21">
                    <c:v>Paseo</c:v>
                  </c:pt>
                  <c:pt idx="22">
                    <c:v>Velo</c:v>
                  </c:pt>
                  <c:pt idx="23">
                    <c:v>VTT</c:v>
                  </c:pt>
                  <c:pt idx="24">
                    <c:v>Amarilla</c:v>
                  </c:pt>
                  <c:pt idx="25">
                    <c:v>Carretera</c:v>
                  </c:pt>
                  <c:pt idx="26">
                    <c:v>Montana</c:v>
                  </c:pt>
                  <c:pt idx="27">
                    <c:v>Paseo</c:v>
                  </c:pt>
                  <c:pt idx="28">
                    <c:v>Velo</c:v>
                  </c:pt>
                  <c:pt idx="29">
                    <c:v>VTT</c:v>
                  </c:pt>
                  <c:pt idx="31">
                    <c:v>Amarilla</c:v>
                  </c:pt>
                  <c:pt idx="32">
                    <c:v>Carretera</c:v>
                  </c:pt>
                  <c:pt idx="33">
                    <c:v>Montana</c:v>
                  </c:pt>
                  <c:pt idx="34">
                    <c:v>Paseo</c:v>
                  </c:pt>
                  <c:pt idx="35">
                    <c:v>Velo</c:v>
                  </c:pt>
                  <c:pt idx="36">
                    <c:v>VTT</c:v>
                  </c:pt>
                  <c:pt idx="37">
                    <c:v>Amarilla</c:v>
                  </c:pt>
                  <c:pt idx="38">
                    <c:v>Carretera</c:v>
                  </c:pt>
                  <c:pt idx="39">
                    <c:v>Montana</c:v>
                  </c:pt>
                  <c:pt idx="40">
                    <c:v>Paseo</c:v>
                  </c:pt>
                  <c:pt idx="41">
                    <c:v>Velo</c:v>
                  </c:pt>
                  <c:pt idx="42">
                    <c:v>VTT</c:v>
                  </c:pt>
                  <c:pt idx="43">
                    <c:v>Amarilla</c:v>
                  </c:pt>
                  <c:pt idx="44">
                    <c:v>Carretera</c:v>
                  </c:pt>
                  <c:pt idx="45">
                    <c:v>Montana</c:v>
                  </c:pt>
                  <c:pt idx="46">
                    <c:v>Paseo</c:v>
                  </c:pt>
                  <c:pt idx="47">
                    <c:v>Velo</c:v>
                  </c:pt>
                  <c:pt idx="48">
                    <c:v>VTT</c:v>
                  </c:pt>
                  <c:pt idx="49">
                    <c:v>Amarilla</c:v>
                  </c:pt>
                  <c:pt idx="50">
                    <c:v>Carretera</c:v>
                  </c:pt>
                  <c:pt idx="51">
                    <c:v>Montana</c:v>
                  </c:pt>
                  <c:pt idx="52">
                    <c:v>Paseo</c:v>
                  </c:pt>
                  <c:pt idx="53">
                    <c:v>Velo</c:v>
                  </c:pt>
                  <c:pt idx="54">
                    <c:v>VTT</c:v>
                  </c:pt>
                  <c:pt idx="55">
                    <c:v>Amarilla</c:v>
                  </c:pt>
                  <c:pt idx="56">
                    <c:v>Carretera</c:v>
                  </c:pt>
                  <c:pt idx="57">
                    <c:v>Montana</c:v>
                  </c:pt>
                  <c:pt idx="58">
                    <c:v>Paseo</c:v>
                  </c:pt>
                  <c:pt idx="59">
                    <c:v>Velo</c:v>
                  </c:pt>
                  <c:pt idx="60">
                    <c:v>VTT</c:v>
                  </c:pt>
                  <c:pt idx="61">
                    <c:v>Amarilla</c:v>
                  </c:pt>
                  <c:pt idx="62">
                    <c:v>Carretera</c:v>
                  </c:pt>
                  <c:pt idx="63">
                    <c:v>Montana</c:v>
                  </c:pt>
                  <c:pt idx="64">
                    <c:v>Paseo</c:v>
                  </c:pt>
                  <c:pt idx="65">
                    <c:v>Velo</c:v>
                  </c:pt>
                  <c:pt idx="66">
                    <c:v>VTT</c:v>
                  </c:pt>
                  <c:pt idx="67">
                    <c:v>Amarilla</c:v>
                  </c:pt>
                  <c:pt idx="68">
                    <c:v>Carretera</c:v>
                  </c:pt>
                  <c:pt idx="69">
                    <c:v>Montana</c:v>
                  </c:pt>
                  <c:pt idx="70">
                    <c:v>Paseo</c:v>
                  </c:pt>
                  <c:pt idx="71">
                    <c:v>Velo</c:v>
                  </c:pt>
                  <c:pt idx="72">
                    <c:v>VTT</c:v>
                  </c:pt>
                  <c:pt idx="73">
                    <c:v>Amarilla</c:v>
                  </c:pt>
                  <c:pt idx="74">
                    <c:v>Carretera</c:v>
                  </c:pt>
                  <c:pt idx="75">
                    <c:v>Montana</c:v>
                  </c:pt>
                  <c:pt idx="76">
                    <c:v>Paseo</c:v>
                  </c:pt>
                  <c:pt idx="77">
                    <c:v>Velo</c:v>
                  </c:pt>
                  <c:pt idx="78">
                    <c:v>VTT</c:v>
                  </c:pt>
                  <c:pt idx="79">
                    <c:v>Amarilla</c:v>
                  </c:pt>
                  <c:pt idx="80">
                    <c:v>Carretera</c:v>
                  </c:pt>
                  <c:pt idx="81">
                    <c:v>Montana</c:v>
                  </c:pt>
                  <c:pt idx="82">
                    <c:v>Paseo</c:v>
                  </c:pt>
                  <c:pt idx="83">
                    <c:v>Velo</c:v>
                  </c:pt>
                  <c:pt idx="84">
                    <c:v>VTT</c:v>
                  </c:pt>
                  <c:pt idx="85">
                    <c:v>Amarilla</c:v>
                  </c:pt>
                  <c:pt idx="86">
                    <c:v>Carretera</c:v>
                  </c:pt>
                  <c:pt idx="87">
                    <c:v>Montana</c:v>
                  </c:pt>
                  <c:pt idx="88">
                    <c:v>Paseo</c:v>
                  </c:pt>
                  <c:pt idx="89">
                    <c:v>Velo</c:v>
                  </c:pt>
                  <c:pt idx="90">
                    <c:v>VTT</c:v>
                  </c:pt>
                  <c:pt idx="91">
                    <c:v>Amarilla</c:v>
                  </c:pt>
                  <c:pt idx="92">
                    <c:v>Carretera</c:v>
                  </c:pt>
                  <c:pt idx="93">
                    <c:v>Montana</c:v>
                  </c:pt>
                  <c:pt idx="94">
                    <c:v>Paseo</c:v>
                  </c:pt>
                  <c:pt idx="95">
                    <c:v>Velo</c:v>
                  </c:pt>
                  <c:pt idx="96">
                    <c:v>VTT</c:v>
                  </c:pt>
                  <c:pt idx="97">
                    <c:v>Amarilla</c:v>
                  </c:pt>
                  <c:pt idx="98">
                    <c:v>Carretera</c:v>
                  </c:pt>
                  <c:pt idx="99">
                    <c:v>Montana</c:v>
                  </c:pt>
                  <c:pt idx="100">
                    <c:v>Paseo</c:v>
                  </c:pt>
                  <c:pt idx="101">
                    <c:v>Velo</c:v>
                  </c:pt>
                  <c:pt idx="102">
                    <c:v>VTT</c:v>
                  </c:pt>
                  <c:pt idx="103">
                    <c:v>Amarilla</c:v>
                  </c:pt>
                  <c:pt idx="104">
                    <c:v>Carretera</c:v>
                  </c:pt>
                  <c:pt idx="105">
                    <c:v>Montana</c:v>
                  </c:pt>
                  <c:pt idx="106">
                    <c:v>Paseo</c:v>
                  </c:pt>
                  <c:pt idx="107">
                    <c:v>Velo</c:v>
                  </c:pt>
                  <c:pt idx="108">
                    <c:v>VTT</c:v>
                  </c:pt>
                  <c:pt idx="109">
                    <c:v>Amarilla</c:v>
                  </c:pt>
                  <c:pt idx="110">
                    <c:v>Carretera</c:v>
                  </c:pt>
                  <c:pt idx="111">
                    <c:v>Montana</c:v>
                  </c:pt>
                  <c:pt idx="112">
                    <c:v>Paseo</c:v>
                  </c:pt>
                  <c:pt idx="113">
                    <c:v>Velo</c:v>
                  </c:pt>
                  <c:pt idx="114">
                    <c:v>VTT</c:v>
                  </c:pt>
                  <c:pt idx="115">
                    <c:v>Amarilla</c:v>
                  </c:pt>
                  <c:pt idx="116">
                    <c:v>Carretera</c:v>
                  </c:pt>
                  <c:pt idx="117">
                    <c:v>Montana</c:v>
                  </c:pt>
                  <c:pt idx="118">
                    <c:v>Paseo</c:v>
                  </c:pt>
                  <c:pt idx="119">
                    <c:v>Velo</c:v>
                  </c:pt>
                  <c:pt idx="120">
                    <c:v>VTT</c:v>
                  </c:pt>
                </c:lvl>
                <c:lvl>
                  <c:pt idx="0">
                    <c:v>Channel Partners</c:v>
                  </c:pt>
                  <c:pt idx="6">
                    <c:v>Enterprise</c:v>
                  </c:pt>
                  <c:pt idx="12">
                    <c:v>Government</c:v>
                  </c:pt>
                  <c:pt idx="18">
                    <c:v>Midmarket</c:v>
                  </c:pt>
                  <c:pt idx="24">
                    <c:v>Small Business</c:v>
                  </c:pt>
                  <c:pt idx="31">
                    <c:v>Channel Partners</c:v>
                  </c:pt>
                  <c:pt idx="37">
                    <c:v>Enterprise</c:v>
                  </c:pt>
                  <c:pt idx="43">
                    <c:v>Government</c:v>
                  </c:pt>
                  <c:pt idx="49">
                    <c:v>Midmarket</c:v>
                  </c:pt>
                  <c:pt idx="55">
                    <c:v>Small Business</c:v>
                  </c:pt>
                  <c:pt idx="61">
                    <c:v>Channel Partners</c:v>
                  </c:pt>
                  <c:pt idx="67">
                    <c:v>Enterprise</c:v>
                  </c:pt>
                  <c:pt idx="73">
                    <c:v>Government</c:v>
                  </c:pt>
                  <c:pt idx="79">
                    <c:v>Midmarket</c:v>
                  </c:pt>
                  <c:pt idx="85">
                    <c:v>Small Business</c:v>
                  </c:pt>
                  <c:pt idx="91">
                    <c:v>Channel Partners</c:v>
                  </c:pt>
                  <c:pt idx="97">
                    <c:v>Enterprise</c:v>
                  </c:pt>
                  <c:pt idx="103">
                    <c:v>Government</c:v>
                  </c:pt>
                  <c:pt idx="109">
                    <c:v>Midmarket</c:v>
                  </c:pt>
                  <c:pt idx="115">
                    <c:v>Small Business</c:v>
                  </c:pt>
                </c:lvl>
                <c:lvl>
                  <c:pt idx="0">
                    <c:v>Canada</c:v>
                  </c:pt>
                  <c:pt idx="30">
                    <c:v>France</c:v>
                  </c:pt>
                  <c:pt idx="31">
                    <c:v>Germany</c:v>
                  </c:pt>
                  <c:pt idx="61">
                    <c:v>Mexico</c:v>
                  </c:pt>
                  <c:pt idx="91">
                    <c:v>United States of America</c:v>
                  </c:pt>
                </c:lvl>
              </c:multiLvlStrCache>
            </c:multiLvlStrRef>
          </c:cat>
          <c:val>
            <c:numRef>
              <c:f>Sheet16!$C$4:$C$149</c:f>
              <c:numCache>
                <c:formatCode>_("$"* #,##0.00_);_("$"* \(#,##0.00\);_("$"* "-"??_);_(@_)</c:formatCode>
                <c:ptCount val="121"/>
                <c:pt idx="0">
                  <c:v>67177.56</c:v>
                </c:pt>
                <c:pt idx="1">
                  <c:v>110610.24000000001</c:v>
                </c:pt>
                <c:pt idx="2">
                  <c:v>55561.32</c:v>
                </c:pt>
                <c:pt idx="3">
                  <c:v>165020.04</c:v>
                </c:pt>
                <c:pt idx="4">
                  <c:v>34315.32</c:v>
                </c:pt>
                <c:pt idx="5">
                  <c:v>58479.66</c:v>
                </c:pt>
                <c:pt idx="6">
                  <c:v>371647.5</c:v>
                </c:pt>
                <c:pt idx="7">
                  <c:v>356716.25</c:v>
                </c:pt>
                <c:pt idx="8">
                  <c:v>376312.5</c:v>
                </c:pt>
                <c:pt idx="9">
                  <c:v>965142.5</c:v>
                </c:pt>
                <c:pt idx="10">
                  <c:v>792843.75</c:v>
                </c:pt>
                <c:pt idx="11">
                  <c:v>1104828.75</c:v>
                </c:pt>
                <c:pt idx="12">
                  <c:v>2579791.79</c:v>
                </c:pt>
                <c:pt idx="13">
                  <c:v>1332156.6499999999</c:v>
                </c:pt>
                <c:pt idx="14">
                  <c:v>829859.91</c:v>
                </c:pt>
                <c:pt idx="15">
                  <c:v>3956873.4500000007</c:v>
                </c:pt>
                <c:pt idx="16">
                  <c:v>1374572.47</c:v>
                </c:pt>
                <c:pt idx="17">
                  <c:v>667982.25</c:v>
                </c:pt>
                <c:pt idx="18">
                  <c:v>44741.024999999994</c:v>
                </c:pt>
                <c:pt idx="19">
                  <c:v>126091.20000000001</c:v>
                </c:pt>
                <c:pt idx="20">
                  <c:v>57994.8</c:v>
                </c:pt>
                <c:pt idx="21">
                  <c:v>198132</c:v>
                </c:pt>
                <c:pt idx="22">
                  <c:v>22731.300000000003</c:v>
                </c:pt>
                <c:pt idx="23">
                  <c:v>60523.65</c:v>
                </c:pt>
                <c:pt idx="24">
                  <c:v>792408</c:v>
                </c:pt>
                <c:pt idx="25">
                  <c:v>684630</c:v>
                </c:pt>
                <c:pt idx="26">
                  <c:v>1392190.5</c:v>
                </c:pt>
                <c:pt idx="27">
                  <c:v>2326353</c:v>
                </c:pt>
                <c:pt idx="28">
                  <c:v>1105027.5</c:v>
                </c:pt>
                <c:pt idx="29">
                  <c:v>2876940</c:v>
                </c:pt>
                <c:pt idx="30">
                  <c:v>24354172.280000009</c:v>
                </c:pt>
                <c:pt idx="31">
                  <c:v>51318.960000000006</c:v>
                </c:pt>
                <c:pt idx="32">
                  <c:v>39076.080000000002</c:v>
                </c:pt>
                <c:pt idx="33">
                  <c:v>45238.8</c:v>
                </c:pt>
                <c:pt idx="34">
                  <c:v>43462.8</c:v>
                </c:pt>
                <c:pt idx="35">
                  <c:v>60088.68</c:v>
                </c:pt>
                <c:pt idx="36">
                  <c:v>97240.56</c:v>
                </c:pt>
                <c:pt idx="37">
                  <c:v>1273906.25</c:v>
                </c:pt>
                <c:pt idx="38">
                  <c:v>513497.5</c:v>
                </c:pt>
                <c:pt idx="39">
                  <c:v>497477.5</c:v>
                </c:pt>
                <c:pt idx="40">
                  <c:v>1115385</c:v>
                </c:pt>
                <c:pt idx="41">
                  <c:v>437547.5</c:v>
                </c:pt>
                <c:pt idx="42">
                  <c:v>249012.5</c:v>
                </c:pt>
                <c:pt idx="43">
                  <c:v>2179576.75</c:v>
                </c:pt>
                <c:pt idx="44">
                  <c:v>880929.4</c:v>
                </c:pt>
                <c:pt idx="45">
                  <c:v>1791079.27</c:v>
                </c:pt>
                <c:pt idx="46">
                  <c:v>1959650.4900000002</c:v>
                </c:pt>
                <c:pt idx="47">
                  <c:v>2838468.32</c:v>
                </c:pt>
                <c:pt idx="48">
                  <c:v>1803191.7100000002</c:v>
                </c:pt>
                <c:pt idx="49">
                  <c:v>23052.3</c:v>
                </c:pt>
                <c:pt idx="50">
                  <c:v>32837.699999999997</c:v>
                </c:pt>
                <c:pt idx="51">
                  <c:v>23626.799999999999</c:v>
                </c:pt>
                <c:pt idx="52">
                  <c:v>112689.45</c:v>
                </c:pt>
                <c:pt idx="53">
                  <c:v>46264.5</c:v>
                </c:pt>
                <c:pt idx="54">
                  <c:v>62874</c:v>
                </c:pt>
                <c:pt idx="55">
                  <c:v>432396</c:v>
                </c:pt>
                <c:pt idx="56">
                  <c:v>1596000</c:v>
                </c:pt>
                <c:pt idx="57">
                  <c:v>1208622</c:v>
                </c:pt>
                <c:pt idx="58">
                  <c:v>1998627</c:v>
                </c:pt>
                <c:pt idx="59">
                  <c:v>1010538</c:v>
                </c:pt>
                <c:pt idx="60">
                  <c:v>1081665</c:v>
                </c:pt>
                <c:pt idx="61">
                  <c:v>32262.6</c:v>
                </c:pt>
                <c:pt idx="62">
                  <c:v>18460.32</c:v>
                </c:pt>
                <c:pt idx="63">
                  <c:v>68634.720000000001</c:v>
                </c:pt>
                <c:pt idx="64">
                  <c:v>53551.799999999996</c:v>
                </c:pt>
                <c:pt idx="65">
                  <c:v>28434</c:v>
                </c:pt>
                <c:pt idx="66">
                  <c:v>33035.64</c:v>
                </c:pt>
                <c:pt idx="67">
                  <c:v>234233.75</c:v>
                </c:pt>
                <c:pt idx="68">
                  <c:v>717517.5</c:v>
                </c:pt>
                <c:pt idx="69">
                  <c:v>339910</c:v>
                </c:pt>
                <c:pt idx="70">
                  <c:v>1071283.75</c:v>
                </c:pt>
                <c:pt idx="71">
                  <c:v>672087.5</c:v>
                </c:pt>
                <c:pt idx="72">
                  <c:v>280848.75</c:v>
                </c:pt>
                <c:pt idx="73">
                  <c:v>1440996.09</c:v>
                </c:pt>
                <c:pt idx="74">
                  <c:v>1713425.8499999999</c:v>
                </c:pt>
                <c:pt idx="75">
                  <c:v>664684.34</c:v>
                </c:pt>
                <c:pt idx="76">
                  <c:v>3567885.4400000004</c:v>
                </c:pt>
                <c:pt idx="77">
                  <c:v>606321.43999999994</c:v>
                </c:pt>
                <c:pt idx="78">
                  <c:v>1798286.2200000002</c:v>
                </c:pt>
                <c:pt idx="79">
                  <c:v>52918.95</c:v>
                </c:pt>
                <c:pt idx="80">
                  <c:v>76821.75</c:v>
                </c:pt>
                <c:pt idx="81">
                  <c:v>127970.24999999999</c:v>
                </c:pt>
                <c:pt idx="82">
                  <c:v>134240.4</c:v>
                </c:pt>
                <c:pt idx="83">
                  <c:v>88729.95</c:v>
                </c:pt>
                <c:pt idx="84">
                  <c:v>30455.1</c:v>
                </c:pt>
                <c:pt idx="85">
                  <c:v>1317144</c:v>
                </c:pt>
                <c:pt idx="86">
                  <c:v>353376</c:v>
                </c:pt>
                <c:pt idx="87">
                  <c:v>740130</c:v>
                </c:pt>
                <c:pt idx="88">
                  <c:v>2800770</c:v>
                </c:pt>
                <c:pt idx="89">
                  <c:v>855165</c:v>
                </c:pt>
                <c:pt idx="90">
                  <c:v>1029771</c:v>
                </c:pt>
                <c:pt idx="91">
                  <c:v>123624.6</c:v>
                </c:pt>
                <c:pt idx="92">
                  <c:v>48904.920000000006</c:v>
                </c:pt>
                <c:pt idx="93">
                  <c:v>44145.36</c:v>
                </c:pt>
                <c:pt idx="94">
                  <c:v>83878.98</c:v>
                </c:pt>
                <c:pt idx="95">
                  <c:v>26199.599999999999</c:v>
                </c:pt>
                <c:pt idx="96">
                  <c:v>39780.720000000001</c:v>
                </c:pt>
                <c:pt idx="97">
                  <c:v>370867.5</c:v>
                </c:pt>
                <c:pt idx="98">
                  <c:v>428456.25</c:v>
                </c:pt>
                <c:pt idx="99">
                  <c:v>1033861.25</c:v>
                </c:pt>
                <c:pt idx="100">
                  <c:v>865668.75</c:v>
                </c:pt>
                <c:pt idx="101">
                  <c:v>1299215</c:v>
                </c:pt>
                <c:pt idx="102">
                  <c:v>352536.25</c:v>
                </c:pt>
                <c:pt idx="103">
                  <c:v>1056492.98</c:v>
                </c:pt>
                <c:pt idx="104">
                  <c:v>757341.03</c:v>
                </c:pt>
                <c:pt idx="105">
                  <c:v>1122655.79</c:v>
                </c:pt>
                <c:pt idx="106">
                  <c:v>2864956.64</c:v>
                </c:pt>
                <c:pt idx="107">
                  <c:v>661621.64999999991</c:v>
                </c:pt>
                <c:pt idx="108">
                  <c:v>1927678.02</c:v>
                </c:pt>
                <c:pt idx="109">
                  <c:v>95234.324999999997</c:v>
                </c:pt>
                <c:pt idx="110">
                  <c:v>62122.35</c:v>
                </c:pt>
                <c:pt idx="111">
                  <c:v>18161.400000000001</c:v>
                </c:pt>
                <c:pt idx="112">
                  <c:v>221537.4</c:v>
                </c:pt>
                <c:pt idx="113">
                  <c:v>18573.75</c:v>
                </c:pt>
                <c:pt idx="114">
                  <c:v>49756.649999999994</c:v>
                </c:pt>
                <c:pt idx="115">
                  <c:v>1190898</c:v>
                </c:pt>
                <c:pt idx="116">
                  <c:v>543015</c:v>
                </c:pt>
                <c:pt idx="117">
                  <c:v>1425303</c:v>
                </c:pt>
                <c:pt idx="118">
                  <c:v>2908284</c:v>
                </c:pt>
                <c:pt idx="119">
                  <c:v>2293218</c:v>
                </c:pt>
                <c:pt idx="120">
                  <c:v>3095841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60-4267-877D-58C022E97565}"/>
            </c:ext>
          </c:extLst>
        </c:ser>
        <c:ser>
          <c:idx val="2"/>
          <c:order val="2"/>
          <c:tx>
            <c:strRef>
              <c:f>Sheet16!$D$3</c:f>
              <c:strCache>
                <c:ptCount val="1"/>
                <c:pt idx="0">
                  <c:v>Sum of Sale Price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Sheet16!$A$4:$A$149</c:f>
              <c:multiLvlStrCache>
                <c:ptCount val="121"/>
                <c:lvl>
                  <c:pt idx="0">
                    <c:v>Amarilla</c:v>
                  </c:pt>
                  <c:pt idx="1">
                    <c:v>Carretera</c:v>
                  </c:pt>
                  <c:pt idx="2">
                    <c:v>Montana</c:v>
                  </c:pt>
                  <c:pt idx="3">
                    <c:v>Paseo</c:v>
                  </c:pt>
                  <c:pt idx="4">
                    <c:v>Velo</c:v>
                  </c:pt>
                  <c:pt idx="5">
                    <c:v>VTT</c:v>
                  </c:pt>
                  <c:pt idx="6">
                    <c:v>Amarilla</c:v>
                  </c:pt>
                  <c:pt idx="7">
                    <c:v>Carretera</c:v>
                  </c:pt>
                  <c:pt idx="8">
                    <c:v>Montana</c:v>
                  </c:pt>
                  <c:pt idx="9">
                    <c:v>Paseo</c:v>
                  </c:pt>
                  <c:pt idx="10">
                    <c:v>Velo</c:v>
                  </c:pt>
                  <c:pt idx="11">
                    <c:v>VTT</c:v>
                  </c:pt>
                  <c:pt idx="12">
                    <c:v>Amarilla</c:v>
                  </c:pt>
                  <c:pt idx="13">
                    <c:v>Carretera</c:v>
                  </c:pt>
                  <c:pt idx="14">
                    <c:v>Montana</c:v>
                  </c:pt>
                  <c:pt idx="15">
                    <c:v>Paseo</c:v>
                  </c:pt>
                  <c:pt idx="16">
                    <c:v>Velo</c:v>
                  </c:pt>
                  <c:pt idx="17">
                    <c:v>VTT</c:v>
                  </c:pt>
                  <c:pt idx="18">
                    <c:v>Amarilla</c:v>
                  </c:pt>
                  <c:pt idx="19">
                    <c:v>Carretera</c:v>
                  </c:pt>
                  <c:pt idx="20">
                    <c:v>Montana</c:v>
                  </c:pt>
                  <c:pt idx="21">
                    <c:v>Paseo</c:v>
                  </c:pt>
                  <c:pt idx="22">
                    <c:v>Velo</c:v>
                  </c:pt>
                  <c:pt idx="23">
                    <c:v>VTT</c:v>
                  </c:pt>
                  <c:pt idx="24">
                    <c:v>Amarilla</c:v>
                  </c:pt>
                  <c:pt idx="25">
                    <c:v>Carretera</c:v>
                  </c:pt>
                  <c:pt idx="26">
                    <c:v>Montana</c:v>
                  </c:pt>
                  <c:pt idx="27">
                    <c:v>Paseo</c:v>
                  </c:pt>
                  <c:pt idx="28">
                    <c:v>Velo</c:v>
                  </c:pt>
                  <c:pt idx="29">
                    <c:v>VTT</c:v>
                  </c:pt>
                  <c:pt idx="31">
                    <c:v>Amarilla</c:v>
                  </c:pt>
                  <c:pt idx="32">
                    <c:v>Carretera</c:v>
                  </c:pt>
                  <c:pt idx="33">
                    <c:v>Montana</c:v>
                  </c:pt>
                  <c:pt idx="34">
                    <c:v>Paseo</c:v>
                  </c:pt>
                  <c:pt idx="35">
                    <c:v>Velo</c:v>
                  </c:pt>
                  <c:pt idx="36">
                    <c:v>VTT</c:v>
                  </c:pt>
                  <c:pt idx="37">
                    <c:v>Amarilla</c:v>
                  </c:pt>
                  <c:pt idx="38">
                    <c:v>Carretera</c:v>
                  </c:pt>
                  <c:pt idx="39">
                    <c:v>Montana</c:v>
                  </c:pt>
                  <c:pt idx="40">
                    <c:v>Paseo</c:v>
                  </c:pt>
                  <c:pt idx="41">
                    <c:v>Velo</c:v>
                  </c:pt>
                  <c:pt idx="42">
                    <c:v>VTT</c:v>
                  </c:pt>
                  <c:pt idx="43">
                    <c:v>Amarilla</c:v>
                  </c:pt>
                  <c:pt idx="44">
                    <c:v>Carretera</c:v>
                  </c:pt>
                  <c:pt idx="45">
                    <c:v>Montana</c:v>
                  </c:pt>
                  <c:pt idx="46">
                    <c:v>Paseo</c:v>
                  </c:pt>
                  <c:pt idx="47">
                    <c:v>Velo</c:v>
                  </c:pt>
                  <c:pt idx="48">
                    <c:v>VTT</c:v>
                  </c:pt>
                  <c:pt idx="49">
                    <c:v>Amarilla</c:v>
                  </c:pt>
                  <c:pt idx="50">
                    <c:v>Carretera</c:v>
                  </c:pt>
                  <c:pt idx="51">
                    <c:v>Montana</c:v>
                  </c:pt>
                  <c:pt idx="52">
                    <c:v>Paseo</c:v>
                  </c:pt>
                  <c:pt idx="53">
                    <c:v>Velo</c:v>
                  </c:pt>
                  <c:pt idx="54">
                    <c:v>VTT</c:v>
                  </c:pt>
                  <c:pt idx="55">
                    <c:v>Amarilla</c:v>
                  </c:pt>
                  <c:pt idx="56">
                    <c:v>Carretera</c:v>
                  </c:pt>
                  <c:pt idx="57">
                    <c:v>Montana</c:v>
                  </c:pt>
                  <c:pt idx="58">
                    <c:v>Paseo</c:v>
                  </c:pt>
                  <c:pt idx="59">
                    <c:v>Velo</c:v>
                  </c:pt>
                  <c:pt idx="60">
                    <c:v>VTT</c:v>
                  </c:pt>
                  <c:pt idx="61">
                    <c:v>Amarilla</c:v>
                  </c:pt>
                  <c:pt idx="62">
                    <c:v>Carretera</c:v>
                  </c:pt>
                  <c:pt idx="63">
                    <c:v>Montana</c:v>
                  </c:pt>
                  <c:pt idx="64">
                    <c:v>Paseo</c:v>
                  </c:pt>
                  <c:pt idx="65">
                    <c:v>Velo</c:v>
                  </c:pt>
                  <c:pt idx="66">
                    <c:v>VTT</c:v>
                  </c:pt>
                  <c:pt idx="67">
                    <c:v>Amarilla</c:v>
                  </c:pt>
                  <c:pt idx="68">
                    <c:v>Carretera</c:v>
                  </c:pt>
                  <c:pt idx="69">
                    <c:v>Montana</c:v>
                  </c:pt>
                  <c:pt idx="70">
                    <c:v>Paseo</c:v>
                  </c:pt>
                  <c:pt idx="71">
                    <c:v>Velo</c:v>
                  </c:pt>
                  <c:pt idx="72">
                    <c:v>VTT</c:v>
                  </c:pt>
                  <c:pt idx="73">
                    <c:v>Amarilla</c:v>
                  </c:pt>
                  <c:pt idx="74">
                    <c:v>Carretera</c:v>
                  </c:pt>
                  <c:pt idx="75">
                    <c:v>Montana</c:v>
                  </c:pt>
                  <c:pt idx="76">
                    <c:v>Paseo</c:v>
                  </c:pt>
                  <c:pt idx="77">
                    <c:v>Velo</c:v>
                  </c:pt>
                  <c:pt idx="78">
                    <c:v>VTT</c:v>
                  </c:pt>
                  <c:pt idx="79">
                    <c:v>Amarilla</c:v>
                  </c:pt>
                  <c:pt idx="80">
                    <c:v>Carretera</c:v>
                  </c:pt>
                  <c:pt idx="81">
                    <c:v>Montana</c:v>
                  </c:pt>
                  <c:pt idx="82">
                    <c:v>Paseo</c:v>
                  </c:pt>
                  <c:pt idx="83">
                    <c:v>Velo</c:v>
                  </c:pt>
                  <c:pt idx="84">
                    <c:v>VTT</c:v>
                  </c:pt>
                  <c:pt idx="85">
                    <c:v>Amarilla</c:v>
                  </c:pt>
                  <c:pt idx="86">
                    <c:v>Carretera</c:v>
                  </c:pt>
                  <c:pt idx="87">
                    <c:v>Montana</c:v>
                  </c:pt>
                  <c:pt idx="88">
                    <c:v>Paseo</c:v>
                  </c:pt>
                  <c:pt idx="89">
                    <c:v>Velo</c:v>
                  </c:pt>
                  <c:pt idx="90">
                    <c:v>VTT</c:v>
                  </c:pt>
                  <c:pt idx="91">
                    <c:v>Amarilla</c:v>
                  </c:pt>
                  <c:pt idx="92">
                    <c:v>Carretera</c:v>
                  </c:pt>
                  <c:pt idx="93">
                    <c:v>Montana</c:v>
                  </c:pt>
                  <c:pt idx="94">
                    <c:v>Paseo</c:v>
                  </c:pt>
                  <c:pt idx="95">
                    <c:v>Velo</c:v>
                  </c:pt>
                  <c:pt idx="96">
                    <c:v>VTT</c:v>
                  </c:pt>
                  <c:pt idx="97">
                    <c:v>Amarilla</c:v>
                  </c:pt>
                  <c:pt idx="98">
                    <c:v>Carretera</c:v>
                  </c:pt>
                  <c:pt idx="99">
                    <c:v>Montana</c:v>
                  </c:pt>
                  <c:pt idx="100">
                    <c:v>Paseo</c:v>
                  </c:pt>
                  <c:pt idx="101">
                    <c:v>Velo</c:v>
                  </c:pt>
                  <c:pt idx="102">
                    <c:v>VTT</c:v>
                  </c:pt>
                  <c:pt idx="103">
                    <c:v>Amarilla</c:v>
                  </c:pt>
                  <c:pt idx="104">
                    <c:v>Carretera</c:v>
                  </c:pt>
                  <c:pt idx="105">
                    <c:v>Montana</c:v>
                  </c:pt>
                  <c:pt idx="106">
                    <c:v>Paseo</c:v>
                  </c:pt>
                  <c:pt idx="107">
                    <c:v>Velo</c:v>
                  </c:pt>
                  <c:pt idx="108">
                    <c:v>VTT</c:v>
                  </c:pt>
                  <c:pt idx="109">
                    <c:v>Amarilla</c:v>
                  </c:pt>
                  <c:pt idx="110">
                    <c:v>Carretera</c:v>
                  </c:pt>
                  <c:pt idx="111">
                    <c:v>Montana</c:v>
                  </c:pt>
                  <c:pt idx="112">
                    <c:v>Paseo</c:v>
                  </c:pt>
                  <c:pt idx="113">
                    <c:v>Velo</c:v>
                  </c:pt>
                  <c:pt idx="114">
                    <c:v>VTT</c:v>
                  </c:pt>
                  <c:pt idx="115">
                    <c:v>Amarilla</c:v>
                  </c:pt>
                  <c:pt idx="116">
                    <c:v>Carretera</c:v>
                  </c:pt>
                  <c:pt idx="117">
                    <c:v>Montana</c:v>
                  </c:pt>
                  <c:pt idx="118">
                    <c:v>Paseo</c:v>
                  </c:pt>
                  <c:pt idx="119">
                    <c:v>Velo</c:v>
                  </c:pt>
                  <c:pt idx="120">
                    <c:v>VTT</c:v>
                  </c:pt>
                </c:lvl>
                <c:lvl>
                  <c:pt idx="0">
                    <c:v>Channel Partners</c:v>
                  </c:pt>
                  <c:pt idx="6">
                    <c:v>Enterprise</c:v>
                  </c:pt>
                  <c:pt idx="12">
                    <c:v>Government</c:v>
                  </c:pt>
                  <c:pt idx="18">
                    <c:v>Midmarket</c:v>
                  </c:pt>
                  <c:pt idx="24">
                    <c:v>Small Business</c:v>
                  </c:pt>
                  <c:pt idx="31">
                    <c:v>Channel Partners</c:v>
                  </c:pt>
                  <c:pt idx="37">
                    <c:v>Enterprise</c:v>
                  </c:pt>
                  <c:pt idx="43">
                    <c:v>Government</c:v>
                  </c:pt>
                  <c:pt idx="49">
                    <c:v>Midmarket</c:v>
                  </c:pt>
                  <c:pt idx="55">
                    <c:v>Small Business</c:v>
                  </c:pt>
                  <c:pt idx="61">
                    <c:v>Channel Partners</c:v>
                  </c:pt>
                  <c:pt idx="67">
                    <c:v>Enterprise</c:v>
                  </c:pt>
                  <c:pt idx="73">
                    <c:v>Government</c:v>
                  </c:pt>
                  <c:pt idx="79">
                    <c:v>Midmarket</c:v>
                  </c:pt>
                  <c:pt idx="85">
                    <c:v>Small Business</c:v>
                  </c:pt>
                  <c:pt idx="91">
                    <c:v>Channel Partners</c:v>
                  </c:pt>
                  <c:pt idx="97">
                    <c:v>Enterprise</c:v>
                  </c:pt>
                  <c:pt idx="103">
                    <c:v>Government</c:v>
                  </c:pt>
                  <c:pt idx="109">
                    <c:v>Midmarket</c:v>
                  </c:pt>
                  <c:pt idx="115">
                    <c:v>Small Business</c:v>
                  </c:pt>
                </c:lvl>
                <c:lvl>
                  <c:pt idx="0">
                    <c:v>Canada</c:v>
                  </c:pt>
                  <c:pt idx="30">
                    <c:v>France</c:v>
                  </c:pt>
                  <c:pt idx="31">
                    <c:v>Germany</c:v>
                  </c:pt>
                  <c:pt idx="61">
                    <c:v>Mexico</c:v>
                  </c:pt>
                  <c:pt idx="91">
                    <c:v>United States of America</c:v>
                  </c:pt>
                </c:lvl>
              </c:multiLvlStrCache>
            </c:multiLvlStrRef>
          </c:cat>
          <c:val>
            <c:numRef>
              <c:f>Sheet16!$D$4:$D$149</c:f>
              <c:numCache>
                <c:formatCode>_("$"* #,##0.00_);_("$"* \(#,##0.00\);_("$"* "-"??_);_(@_)</c:formatCode>
                <c:ptCount val="121"/>
                <c:pt idx="0">
                  <c:v>45</c:v>
                </c:pt>
                <c:pt idx="1">
                  <c:v>72</c:v>
                </c:pt>
                <c:pt idx="2">
                  <c:v>24</c:v>
                </c:pt>
                <c:pt idx="3">
                  <c:v>72</c:v>
                </c:pt>
                <c:pt idx="4">
                  <c:v>24</c:v>
                </c:pt>
                <c:pt idx="5">
                  <c:v>24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500</c:v>
                </c:pt>
                <c:pt idx="10">
                  <c:v>750</c:v>
                </c:pt>
                <c:pt idx="11">
                  <c:v>500</c:v>
                </c:pt>
                <c:pt idx="12">
                  <c:v>2154</c:v>
                </c:pt>
                <c:pt idx="13">
                  <c:v>754</c:v>
                </c:pt>
                <c:pt idx="14">
                  <c:v>782</c:v>
                </c:pt>
                <c:pt idx="15">
                  <c:v>2288</c:v>
                </c:pt>
                <c:pt idx="16">
                  <c:v>768</c:v>
                </c:pt>
                <c:pt idx="17">
                  <c:v>794</c:v>
                </c:pt>
                <c:pt idx="18">
                  <c:v>30</c:v>
                </c:pt>
                <c:pt idx="19">
                  <c:v>60</c:v>
                </c:pt>
                <c:pt idx="20">
                  <c:v>30</c:v>
                </c:pt>
                <c:pt idx="21">
                  <c:v>120</c:v>
                </c:pt>
                <c:pt idx="22">
                  <c:v>30</c:v>
                </c:pt>
                <c:pt idx="23">
                  <c:v>30</c:v>
                </c:pt>
                <c:pt idx="24">
                  <c:v>600</c:v>
                </c:pt>
                <c:pt idx="25">
                  <c:v>600</c:v>
                </c:pt>
                <c:pt idx="26">
                  <c:v>600</c:v>
                </c:pt>
                <c:pt idx="27">
                  <c:v>1800</c:v>
                </c:pt>
                <c:pt idx="28">
                  <c:v>600</c:v>
                </c:pt>
                <c:pt idx="29">
                  <c:v>1800</c:v>
                </c:pt>
                <c:pt idx="30">
                  <c:v>16580</c:v>
                </c:pt>
                <c:pt idx="31">
                  <c:v>36</c:v>
                </c:pt>
                <c:pt idx="32">
                  <c:v>36</c:v>
                </c:pt>
                <c:pt idx="33">
                  <c:v>24</c:v>
                </c:pt>
                <c:pt idx="34">
                  <c:v>48</c:v>
                </c:pt>
                <c:pt idx="35">
                  <c:v>48</c:v>
                </c:pt>
                <c:pt idx="36">
                  <c:v>48</c:v>
                </c:pt>
                <c:pt idx="37">
                  <c:v>500</c:v>
                </c:pt>
                <c:pt idx="38">
                  <c:v>375</c:v>
                </c:pt>
                <c:pt idx="39">
                  <c:v>250</c:v>
                </c:pt>
                <c:pt idx="40">
                  <c:v>750</c:v>
                </c:pt>
                <c:pt idx="41">
                  <c:v>375</c:v>
                </c:pt>
                <c:pt idx="42">
                  <c:v>250</c:v>
                </c:pt>
                <c:pt idx="43">
                  <c:v>1104</c:v>
                </c:pt>
                <c:pt idx="44">
                  <c:v>794</c:v>
                </c:pt>
                <c:pt idx="45">
                  <c:v>1461</c:v>
                </c:pt>
                <c:pt idx="46">
                  <c:v>1589</c:v>
                </c:pt>
                <c:pt idx="47">
                  <c:v>1474</c:v>
                </c:pt>
                <c:pt idx="48">
                  <c:v>1118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90</c:v>
                </c:pt>
                <c:pt idx="53">
                  <c:v>60</c:v>
                </c:pt>
                <c:pt idx="54">
                  <c:v>60</c:v>
                </c:pt>
                <c:pt idx="55">
                  <c:v>600</c:v>
                </c:pt>
                <c:pt idx="56">
                  <c:v>1200</c:v>
                </c:pt>
                <c:pt idx="57">
                  <c:v>900</c:v>
                </c:pt>
                <c:pt idx="58">
                  <c:v>1800</c:v>
                </c:pt>
                <c:pt idx="59">
                  <c:v>600</c:v>
                </c:pt>
                <c:pt idx="60">
                  <c:v>900</c:v>
                </c:pt>
                <c:pt idx="61">
                  <c:v>36</c:v>
                </c:pt>
                <c:pt idx="62">
                  <c:v>36</c:v>
                </c:pt>
                <c:pt idx="63">
                  <c:v>48</c:v>
                </c:pt>
                <c:pt idx="64">
                  <c:v>48</c:v>
                </c:pt>
                <c:pt idx="65">
                  <c:v>48</c:v>
                </c:pt>
                <c:pt idx="66">
                  <c:v>24</c:v>
                </c:pt>
                <c:pt idx="67">
                  <c:v>250</c:v>
                </c:pt>
                <c:pt idx="68">
                  <c:v>375</c:v>
                </c:pt>
                <c:pt idx="69">
                  <c:v>250</c:v>
                </c:pt>
                <c:pt idx="70">
                  <c:v>750</c:v>
                </c:pt>
                <c:pt idx="71">
                  <c:v>375</c:v>
                </c:pt>
                <c:pt idx="72">
                  <c:v>500</c:v>
                </c:pt>
                <c:pt idx="73">
                  <c:v>1144</c:v>
                </c:pt>
                <c:pt idx="74">
                  <c:v>1454</c:v>
                </c:pt>
                <c:pt idx="75">
                  <c:v>761</c:v>
                </c:pt>
                <c:pt idx="76">
                  <c:v>2275</c:v>
                </c:pt>
                <c:pt idx="77">
                  <c:v>788</c:v>
                </c:pt>
                <c:pt idx="78">
                  <c:v>1118</c:v>
                </c:pt>
                <c:pt idx="79">
                  <c:v>30</c:v>
                </c:pt>
                <c:pt idx="80">
                  <c:v>30</c:v>
                </c:pt>
                <c:pt idx="81">
                  <c:v>60</c:v>
                </c:pt>
                <c:pt idx="82">
                  <c:v>90</c:v>
                </c:pt>
                <c:pt idx="83">
                  <c:v>60</c:v>
                </c:pt>
                <c:pt idx="84">
                  <c:v>30</c:v>
                </c:pt>
                <c:pt idx="85">
                  <c:v>1200</c:v>
                </c:pt>
                <c:pt idx="86">
                  <c:v>600</c:v>
                </c:pt>
                <c:pt idx="87">
                  <c:v>900</c:v>
                </c:pt>
                <c:pt idx="88">
                  <c:v>1800</c:v>
                </c:pt>
                <c:pt idx="89">
                  <c:v>600</c:v>
                </c:pt>
                <c:pt idx="90">
                  <c:v>900</c:v>
                </c:pt>
                <c:pt idx="91">
                  <c:v>60</c:v>
                </c:pt>
                <c:pt idx="92">
                  <c:v>36</c:v>
                </c:pt>
                <c:pt idx="93">
                  <c:v>24</c:v>
                </c:pt>
                <c:pt idx="94">
                  <c:v>72</c:v>
                </c:pt>
                <c:pt idx="95">
                  <c:v>24</c:v>
                </c:pt>
                <c:pt idx="96">
                  <c:v>24</c:v>
                </c:pt>
                <c:pt idx="97">
                  <c:v>250</c:v>
                </c:pt>
                <c:pt idx="98">
                  <c:v>250</c:v>
                </c:pt>
                <c:pt idx="99">
                  <c:v>500</c:v>
                </c:pt>
                <c:pt idx="100">
                  <c:v>500</c:v>
                </c:pt>
                <c:pt idx="101">
                  <c:v>750</c:v>
                </c:pt>
                <c:pt idx="102">
                  <c:v>250</c:v>
                </c:pt>
                <c:pt idx="103">
                  <c:v>1104</c:v>
                </c:pt>
                <c:pt idx="104">
                  <c:v>768</c:v>
                </c:pt>
                <c:pt idx="105">
                  <c:v>761</c:v>
                </c:pt>
                <c:pt idx="106">
                  <c:v>2249</c:v>
                </c:pt>
                <c:pt idx="107">
                  <c:v>814</c:v>
                </c:pt>
                <c:pt idx="108">
                  <c:v>1844</c:v>
                </c:pt>
                <c:pt idx="109">
                  <c:v>60</c:v>
                </c:pt>
                <c:pt idx="110">
                  <c:v>30</c:v>
                </c:pt>
                <c:pt idx="111">
                  <c:v>30</c:v>
                </c:pt>
                <c:pt idx="112">
                  <c:v>120</c:v>
                </c:pt>
                <c:pt idx="113">
                  <c:v>30</c:v>
                </c:pt>
                <c:pt idx="114">
                  <c:v>30</c:v>
                </c:pt>
                <c:pt idx="115">
                  <c:v>600</c:v>
                </c:pt>
                <c:pt idx="116">
                  <c:v>600</c:v>
                </c:pt>
                <c:pt idx="117">
                  <c:v>600</c:v>
                </c:pt>
                <c:pt idx="118">
                  <c:v>1200</c:v>
                </c:pt>
                <c:pt idx="119">
                  <c:v>1200</c:v>
                </c:pt>
                <c:pt idx="120">
                  <c:v>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60-4267-877D-58C022E97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307599"/>
        <c:axId val="2075308079"/>
      </c:lineChart>
      <c:catAx>
        <c:axId val="207530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308079"/>
        <c:crosses val="autoZero"/>
        <c:auto val="1"/>
        <c:lblAlgn val="ctr"/>
        <c:lblOffset val="100"/>
        <c:noMultiLvlLbl val="0"/>
      </c:catAx>
      <c:valAx>
        <c:axId val="2075308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307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Sheet2!$A$2:$A$13</c:f>
              <c:strCache>
                <c:ptCount val="12"/>
                <c:pt idx="0">
                  <c:v>Jan</c:v>
                </c:pt>
                <c:pt idx="1">
                  <c:v>Dec</c:v>
                </c:pt>
                <c:pt idx="2">
                  <c:v>Nov</c:v>
                </c:pt>
                <c:pt idx="3">
                  <c:v>Oct</c:v>
                </c:pt>
                <c:pt idx="4">
                  <c:v>Sep</c:v>
                </c:pt>
                <c:pt idx="5">
                  <c:v>Aug</c:v>
                </c:pt>
                <c:pt idx="6">
                  <c:v>Jul</c:v>
                </c:pt>
                <c:pt idx="7">
                  <c:v>Jun</c:v>
                </c:pt>
                <c:pt idx="8">
                  <c:v>May</c:v>
                </c:pt>
                <c:pt idx="9">
                  <c:v>Apr</c:v>
                </c:pt>
                <c:pt idx="10">
                  <c:v>Mar</c:v>
                </c:pt>
                <c:pt idx="11">
                  <c:v>Feb</c:v>
                </c:pt>
              </c:strCache>
            </c:strRef>
          </c:cat>
          <c:val>
            <c:numRef>
              <c:f>Sheet2!$B$2:$B$13</c:f>
              <c:numCache>
                <c:formatCode>General</c:formatCode>
                <c:ptCount val="12"/>
                <c:pt idx="0">
                  <c:v>10000</c:v>
                </c:pt>
                <c:pt idx="1">
                  <c:v>11000</c:v>
                </c:pt>
                <c:pt idx="2">
                  <c:v>12100.000000000002</c:v>
                </c:pt>
                <c:pt idx="3">
                  <c:v>13310.000000000004</c:v>
                </c:pt>
                <c:pt idx="4">
                  <c:v>14641.000000000005</c:v>
                </c:pt>
                <c:pt idx="5">
                  <c:v>16105.100000000008</c:v>
                </c:pt>
                <c:pt idx="6">
                  <c:v>17715.610000000011</c:v>
                </c:pt>
                <c:pt idx="7">
                  <c:v>19487.171000000013</c:v>
                </c:pt>
                <c:pt idx="8">
                  <c:v>21435.888100000015</c:v>
                </c:pt>
                <c:pt idx="9">
                  <c:v>23579.476910000019</c:v>
                </c:pt>
                <c:pt idx="10">
                  <c:v>25937.424601000024</c:v>
                </c:pt>
                <c:pt idx="11">
                  <c:v>28531.16706110003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55-4C2B-A54C-9995E831B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4"/>
        <c:axId val="958144847"/>
        <c:axId val="958145327"/>
      </c:barChart>
      <c:lineChart>
        <c:grouping val="standard"/>
        <c:varyColors val="0"/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Sheet2!$A$2:$A$13</c:f>
              <c:strCache>
                <c:ptCount val="12"/>
                <c:pt idx="0">
                  <c:v>Jan</c:v>
                </c:pt>
                <c:pt idx="1">
                  <c:v>Dec</c:v>
                </c:pt>
                <c:pt idx="2">
                  <c:v>Nov</c:v>
                </c:pt>
                <c:pt idx="3">
                  <c:v>Oct</c:v>
                </c:pt>
                <c:pt idx="4">
                  <c:v>Sep</c:v>
                </c:pt>
                <c:pt idx="5">
                  <c:v>Aug</c:v>
                </c:pt>
                <c:pt idx="6">
                  <c:v>Jul</c:v>
                </c:pt>
                <c:pt idx="7">
                  <c:v>Jun</c:v>
                </c:pt>
                <c:pt idx="8">
                  <c:v>May</c:v>
                </c:pt>
                <c:pt idx="9">
                  <c:v>Apr</c:v>
                </c:pt>
                <c:pt idx="10">
                  <c:v>Mar</c:v>
                </c:pt>
                <c:pt idx="11">
                  <c:v>Feb</c:v>
                </c:pt>
              </c:strCache>
            </c:strRef>
          </c:cat>
          <c:val>
            <c:numRef>
              <c:f>Sheet2!$C$2:$C$13</c:f>
              <c:numCache>
                <c:formatCode>0</c:formatCode>
                <c:ptCount val="12"/>
                <c:pt idx="0">
                  <c:v>100</c:v>
                </c:pt>
                <c:pt idx="1">
                  <c:v>110.00000000000001</c:v>
                </c:pt>
                <c:pt idx="2">
                  <c:v>121.00000000000003</c:v>
                </c:pt>
                <c:pt idx="3">
                  <c:v>133.10000000000005</c:v>
                </c:pt>
                <c:pt idx="4">
                  <c:v>146.41000000000008</c:v>
                </c:pt>
                <c:pt idx="5">
                  <c:v>161.0510000000001</c:v>
                </c:pt>
                <c:pt idx="6">
                  <c:v>177.15610000000012</c:v>
                </c:pt>
                <c:pt idx="7">
                  <c:v>194.87171000000015</c:v>
                </c:pt>
                <c:pt idx="8">
                  <c:v>214.3588810000002</c:v>
                </c:pt>
                <c:pt idx="9">
                  <c:v>235.79476910000022</c:v>
                </c:pt>
                <c:pt idx="10">
                  <c:v>259.37424601000026</c:v>
                </c:pt>
                <c:pt idx="11">
                  <c:v>285.3116706110003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55-4C2B-A54C-9995E831B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8960127"/>
        <c:axId val="848956767"/>
      </c:lineChart>
      <c:catAx>
        <c:axId val="958144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145327"/>
        <c:crosses val="autoZero"/>
        <c:auto val="1"/>
        <c:lblAlgn val="ctr"/>
        <c:lblOffset val="100"/>
        <c:noMultiLvlLbl val="0"/>
      </c:catAx>
      <c:valAx>
        <c:axId val="9581453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958144847"/>
        <c:crosses val="autoZero"/>
        <c:crossBetween val="between"/>
      </c:valAx>
      <c:valAx>
        <c:axId val="848956767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960127"/>
        <c:crosses val="max"/>
        <c:crossBetween val="between"/>
      </c:valAx>
      <c:catAx>
        <c:axId val="8489601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895676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[class_worksheet.xlsx]Sheet6!PivotTable1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Sum of Returns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Sheet6!$B$4:$B$16</c:f>
              <c:numCache>
                <c:formatCode>0</c:formatCode>
                <c:ptCount val="12"/>
                <c:pt idx="0">
                  <c:v>100</c:v>
                </c:pt>
                <c:pt idx="1">
                  <c:v>285</c:v>
                </c:pt>
                <c:pt idx="2">
                  <c:v>259.37424601000015</c:v>
                </c:pt>
                <c:pt idx="3">
                  <c:v>235.79476910000014</c:v>
                </c:pt>
                <c:pt idx="4">
                  <c:v>214.35888100000011</c:v>
                </c:pt>
                <c:pt idx="5">
                  <c:v>194.87171000000009</c:v>
                </c:pt>
                <c:pt idx="6">
                  <c:v>177.15610000000007</c:v>
                </c:pt>
                <c:pt idx="7">
                  <c:v>220</c:v>
                </c:pt>
                <c:pt idx="8">
                  <c:v>161.05100000000004</c:v>
                </c:pt>
                <c:pt idx="9">
                  <c:v>146.41000000000003</c:v>
                </c:pt>
                <c:pt idx="10">
                  <c:v>133.10000000000002</c:v>
                </c:pt>
                <c:pt idx="11">
                  <c:v>121.00000000000001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5A-4B7A-B2D3-BCDC881B0706}"/>
            </c:ext>
          </c:extLst>
        </c:ser>
        <c:ser>
          <c:idx val="1"/>
          <c:order val="1"/>
          <c:tx>
            <c:strRef>
              <c:f>Sheet6!$C$3</c:f>
              <c:strCache>
                <c:ptCount val="1"/>
                <c:pt idx="0">
                  <c:v>Sum of Sales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Sheet6!$C$4:$C$16</c:f>
              <c:numCache>
                <c:formatCode>General</c:formatCode>
                <c:ptCount val="12"/>
                <c:pt idx="0">
                  <c:v>10000</c:v>
                </c:pt>
                <c:pt idx="1">
                  <c:v>28531.17</c:v>
                </c:pt>
                <c:pt idx="2">
                  <c:v>25937.424601000024</c:v>
                </c:pt>
                <c:pt idx="3">
                  <c:v>23579.476910000019</c:v>
                </c:pt>
                <c:pt idx="4">
                  <c:v>21435.888100000015</c:v>
                </c:pt>
                <c:pt idx="5">
                  <c:v>19487.171000000013</c:v>
                </c:pt>
                <c:pt idx="6">
                  <c:v>17715.610000000011</c:v>
                </c:pt>
                <c:pt idx="7">
                  <c:v>22000</c:v>
                </c:pt>
                <c:pt idx="8">
                  <c:v>16105.100000000008</c:v>
                </c:pt>
                <c:pt idx="9">
                  <c:v>14641.000000000005</c:v>
                </c:pt>
                <c:pt idx="10">
                  <c:v>13310.000000000004</c:v>
                </c:pt>
                <c:pt idx="11">
                  <c:v>12100.000000000002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5A-4B7A-B2D3-BCDC881B0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0309695"/>
        <c:axId val="1120304415"/>
      </c:barChart>
      <c:catAx>
        <c:axId val="1120309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304415"/>
        <c:crosses val="autoZero"/>
        <c:auto val="1"/>
        <c:lblAlgn val="ctr"/>
        <c:lblOffset val="100"/>
        <c:noMultiLvlLbl val="0"/>
      </c:catAx>
      <c:valAx>
        <c:axId val="112030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30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[class_worksheet.xlsx]Sheet11!PivotTable5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'Sale Price' by 'Date' and 'Country'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Sheet11!$B$2:$B$3</c:f>
              <c:strCache>
                <c:ptCount val="1"/>
                <c:pt idx="0">
                  <c:v>Canada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Sheet11!$A$4:$A$20</c:f>
              <c:strCache>
                <c:ptCount val="16"/>
                <c:pt idx="0">
                  <c:v>01-09-2013</c:v>
                </c:pt>
                <c:pt idx="1">
                  <c:v>01-10-2013</c:v>
                </c:pt>
                <c:pt idx="2">
                  <c:v>01-11-2013</c:v>
                </c:pt>
                <c:pt idx="3">
                  <c:v>01-12-2013</c:v>
                </c:pt>
                <c:pt idx="4">
                  <c:v>01-01-2014</c:v>
                </c:pt>
                <c:pt idx="5">
                  <c:v>01-02-2014</c:v>
                </c:pt>
                <c:pt idx="6">
                  <c:v>01-03-2014</c:v>
                </c:pt>
                <c:pt idx="7">
                  <c:v>01-04-2014</c:v>
                </c:pt>
                <c:pt idx="8">
                  <c:v>01-05-2014</c:v>
                </c:pt>
                <c:pt idx="9">
                  <c:v>01-06-2014</c:v>
                </c:pt>
                <c:pt idx="10">
                  <c:v>01-07-2014</c:v>
                </c:pt>
                <c:pt idx="11">
                  <c:v>01-08-2014</c:v>
                </c:pt>
                <c:pt idx="12">
                  <c:v>01-09-2014</c:v>
                </c:pt>
                <c:pt idx="13">
                  <c:v>01-10-2014</c:v>
                </c:pt>
                <c:pt idx="14">
                  <c:v>01-11-2014</c:v>
                </c:pt>
                <c:pt idx="15">
                  <c:v>01-12-2014</c:v>
                </c:pt>
              </c:strCache>
            </c:strRef>
          </c:cat>
          <c:val>
            <c:numRef>
              <c:f>Sheet11!$B$4:$B$20</c:f>
              <c:numCache>
                <c:formatCode>_("$"* #,##0.00_);_("$"* \(#,##0.00\);_("$"* "-"??_);_(@_)</c:formatCode>
                <c:ptCount val="16"/>
                <c:pt idx="0">
                  <c:v>829</c:v>
                </c:pt>
                <c:pt idx="1">
                  <c:v>1658</c:v>
                </c:pt>
                <c:pt idx="2">
                  <c:v>829</c:v>
                </c:pt>
                <c:pt idx="3">
                  <c:v>829</c:v>
                </c:pt>
                <c:pt idx="4">
                  <c:v>829</c:v>
                </c:pt>
                <c:pt idx="5">
                  <c:v>829</c:v>
                </c:pt>
                <c:pt idx="6">
                  <c:v>829</c:v>
                </c:pt>
                <c:pt idx="7">
                  <c:v>850</c:v>
                </c:pt>
                <c:pt idx="8">
                  <c:v>829</c:v>
                </c:pt>
                <c:pt idx="9">
                  <c:v>1658</c:v>
                </c:pt>
                <c:pt idx="10">
                  <c:v>829</c:v>
                </c:pt>
                <c:pt idx="11">
                  <c:v>829</c:v>
                </c:pt>
                <c:pt idx="12">
                  <c:v>829</c:v>
                </c:pt>
                <c:pt idx="13">
                  <c:v>1658</c:v>
                </c:pt>
                <c:pt idx="14">
                  <c:v>829</c:v>
                </c:pt>
                <c:pt idx="15">
                  <c:v>1658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E6-43BF-983D-195EF97E80BF}"/>
            </c:ext>
          </c:extLst>
        </c:ser>
        <c:ser>
          <c:idx val="1"/>
          <c:order val="1"/>
          <c:tx>
            <c:strRef>
              <c:f>Sheet11!$C$2:$C$3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Sheet11!$A$4:$A$20</c:f>
              <c:strCache>
                <c:ptCount val="16"/>
                <c:pt idx="0">
                  <c:v>01-09-2013</c:v>
                </c:pt>
                <c:pt idx="1">
                  <c:v>01-10-2013</c:v>
                </c:pt>
                <c:pt idx="2">
                  <c:v>01-11-2013</c:v>
                </c:pt>
                <c:pt idx="3">
                  <c:v>01-12-2013</c:v>
                </c:pt>
                <c:pt idx="4">
                  <c:v>01-01-2014</c:v>
                </c:pt>
                <c:pt idx="5">
                  <c:v>01-02-2014</c:v>
                </c:pt>
                <c:pt idx="6">
                  <c:v>01-03-2014</c:v>
                </c:pt>
                <c:pt idx="7">
                  <c:v>01-04-2014</c:v>
                </c:pt>
                <c:pt idx="8">
                  <c:v>01-05-2014</c:v>
                </c:pt>
                <c:pt idx="9">
                  <c:v>01-06-2014</c:v>
                </c:pt>
                <c:pt idx="10">
                  <c:v>01-07-2014</c:v>
                </c:pt>
                <c:pt idx="11">
                  <c:v>01-08-2014</c:v>
                </c:pt>
                <c:pt idx="12">
                  <c:v>01-09-2014</c:v>
                </c:pt>
                <c:pt idx="13">
                  <c:v>01-10-2014</c:v>
                </c:pt>
                <c:pt idx="14">
                  <c:v>01-11-2014</c:v>
                </c:pt>
                <c:pt idx="15">
                  <c:v>01-12-2014</c:v>
                </c:pt>
              </c:strCache>
            </c:strRef>
          </c:cat>
          <c:val>
            <c:numRef>
              <c:f>Sheet11!$C$4:$C$20</c:f>
              <c:numCache>
                <c:formatCode>_("$"* #,##0.00_);_("$"* \(#,##0.00\);_("$"* "-"??_);_(@_)</c:formatCode>
                <c:ptCount val="16"/>
                <c:pt idx="0">
                  <c:v>829</c:v>
                </c:pt>
                <c:pt idx="1">
                  <c:v>1658</c:v>
                </c:pt>
                <c:pt idx="2">
                  <c:v>829</c:v>
                </c:pt>
                <c:pt idx="3">
                  <c:v>829</c:v>
                </c:pt>
                <c:pt idx="4">
                  <c:v>829</c:v>
                </c:pt>
                <c:pt idx="5">
                  <c:v>829</c:v>
                </c:pt>
                <c:pt idx="6">
                  <c:v>829</c:v>
                </c:pt>
                <c:pt idx="7">
                  <c:v>829</c:v>
                </c:pt>
                <c:pt idx="8">
                  <c:v>829</c:v>
                </c:pt>
                <c:pt idx="9">
                  <c:v>1658</c:v>
                </c:pt>
                <c:pt idx="10">
                  <c:v>829</c:v>
                </c:pt>
                <c:pt idx="11">
                  <c:v>829</c:v>
                </c:pt>
                <c:pt idx="12">
                  <c:v>829</c:v>
                </c:pt>
                <c:pt idx="13">
                  <c:v>1658</c:v>
                </c:pt>
                <c:pt idx="14">
                  <c:v>829</c:v>
                </c:pt>
                <c:pt idx="15">
                  <c:v>1658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E6-43BF-983D-195EF97E80BF}"/>
            </c:ext>
          </c:extLst>
        </c:ser>
        <c:ser>
          <c:idx val="2"/>
          <c:order val="2"/>
          <c:tx>
            <c:strRef>
              <c:f>Sheet11!$D$2:$D$3</c:f>
              <c:strCache>
                <c:ptCount val="1"/>
                <c:pt idx="0">
                  <c:v>Germany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Sheet11!$A$4:$A$20</c:f>
              <c:strCache>
                <c:ptCount val="16"/>
                <c:pt idx="0">
                  <c:v>01-09-2013</c:v>
                </c:pt>
                <c:pt idx="1">
                  <c:v>01-10-2013</c:v>
                </c:pt>
                <c:pt idx="2">
                  <c:v>01-11-2013</c:v>
                </c:pt>
                <c:pt idx="3">
                  <c:v>01-12-2013</c:v>
                </c:pt>
                <c:pt idx="4">
                  <c:v>01-01-2014</c:v>
                </c:pt>
                <c:pt idx="5">
                  <c:v>01-02-2014</c:v>
                </c:pt>
                <c:pt idx="6">
                  <c:v>01-03-2014</c:v>
                </c:pt>
                <c:pt idx="7">
                  <c:v>01-04-2014</c:v>
                </c:pt>
                <c:pt idx="8">
                  <c:v>01-05-2014</c:v>
                </c:pt>
                <c:pt idx="9">
                  <c:v>01-06-2014</c:v>
                </c:pt>
                <c:pt idx="10">
                  <c:v>01-07-2014</c:v>
                </c:pt>
                <c:pt idx="11">
                  <c:v>01-08-2014</c:v>
                </c:pt>
                <c:pt idx="12">
                  <c:v>01-09-2014</c:v>
                </c:pt>
                <c:pt idx="13">
                  <c:v>01-10-2014</c:v>
                </c:pt>
                <c:pt idx="14">
                  <c:v>01-11-2014</c:v>
                </c:pt>
                <c:pt idx="15">
                  <c:v>01-12-2014</c:v>
                </c:pt>
              </c:strCache>
            </c:strRef>
          </c:cat>
          <c:val>
            <c:numRef>
              <c:f>Sheet11!$D$4:$D$20</c:f>
              <c:numCache>
                <c:formatCode>_("$"* #,##0.00_);_("$"* \(#,##0.00\);_("$"* "-"??_);_(@_)</c:formatCode>
                <c:ptCount val="16"/>
                <c:pt idx="0">
                  <c:v>829</c:v>
                </c:pt>
                <c:pt idx="1">
                  <c:v>1658</c:v>
                </c:pt>
                <c:pt idx="2">
                  <c:v>829</c:v>
                </c:pt>
                <c:pt idx="3">
                  <c:v>829</c:v>
                </c:pt>
                <c:pt idx="4">
                  <c:v>829</c:v>
                </c:pt>
                <c:pt idx="5">
                  <c:v>829</c:v>
                </c:pt>
                <c:pt idx="6">
                  <c:v>829</c:v>
                </c:pt>
                <c:pt idx="7">
                  <c:v>829</c:v>
                </c:pt>
                <c:pt idx="8">
                  <c:v>829</c:v>
                </c:pt>
                <c:pt idx="9">
                  <c:v>1658</c:v>
                </c:pt>
                <c:pt idx="10">
                  <c:v>829</c:v>
                </c:pt>
                <c:pt idx="11">
                  <c:v>829</c:v>
                </c:pt>
                <c:pt idx="12">
                  <c:v>829</c:v>
                </c:pt>
                <c:pt idx="13">
                  <c:v>1658</c:v>
                </c:pt>
                <c:pt idx="14">
                  <c:v>829</c:v>
                </c:pt>
                <c:pt idx="15">
                  <c:v>1658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E6-43BF-983D-195EF97E80BF}"/>
            </c:ext>
          </c:extLst>
        </c:ser>
        <c:ser>
          <c:idx val="3"/>
          <c:order val="3"/>
          <c:tx>
            <c:strRef>
              <c:f>Sheet11!$E$2:$E$3</c:f>
              <c:strCache>
                <c:ptCount val="1"/>
                <c:pt idx="0">
                  <c:v>Mexico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Sheet11!$A$4:$A$20</c:f>
              <c:strCache>
                <c:ptCount val="16"/>
                <c:pt idx="0">
                  <c:v>01-09-2013</c:v>
                </c:pt>
                <c:pt idx="1">
                  <c:v>01-10-2013</c:v>
                </c:pt>
                <c:pt idx="2">
                  <c:v>01-11-2013</c:v>
                </c:pt>
                <c:pt idx="3">
                  <c:v>01-12-2013</c:v>
                </c:pt>
                <c:pt idx="4">
                  <c:v>01-01-2014</c:v>
                </c:pt>
                <c:pt idx="5">
                  <c:v>01-02-2014</c:v>
                </c:pt>
                <c:pt idx="6">
                  <c:v>01-03-2014</c:v>
                </c:pt>
                <c:pt idx="7">
                  <c:v>01-04-2014</c:v>
                </c:pt>
                <c:pt idx="8">
                  <c:v>01-05-2014</c:v>
                </c:pt>
                <c:pt idx="9">
                  <c:v>01-06-2014</c:v>
                </c:pt>
                <c:pt idx="10">
                  <c:v>01-07-2014</c:v>
                </c:pt>
                <c:pt idx="11">
                  <c:v>01-08-2014</c:v>
                </c:pt>
                <c:pt idx="12">
                  <c:v>01-09-2014</c:v>
                </c:pt>
                <c:pt idx="13">
                  <c:v>01-10-2014</c:v>
                </c:pt>
                <c:pt idx="14">
                  <c:v>01-11-2014</c:v>
                </c:pt>
                <c:pt idx="15">
                  <c:v>01-12-2014</c:v>
                </c:pt>
              </c:strCache>
            </c:strRef>
          </c:cat>
          <c:val>
            <c:numRef>
              <c:f>Sheet11!$E$4:$E$20</c:f>
              <c:numCache>
                <c:formatCode>_("$"* #,##0.00_);_("$"* \(#,##0.00\);_("$"* "-"??_);_(@_)</c:formatCode>
                <c:ptCount val="16"/>
                <c:pt idx="0">
                  <c:v>829</c:v>
                </c:pt>
                <c:pt idx="1">
                  <c:v>1658</c:v>
                </c:pt>
                <c:pt idx="2">
                  <c:v>829</c:v>
                </c:pt>
                <c:pt idx="3">
                  <c:v>829</c:v>
                </c:pt>
                <c:pt idx="4">
                  <c:v>829</c:v>
                </c:pt>
                <c:pt idx="5">
                  <c:v>829</c:v>
                </c:pt>
                <c:pt idx="6">
                  <c:v>829</c:v>
                </c:pt>
                <c:pt idx="7">
                  <c:v>829</c:v>
                </c:pt>
                <c:pt idx="8">
                  <c:v>829</c:v>
                </c:pt>
                <c:pt idx="9">
                  <c:v>1658</c:v>
                </c:pt>
                <c:pt idx="10">
                  <c:v>829</c:v>
                </c:pt>
                <c:pt idx="11">
                  <c:v>829</c:v>
                </c:pt>
                <c:pt idx="12">
                  <c:v>829</c:v>
                </c:pt>
                <c:pt idx="13">
                  <c:v>1658</c:v>
                </c:pt>
                <c:pt idx="14">
                  <c:v>829</c:v>
                </c:pt>
                <c:pt idx="15">
                  <c:v>1658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E6-43BF-983D-195EF97E80BF}"/>
            </c:ext>
          </c:extLst>
        </c:ser>
        <c:ser>
          <c:idx val="4"/>
          <c:order val="4"/>
          <c:tx>
            <c:strRef>
              <c:f>Sheet11!$F$2:$F$3</c:f>
              <c:strCache>
                <c:ptCount val="1"/>
                <c:pt idx="0">
                  <c:v>United States of America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Sheet11!$A$4:$A$20</c:f>
              <c:strCache>
                <c:ptCount val="16"/>
                <c:pt idx="0">
                  <c:v>01-09-2013</c:v>
                </c:pt>
                <c:pt idx="1">
                  <c:v>01-10-2013</c:v>
                </c:pt>
                <c:pt idx="2">
                  <c:v>01-11-2013</c:v>
                </c:pt>
                <c:pt idx="3">
                  <c:v>01-12-2013</c:v>
                </c:pt>
                <c:pt idx="4">
                  <c:v>01-01-2014</c:v>
                </c:pt>
                <c:pt idx="5">
                  <c:v>01-02-2014</c:v>
                </c:pt>
                <c:pt idx="6">
                  <c:v>01-03-2014</c:v>
                </c:pt>
                <c:pt idx="7">
                  <c:v>01-04-2014</c:v>
                </c:pt>
                <c:pt idx="8">
                  <c:v>01-05-2014</c:v>
                </c:pt>
                <c:pt idx="9">
                  <c:v>01-06-2014</c:v>
                </c:pt>
                <c:pt idx="10">
                  <c:v>01-07-2014</c:v>
                </c:pt>
                <c:pt idx="11">
                  <c:v>01-08-2014</c:v>
                </c:pt>
                <c:pt idx="12">
                  <c:v>01-09-2014</c:v>
                </c:pt>
                <c:pt idx="13">
                  <c:v>01-10-2014</c:v>
                </c:pt>
                <c:pt idx="14">
                  <c:v>01-11-2014</c:v>
                </c:pt>
                <c:pt idx="15">
                  <c:v>01-12-2014</c:v>
                </c:pt>
              </c:strCache>
            </c:strRef>
          </c:cat>
          <c:val>
            <c:numRef>
              <c:f>Sheet11!$F$4:$F$20</c:f>
              <c:numCache>
                <c:formatCode>_("$"* #,##0.00_);_("$"* \(#,##0.00\);_("$"* "-"??_);_(@_)</c:formatCode>
                <c:ptCount val="16"/>
                <c:pt idx="0">
                  <c:v>829</c:v>
                </c:pt>
                <c:pt idx="1">
                  <c:v>1658</c:v>
                </c:pt>
                <c:pt idx="2">
                  <c:v>829</c:v>
                </c:pt>
                <c:pt idx="3">
                  <c:v>829</c:v>
                </c:pt>
                <c:pt idx="4">
                  <c:v>829</c:v>
                </c:pt>
                <c:pt idx="5">
                  <c:v>829</c:v>
                </c:pt>
                <c:pt idx="6">
                  <c:v>829</c:v>
                </c:pt>
                <c:pt idx="7">
                  <c:v>829</c:v>
                </c:pt>
                <c:pt idx="8">
                  <c:v>829</c:v>
                </c:pt>
                <c:pt idx="9">
                  <c:v>1658</c:v>
                </c:pt>
                <c:pt idx="10">
                  <c:v>829</c:v>
                </c:pt>
                <c:pt idx="11">
                  <c:v>829</c:v>
                </c:pt>
                <c:pt idx="12">
                  <c:v>829</c:v>
                </c:pt>
                <c:pt idx="13">
                  <c:v>1658</c:v>
                </c:pt>
                <c:pt idx="14">
                  <c:v>829</c:v>
                </c:pt>
                <c:pt idx="15">
                  <c:v>1658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E6-43BF-983D-195EF97E8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296559"/>
        <c:axId val="2075292239"/>
      </c:lineChart>
      <c:catAx>
        <c:axId val="2075296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292239"/>
        <c:crosses val="autoZero"/>
        <c:auto val="1"/>
        <c:lblAlgn val="ctr"/>
        <c:lblOffset val="100"/>
        <c:noMultiLvlLbl val="0"/>
      </c:catAx>
      <c:valAx>
        <c:axId val="207529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Sale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296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[class_worksheet.xlsx]Sheet12!PivotTable6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'Manufacturing Price' by 'Product' and 'Year'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Sheet12!$B$2:$B$3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Sheet12!$A$4:$A$10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Sheet12!$B$4:$B$10</c:f>
              <c:numCache>
                <c:formatCode>_("$"* #,##0.00_);_("$"* \(#,##0.00\);_("$"* "-"??_);_(@_)</c:formatCode>
                <c:ptCount val="6"/>
                <c:pt idx="0">
                  <c:v>5980</c:v>
                </c:pt>
                <c:pt idx="1">
                  <c:v>69</c:v>
                </c:pt>
                <c:pt idx="2">
                  <c:v>115</c:v>
                </c:pt>
                <c:pt idx="3">
                  <c:v>510</c:v>
                </c:pt>
                <c:pt idx="4">
                  <c:v>3240</c:v>
                </c:pt>
                <c:pt idx="5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9-4B20-AD83-2CEC1222D92C}"/>
            </c:ext>
          </c:extLst>
        </c:ser>
        <c:ser>
          <c:idx val="1"/>
          <c:order val="1"/>
          <c:tx>
            <c:strRef>
              <c:f>Sheet12!$C$2:$C$3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Sheet12!$A$4:$A$10</c:f>
              <c:strCache>
                <c:ptCount val="6"/>
                <c:pt idx="0">
                  <c:v>Amarilla</c:v>
                </c:pt>
                <c:pt idx="1">
                  <c:v>Carretera</c:v>
                </c:pt>
                <c:pt idx="2">
                  <c:v>Montana</c:v>
                </c:pt>
                <c:pt idx="3">
                  <c:v>Paseo</c:v>
                </c:pt>
                <c:pt idx="4">
                  <c:v>Velo</c:v>
                </c:pt>
                <c:pt idx="5">
                  <c:v>VTT</c:v>
                </c:pt>
              </c:strCache>
            </c:strRef>
          </c:cat>
          <c:val>
            <c:numRef>
              <c:f>Sheet12!$C$4:$C$10</c:f>
              <c:numCache>
                <c:formatCode>_("$"* #,##0.00_);_("$"* \(#,##0.00\);_("$"* "-"??_);_(@_)</c:formatCode>
                <c:ptCount val="6"/>
                <c:pt idx="0">
                  <c:v>18460</c:v>
                </c:pt>
                <c:pt idx="1">
                  <c:v>210</c:v>
                </c:pt>
                <c:pt idx="2">
                  <c:v>350</c:v>
                </c:pt>
                <c:pt idx="3">
                  <c:v>1510</c:v>
                </c:pt>
                <c:pt idx="4">
                  <c:v>9840</c:v>
                </c:pt>
                <c:pt idx="5">
                  <c:v>20250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9-4B20-AD83-2CEC1222D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2075336399"/>
        <c:axId val="2075347439"/>
      </c:barChart>
      <c:catAx>
        <c:axId val="207533639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Product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347439"/>
        <c:crosses val="autoZero"/>
        <c:auto val="1"/>
        <c:lblAlgn val="ctr"/>
        <c:lblOffset val="100"/>
        <c:noMultiLvlLbl val="0"/>
      </c:catAx>
      <c:valAx>
        <c:axId val="207534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Manufacturing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336399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[class_worksheet.xlsx]Sheet13!PivotTable7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'Gross Sales' has an outlier at 'Date': </a:t>
            </a:r>
            <a:r>
              <a:rPr lang="en-US">
                <a:solidFill>
                  <a:srgbClr val="DD5A13"/>
                </a:solidFill>
              </a:rPr>
              <a:t>01-01-2014</a:t>
            </a:r>
            <a:r>
              <a:rPr lang="en-US"/>
              <a:t>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D2D2D2"/>
            </a:solidFill>
            <a:prstDash val="solid"/>
            <a:round/>
          </a:ln>
          <a:effectLst/>
        </c:spPr>
        <c:marker>
          <c:symbol val="circle"/>
          <c:size val="7"/>
          <c:spPr>
            <a:solidFill>
              <a:srgbClr val="ED7331"/>
            </a:solidFill>
            <a:ln w="9525">
              <a:solidFill>
                <a:srgbClr val="FFFFFF"/>
              </a:solidFill>
              <a:prstDash val="solid"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Sheet13!$B$2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D2D2D2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7"/>
              <c:spPr>
                <a:solidFill>
                  <a:srgbClr val="ED7331"/>
                </a:solidFill>
                <a:ln w="9525">
                  <a:solidFill>
                    <a:srgbClr val="FFFFFF"/>
                  </a:solidFill>
                  <a:prstDash val="solid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A06-42D1-856D-4CCEB3422365}"/>
              </c:ext>
            </c:extLst>
          </c:dPt>
          <c:cat>
            <c:strRef>
              <c:f>Sheet13!$A$3:$A$19</c:f>
              <c:strCache>
                <c:ptCount val="16"/>
                <c:pt idx="0">
                  <c:v>01-09-2013</c:v>
                </c:pt>
                <c:pt idx="1">
                  <c:v>01-10-2013</c:v>
                </c:pt>
                <c:pt idx="2">
                  <c:v>01-11-2013</c:v>
                </c:pt>
                <c:pt idx="3">
                  <c:v>01-12-2013</c:v>
                </c:pt>
                <c:pt idx="4">
                  <c:v>01-01-2014</c:v>
                </c:pt>
                <c:pt idx="5">
                  <c:v>01-02-2014</c:v>
                </c:pt>
                <c:pt idx="6">
                  <c:v>01-03-2014</c:v>
                </c:pt>
                <c:pt idx="7">
                  <c:v>01-04-2014</c:v>
                </c:pt>
                <c:pt idx="8">
                  <c:v>01-05-2014</c:v>
                </c:pt>
                <c:pt idx="9">
                  <c:v>01-06-2014</c:v>
                </c:pt>
                <c:pt idx="10">
                  <c:v>01-07-2014</c:v>
                </c:pt>
                <c:pt idx="11">
                  <c:v>01-08-2014</c:v>
                </c:pt>
                <c:pt idx="12">
                  <c:v>01-09-2014</c:v>
                </c:pt>
                <c:pt idx="13">
                  <c:v>01-10-2014</c:v>
                </c:pt>
                <c:pt idx="14">
                  <c:v>01-11-2014</c:v>
                </c:pt>
                <c:pt idx="15">
                  <c:v>01-12-2014</c:v>
                </c:pt>
              </c:strCache>
            </c:strRef>
          </c:cat>
          <c:val>
            <c:numRef>
              <c:f>Sheet13!$B$3:$B$19</c:f>
              <c:numCache>
                <c:formatCode>_("$"* #,##0.00_);_("$"* \(#,##0.00\);_("$"* "-"??_);_(@_)</c:formatCode>
                <c:ptCount val="16"/>
                <c:pt idx="0">
                  <c:v>4729736</c:v>
                </c:pt>
                <c:pt idx="1">
                  <c:v>9828688</c:v>
                </c:pt>
                <c:pt idx="2">
                  <c:v>8167338</c:v>
                </c:pt>
                <c:pt idx="3">
                  <c:v>5835025</c:v>
                </c:pt>
                <c:pt idx="4">
                  <c:v>111111118386144.5</c:v>
                </c:pt>
                <c:pt idx="5">
                  <c:v>7699201</c:v>
                </c:pt>
                <c:pt idx="6">
                  <c:v>6124026</c:v>
                </c:pt>
                <c:pt idx="7">
                  <c:v>7429392.5</c:v>
                </c:pt>
                <c:pt idx="8">
                  <c:v>6767911</c:v>
                </c:pt>
                <c:pt idx="9">
                  <c:v>10268972</c:v>
                </c:pt>
                <c:pt idx="10">
                  <c:v>8833027.5</c:v>
                </c:pt>
                <c:pt idx="11">
                  <c:v>6325959</c:v>
                </c:pt>
                <c:pt idx="12">
                  <c:v>6845317</c:v>
                </c:pt>
                <c:pt idx="13">
                  <c:v>13313424</c:v>
                </c:pt>
                <c:pt idx="14">
                  <c:v>5947910</c:v>
                </c:pt>
                <c:pt idx="15">
                  <c:v>12508268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6-42D1-856D-4CCEB3422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352239"/>
        <c:axId val="2075352719"/>
      </c:lineChart>
      <c:catAx>
        <c:axId val="207535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352719"/>
        <c:crosses val="autoZero"/>
        <c:auto val="1"/>
        <c:lblAlgn val="ctr"/>
        <c:lblOffset val="100"/>
        <c:noMultiLvlLbl val="0"/>
      </c:catAx>
      <c:valAx>
        <c:axId val="207535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Gross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352239"/>
        <c:crosses val="autoZero"/>
        <c:crossBetween val="midCat"/>
        <c:dispUnits>
          <c:builtInUnit val="tr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Label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636587</xdr:colOff>
      <xdr:row>3</xdr:row>
      <xdr:rowOff>141287</xdr:rowOff>
    </xdr:from>
    <xdr:to>
      <xdr:col>12</xdr:col>
      <xdr:colOff>160337</xdr:colOff>
      <xdr:row>18</xdr:row>
      <xdr:rowOff>173037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B2E3B5-AB14-3D7F-3297-CCD52E85E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173936</xdr:colOff>
      <xdr:row>0</xdr:row>
      <xdr:rowOff>119270</xdr:rowOff>
    </xdr:from>
    <xdr:to>
      <xdr:col>12</xdr:col>
      <xdr:colOff>494197</xdr:colOff>
      <xdr:row>15</xdr:row>
      <xdr:rowOff>129209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B853DA-DE80-C541-F5F1-892A9EBD1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127000</xdr:rowOff>
    </xdr:from>
    <xdr:to>
      <xdr:col>13</xdr:col>
      <xdr:colOff>231775</xdr:colOff>
      <xdr:row>17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835EA9-A702-1FFA-B408-BC1D107F5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165100</xdr:rowOff>
    </xdr:to>
    <xdr:graphicFrame macro="">
      <xdr:nvGraphicFramePr>
        <xdr:cNvPr id="2" name="Chart 1" descr="Chart type: Line. 'Sale Price' by 'Date' and 'Country'&#10;&#10;Description automatically generated">
          <a:extLst>
            <a:ext uri="{FF2B5EF4-FFF2-40B4-BE49-F238E27FC236}">
              <a16:creationId xmlns:a16="http://schemas.microsoft.com/office/drawing/2014/main" id="{7E6C40A0-084A-03C4-E78C-E659C60EF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152400</xdr:colOff>
          <xdr:row>4</xdr:row>
          <xdr:rowOff>57150</xdr:rowOff>
        </xdr:from>
        <xdr:to>
          <xdr:col>9</xdr:col>
          <xdr:colOff>590550</xdr:colOff>
          <xdr:row>7</xdr:row>
          <xdr:rowOff>69850</xdr:rowOff>
        </xdr:to>
        <xdr:sp macro="" textlink="">
          <xdr:nvSpPr>
            <xdr:cNvPr id="14337" name="Button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B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SG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533400</xdr:colOff>
          <xdr:row>4</xdr:row>
          <xdr:rowOff>12700</xdr:rowOff>
        </xdr:from>
        <xdr:to>
          <xdr:col>15</xdr:col>
          <xdr:colOff>44450</xdr:colOff>
          <xdr:row>6</xdr:row>
          <xdr:rowOff>139700</xdr:rowOff>
        </xdr:to>
        <xdr:sp macro="" textlink="">
          <xdr:nvSpPr>
            <xdr:cNvPr id="14338" name="CommandButton1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B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476250</xdr:colOff>
      <xdr:row>14</xdr:row>
      <xdr:rowOff>85725</xdr:rowOff>
    </xdr:from>
    <xdr:to>
      <xdr:col>12</xdr:col>
      <xdr:colOff>200025</xdr:colOff>
      <xdr:row>17</xdr:row>
      <xdr:rowOff>133350</xdr:rowOff>
    </xdr:to>
    <xdr:sp macro="[0]!RectangleRoundedCorners1_Click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8DEE87A-9306-48CE-E2AA-26A32DAAA3E3}"/>
            </a:ext>
          </a:extLst>
        </xdr:cNvPr>
        <xdr:cNvSpPr/>
      </xdr:nvSpPr>
      <xdr:spPr>
        <a:xfrm>
          <a:off x="5962650" y="2619375"/>
          <a:ext cx="1552575" cy="5905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 kern="12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527050</xdr:colOff>
          <xdr:row>11</xdr:row>
          <xdr:rowOff>107950</xdr:rowOff>
        </xdr:from>
        <xdr:to>
          <xdr:col>17</xdr:col>
          <xdr:colOff>533400</xdr:colOff>
          <xdr:row>14</xdr:row>
          <xdr:rowOff>165100</xdr:rowOff>
        </xdr:to>
        <xdr:sp macro="" textlink="">
          <xdr:nvSpPr>
            <xdr:cNvPr id="14339" name="CheckBox1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B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222250</xdr:colOff>
          <xdr:row>18</xdr:row>
          <xdr:rowOff>114300</xdr:rowOff>
        </xdr:from>
        <xdr:to>
          <xdr:col>17</xdr:col>
          <xdr:colOff>184150</xdr:colOff>
          <xdr:row>23</xdr:row>
          <xdr:rowOff>171450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B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S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4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107950</xdr:colOff>
          <xdr:row>11</xdr:row>
          <xdr:rowOff>57150</xdr:rowOff>
        </xdr:from>
        <xdr:to>
          <xdr:col>5</xdr:col>
          <xdr:colOff>171450</xdr:colOff>
          <xdr:row>15</xdr:row>
          <xdr:rowOff>69850</xdr:rowOff>
        </xdr:to>
        <xdr:sp macro="" textlink="">
          <xdr:nvSpPr>
            <xdr:cNvPr id="14341" name="Label 5" hidden="1">
              <a:extLst>
                <a:ext uri="{63B3BB69-23CF-44E3-9099-C40C66FF867C}">
                  <a14:compatExt spid="_x0000_s14341"/>
                </a:ext>
                <a:ext uri="{FF2B5EF4-FFF2-40B4-BE49-F238E27FC236}">
                  <a16:creationId xmlns:a16="http://schemas.microsoft.com/office/drawing/2014/main" id="{00000000-0008-0000-0B00-00000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SG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Area calculator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165100</xdr:rowOff>
    </xdr:to>
    <xdr:graphicFrame macro="">
      <xdr:nvGraphicFramePr>
        <xdr:cNvPr id="2" name="Chart 1" descr="Chart type: Clustered Bar. 'Manufacturing Price' by 'Product' and 'Year'&#10;&#10;Description automatically generated">
          <a:extLst>
            <a:ext uri="{FF2B5EF4-FFF2-40B4-BE49-F238E27FC236}">
              <a16:creationId xmlns:a16="http://schemas.microsoft.com/office/drawing/2014/main" id="{F2D7278E-FA37-7DF5-9D92-4E5BA2197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165100</xdr:rowOff>
    </xdr:to>
    <xdr:graphicFrame macro="">
      <xdr:nvGraphicFramePr>
        <xdr:cNvPr id="2" name="Chart 1" descr="Chart type: Line. 'Gross Sales' has an outlier at 'Date': 01-01-2014.&#10;&#10;Description automatically generated">
          <a:extLst>
            <a:ext uri="{FF2B5EF4-FFF2-40B4-BE49-F238E27FC236}">
              <a16:creationId xmlns:a16="http://schemas.microsoft.com/office/drawing/2014/main" id="{942B76E9-5EF6-210B-06C6-98AC0DB2A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ineshchandgr@outlook.com" id="{DBB8B671-784C-48EA-9A86-1F5AE217EDB2}" userId="c1cba36c4a1a8fa0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neshchandgr" refreshedDate="45639.833127199076" createdVersion="8" refreshedVersion="8" minRefreshableVersion="3" recordCount="13" xr:uid="{1C7A8E15-222B-4D2B-9AF7-B97845609DA2}">
  <cacheSource type="worksheet">
    <worksheetSource ref="A1:C14" sheet="Sheet3"/>
  </cacheSource>
  <cacheFields count="3">
    <cacheField name="Month" numFmtId="0">
      <sharedItems count="12">
        <s v="Jan"/>
        <s v="Aug"/>
        <s v="Dec"/>
        <s v="Nov"/>
        <s v="Oct"/>
        <s v="Sep"/>
        <s v="Jul"/>
        <s v="Jun"/>
        <s v="May"/>
        <s v="Apr"/>
        <s v="Mar"/>
        <s v="Feb"/>
      </sharedItems>
    </cacheField>
    <cacheField name="Sales " numFmtId="0">
      <sharedItems containsSemiMixedTypes="0" containsString="0" containsNumber="1" minValue="10000" maxValue="28531.17"/>
    </cacheField>
    <cacheField name="Returns" numFmtId="1">
      <sharedItems containsSemiMixedTypes="0" containsString="0" containsNumber="1" minValue="100" maxValue="2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neshchandgr" refreshedDate="45639.833127314814" createdVersion="8" refreshedVersion="8" minRefreshableVersion="3" recordCount="12" xr:uid="{43D68886-D639-4C88-861E-F8493F2450C3}">
  <cacheSource type="worksheet">
    <worksheetSource ref="A1:C13" sheet="Sheet2"/>
  </cacheSource>
  <cacheFields count="3">
    <cacheField name="Month" numFmtId="0">
      <sharedItems count="12">
        <s v="Jan"/>
        <s v="Dec"/>
        <s v="Nov"/>
        <s v="Oct"/>
        <s v="Sep"/>
        <s v="Aug"/>
        <s v="Jul"/>
        <s v="Jun"/>
        <s v="May"/>
        <s v="Apr"/>
        <s v="Mar"/>
        <s v="Feb"/>
      </sharedItems>
    </cacheField>
    <cacheField name="Sales  " numFmtId="0">
      <sharedItems containsSemiMixedTypes="0" containsString="0" containsNumber="1" minValue="10000" maxValue="28531.16706110003"/>
    </cacheField>
    <cacheField name="Returns" numFmtId="1">
      <sharedItems containsSemiMixedTypes="0" containsString="0" containsNumber="1" minValue="100" maxValue="285.3116706110003" count="12">
        <n v="100"/>
        <n v="110.00000000000001"/>
        <n v="121.00000000000003"/>
        <n v="133.10000000000005"/>
        <n v="146.41000000000008"/>
        <n v="161.0510000000001"/>
        <n v="177.15610000000012"/>
        <n v="194.87171000000015"/>
        <n v="214.3588810000002"/>
        <n v="235.79476910000022"/>
        <n v="259.37424601000026"/>
        <n v="285.31167061100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neshchandgr" refreshedDate="45642.826649884257" createdVersion="8" refreshedVersion="8" minRefreshableVersion="3" recordCount="700" xr:uid="{C5B3EE87-18C3-4F3B-ABF8-CF2179D9857D}">
  <cacheSource type="worksheet">
    <worksheetSource name="financials"/>
  </cacheSource>
  <cacheFields count="16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Product" numFmtId="164">
      <sharedItems count="6">
        <s v="Carretera"/>
        <s v="Montana"/>
        <s v="Paseo"/>
        <s v="Velo"/>
        <s v="VTT"/>
        <s v="Amarilla"/>
      </sharedItems>
    </cacheField>
    <cacheField name="Discount Band" numFmtId="164">
      <sharedItems count="4">
        <s v="None"/>
        <s v="Low"/>
        <s v="Medium"/>
        <s v="High"/>
      </sharedItems>
    </cacheField>
    <cacheField name="Units Sold" numFmtId="0">
      <sharedItems containsSemiMixedTypes="0" containsString="0" containsNumber="1" minValue="200" maxValue="4492.5" count="510">
        <n v="1618.5"/>
        <n v="1321"/>
        <n v="2178"/>
        <n v="888"/>
        <n v="2470"/>
        <n v="1513"/>
        <n v="921"/>
        <n v="2518"/>
        <n v="1899"/>
        <n v="1545"/>
        <n v="2665.5"/>
        <n v="958"/>
        <n v="2146"/>
        <n v="345"/>
        <n v="615"/>
        <n v="292"/>
        <n v="974"/>
        <n v="1006"/>
        <n v="367"/>
        <n v="883"/>
        <n v="549"/>
        <n v="788"/>
        <n v="2472"/>
        <n v="1143"/>
        <n v="1725"/>
        <n v="912"/>
        <n v="2152"/>
        <n v="1817"/>
        <n v="1493"/>
        <n v="1804"/>
        <n v="2161"/>
        <n v="2821"/>
        <n v="2001"/>
        <n v="2838"/>
        <n v="1527"/>
        <n v="2151"/>
        <n v="2750"/>
        <n v="1953"/>
        <n v="4219.5"/>
        <n v="1686"/>
        <n v="2141"/>
        <n v="3945"/>
        <n v="2296"/>
        <n v="1030"/>
        <n v="639"/>
        <n v="1326"/>
        <n v="1858"/>
        <n v="1210"/>
        <n v="2529"/>
        <n v="1445"/>
        <n v="330"/>
        <n v="2671"/>
        <n v="766"/>
        <n v="494"/>
        <n v="1397"/>
        <n v="2155"/>
        <n v="2214"/>
        <n v="2301"/>
        <n v="1375.5"/>
        <n v="1830"/>
        <n v="2498"/>
        <n v="663"/>
        <n v="1514"/>
        <n v="4492.5"/>
        <n v="727"/>
        <n v="787"/>
        <n v="1823"/>
        <n v="747"/>
        <n v="2905"/>
        <n v="3864"/>
        <n v="362"/>
        <n v="923"/>
        <n v="2092"/>
        <n v="263"/>
        <n v="943.5"/>
        <n v="986"/>
        <n v="1744"/>
        <n v="1989"/>
        <n v="321"/>
        <n v="742.5"/>
        <n v="1295"/>
        <n v="214"/>
        <n v="2145"/>
        <n v="2852"/>
        <n v="1142"/>
        <n v="1566"/>
        <n v="690"/>
        <n v="1660"/>
        <n v="2363"/>
        <n v="918"/>
        <n v="1728"/>
        <n v="662"/>
        <n v="809"/>
        <n v="1785"/>
        <n v="1916"/>
        <n v="2729"/>
        <n v="1925"/>
        <n v="2013"/>
        <n v="1055"/>
        <n v="1084"/>
        <n v="2966"/>
        <n v="2877"/>
        <n v="544"/>
        <n v="266"/>
        <n v="1940"/>
        <n v="259"/>
        <n v="1101"/>
        <n v="2276"/>
        <n v="1236"/>
        <n v="941"/>
        <n v="4243.5"/>
        <n v="2580"/>
        <n v="689"/>
        <n v="1947"/>
        <n v="908"/>
        <n v="1958"/>
        <n v="1901"/>
        <n v="1797"/>
        <n v="1287"/>
        <n v="1706"/>
        <n v="2434.5"/>
        <n v="1774"/>
        <n v="1570"/>
        <n v="1369.5"/>
        <n v="2009"/>
        <n v="1945"/>
        <n v="2844"/>
        <n v="1874"/>
        <n v="1642"/>
        <n v="831"/>
        <n v="1760"/>
        <n v="3850.5"/>
        <n v="2479"/>
        <n v="2031"/>
        <n v="2261"/>
        <n v="736"/>
        <n v="2851"/>
        <n v="2021"/>
        <n v="274"/>
        <n v="1967"/>
        <n v="1859"/>
        <n v="1138"/>
        <n v="4251"/>
        <n v="795"/>
        <n v="1414.5"/>
        <n v="2918"/>
        <n v="3450"/>
        <n v="2988"/>
        <n v="218"/>
        <n v="2074"/>
        <n v="1056"/>
        <n v="671"/>
        <n v="1465"/>
        <n v="2646"/>
        <n v="2177"/>
        <n v="866"/>
        <n v="349"/>
        <n v="1865"/>
        <n v="1074"/>
        <n v="1907"/>
        <n v="1778"/>
        <n v="1159"/>
        <n v="1372"/>
        <n v="2349"/>
        <n v="2689"/>
        <n v="2431"/>
        <n v="1683"/>
        <n v="1123"/>
        <n v="1116"/>
        <n v="1563"/>
        <n v="991"/>
        <n v="1016"/>
        <n v="2791"/>
        <n v="570"/>
        <n v="2487"/>
        <n v="1384.5"/>
        <n v="3627"/>
        <n v="720"/>
        <n v="2342"/>
        <n v="1100"/>
        <n v="1303"/>
        <n v="2992"/>
        <n v="2385"/>
        <n v="1607"/>
        <n v="2327"/>
        <n v="602"/>
        <n v="2620"/>
        <n v="1228"/>
        <n v="1389"/>
        <n v="861"/>
        <n v="704"/>
        <n v="1802"/>
        <n v="2663"/>
        <n v="2136"/>
        <n v="2116"/>
        <n v="555"/>
        <n v="2861"/>
        <n v="807"/>
        <n v="2832"/>
        <n v="1579"/>
        <n v="1033"/>
        <n v="1250"/>
        <n v="1265"/>
        <n v="2297"/>
        <n v="1350"/>
        <n v="552"/>
        <n v="3801"/>
        <n v="1117.5"/>
        <n v="562"/>
        <n v="2299"/>
        <n v="2030"/>
        <n v="887"/>
        <n v="980"/>
        <n v="1460"/>
        <n v="1403"/>
        <n v="2723"/>
        <n v="1496"/>
        <n v="952"/>
        <n v="2755"/>
        <n v="1530"/>
        <n v="1498"/>
        <n v="1221"/>
        <n v="2076"/>
        <n v="2436"/>
        <n v="1987.5"/>
        <n v="1679"/>
        <n v="1757"/>
        <n v="2198"/>
        <n v="1743"/>
        <n v="1153"/>
        <n v="1001"/>
        <n v="1333"/>
        <n v="1884"/>
        <n v="1834"/>
        <n v="2340"/>
        <n v="1031"/>
        <n v="1262"/>
        <n v="1135"/>
        <n v="547"/>
        <n v="1582"/>
        <n v="1738.5"/>
        <n v="2215"/>
        <n v="1761"/>
        <n v="448"/>
        <n v="2181"/>
        <n v="1976"/>
        <n v="2500"/>
        <n v="1702"/>
        <n v="3513"/>
        <n v="2101"/>
        <n v="2931"/>
        <n v="1535"/>
        <n v="1404"/>
        <n v="2763"/>
        <n v="2125"/>
        <n v="1659"/>
        <n v="609"/>
        <n v="2087"/>
        <n v="1421"/>
        <n v="588"/>
        <n v="3244.5"/>
        <n v="959"/>
        <n v="2747"/>
        <n v="1645"/>
        <n v="2876"/>
        <n v="994"/>
        <n v="1118"/>
        <n v="488"/>
        <n v="1282"/>
        <n v="257"/>
        <n v="1540"/>
        <n v="490"/>
        <n v="1362"/>
        <n v="2501"/>
        <n v="708"/>
        <n v="645"/>
        <n v="1562"/>
        <n v="1283"/>
        <n v="711"/>
        <n v="1114"/>
        <n v="1259"/>
        <n v="1095"/>
        <n v="1366"/>
        <n v="2460"/>
        <n v="678"/>
        <n v="1598"/>
        <n v="2409"/>
        <n v="1934"/>
        <n v="2993"/>
        <n v="1946"/>
        <n v="598"/>
        <n v="2907"/>
        <n v="2338"/>
        <n v="386"/>
        <n v="635"/>
        <n v="574.5"/>
        <n v="381"/>
        <n v="422"/>
        <n v="2134"/>
        <n v="808"/>
        <n v="1520"/>
        <n v="1375"/>
        <n v="436.5"/>
        <n v="1094"/>
        <n v="3802.5"/>
        <n v="1666"/>
        <n v="322"/>
        <n v="2321"/>
        <n v="1857"/>
        <n v="1611"/>
        <n v="2797"/>
        <n v="334"/>
        <n v="2565"/>
        <n v="2417"/>
        <n v="3675"/>
        <n v="1227"/>
        <n v="1324"/>
        <n v="1775"/>
        <n v="245"/>
        <n v="3793.5"/>
        <n v="1307"/>
        <n v="567"/>
        <n v="2110"/>
        <n v="1269"/>
        <n v="1956"/>
        <n v="2659"/>
        <n v="1351.5"/>
        <n v="880"/>
        <n v="1867"/>
        <n v="2234"/>
        <n v="877"/>
        <n v="2071"/>
        <n v="970"/>
        <n v="1694"/>
        <n v="819"/>
        <n v="1580"/>
        <n v="521"/>
        <n v="973"/>
        <n v="1038"/>
        <n v="360"/>
        <n v="2628"/>
        <n v="2682"/>
        <n v="1630.5"/>
        <n v="306"/>
        <n v="2328"/>
        <n v="3445.5"/>
        <n v="1482"/>
        <n v="2313"/>
        <n v="2072"/>
        <n v="1954"/>
        <n v="591"/>
        <n v="2167"/>
        <n v="241"/>
        <n v="681"/>
        <n v="510"/>
        <n v="790"/>
        <n v="1596"/>
        <n v="2294"/>
        <n v="2665"/>
        <n v="853"/>
        <n v="341"/>
        <n v="641"/>
        <n v="2807"/>
        <n v="432"/>
        <n v="1870"/>
        <n v="579"/>
        <n v="2240"/>
        <n v="3520.5"/>
        <n v="2039"/>
        <n v="2574"/>
        <n v="707"/>
        <n v="1198"/>
        <n v="2532"/>
        <n v="384"/>
        <n v="472"/>
        <n v="1005"/>
        <n v="3199.5"/>
        <n v="1937"/>
        <n v="792"/>
        <n v="2811"/>
        <n v="2441"/>
        <n v="1560"/>
        <n v="2706"/>
        <n v="2157"/>
        <n v="873"/>
        <n v="1122"/>
        <n v="2104.5"/>
        <n v="4026"/>
        <n v="2425.5"/>
        <n v="2394"/>
        <n v="1984"/>
        <n v="2805"/>
        <n v="655"/>
        <n v="344"/>
        <n v="1808"/>
        <n v="1734"/>
        <n v="554"/>
        <n v="2935"/>
        <n v="3165"/>
        <n v="2629"/>
        <n v="1433"/>
        <n v="947"/>
        <n v="380"/>
        <n v="886"/>
        <n v="2416"/>
        <n v="2156"/>
        <n v="677"/>
        <n v="1773"/>
        <n v="2420"/>
        <n v="2734"/>
        <n v="1715"/>
        <n v="1186"/>
        <n v="3495"/>
        <n v="905"/>
        <n v="1594"/>
        <n v="1359"/>
        <n v="2150"/>
        <n v="1197"/>
        <n v="1233"/>
        <n v="1395"/>
        <n v="2109"/>
        <n v="3874.5"/>
        <n v="623"/>
        <n v="2387"/>
        <n v="270"/>
        <n v="3421.5"/>
        <n v="2548"/>
        <n v="2521.5"/>
        <n v="2661"/>
        <n v="1531"/>
        <n v="1491"/>
        <n v="2761"/>
        <n v="2567"/>
        <n v="1790"/>
        <n v="442"/>
        <n v="982.5"/>
        <n v="1298"/>
        <n v="604"/>
        <n v="2255"/>
        <n v="1249"/>
        <n v="1438.5"/>
        <n v="2641"/>
        <n v="2708"/>
        <n v="2632"/>
        <n v="1583"/>
        <n v="571"/>
        <n v="2696"/>
        <n v="1565"/>
        <n v="357"/>
        <n v="1013"/>
        <n v="3997.5"/>
        <n v="1190"/>
        <n v="660"/>
        <n v="410"/>
        <n v="2605"/>
        <n v="1770"/>
        <n v="2579"/>
        <n v="2996"/>
        <n v="280"/>
        <n v="293"/>
        <n v="278"/>
        <n v="2428"/>
        <n v="1767"/>
        <n v="1393"/>
        <n v="2015"/>
        <n v="801"/>
        <n v="1023"/>
        <n v="1010"/>
        <n v="2300"/>
        <n v="2227.5"/>
        <n v="1199"/>
        <n v="200"/>
        <n v="388"/>
        <n v="1727"/>
        <n v="260"/>
        <n v="2914"/>
        <n v="1731"/>
        <n v="700"/>
        <n v="2222"/>
        <n v="1177"/>
        <n v="1922"/>
        <n v="1575"/>
        <n v="606"/>
        <n v="269"/>
        <n v="2536"/>
        <n v="2903"/>
        <n v="2541"/>
        <n v="1281"/>
        <n v="2475"/>
        <n v="1174"/>
        <n v="2767"/>
        <n v="1085"/>
        <n v="546"/>
        <n v="1158"/>
        <n v="1614"/>
        <n v="2535"/>
        <n v="2559"/>
        <n v="267"/>
        <n v="1175"/>
        <n v="2007"/>
        <n v="914"/>
        <n v="500"/>
        <n v="2826"/>
        <n v="2438"/>
        <n v="865.5"/>
        <n v="492"/>
        <n v="2954"/>
        <n v="1368"/>
        <n v="723"/>
        <n v="1806"/>
      </sharedItems>
    </cacheField>
    <cacheField name="Manufacturing Price" numFmtId="164">
      <sharedItems containsSemiMixedTypes="0" containsString="0" containsNumber="1" containsInteger="1" minValue="3" maxValue="260" count="6">
        <n v="3"/>
        <n v="5"/>
        <n v="10"/>
        <n v="120"/>
        <n v="250"/>
        <n v="260"/>
      </sharedItems>
    </cacheField>
    <cacheField name="Sale Price" numFmtId="164">
      <sharedItems containsSemiMixedTypes="0" containsString="0" containsNumber="1" containsInteger="1" minValue="7" maxValue="350"/>
    </cacheField>
    <cacheField name="Gross Sales" numFmtId="164">
      <sharedItems containsSemiMixedTypes="0" containsString="0" containsNumber="1" minValue="1799" maxValue="111111111111111"/>
    </cacheField>
    <cacheField name="Discounts" numFmtId="164">
      <sharedItems containsSemiMixedTypes="0" containsString="0" containsNumber="1" minValue="0" maxValue="149677.5"/>
    </cacheField>
    <cacheField name=" Sales" numFmtId="164">
      <sharedItems containsSemiMixedTypes="0" containsString="0" containsNumber="1" minValue="1655.08" maxValue="1159200"/>
    </cacheField>
    <cacheField name="COGS" numFmtId="164">
      <sharedItems containsSemiMixedTypes="0" containsString="0" containsNumber="1" minValue="918" maxValue="950625"/>
    </cacheField>
    <cacheField name="Profit" numFmtId="164">
      <sharedItems containsSemiMixedTypes="0" containsString="0" containsNumber="1" minValue="-40617.5" maxValue="262200"/>
    </cacheField>
    <cacheField name="Date" numFmtId="14">
      <sharedItems containsSemiMixedTypes="0" containsNonDate="0" containsDate="1" containsString="0" minDate="2013-09-01T00:00:00" maxDate="2014-12-02T00:00:00" count="16">
        <d v="2014-01-01T00:00:00"/>
        <d v="2014-06-01T00:00:00"/>
        <d v="2014-12-01T00:00:00"/>
        <d v="2014-03-01T00:00:00"/>
        <d v="2014-07-01T00:00:00"/>
        <d v="2014-08-01T00:00:00"/>
        <d v="2014-09-01T00:00:00"/>
        <d v="2013-10-01T00:00:00"/>
        <d v="2014-02-01T00:00:00"/>
        <d v="2013-09-01T00:00:00"/>
        <d v="2014-10-01T00:00:00"/>
        <d v="2013-11-01T00:00:00"/>
        <d v="2013-12-01T00:00:00"/>
        <d v="2014-04-01T00:00:00"/>
        <d v="2014-05-01T00:00:00"/>
        <d v="2014-11-01T00:00:00"/>
      </sharedItems>
    </cacheField>
    <cacheField name="Month Number" numFmtId="1">
      <sharedItems containsSemiMixedTypes="0" containsString="0" containsNumber="1" containsInteger="1" minValue="1" maxValue="12"/>
    </cacheField>
    <cacheField name="Month Name" numFmtId="164">
      <sharedItems/>
    </cacheField>
    <cacheField name="Year" numFmtId="49">
      <sharedItems count="2">
        <s v="2014"/>
        <s v="20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n v="10000"/>
    <n v="100"/>
  </r>
  <r>
    <x v="1"/>
    <n v="11000"/>
    <n v="110.00000000000001"/>
  </r>
  <r>
    <x v="1"/>
    <n v="11000"/>
    <n v="110"/>
  </r>
  <r>
    <x v="2"/>
    <n v="12100.000000000002"/>
    <n v="121.00000000000001"/>
  </r>
  <r>
    <x v="3"/>
    <n v="13310.000000000004"/>
    <n v="133.10000000000002"/>
  </r>
  <r>
    <x v="4"/>
    <n v="14641.000000000005"/>
    <n v="146.41000000000003"/>
  </r>
  <r>
    <x v="5"/>
    <n v="16105.100000000008"/>
    <n v="161.05100000000004"/>
  </r>
  <r>
    <x v="6"/>
    <n v="17715.610000000011"/>
    <n v="177.15610000000007"/>
  </r>
  <r>
    <x v="7"/>
    <n v="19487.171000000013"/>
    <n v="194.87171000000009"/>
  </r>
  <r>
    <x v="8"/>
    <n v="21435.888100000015"/>
    <n v="214.35888100000011"/>
  </r>
  <r>
    <x v="9"/>
    <n v="23579.476910000019"/>
    <n v="235.79476910000014"/>
  </r>
  <r>
    <x v="10"/>
    <n v="25937.424601000024"/>
    <n v="259.37424601000015"/>
  </r>
  <r>
    <x v="11"/>
    <n v="28531.17"/>
    <n v="28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0000"/>
    <x v="0"/>
  </r>
  <r>
    <x v="1"/>
    <n v="11000"/>
    <x v="1"/>
  </r>
  <r>
    <x v="2"/>
    <n v="12100.000000000002"/>
    <x v="2"/>
  </r>
  <r>
    <x v="3"/>
    <n v="13310.000000000004"/>
    <x v="3"/>
  </r>
  <r>
    <x v="4"/>
    <n v="14641.000000000005"/>
    <x v="4"/>
  </r>
  <r>
    <x v="5"/>
    <n v="16105.100000000008"/>
    <x v="5"/>
  </r>
  <r>
    <x v="6"/>
    <n v="17715.610000000011"/>
    <x v="6"/>
  </r>
  <r>
    <x v="7"/>
    <n v="19487.171000000013"/>
    <x v="7"/>
  </r>
  <r>
    <x v="8"/>
    <n v="21435.888100000015"/>
    <x v="8"/>
  </r>
  <r>
    <x v="9"/>
    <n v="23579.476910000019"/>
    <x v="9"/>
  </r>
  <r>
    <x v="10"/>
    <n v="25937.424601000024"/>
    <x v="10"/>
  </r>
  <r>
    <x v="11"/>
    <n v="28531.16706110003"/>
    <x v="1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x v="0"/>
    <x v="0"/>
    <x v="0"/>
    <n v="20"/>
    <n v="111111111111111"/>
    <n v="0"/>
    <n v="32370"/>
    <n v="16185"/>
    <n v="16185"/>
    <x v="0"/>
    <n v="1"/>
    <s v="January"/>
    <x v="0"/>
  </r>
  <r>
    <x v="0"/>
    <x v="1"/>
    <x v="0"/>
    <x v="0"/>
    <x v="1"/>
    <x v="0"/>
    <n v="20"/>
    <n v="26420"/>
    <n v="0"/>
    <n v="26420"/>
    <n v="13210"/>
    <n v="13210"/>
    <x v="0"/>
    <n v="1"/>
    <s v="January"/>
    <x v="0"/>
  </r>
  <r>
    <x v="1"/>
    <x v="2"/>
    <x v="0"/>
    <x v="0"/>
    <x v="2"/>
    <x v="0"/>
    <n v="15"/>
    <n v="32670"/>
    <n v="0"/>
    <n v="32670"/>
    <n v="21780"/>
    <n v="10890"/>
    <x v="1"/>
    <n v="6"/>
    <s v="June"/>
    <x v="0"/>
  </r>
  <r>
    <x v="1"/>
    <x v="1"/>
    <x v="0"/>
    <x v="0"/>
    <x v="3"/>
    <x v="0"/>
    <n v="15"/>
    <n v="13320"/>
    <n v="0"/>
    <n v="13320"/>
    <n v="8880"/>
    <n v="4440"/>
    <x v="1"/>
    <n v="6"/>
    <s v="June"/>
    <x v="0"/>
  </r>
  <r>
    <x v="1"/>
    <x v="3"/>
    <x v="0"/>
    <x v="0"/>
    <x v="4"/>
    <x v="0"/>
    <n v="15"/>
    <n v="37050"/>
    <n v="0"/>
    <n v="37050"/>
    <n v="24700"/>
    <n v="12350"/>
    <x v="1"/>
    <n v="6"/>
    <s v="June"/>
    <x v="0"/>
  </r>
  <r>
    <x v="0"/>
    <x v="1"/>
    <x v="0"/>
    <x v="0"/>
    <x v="5"/>
    <x v="0"/>
    <n v="350"/>
    <n v="529550"/>
    <n v="0"/>
    <n v="529550"/>
    <n v="393380"/>
    <n v="136170"/>
    <x v="2"/>
    <n v="12"/>
    <s v="December"/>
    <x v="0"/>
  </r>
  <r>
    <x v="1"/>
    <x v="1"/>
    <x v="1"/>
    <x v="0"/>
    <x v="6"/>
    <x v="1"/>
    <n v="15"/>
    <n v="13815"/>
    <n v="0"/>
    <n v="13815"/>
    <n v="9210"/>
    <n v="4605"/>
    <x v="3"/>
    <n v="3"/>
    <s v="March"/>
    <x v="0"/>
  </r>
  <r>
    <x v="2"/>
    <x v="0"/>
    <x v="1"/>
    <x v="0"/>
    <x v="7"/>
    <x v="1"/>
    <n v="12"/>
    <n v="30216"/>
    <n v="0"/>
    <n v="30216"/>
    <n v="7554"/>
    <n v="22662"/>
    <x v="1"/>
    <n v="6"/>
    <s v="June"/>
    <x v="0"/>
  </r>
  <r>
    <x v="0"/>
    <x v="2"/>
    <x v="1"/>
    <x v="0"/>
    <x v="8"/>
    <x v="1"/>
    <n v="20"/>
    <n v="37980"/>
    <n v="0"/>
    <n v="37980"/>
    <n v="18990"/>
    <n v="18990"/>
    <x v="1"/>
    <n v="6"/>
    <s v="June"/>
    <x v="0"/>
  </r>
  <r>
    <x v="2"/>
    <x v="1"/>
    <x v="1"/>
    <x v="0"/>
    <x v="9"/>
    <x v="1"/>
    <n v="12"/>
    <n v="18540"/>
    <n v="0"/>
    <n v="18540"/>
    <n v="4635"/>
    <n v="13905"/>
    <x v="1"/>
    <n v="6"/>
    <s v="June"/>
    <x v="0"/>
  </r>
  <r>
    <x v="1"/>
    <x v="3"/>
    <x v="1"/>
    <x v="0"/>
    <x v="4"/>
    <x v="1"/>
    <n v="15"/>
    <n v="37050"/>
    <n v="0"/>
    <n v="37050"/>
    <n v="24700"/>
    <n v="12350"/>
    <x v="1"/>
    <n v="6"/>
    <s v="June"/>
    <x v="0"/>
  </r>
  <r>
    <x v="3"/>
    <x v="0"/>
    <x v="1"/>
    <x v="0"/>
    <x v="10"/>
    <x v="1"/>
    <n v="125"/>
    <n v="333187.5"/>
    <n v="0"/>
    <n v="333187.5"/>
    <n v="319860"/>
    <n v="13327.5"/>
    <x v="4"/>
    <n v="7"/>
    <s v="July"/>
    <x v="0"/>
  </r>
  <r>
    <x v="4"/>
    <x v="3"/>
    <x v="1"/>
    <x v="0"/>
    <x v="11"/>
    <x v="1"/>
    <n v="300"/>
    <n v="287400"/>
    <n v="0"/>
    <n v="287400"/>
    <n v="239500"/>
    <n v="47900"/>
    <x v="5"/>
    <n v="8"/>
    <s v="August"/>
    <x v="0"/>
  </r>
  <r>
    <x v="0"/>
    <x v="1"/>
    <x v="1"/>
    <x v="0"/>
    <x v="12"/>
    <x v="1"/>
    <n v="7"/>
    <n v="15022"/>
    <n v="0"/>
    <n v="15022"/>
    <n v="10730"/>
    <n v="4292"/>
    <x v="6"/>
    <n v="9"/>
    <s v="September"/>
    <x v="0"/>
  </r>
  <r>
    <x v="3"/>
    <x v="0"/>
    <x v="1"/>
    <x v="0"/>
    <x v="13"/>
    <x v="1"/>
    <n v="125"/>
    <n v="43125"/>
    <n v="0"/>
    <n v="43125"/>
    <n v="41400"/>
    <n v="1725"/>
    <x v="7"/>
    <n v="10"/>
    <s v="October"/>
    <x v="1"/>
  </r>
  <r>
    <x v="1"/>
    <x v="4"/>
    <x v="1"/>
    <x v="0"/>
    <x v="14"/>
    <x v="1"/>
    <n v="15"/>
    <n v="9225"/>
    <n v="0"/>
    <n v="9225"/>
    <n v="6150"/>
    <n v="3075"/>
    <x v="2"/>
    <n v="12"/>
    <s v="December"/>
    <x v="0"/>
  </r>
  <r>
    <x v="0"/>
    <x v="0"/>
    <x v="2"/>
    <x v="0"/>
    <x v="15"/>
    <x v="2"/>
    <n v="20"/>
    <n v="5840"/>
    <n v="0"/>
    <n v="5840"/>
    <n v="2920"/>
    <n v="2920"/>
    <x v="8"/>
    <n v="2"/>
    <s v="February"/>
    <x v="0"/>
  </r>
  <r>
    <x v="1"/>
    <x v="3"/>
    <x v="2"/>
    <x v="0"/>
    <x v="16"/>
    <x v="2"/>
    <n v="15"/>
    <n v="14610"/>
    <n v="0"/>
    <n v="14610"/>
    <n v="9740"/>
    <n v="4870"/>
    <x v="8"/>
    <n v="2"/>
    <s v="February"/>
    <x v="0"/>
  </r>
  <r>
    <x v="2"/>
    <x v="0"/>
    <x v="2"/>
    <x v="0"/>
    <x v="7"/>
    <x v="2"/>
    <n v="12"/>
    <n v="30216"/>
    <n v="0"/>
    <n v="30216"/>
    <n v="7554"/>
    <n v="22662"/>
    <x v="1"/>
    <n v="6"/>
    <s v="June"/>
    <x v="0"/>
  </r>
  <r>
    <x v="0"/>
    <x v="1"/>
    <x v="2"/>
    <x v="0"/>
    <x v="17"/>
    <x v="2"/>
    <n v="350"/>
    <n v="352100"/>
    <n v="0"/>
    <n v="352100"/>
    <n v="261560"/>
    <n v="90540"/>
    <x v="1"/>
    <n v="6"/>
    <s v="June"/>
    <x v="0"/>
  </r>
  <r>
    <x v="2"/>
    <x v="1"/>
    <x v="2"/>
    <x v="0"/>
    <x v="18"/>
    <x v="2"/>
    <n v="12"/>
    <n v="4404"/>
    <n v="0"/>
    <n v="4404"/>
    <n v="1101"/>
    <n v="3303"/>
    <x v="4"/>
    <n v="7"/>
    <s v="July"/>
    <x v="0"/>
  </r>
  <r>
    <x v="0"/>
    <x v="3"/>
    <x v="2"/>
    <x v="0"/>
    <x v="19"/>
    <x v="2"/>
    <n v="7"/>
    <n v="6181"/>
    <n v="0"/>
    <n v="6181"/>
    <n v="4415"/>
    <n v="1766"/>
    <x v="5"/>
    <n v="8"/>
    <s v="August"/>
    <x v="0"/>
  </r>
  <r>
    <x v="1"/>
    <x v="2"/>
    <x v="2"/>
    <x v="0"/>
    <x v="20"/>
    <x v="2"/>
    <n v="15"/>
    <n v="8235"/>
    <n v="0"/>
    <n v="8235"/>
    <n v="5490"/>
    <n v="2745"/>
    <x v="9"/>
    <n v="9"/>
    <s v="September"/>
    <x v="1"/>
  </r>
  <r>
    <x v="4"/>
    <x v="3"/>
    <x v="2"/>
    <x v="0"/>
    <x v="21"/>
    <x v="2"/>
    <n v="300"/>
    <n v="236400"/>
    <n v="0"/>
    <n v="236400"/>
    <n v="197000"/>
    <n v="39400"/>
    <x v="9"/>
    <n v="9"/>
    <s v="September"/>
    <x v="1"/>
  </r>
  <r>
    <x v="1"/>
    <x v="3"/>
    <x v="2"/>
    <x v="0"/>
    <x v="22"/>
    <x v="2"/>
    <n v="15"/>
    <n v="37080"/>
    <n v="0"/>
    <n v="37080"/>
    <n v="24720"/>
    <n v="12360"/>
    <x v="6"/>
    <n v="9"/>
    <s v="September"/>
    <x v="0"/>
  </r>
  <r>
    <x v="0"/>
    <x v="4"/>
    <x v="2"/>
    <x v="0"/>
    <x v="23"/>
    <x v="2"/>
    <n v="7"/>
    <n v="8001"/>
    <n v="0"/>
    <n v="8001"/>
    <n v="5715"/>
    <n v="2286"/>
    <x v="10"/>
    <n v="10"/>
    <s v="October"/>
    <x v="0"/>
  </r>
  <r>
    <x v="0"/>
    <x v="0"/>
    <x v="2"/>
    <x v="0"/>
    <x v="24"/>
    <x v="2"/>
    <n v="350"/>
    <n v="603750"/>
    <n v="0"/>
    <n v="603750"/>
    <n v="448500"/>
    <n v="155250"/>
    <x v="11"/>
    <n v="11"/>
    <s v="November"/>
    <x v="1"/>
  </r>
  <r>
    <x v="2"/>
    <x v="4"/>
    <x v="2"/>
    <x v="0"/>
    <x v="25"/>
    <x v="2"/>
    <n v="12"/>
    <n v="10944"/>
    <n v="0"/>
    <n v="10944"/>
    <n v="2736"/>
    <n v="8208"/>
    <x v="11"/>
    <n v="11"/>
    <s v="November"/>
    <x v="1"/>
  </r>
  <r>
    <x v="1"/>
    <x v="0"/>
    <x v="2"/>
    <x v="0"/>
    <x v="26"/>
    <x v="2"/>
    <n v="15"/>
    <n v="32280"/>
    <n v="0"/>
    <n v="32280"/>
    <n v="21520"/>
    <n v="10760"/>
    <x v="12"/>
    <n v="12"/>
    <s v="December"/>
    <x v="1"/>
  </r>
  <r>
    <x v="0"/>
    <x v="0"/>
    <x v="2"/>
    <x v="0"/>
    <x v="27"/>
    <x v="2"/>
    <n v="20"/>
    <n v="36340"/>
    <n v="0"/>
    <n v="36340"/>
    <n v="18170"/>
    <n v="18170"/>
    <x v="2"/>
    <n v="12"/>
    <s v="December"/>
    <x v="0"/>
  </r>
  <r>
    <x v="0"/>
    <x v="1"/>
    <x v="2"/>
    <x v="0"/>
    <x v="5"/>
    <x v="2"/>
    <n v="350"/>
    <n v="529550"/>
    <n v="0"/>
    <n v="529550"/>
    <n v="393380"/>
    <n v="136170"/>
    <x v="2"/>
    <n v="12"/>
    <s v="December"/>
    <x v="0"/>
  </r>
  <r>
    <x v="0"/>
    <x v="3"/>
    <x v="3"/>
    <x v="0"/>
    <x v="28"/>
    <x v="3"/>
    <n v="7"/>
    <n v="10451"/>
    <n v="0"/>
    <n v="10451"/>
    <n v="7465"/>
    <n v="2986"/>
    <x v="0"/>
    <n v="1"/>
    <s v="January"/>
    <x v="0"/>
  </r>
  <r>
    <x v="3"/>
    <x v="2"/>
    <x v="3"/>
    <x v="0"/>
    <x v="29"/>
    <x v="3"/>
    <n v="125"/>
    <n v="225500"/>
    <n v="0"/>
    <n v="225500"/>
    <n v="216480"/>
    <n v="9020"/>
    <x v="8"/>
    <n v="2"/>
    <s v="February"/>
    <x v="0"/>
  </r>
  <r>
    <x v="2"/>
    <x v="1"/>
    <x v="3"/>
    <x v="0"/>
    <x v="30"/>
    <x v="3"/>
    <n v="12"/>
    <n v="25932"/>
    <n v="0"/>
    <n v="25932"/>
    <n v="6483"/>
    <n v="19449"/>
    <x v="3"/>
    <n v="3"/>
    <s v="March"/>
    <x v="0"/>
  </r>
  <r>
    <x v="0"/>
    <x v="1"/>
    <x v="3"/>
    <x v="0"/>
    <x v="17"/>
    <x v="3"/>
    <n v="350"/>
    <n v="352100"/>
    <n v="0"/>
    <n v="352100"/>
    <n v="261560"/>
    <n v="90540"/>
    <x v="1"/>
    <n v="6"/>
    <s v="June"/>
    <x v="0"/>
  </r>
  <r>
    <x v="2"/>
    <x v="1"/>
    <x v="3"/>
    <x v="0"/>
    <x v="9"/>
    <x v="3"/>
    <n v="12"/>
    <n v="18540"/>
    <n v="0"/>
    <n v="18540"/>
    <n v="4635"/>
    <n v="13905"/>
    <x v="1"/>
    <n v="6"/>
    <s v="June"/>
    <x v="0"/>
  </r>
  <r>
    <x v="3"/>
    <x v="4"/>
    <x v="3"/>
    <x v="0"/>
    <x v="31"/>
    <x v="3"/>
    <n v="125"/>
    <n v="352625"/>
    <n v="0"/>
    <n v="352625"/>
    <n v="338520"/>
    <n v="14105"/>
    <x v="5"/>
    <n v="8"/>
    <s v="August"/>
    <x v="0"/>
  </r>
  <r>
    <x v="3"/>
    <x v="0"/>
    <x v="3"/>
    <x v="0"/>
    <x v="13"/>
    <x v="3"/>
    <n v="125"/>
    <n v="43125"/>
    <n v="0"/>
    <n v="43125"/>
    <n v="41400"/>
    <n v="1725"/>
    <x v="7"/>
    <n v="10"/>
    <s v="October"/>
    <x v="1"/>
  </r>
  <r>
    <x v="4"/>
    <x v="0"/>
    <x v="4"/>
    <x v="0"/>
    <x v="32"/>
    <x v="4"/>
    <n v="300"/>
    <n v="600300"/>
    <n v="0"/>
    <n v="600300"/>
    <n v="500250"/>
    <n v="100050"/>
    <x v="8"/>
    <n v="2"/>
    <s v="February"/>
    <x v="0"/>
  </r>
  <r>
    <x v="2"/>
    <x v="1"/>
    <x v="4"/>
    <x v="0"/>
    <x v="33"/>
    <x v="4"/>
    <n v="12"/>
    <n v="34056"/>
    <n v="0"/>
    <n v="34056"/>
    <n v="8514"/>
    <n v="25542"/>
    <x v="13"/>
    <n v="4"/>
    <s v="April"/>
    <x v="0"/>
  </r>
  <r>
    <x v="1"/>
    <x v="2"/>
    <x v="4"/>
    <x v="0"/>
    <x v="2"/>
    <x v="4"/>
    <n v="15"/>
    <n v="32670"/>
    <n v="0"/>
    <n v="32670"/>
    <n v="21780"/>
    <n v="10890"/>
    <x v="1"/>
    <n v="6"/>
    <s v="June"/>
    <x v="0"/>
  </r>
  <r>
    <x v="1"/>
    <x v="1"/>
    <x v="4"/>
    <x v="0"/>
    <x v="3"/>
    <x v="4"/>
    <n v="15"/>
    <n v="13320"/>
    <n v="0"/>
    <n v="13320"/>
    <n v="8880"/>
    <n v="4440"/>
    <x v="1"/>
    <n v="6"/>
    <s v="June"/>
    <x v="0"/>
  </r>
  <r>
    <x v="0"/>
    <x v="2"/>
    <x v="4"/>
    <x v="0"/>
    <x v="34"/>
    <x v="4"/>
    <n v="350"/>
    <n v="534450"/>
    <n v="0"/>
    <n v="534450"/>
    <n v="397020"/>
    <n v="137430"/>
    <x v="9"/>
    <n v="9"/>
    <s v="September"/>
    <x v="1"/>
  </r>
  <r>
    <x v="4"/>
    <x v="2"/>
    <x v="4"/>
    <x v="0"/>
    <x v="35"/>
    <x v="4"/>
    <n v="300"/>
    <n v="645300"/>
    <n v="0"/>
    <n v="645300"/>
    <n v="537750"/>
    <n v="107550"/>
    <x v="6"/>
    <n v="9"/>
    <s v="September"/>
    <x v="0"/>
  </r>
  <r>
    <x v="0"/>
    <x v="0"/>
    <x v="4"/>
    <x v="0"/>
    <x v="27"/>
    <x v="4"/>
    <n v="20"/>
    <n v="36340"/>
    <n v="0"/>
    <n v="36340"/>
    <n v="18170"/>
    <n v="18170"/>
    <x v="2"/>
    <n v="12"/>
    <s v="December"/>
    <x v="0"/>
  </r>
  <r>
    <x v="0"/>
    <x v="2"/>
    <x v="5"/>
    <x v="0"/>
    <x v="36"/>
    <x v="5"/>
    <n v="350"/>
    <n v="962500"/>
    <n v="0"/>
    <n v="962500"/>
    <n v="715000"/>
    <n v="247500"/>
    <x v="8"/>
    <n v="2"/>
    <s v="February"/>
    <x v="0"/>
  </r>
  <r>
    <x v="2"/>
    <x v="4"/>
    <x v="5"/>
    <x v="0"/>
    <x v="37"/>
    <x v="5"/>
    <n v="12"/>
    <n v="23436"/>
    <n v="0"/>
    <n v="23436"/>
    <n v="5859"/>
    <n v="17577"/>
    <x v="13"/>
    <n v="4"/>
    <s v="April"/>
    <x v="0"/>
  </r>
  <r>
    <x v="3"/>
    <x v="1"/>
    <x v="5"/>
    <x v="0"/>
    <x v="38"/>
    <x v="5"/>
    <n v="125"/>
    <n v="527437.5"/>
    <n v="0"/>
    <n v="527437.5"/>
    <n v="506340"/>
    <n v="21097.5"/>
    <x v="13"/>
    <n v="4"/>
    <s v="April"/>
    <x v="0"/>
  </r>
  <r>
    <x v="0"/>
    <x v="2"/>
    <x v="5"/>
    <x v="0"/>
    <x v="8"/>
    <x v="5"/>
    <n v="20"/>
    <n v="37980"/>
    <n v="0"/>
    <n v="37980"/>
    <n v="18990"/>
    <n v="18990"/>
    <x v="1"/>
    <n v="6"/>
    <s v="June"/>
    <x v="0"/>
  </r>
  <r>
    <x v="0"/>
    <x v="1"/>
    <x v="5"/>
    <x v="0"/>
    <x v="39"/>
    <x v="5"/>
    <n v="7"/>
    <n v="11802"/>
    <n v="0"/>
    <n v="11802"/>
    <n v="8430"/>
    <n v="3372"/>
    <x v="4"/>
    <n v="7"/>
    <s v="July"/>
    <x v="0"/>
  </r>
  <r>
    <x v="2"/>
    <x v="4"/>
    <x v="5"/>
    <x v="0"/>
    <x v="40"/>
    <x v="5"/>
    <n v="12"/>
    <n v="25692"/>
    <n v="0"/>
    <n v="25692"/>
    <n v="6423"/>
    <n v="19269"/>
    <x v="5"/>
    <n v="8"/>
    <s v="August"/>
    <x v="0"/>
  </r>
  <r>
    <x v="0"/>
    <x v="4"/>
    <x v="5"/>
    <x v="0"/>
    <x v="23"/>
    <x v="5"/>
    <n v="7"/>
    <n v="8001"/>
    <n v="0"/>
    <n v="8001"/>
    <n v="5715"/>
    <n v="2286"/>
    <x v="10"/>
    <n v="10"/>
    <s v="October"/>
    <x v="0"/>
  </r>
  <r>
    <x v="1"/>
    <x v="4"/>
    <x v="5"/>
    <x v="0"/>
    <x v="14"/>
    <x v="5"/>
    <n v="15"/>
    <n v="9225"/>
    <n v="0"/>
    <n v="9225"/>
    <n v="6150"/>
    <n v="3075"/>
    <x v="2"/>
    <n v="12"/>
    <s v="December"/>
    <x v="0"/>
  </r>
  <r>
    <x v="0"/>
    <x v="2"/>
    <x v="2"/>
    <x v="1"/>
    <x v="41"/>
    <x v="2"/>
    <n v="7"/>
    <n v="27615"/>
    <n v="276.14999999999998"/>
    <n v="27338.850000000002"/>
    <n v="19725"/>
    <n v="7613.8500000000022"/>
    <x v="0"/>
    <n v="1"/>
    <s v="January"/>
    <x v="0"/>
  </r>
  <r>
    <x v="1"/>
    <x v="2"/>
    <x v="2"/>
    <x v="1"/>
    <x v="42"/>
    <x v="2"/>
    <n v="15"/>
    <n v="34440"/>
    <n v="344.4"/>
    <n v="34095.599999999999"/>
    <n v="22960"/>
    <n v="11135.599999999999"/>
    <x v="8"/>
    <n v="2"/>
    <s v="February"/>
    <x v="0"/>
  </r>
  <r>
    <x v="0"/>
    <x v="2"/>
    <x v="2"/>
    <x v="1"/>
    <x v="43"/>
    <x v="2"/>
    <n v="7"/>
    <n v="7210"/>
    <n v="72.099999999999994"/>
    <n v="7137.9"/>
    <n v="5150"/>
    <n v="1987.8999999999996"/>
    <x v="14"/>
    <n v="5"/>
    <s v="May"/>
    <x v="0"/>
  </r>
  <r>
    <x v="0"/>
    <x v="2"/>
    <x v="3"/>
    <x v="1"/>
    <x v="44"/>
    <x v="3"/>
    <n v="7"/>
    <n v="4473"/>
    <n v="44.73"/>
    <n v="4428.2700000000004"/>
    <n v="3195"/>
    <n v="1233.2700000000004"/>
    <x v="15"/>
    <n v="11"/>
    <s v="November"/>
    <x v="0"/>
  </r>
  <r>
    <x v="0"/>
    <x v="0"/>
    <x v="4"/>
    <x v="1"/>
    <x v="45"/>
    <x v="4"/>
    <n v="7"/>
    <n v="9282"/>
    <n v="92.82"/>
    <n v="9189.18"/>
    <n v="6630"/>
    <n v="2559.1800000000003"/>
    <x v="3"/>
    <n v="3"/>
    <s v="March"/>
    <x v="0"/>
  </r>
  <r>
    <x v="2"/>
    <x v="4"/>
    <x v="0"/>
    <x v="1"/>
    <x v="46"/>
    <x v="0"/>
    <n v="12"/>
    <n v="22296"/>
    <n v="222.96"/>
    <n v="22073.040000000001"/>
    <n v="5574"/>
    <n v="16499.04"/>
    <x v="8"/>
    <n v="2"/>
    <s v="February"/>
    <x v="0"/>
  </r>
  <r>
    <x v="0"/>
    <x v="3"/>
    <x v="0"/>
    <x v="1"/>
    <x v="47"/>
    <x v="0"/>
    <n v="350"/>
    <n v="423500"/>
    <n v="4235"/>
    <n v="419265"/>
    <n v="314600"/>
    <n v="104665"/>
    <x v="3"/>
    <n v="3"/>
    <s v="March"/>
    <x v="0"/>
  </r>
  <r>
    <x v="0"/>
    <x v="4"/>
    <x v="0"/>
    <x v="1"/>
    <x v="48"/>
    <x v="0"/>
    <n v="7"/>
    <n v="17703"/>
    <n v="177.03"/>
    <n v="17525.97"/>
    <n v="12645"/>
    <n v="4880.9699999999993"/>
    <x v="4"/>
    <n v="7"/>
    <s v="July"/>
    <x v="0"/>
  </r>
  <r>
    <x v="2"/>
    <x v="0"/>
    <x v="0"/>
    <x v="1"/>
    <x v="49"/>
    <x v="0"/>
    <n v="12"/>
    <n v="17340"/>
    <n v="173.4"/>
    <n v="17166.599999999999"/>
    <n v="4335"/>
    <n v="12831.599999999999"/>
    <x v="6"/>
    <n v="9"/>
    <s v="September"/>
    <x v="0"/>
  </r>
  <r>
    <x v="3"/>
    <x v="4"/>
    <x v="0"/>
    <x v="1"/>
    <x v="50"/>
    <x v="0"/>
    <n v="125"/>
    <n v="41250"/>
    <n v="412.5"/>
    <n v="40837.5"/>
    <n v="39600"/>
    <n v="1237.5"/>
    <x v="9"/>
    <n v="9"/>
    <s v="September"/>
    <x v="1"/>
  </r>
  <r>
    <x v="2"/>
    <x v="2"/>
    <x v="0"/>
    <x v="1"/>
    <x v="51"/>
    <x v="0"/>
    <n v="12"/>
    <n v="32052"/>
    <n v="320.52"/>
    <n v="31731.48"/>
    <n v="8013"/>
    <n v="23718.48"/>
    <x v="6"/>
    <n v="9"/>
    <s v="September"/>
    <x v="0"/>
  </r>
  <r>
    <x v="2"/>
    <x v="1"/>
    <x v="0"/>
    <x v="1"/>
    <x v="52"/>
    <x v="0"/>
    <n v="12"/>
    <n v="9192"/>
    <n v="91.92"/>
    <n v="9100.08"/>
    <n v="2298"/>
    <n v="6802.08"/>
    <x v="7"/>
    <n v="10"/>
    <s v="October"/>
    <x v="1"/>
  </r>
  <r>
    <x v="4"/>
    <x v="3"/>
    <x v="0"/>
    <x v="1"/>
    <x v="53"/>
    <x v="0"/>
    <n v="300"/>
    <n v="148200"/>
    <n v="1482"/>
    <n v="146718"/>
    <n v="123500"/>
    <n v="23218"/>
    <x v="7"/>
    <n v="10"/>
    <s v="October"/>
    <x v="1"/>
  </r>
  <r>
    <x v="0"/>
    <x v="3"/>
    <x v="0"/>
    <x v="1"/>
    <x v="54"/>
    <x v="0"/>
    <n v="350"/>
    <n v="488950"/>
    <n v="4889.5"/>
    <n v="484060.5"/>
    <n v="363220"/>
    <n v="120840.5"/>
    <x v="10"/>
    <n v="10"/>
    <s v="October"/>
    <x v="0"/>
  </r>
  <r>
    <x v="0"/>
    <x v="2"/>
    <x v="0"/>
    <x v="1"/>
    <x v="55"/>
    <x v="0"/>
    <n v="350"/>
    <n v="754250"/>
    <n v="7542.5"/>
    <n v="746707.5"/>
    <n v="560300"/>
    <n v="186407.5"/>
    <x v="2"/>
    <n v="12"/>
    <s v="December"/>
    <x v="0"/>
  </r>
  <r>
    <x v="1"/>
    <x v="3"/>
    <x v="1"/>
    <x v="1"/>
    <x v="56"/>
    <x v="1"/>
    <n v="15"/>
    <n v="33210"/>
    <n v="332.1"/>
    <n v="32877.9"/>
    <n v="22140"/>
    <n v="10737.900000000001"/>
    <x v="3"/>
    <n v="3"/>
    <s v="March"/>
    <x v="0"/>
  </r>
  <r>
    <x v="4"/>
    <x v="4"/>
    <x v="1"/>
    <x v="1"/>
    <x v="57"/>
    <x v="1"/>
    <n v="300"/>
    <n v="690300"/>
    <n v="6903"/>
    <n v="683397"/>
    <n v="575250"/>
    <n v="108147"/>
    <x v="13"/>
    <n v="4"/>
    <s v="April"/>
    <x v="0"/>
  </r>
  <r>
    <x v="0"/>
    <x v="2"/>
    <x v="1"/>
    <x v="1"/>
    <x v="58"/>
    <x v="1"/>
    <n v="20"/>
    <n v="27510"/>
    <n v="275.10000000000002"/>
    <n v="27234.899999999998"/>
    <n v="13755"/>
    <n v="13479.899999999998"/>
    <x v="4"/>
    <n v="7"/>
    <s v="July"/>
    <x v="0"/>
  </r>
  <r>
    <x v="0"/>
    <x v="0"/>
    <x v="1"/>
    <x v="1"/>
    <x v="59"/>
    <x v="1"/>
    <n v="7"/>
    <n v="12810"/>
    <n v="128.1"/>
    <n v="12681.9"/>
    <n v="9150"/>
    <n v="3531.8999999999996"/>
    <x v="5"/>
    <n v="8"/>
    <s v="August"/>
    <x v="0"/>
  </r>
  <r>
    <x v="4"/>
    <x v="4"/>
    <x v="1"/>
    <x v="1"/>
    <x v="60"/>
    <x v="1"/>
    <n v="300"/>
    <n v="749400"/>
    <n v="7494"/>
    <n v="741906"/>
    <n v="624500"/>
    <n v="117406"/>
    <x v="9"/>
    <n v="9"/>
    <s v="September"/>
    <x v="1"/>
  </r>
  <r>
    <x v="3"/>
    <x v="4"/>
    <x v="1"/>
    <x v="1"/>
    <x v="61"/>
    <x v="1"/>
    <n v="125"/>
    <n v="82875"/>
    <n v="828.75"/>
    <n v="82046.25"/>
    <n v="79560"/>
    <n v="2486.25"/>
    <x v="7"/>
    <n v="10"/>
    <s v="October"/>
    <x v="1"/>
  </r>
  <r>
    <x v="1"/>
    <x v="4"/>
    <x v="2"/>
    <x v="1"/>
    <x v="62"/>
    <x v="2"/>
    <n v="15"/>
    <n v="22710"/>
    <n v="227.1"/>
    <n v="22482.9"/>
    <n v="15140"/>
    <n v="7342.9000000000015"/>
    <x v="8"/>
    <n v="2"/>
    <s v="February"/>
    <x v="0"/>
  </r>
  <r>
    <x v="0"/>
    <x v="4"/>
    <x v="2"/>
    <x v="1"/>
    <x v="63"/>
    <x v="2"/>
    <n v="7"/>
    <n v="31447.5"/>
    <n v="314.47500000000002"/>
    <n v="31133.024999999998"/>
    <n v="22462.5"/>
    <n v="8670.5249999999978"/>
    <x v="13"/>
    <n v="4"/>
    <s v="April"/>
    <x v="0"/>
  </r>
  <r>
    <x v="3"/>
    <x v="4"/>
    <x v="2"/>
    <x v="1"/>
    <x v="64"/>
    <x v="2"/>
    <n v="125"/>
    <n v="90875"/>
    <n v="908.75"/>
    <n v="89966.25"/>
    <n v="87240"/>
    <n v="2726.25"/>
    <x v="1"/>
    <n v="6"/>
    <s v="June"/>
    <x v="0"/>
  </r>
  <r>
    <x v="3"/>
    <x v="2"/>
    <x v="2"/>
    <x v="1"/>
    <x v="65"/>
    <x v="2"/>
    <n v="125"/>
    <n v="98375"/>
    <n v="983.75"/>
    <n v="97391.25"/>
    <n v="94440"/>
    <n v="2951.25"/>
    <x v="1"/>
    <n v="6"/>
    <s v="June"/>
    <x v="0"/>
  </r>
  <r>
    <x v="3"/>
    <x v="3"/>
    <x v="2"/>
    <x v="1"/>
    <x v="66"/>
    <x v="2"/>
    <n v="125"/>
    <n v="227875"/>
    <n v="2278.75"/>
    <n v="225596.25"/>
    <n v="218760"/>
    <n v="6836.25"/>
    <x v="4"/>
    <n v="7"/>
    <s v="July"/>
    <x v="0"/>
  </r>
  <r>
    <x v="1"/>
    <x v="1"/>
    <x v="2"/>
    <x v="1"/>
    <x v="67"/>
    <x v="2"/>
    <n v="15"/>
    <n v="11205"/>
    <n v="112.05"/>
    <n v="11092.95"/>
    <n v="7470"/>
    <n v="3622.9500000000007"/>
    <x v="6"/>
    <n v="9"/>
    <s v="September"/>
    <x v="0"/>
  </r>
  <r>
    <x v="2"/>
    <x v="1"/>
    <x v="2"/>
    <x v="1"/>
    <x v="52"/>
    <x v="2"/>
    <n v="12"/>
    <n v="9192"/>
    <n v="91.92"/>
    <n v="9100.08"/>
    <n v="2298"/>
    <n v="6802.08"/>
    <x v="7"/>
    <n v="10"/>
    <s v="October"/>
    <x v="1"/>
  </r>
  <r>
    <x v="4"/>
    <x v="4"/>
    <x v="2"/>
    <x v="1"/>
    <x v="68"/>
    <x v="2"/>
    <n v="300"/>
    <n v="871500"/>
    <n v="8715"/>
    <n v="862785"/>
    <n v="726250"/>
    <n v="136535"/>
    <x v="15"/>
    <n v="11"/>
    <s v="November"/>
    <x v="0"/>
  </r>
  <r>
    <x v="0"/>
    <x v="2"/>
    <x v="2"/>
    <x v="1"/>
    <x v="55"/>
    <x v="2"/>
    <n v="350"/>
    <n v="754250"/>
    <n v="7542.5"/>
    <n v="746707.5"/>
    <n v="560300"/>
    <n v="186407.5"/>
    <x v="2"/>
    <n v="12"/>
    <s v="December"/>
    <x v="0"/>
  </r>
  <r>
    <x v="0"/>
    <x v="2"/>
    <x v="3"/>
    <x v="1"/>
    <x v="69"/>
    <x v="3"/>
    <n v="20"/>
    <n v="77280"/>
    <n v="772.80000000000007"/>
    <n v="76507.200000000012"/>
    <n v="38640"/>
    <n v="37867.200000000004"/>
    <x v="13"/>
    <n v="4"/>
    <s v="April"/>
    <x v="0"/>
  </r>
  <r>
    <x v="0"/>
    <x v="3"/>
    <x v="3"/>
    <x v="1"/>
    <x v="70"/>
    <x v="3"/>
    <n v="7"/>
    <n v="2534"/>
    <n v="25.34"/>
    <n v="2508.66"/>
    <n v="1810"/>
    <n v="698.65999999999985"/>
    <x v="14"/>
    <n v="5"/>
    <s v="May"/>
    <x v="0"/>
  </r>
  <r>
    <x v="3"/>
    <x v="0"/>
    <x v="3"/>
    <x v="1"/>
    <x v="71"/>
    <x v="3"/>
    <n v="125"/>
    <n v="115375"/>
    <n v="1153.75"/>
    <n v="114221.25"/>
    <n v="110760"/>
    <n v="3461.25"/>
    <x v="5"/>
    <n v="8"/>
    <s v="August"/>
    <x v="0"/>
  </r>
  <r>
    <x v="3"/>
    <x v="4"/>
    <x v="3"/>
    <x v="1"/>
    <x v="61"/>
    <x v="3"/>
    <n v="125"/>
    <n v="82875"/>
    <n v="828.75"/>
    <n v="82046.25"/>
    <n v="79560"/>
    <n v="2486.25"/>
    <x v="7"/>
    <n v="10"/>
    <s v="October"/>
    <x v="1"/>
  </r>
  <r>
    <x v="0"/>
    <x v="0"/>
    <x v="3"/>
    <x v="1"/>
    <x v="72"/>
    <x v="3"/>
    <n v="7"/>
    <n v="14644"/>
    <n v="146.44"/>
    <n v="14497.56"/>
    <n v="10460"/>
    <n v="4037.5599999999995"/>
    <x v="11"/>
    <n v="11"/>
    <s v="November"/>
    <x v="1"/>
  </r>
  <r>
    <x v="0"/>
    <x v="1"/>
    <x v="4"/>
    <x v="1"/>
    <x v="73"/>
    <x v="4"/>
    <n v="7"/>
    <n v="1841"/>
    <n v="18.41"/>
    <n v="1822.59"/>
    <n v="1315"/>
    <n v="507.58999999999992"/>
    <x v="3"/>
    <n v="3"/>
    <s v="March"/>
    <x v="0"/>
  </r>
  <r>
    <x v="0"/>
    <x v="0"/>
    <x v="4"/>
    <x v="1"/>
    <x v="74"/>
    <x v="4"/>
    <n v="350"/>
    <n v="330225"/>
    <n v="3302.25"/>
    <n v="326922.75"/>
    <n v="245310"/>
    <n v="81612.75"/>
    <x v="13"/>
    <n v="4"/>
    <s v="April"/>
    <x v="0"/>
  </r>
  <r>
    <x v="3"/>
    <x v="4"/>
    <x v="4"/>
    <x v="1"/>
    <x v="64"/>
    <x v="4"/>
    <n v="125"/>
    <n v="90875"/>
    <n v="908.75"/>
    <n v="89966.25"/>
    <n v="87240"/>
    <n v="2726.25"/>
    <x v="1"/>
    <n v="6"/>
    <s v="June"/>
    <x v="0"/>
  </r>
  <r>
    <x v="3"/>
    <x v="2"/>
    <x v="4"/>
    <x v="1"/>
    <x v="65"/>
    <x v="4"/>
    <n v="125"/>
    <n v="98375"/>
    <n v="983.75"/>
    <n v="97391.25"/>
    <n v="94440"/>
    <n v="2951.25"/>
    <x v="1"/>
    <n v="6"/>
    <s v="June"/>
    <x v="0"/>
  </r>
  <r>
    <x v="4"/>
    <x v="1"/>
    <x v="4"/>
    <x v="1"/>
    <x v="75"/>
    <x v="4"/>
    <n v="300"/>
    <n v="295800"/>
    <n v="2958"/>
    <n v="292842"/>
    <n v="246500"/>
    <n v="46342"/>
    <x v="6"/>
    <n v="9"/>
    <s v="September"/>
    <x v="0"/>
  </r>
  <r>
    <x v="4"/>
    <x v="3"/>
    <x v="4"/>
    <x v="1"/>
    <x v="53"/>
    <x v="4"/>
    <n v="300"/>
    <n v="148200"/>
    <n v="1482"/>
    <n v="146718"/>
    <n v="123500"/>
    <n v="23218"/>
    <x v="7"/>
    <n v="10"/>
    <s v="October"/>
    <x v="1"/>
  </r>
  <r>
    <x v="0"/>
    <x v="3"/>
    <x v="4"/>
    <x v="1"/>
    <x v="54"/>
    <x v="4"/>
    <n v="350"/>
    <n v="488950"/>
    <n v="4889.5"/>
    <n v="484060.5"/>
    <n v="363220"/>
    <n v="120840.5"/>
    <x v="10"/>
    <n v="10"/>
    <s v="October"/>
    <x v="0"/>
  </r>
  <r>
    <x v="3"/>
    <x v="2"/>
    <x v="4"/>
    <x v="1"/>
    <x v="76"/>
    <x v="4"/>
    <n v="125"/>
    <n v="218000"/>
    <n v="2180"/>
    <n v="215820"/>
    <n v="209280"/>
    <n v="6540"/>
    <x v="15"/>
    <n v="11"/>
    <s v="November"/>
    <x v="0"/>
  </r>
  <r>
    <x v="2"/>
    <x v="4"/>
    <x v="5"/>
    <x v="1"/>
    <x v="77"/>
    <x v="5"/>
    <n v="12"/>
    <n v="23868"/>
    <n v="238.68"/>
    <n v="23629.32"/>
    <n v="5967"/>
    <n v="17662.32"/>
    <x v="9"/>
    <n v="9"/>
    <s v="September"/>
    <x v="1"/>
  </r>
  <r>
    <x v="1"/>
    <x v="2"/>
    <x v="5"/>
    <x v="1"/>
    <x v="78"/>
    <x v="5"/>
    <n v="15"/>
    <n v="4815"/>
    <n v="48.15"/>
    <n v="4766.8500000000004"/>
    <n v="3210"/>
    <n v="1556.8500000000004"/>
    <x v="11"/>
    <n v="11"/>
    <s v="November"/>
    <x v="1"/>
  </r>
  <r>
    <x v="3"/>
    <x v="0"/>
    <x v="0"/>
    <x v="1"/>
    <x v="79"/>
    <x v="0"/>
    <n v="125"/>
    <n v="92812.5"/>
    <n v="1856.25"/>
    <n v="90956.25"/>
    <n v="89100"/>
    <n v="1856.25"/>
    <x v="13"/>
    <n v="4"/>
    <s v="April"/>
    <x v="0"/>
  </r>
  <r>
    <x v="2"/>
    <x v="0"/>
    <x v="0"/>
    <x v="1"/>
    <x v="80"/>
    <x v="0"/>
    <n v="12"/>
    <n v="15540"/>
    <n v="310.8"/>
    <n v="15229.2"/>
    <n v="3885"/>
    <n v="11344.2"/>
    <x v="10"/>
    <n v="10"/>
    <s v="October"/>
    <x v="0"/>
  </r>
  <r>
    <x v="4"/>
    <x v="1"/>
    <x v="0"/>
    <x v="1"/>
    <x v="81"/>
    <x v="0"/>
    <n v="300"/>
    <n v="64200"/>
    <n v="1284"/>
    <n v="62916"/>
    <n v="53500"/>
    <n v="9416"/>
    <x v="7"/>
    <n v="10"/>
    <s v="October"/>
    <x v="1"/>
  </r>
  <r>
    <x v="0"/>
    <x v="2"/>
    <x v="0"/>
    <x v="1"/>
    <x v="82"/>
    <x v="0"/>
    <n v="7"/>
    <n v="15015"/>
    <n v="300.3"/>
    <n v="14714.7"/>
    <n v="10725"/>
    <n v="3989.7000000000007"/>
    <x v="11"/>
    <n v="11"/>
    <s v="November"/>
    <x v="1"/>
  </r>
  <r>
    <x v="0"/>
    <x v="0"/>
    <x v="0"/>
    <x v="1"/>
    <x v="83"/>
    <x v="0"/>
    <n v="350"/>
    <n v="998200"/>
    <n v="19964"/>
    <n v="978236"/>
    <n v="741520"/>
    <n v="236716"/>
    <x v="2"/>
    <n v="12"/>
    <s v="December"/>
    <x v="0"/>
  </r>
  <r>
    <x v="2"/>
    <x v="4"/>
    <x v="1"/>
    <x v="1"/>
    <x v="84"/>
    <x v="1"/>
    <n v="12"/>
    <n v="13704"/>
    <n v="274.08"/>
    <n v="13429.92"/>
    <n v="3426"/>
    <n v="10003.92"/>
    <x v="1"/>
    <n v="6"/>
    <s v="June"/>
    <x v="0"/>
  </r>
  <r>
    <x v="0"/>
    <x v="4"/>
    <x v="1"/>
    <x v="1"/>
    <x v="85"/>
    <x v="1"/>
    <n v="20"/>
    <n v="31320"/>
    <n v="626.4"/>
    <n v="30693.599999999999"/>
    <n v="15660"/>
    <n v="15033.599999999999"/>
    <x v="10"/>
    <n v="10"/>
    <s v="October"/>
    <x v="0"/>
  </r>
  <r>
    <x v="2"/>
    <x v="3"/>
    <x v="1"/>
    <x v="1"/>
    <x v="86"/>
    <x v="1"/>
    <n v="12"/>
    <n v="8280"/>
    <n v="165.6"/>
    <n v="8114.4"/>
    <n v="2070"/>
    <n v="6044.4"/>
    <x v="15"/>
    <n v="11"/>
    <s v="November"/>
    <x v="0"/>
  </r>
  <r>
    <x v="3"/>
    <x v="3"/>
    <x v="1"/>
    <x v="1"/>
    <x v="87"/>
    <x v="1"/>
    <n v="125"/>
    <n v="207500"/>
    <n v="4150"/>
    <n v="203350"/>
    <n v="199200"/>
    <n v="4150"/>
    <x v="11"/>
    <n v="11"/>
    <s v="November"/>
    <x v="1"/>
  </r>
  <r>
    <x v="1"/>
    <x v="0"/>
    <x v="2"/>
    <x v="1"/>
    <x v="88"/>
    <x v="2"/>
    <n v="15"/>
    <n v="35445"/>
    <n v="708.9"/>
    <n v="34736.1"/>
    <n v="23630"/>
    <n v="11106.099999999999"/>
    <x v="8"/>
    <n v="2"/>
    <s v="February"/>
    <x v="0"/>
  </r>
  <r>
    <x v="4"/>
    <x v="2"/>
    <x v="2"/>
    <x v="1"/>
    <x v="89"/>
    <x v="2"/>
    <n v="300"/>
    <n v="275400"/>
    <n v="5508"/>
    <n v="269892"/>
    <n v="229500"/>
    <n v="40392"/>
    <x v="14"/>
    <n v="5"/>
    <s v="May"/>
    <x v="0"/>
  </r>
  <r>
    <x v="4"/>
    <x v="1"/>
    <x v="2"/>
    <x v="1"/>
    <x v="90"/>
    <x v="2"/>
    <n v="300"/>
    <n v="518400"/>
    <n v="10368"/>
    <n v="508032"/>
    <n v="432000"/>
    <n v="76032"/>
    <x v="14"/>
    <n v="5"/>
    <s v="May"/>
    <x v="0"/>
  </r>
  <r>
    <x v="2"/>
    <x v="4"/>
    <x v="2"/>
    <x v="1"/>
    <x v="84"/>
    <x v="2"/>
    <n v="12"/>
    <n v="13704"/>
    <n v="274.08"/>
    <n v="13429.92"/>
    <n v="3426"/>
    <n v="10003.92"/>
    <x v="1"/>
    <n v="6"/>
    <s v="June"/>
    <x v="0"/>
  </r>
  <r>
    <x v="3"/>
    <x v="3"/>
    <x v="2"/>
    <x v="1"/>
    <x v="91"/>
    <x v="2"/>
    <n v="125"/>
    <n v="82750"/>
    <n v="1655"/>
    <n v="81095"/>
    <n v="79440"/>
    <n v="1655"/>
    <x v="1"/>
    <n v="6"/>
    <s v="June"/>
    <x v="0"/>
  </r>
  <r>
    <x v="2"/>
    <x v="0"/>
    <x v="2"/>
    <x v="1"/>
    <x v="80"/>
    <x v="2"/>
    <n v="12"/>
    <n v="15540"/>
    <n v="310.8"/>
    <n v="15229.2"/>
    <n v="3885"/>
    <n v="11344.2"/>
    <x v="10"/>
    <n v="10"/>
    <s v="October"/>
    <x v="0"/>
  </r>
  <r>
    <x v="3"/>
    <x v="1"/>
    <x v="2"/>
    <x v="1"/>
    <x v="92"/>
    <x v="2"/>
    <n v="125"/>
    <n v="101125"/>
    <n v="2022.5"/>
    <n v="99102.5"/>
    <n v="97080"/>
    <n v="2022.5"/>
    <x v="7"/>
    <n v="10"/>
    <s v="October"/>
    <x v="1"/>
  </r>
  <r>
    <x v="3"/>
    <x v="3"/>
    <x v="2"/>
    <x v="1"/>
    <x v="82"/>
    <x v="2"/>
    <n v="125"/>
    <n v="268125"/>
    <n v="5362.5"/>
    <n v="262762.5"/>
    <n v="257400"/>
    <n v="5362.5"/>
    <x v="7"/>
    <n v="10"/>
    <s v="October"/>
    <x v="1"/>
  </r>
  <r>
    <x v="2"/>
    <x v="2"/>
    <x v="2"/>
    <x v="1"/>
    <x v="93"/>
    <x v="2"/>
    <n v="12"/>
    <n v="21420"/>
    <n v="428.4"/>
    <n v="20991.599999999999"/>
    <n v="5355"/>
    <n v="15636.599999999999"/>
    <x v="11"/>
    <n v="11"/>
    <s v="November"/>
    <x v="1"/>
  </r>
  <r>
    <x v="4"/>
    <x v="0"/>
    <x v="2"/>
    <x v="1"/>
    <x v="94"/>
    <x v="2"/>
    <n v="300"/>
    <n v="574800"/>
    <n v="11496"/>
    <n v="563304"/>
    <n v="479000"/>
    <n v="84304"/>
    <x v="2"/>
    <n v="12"/>
    <s v="December"/>
    <x v="0"/>
  </r>
  <r>
    <x v="0"/>
    <x v="0"/>
    <x v="2"/>
    <x v="1"/>
    <x v="83"/>
    <x v="2"/>
    <n v="350"/>
    <n v="998200"/>
    <n v="19964"/>
    <n v="978236"/>
    <n v="741520"/>
    <n v="236716"/>
    <x v="2"/>
    <n v="12"/>
    <s v="December"/>
    <x v="0"/>
  </r>
  <r>
    <x v="3"/>
    <x v="0"/>
    <x v="2"/>
    <x v="1"/>
    <x v="95"/>
    <x v="2"/>
    <n v="125"/>
    <n v="341125"/>
    <n v="6822.5"/>
    <n v="334302.5"/>
    <n v="327480"/>
    <n v="6822.5"/>
    <x v="2"/>
    <n v="12"/>
    <s v="December"/>
    <x v="0"/>
  </r>
  <r>
    <x v="1"/>
    <x v="4"/>
    <x v="2"/>
    <x v="1"/>
    <x v="96"/>
    <x v="2"/>
    <n v="15"/>
    <n v="28875"/>
    <n v="577.5"/>
    <n v="28297.5"/>
    <n v="19250"/>
    <n v="9047.5"/>
    <x v="12"/>
    <n v="12"/>
    <s v="December"/>
    <x v="1"/>
  </r>
  <r>
    <x v="0"/>
    <x v="4"/>
    <x v="2"/>
    <x v="1"/>
    <x v="97"/>
    <x v="2"/>
    <n v="7"/>
    <n v="14091"/>
    <n v="281.82"/>
    <n v="13809.18"/>
    <n v="10065"/>
    <n v="3744.1800000000003"/>
    <x v="12"/>
    <n v="12"/>
    <s v="December"/>
    <x v="1"/>
  </r>
  <r>
    <x v="2"/>
    <x v="2"/>
    <x v="2"/>
    <x v="1"/>
    <x v="98"/>
    <x v="2"/>
    <n v="12"/>
    <n v="12660"/>
    <n v="253.2"/>
    <n v="12406.8"/>
    <n v="3165"/>
    <n v="9241.7999999999993"/>
    <x v="2"/>
    <n v="12"/>
    <s v="December"/>
    <x v="0"/>
  </r>
  <r>
    <x v="2"/>
    <x v="3"/>
    <x v="2"/>
    <x v="1"/>
    <x v="99"/>
    <x v="2"/>
    <n v="12"/>
    <n v="13008"/>
    <n v="260.16000000000003"/>
    <n v="12747.84"/>
    <n v="3252"/>
    <n v="9495.84"/>
    <x v="2"/>
    <n v="12"/>
    <s v="December"/>
    <x v="0"/>
  </r>
  <r>
    <x v="0"/>
    <x v="4"/>
    <x v="3"/>
    <x v="1"/>
    <x v="85"/>
    <x v="3"/>
    <n v="20"/>
    <n v="31320"/>
    <n v="626.4"/>
    <n v="30693.599999999999"/>
    <n v="15660"/>
    <n v="15033.599999999999"/>
    <x v="10"/>
    <n v="10"/>
    <s v="October"/>
    <x v="0"/>
  </r>
  <r>
    <x v="0"/>
    <x v="1"/>
    <x v="3"/>
    <x v="1"/>
    <x v="100"/>
    <x v="3"/>
    <n v="350"/>
    <n v="1038100"/>
    <n v="20762"/>
    <n v="1017338"/>
    <n v="771160"/>
    <n v="246178"/>
    <x v="7"/>
    <n v="10"/>
    <s v="October"/>
    <x v="1"/>
  </r>
  <r>
    <x v="0"/>
    <x v="1"/>
    <x v="3"/>
    <x v="1"/>
    <x v="101"/>
    <x v="3"/>
    <n v="350"/>
    <n v="1006950"/>
    <n v="20139"/>
    <n v="986811"/>
    <n v="748020"/>
    <n v="238791"/>
    <x v="10"/>
    <n v="10"/>
    <s v="October"/>
    <x v="0"/>
  </r>
  <r>
    <x v="3"/>
    <x v="1"/>
    <x v="3"/>
    <x v="1"/>
    <x v="92"/>
    <x v="3"/>
    <n v="125"/>
    <n v="101125"/>
    <n v="2022.5"/>
    <n v="99102.5"/>
    <n v="97080"/>
    <n v="2022.5"/>
    <x v="7"/>
    <n v="10"/>
    <s v="October"/>
    <x v="1"/>
  </r>
  <r>
    <x v="3"/>
    <x v="3"/>
    <x v="3"/>
    <x v="1"/>
    <x v="82"/>
    <x v="3"/>
    <n v="125"/>
    <n v="268125"/>
    <n v="5362.5"/>
    <n v="262762.5"/>
    <n v="257400"/>
    <n v="5362.5"/>
    <x v="7"/>
    <n v="10"/>
    <s v="October"/>
    <x v="1"/>
  </r>
  <r>
    <x v="2"/>
    <x v="2"/>
    <x v="3"/>
    <x v="1"/>
    <x v="98"/>
    <x v="3"/>
    <n v="12"/>
    <n v="12660"/>
    <n v="253.2"/>
    <n v="12406.8"/>
    <n v="3165"/>
    <n v="9241.7999999999993"/>
    <x v="2"/>
    <n v="12"/>
    <s v="December"/>
    <x v="0"/>
  </r>
  <r>
    <x v="0"/>
    <x v="3"/>
    <x v="3"/>
    <x v="1"/>
    <x v="102"/>
    <x v="3"/>
    <n v="20"/>
    <n v="10880"/>
    <n v="217.6"/>
    <n v="10662.4"/>
    <n v="5440"/>
    <n v="5222.3999999999996"/>
    <x v="12"/>
    <n v="12"/>
    <s v="December"/>
    <x v="1"/>
  </r>
  <r>
    <x v="2"/>
    <x v="3"/>
    <x v="3"/>
    <x v="1"/>
    <x v="99"/>
    <x v="3"/>
    <n v="12"/>
    <n v="13008"/>
    <n v="260.16000000000003"/>
    <n v="12747.84"/>
    <n v="3252"/>
    <n v="9495.84"/>
    <x v="2"/>
    <n v="12"/>
    <s v="December"/>
    <x v="0"/>
  </r>
  <r>
    <x v="3"/>
    <x v="3"/>
    <x v="4"/>
    <x v="1"/>
    <x v="91"/>
    <x v="4"/>
    <n v="125"/>
    <n v="82750"/>
    <n v="1655"/>
    <n v="81095"/>
    <n v="79440"/>
    <n v="1655"/>
    <x v="1"/>
    <n v="6"/>
    <s v="June"/>
    <x v="0"/>
  </r>
  <r>
    <x v="4"/>
    <x v="1"/>
    <x v="4"/>
    <x v="1"/>
    <x v="81"/>
    <x v="4"/>
    <n v="300"/>
    <n v="64200"/>
    <n v="1284"/>
    <n v="62916"/>
    <n v="53500"/>
    <n v="9416"/>
    <x v="7"/>
    <n v="10"/>
    <s v="October"/>
    <x v="1"/>
  </r>
  <r>
    <x v="0"/>
    <x v="1"/>
    <x v="4"/>
    <x v="1"/>
    <x v="101"/>
    <x v="4"/>
    <n v="350"/>
    <n v="1006950"/>
    <n v="20139"/>
    <n v="986811"/>
    <n v="748020"/>
    <n v="238791"/>
    <x v="10"/>
    <n v="10"/>
    <s v="October"/>
    <x v="0"/>
  </r>
  <r>
    <x v="3"/>
    <x v="0"/>
    <x v="4"/>
    <x v="1"/>
    <x v="95"/>
    <x v="4"/>
    <n v="125"/>
    <n v="341125"/>
    <n v="6822.5"/>
    <n v="334302.5"/>
    <n v="327480"/>
    <n v="6822.5"/>
    <x v="2"/>
    <n v="12"/>
    <s v="December"/>
    <x v="0"/>
  </r>
  <r>
    <x v="0"/>
    <x v="4"/>
    <x v="4"/>
    <x v="1"/>
    <x v="103"/>
    <x v="4"/>
    <n v="350"/>
    <n v="93100"/>
    <n v="1862"/>
    <n v="91238"/>
    <n v="69160"/>
    <n v="22078"/>
    <x v="12"/>
    <n v="12"/>
    <s v="December"/>
    <x v="1"/>
  </r>
  <r>
    <x v="0"/>
    <x v="3"/>
    <x v="4"/>
    <x v="1"/>
    <x v="104"/>
    <x v="4"/>
    <n v="350"/>
    <n v="679000"/>
    <n v="13580"/>
    <n v="665420"/>
    <n v="504400"/>
    <n v="161020"/>
    <x v="12"/>
    <n v="12"/>
    <s v="December"/>
    <x v="1"/>
  </r>
  <r>
    <x v="4"/>
    <x v="1"/>
    <x v="5"/>
    <x v="1"/>
    <x v="105"/>
    <x v="5"/>
    <n v="300"/>
    <n v="77700"/>
    <n v="1554"/>
    <n v="76146"/>
    <n v="64750"/>
    <n v="11396"/>
    <x v="3"/>
    <n v="3"/>
    <s v="March"/>
    <x v="0"/>
  </r>
  <r>
    <x v="4"/>
    <x v="3"/>
    <x v="5"/>
    <x v="1"/>
    <x v="106"/>
    <x v="5"/>
    <n v="300"/>
    <n v="330300"/>
    <n v="6606"/>
    <n v="323694"/>
    <n v="275250"/>
    <n v="48444"/>
    <x v="3"/>
    <n v="3"/>
    <s v="March"/>
    <x v="0"/>
  </r>
  <r>
    <x v="3"/>
    <x v="1"/>
    <x v="5"/>
    <x v="1"/>
    <x v="107"/>
    <x v="5"/>
    <n v="125"/>
    <n v="284500"/>
    <n v="5690"/>
    <n v="278810"/>
    <n v="273120"/>
    <n v="5690"/>
    <x v="14"/>
    <n v="5"/>
    <s v="May"/>
    <x v="0"/>
  </r>
  <r>
    <x v="0"/>
    <x v="1"/>
    <x v="5"/>
    <x v="1"/>
    <x v="100"/>
    <x v="5"/>
    <n v="350"/>
    <n v="1038100"/>
    <n v="20762"/>
    <n v="1017338"/>
    <n v="771160"/>
    <n v="246178"/>
    <x v="7"/>
    <n v="10"/>
    <s v="October"/>
    <x v="1"/>
  </r>
  <r>
    <x v="0"/>
    <x v="4"/>
    <x v="5"/>
    <x v="1"/>
    <x v="108"/>
    <x v="5"/>
    <n v="20"/>
    <n v="24720"/>
    <n v="494.4"/>
    <n v="24225.599999999999"/>
    <n v="12360"/>
    <n v="11865.599999999999"/>
    <x v="15"/>
    <n v="11"/>
    <s v="November"/>
    <x v="0"/>
  </r>
  <r>
    <x v="0"/>
    <x v="2"/>
    <x v="5"/>
    <x v="1"/>
    <x v="109"/>
    <x v="5"/>
    <n v="20"/>
    <n v="18820"/>
    <n v="376.4"/>
    <n v="18443.599999999999"/>
    <n v="9410"/>
    <n v="9033.5999999999985"/>
    <x v="15"/>
    <n v="11"/>
    <s v="November"/>
    <x v="0"/>
  </r>
  <r>
    <x v="4"/>
    <x v="0"/>
    <x v="5"/>
    <x v="1"/>
    <x v="94"/>
    <x v="5"/>
    <n v="300"/>
    <n v="574800"/>
    <n v="11496"/>
    <n v="563304"/>
    <n v="479000"/>
    <n v="84304"/>
    <x v="2"/>
    <n v="12"/>
    <s v="December"/>
    <x v="0"/>
  </r>
  <r>
    <x v="3"/>
    <x v="2"/>
    <x v="0"/>
    <x v="1"/>
    <x v="110"/>
    <x v="0"/>
    <n v="125"/>
    <n v="530437.5"/>
    <n v="15913.125"/>
    <n v="514524.375"/>
    <n v="509220"/>
    <n v="5304.375"/>
    <x v="13"/>
    <n v="4"/>
    <s v="April"/>
    <x v="0"/>
  </r>
  <r>
    <x v="0"/>
    <x v="1"/>
    <x v="0"/>
    <x v="1"/>
    <x v="111"/>
    <x v="0"/>
    <n v="20"/>
    <n v="51600"/>
    <n v="1548"/>
    <n v="50052"/>
    <n v="25800"/>
    <n v="24252"/>
    <x v="13"/>
    <n v="4"/>
    <s v="April"/>
    <x v="0"/>
  </r>
  <r>
    <x v="4"/>
    <x v="1"/>
    <x v="0"/>
    <x v="1"/>
    <x v="112"/>
    <x v="0"/>
    <n v="300"/>
    <n v="206700"/>
    <n v="6201"/>
    <n v="200499"/>
    <n v="172250"/>
    <n v="28249"/>
    <x v="1"/>
    <n v="6"/>
    <s v="June"/>
    <x v="0"/>
  </r>
  <r>
    <x v="2"/>
    <x v="4"/>
    <x v="0"/>
    <x v="1"/>
    <x v="113"/>
    <x v="0"/>
    <n v="12"/>
    <n v="23364"/>
    <n v="700.92"/>
    <n v="22663.08"/>
    <n v="5841"/>
    <n v="16822.080000000002"/>
    <x v="6"/>
    <n v="9"/>
    <s v="September"/>
    <x v="0"/>
  </r>
  <r>
    <x v="2"/>
    <x v="0"/>
    <x v="0"/>
    <x v="1"/>
    <x v="114"/>
    <x v="0"/>
    <n v="12"/>
    <n v="10896"/>
    <n v="326.88"/>
    <n v="10569.12"/>
    <n v="2724"/>
    <n v="7845.1200000000008"/>
    <x v="12"/>
    <n v="12"/>
    <s v="December"/>
    <x v="1"/>
  </r>
  <r>
    <x v="0"/>
    <x v="1"/>
    <x v="1"/>
    <x v="1"/>
    <x v="115"/>
    <x v="1"/>
    <n v="7"/>
    <n v="13706"/>
    <n v="411.18"/>
    <n v="13294.82"/>
    <n v="9790"/>
    <n v="3504.8199999999997"/>
    <x v="8"/>
    <n v="2"/>
    <s v="February"/>
    <x v="0"/>
  </r>
  <r>
    <x v="2"/>
    <x v="2"/>
    <x v="1"/>
    <x v="1"/>
    <x v="116"/>
    <x v="1"/>
    <n v="12"/>
    <n v="22812"/>
    <n v="684.36"/>
    <n v="22127.64"/>
    <n v="5703"/>
    <n v="16424.64"/>
    <x v="1"/>
    <n v="6"/>
    <s v="June"/>
    <x v="0"/>
  </r>
  <r>
    <x v="0"/>
    <x v="2"/>
    <x v="1"/>
    <x v="1"/>
    <x v="102"/>
    <x v="1"/>
    <n v="7"/>
    <n v="3808"/>
    <n v="114.24"/>
    <n v="3693.76"/>
    <n v="2720"/>
    <n v="973.76000000000022"/>
    <x v="6"/>
    <n v="9"/>
    <s v="September"/>
    <x v="0"/>
  </r>
  <r>
    <x v="0"/>
    <x v="1"/>
    <x v="1"/>
    <x v="1"/>
    <x v="117"/>
    <x v="1"/>
    <n v="350"/>
    <n v="628950"/>
    <n v="18868.5"/>
    <n v="610081.5"/>
    <n v="467220"/>
    <n v="142861.5"/>
    <x v="9"/>
    <n v="9"/>
    <s v="September"/>
    <x v="1"/>
  </r>
  <r>
    <x v="3"/>
    <x v="2"/>
    <x v="1"/>
    <x v="1"/>
    <x v="118"/>
    <x v="1"/>
    <n v="125"/>
    <n v="160875"/>
    <n v="4826.25"/>
    <n v="156048.75"/>
    <n v="154440"/>
    <n v="1608.75"/>
    <x v="2"/>
    <n v="12"/>
    <s v="December"/>
    <x v="0"/>
  </r>
  <r>
    <x v="3"/>
    <x v="1"/>
    <x v="1"/>
    <x v="1"/>
    <x v="119"/>
    <x v="1"/>
    <n v="125"/>
    <n v="213250"/>
    <n v="6397.5"/>
    <n v="206852.5"/>
    <n v="204720"/>
    <n v="2132.5"/>
    <x v="2"/>
    <n v="12"/>
    <s v="December"/>
    <x v="0"/>
  </r>
  <r>
    <x v="4"/>
    <x v="2"/>
    <x v="2"/>
    <x v="1"/>
    <x v="120"/>
    <x v="2"/>
    <n v="300"/>
    <n v="730350"/>
    <n v="21910.5"/>
    <n v="708439.5"/>
    <n v="608625"/>
    <n v="99814.5"/>
    <x v="0"/>
    <n v="1"/>
    <s v="January"/>
    <x v="0"/>
  </r>
  <r>
    <x v="3"/>
    <x v="0"/>
    <x v="2"/>
    <x v="1"/>
    <x v="121"/>
    <x v="2"/>
    <n v="125"/>
    <n v="221750"/>
    <n v="6652.5"/>
    <n v="215097.5"/>
    <n v="212880"/>
    <n v="2217.5"/>
    <x v="3"/>
    <n v="3"/>
    <s v="March"/>
    <x v="0"/>
  </r>
  <r>
    <x v="2"/>
    <x v="2"/>
    <x v="2"/>
    <x v="1"/>
    <x v="116"/>
    <x v="2"/>
    <n v="12"/>
    <n v="22812"/>
    <n v="684.36"/>
    <n v="22127.64"/>
    <n v="5703"/>
    <n v="16424.64"/>
    <x v="1"/>
    <n v="6"/>
    <s v="June"/>
    <x v="0"/>
  </r>
  <r>
    <x v="4"/>
    <x v="1"/>
    <x v="2"/>
    <x v="1"/>
    <x v="112"/>
    <x v="2"/>
    <n v="300"/>
    <n v="206700"/>
    <n v="6201"/>
    <n v="200499"/>
    <n v="172250"/>
    <n v="28249"/>
    <x v="1"/>
    <n v="6"/>
    <s v="June"/>
    <x v="0"/>
  </r>
  <r>
    <x v="3"/>
    <x v="1"/>
    <x v="2"/>
    <x v="1"/>
    <x v="122"/>
    <x v="2"/>
    <n v="125"/>
    <n v="196250"/>
    <n v="5887.5"/>
    <n v="190362.5"/>
    <n v="188400"/>
    <n v="1962.5"/>
    <x v="1"/>
    <n v="6"/>
    <s v="June"/>
    <x v="0"/>
  </r>
  <r>
    <x v="2"/>
    <x v="4"/>
    <x v="2"/>
    <x v="1"/>
    <x v="123"/>
    <x v="2"/>
    <n v="12"/>
    <n v="16434"/>
    <n v="493.02"/>
    <n v="15940.98"/>
    <n v="4108.5"/>
    <n v="11832.48"/>
    <x v="4"/>
    <n v="7"/>
    <s v="July"/>
    <x v="0"/>
  </r>
  <r>
    <x v="3"/>
    <x v="0"/>
    <x v="2"/>
    <x v="1"/>
    <x v="124"/>
    <x v="2"/>
    <n v="125"/>
    <n v="251125"/>
    <n v="7533.75"/>
    <n v="243591.25"/>
    <n v="241080"/>
    <n v="2511.25"/>
    <x v="10"/>
    <n v="10"/>
    <s v="October"/>
    <x v="0"/>
  </r>
  <r>
    <x v="1"/>
    <x v="1"/>
    <x v="2"/>
    <x v="1"/>
    <x v="125"/>
    <x v="2"/>
    <n v="15"/>
    <n v="29175"/>
    <n v="875.25"/>
    <n v="28299.75"/>
    <n v="19450"/>
    <n v="8849.75"/>
    <x v="7"/>
    <n v="10"/>
    <s v="October"/>
    <x v="1"/>
  </r>
  <r>
    <x v="3"/>
    <x v="2"/>
    <x v="2"/>
    <x v="1"/>
    <x v="118"/>
    <x v="2"/>
    <n v="125"/>
    <n v="160875"/>
    <n v="4826.25"/>
    <n v="156048.75"/>
    <n v="154440"/>
    <n v="1608.75"/>
    <x v="2"/>
    <n v="12"/>
    <s v="December"/>
    <x v="0"/>
  </r>
  <r>
    <x v="3"/>
    <x v="1"/>
    <x v="2"/>
    <x v="1"/>
    <x v="119"/>
    <x v="2"/>
    <n v="125"/>
    <n v="213250"/>
    <n v="6397.5"/>
    <n v="206852.5"/>
    <n v="204720"/>
    <n v="2132.5"/>
    <x v="2"/>
    <n v="12"/>
    <s v="December"/>
    <x v="0"/>
  </r>
  <r>
    <x v="3"/>
    <x v="0"/>
    <x v="3"/>
    <x v="1"/>
    <x v="124"/>
    <x v="3"/>
    <n v="125"/>
    <n v="251125"/>
    <n v="7533.75"/>
    <n v="243591.25"/>
    <n v="241080"/>
    <n v="2511.25"/>
    <x v="10"/>
    <n v="10"/>
    <s v="October"/>
    <x v="0"/>
  </r>
  <r>
    <x v="4"/>
    <x v="4"/>
    <x v="4"/>
    <x v="1"/>
    <x v="126"/>
    <x v="4"/>
    <n v="300"/>
    <n v="853200"/>
    <n v="25596"/>
    <n v="827604"/>
    <n v="711000"/>
    <n v="116604"/>
    <x v="8"/>
    <n v="2"/>
    <s v="February"/>
    <x v="0"/>
  </r>
  <r>
    <x v="2"/>
    <x v="3"/>
    <x v="4"/>
    <x v="1"/>
    <x v="94"/>
    <x v="4"/>
    <n v="12"/>
    <n v="22992"/>
    <n v="689.76"/>
    <n v="22302.240000000002"/>
    <n v="5748"/>
    <n v="16554.240000000002"/>
    <x v="13"/>
    <n v="4"/>
    <s v="April"/>
    <x v="0"/>
  </r>
  <r>
    <x v="3"/>
    <x v="1"/>
    <x v="4"/>
    <x v="1"/>
    <x v="122"/>
    <x v="4"/>
    <n v="125"/>
    <n v="196250"/>
    <n v="5887.5"/>
    <n v="190362.5"/>
    <n v="188400"/>
    <n v="1962.5"/>
    <x v="1"/>
    <n v="6"/>
    <s v="June"/>
    <x v="0"/>
  </r>
  <r>
    <x v="4"/>
    <x v="0"/>
    <x v="4"/>
    <x v="1"/>
    <x v="127"/>
    <x v="4"/>
    <n v="300"/>
    <n v="562200"/>
    <n v="16866"/>
    <n v="545334"/>
    <n v="468500"/>
    <n v="76834"/>
    <x v="5"/>
    <n v="8"/>
    <s v="August"/>
    <x v="0"/>
  </r>
  <r>
    <x v="0"/>
    <x v="3"/>
    <x v="4"/>
    <x v="1"/>
    <x v="128"/>
    <x v="4"/>
    <n v="350"/>
    <n v="574700"/>
    <n v="17241"/>
    <n v="557459"/>
    <n v="426920"/>
    <n v="130539"/>
    <x v="5"/>
    <n v="8"/>
    <s v="August"/>
    <x v="0"/>
  </r>
  <r>
    <x v="1"/>
    <x v="1"/>
    <x v="4"/>
    <x v="1"/>
    <x v="125"/>
    <x v="4"/>
    <n v="15"/>
    <n v="29175"/>
    <n v="875.25"/>
    <n v="28299.75"/>
    <n v="19450"/>
    <n v="8849.75"/>
    <x v="7"/>
    <n v="10"/>
    <s v="October"/>
    <x v="1"/>
  </r>
  <r>
    <x v="0"/>
    <x v="0"/>
    <x v="0"/>
    <x v="1"/>
    <x v="129"/>
    <x v="0"/>
    <n v="20"/>
    <n v="16620"/>
    <n v="498.6"/>
    <n v="16121.4"/>
    <n v="8310"/>
    <n v="7811.4"/>
    <x v="14"/>
    <n v="5"/>
    <s v="May"/>
    <x v="0"/>
  </r>
  <r>
    <x v="0"/>
    <x v="3"/>
    <x v="2"/>
    <x v="1"/>
    <x v="130"/>
    <x v="2"/>
    <n v="7"/>
    <n v="12320"/>
    <n v="369.6"/>
    <n v="11950.4"/>
    <n v="8800"/>
    <n v="3150.3999999999996"/>
    <x v="9"/>
    <n v="9"/>
    <s v="September"/>
    <x v="1"/>
  </r>
  <r>
    <x v="0"/>
    <x v="0"/>
    <x v="3"/>
    <x v="1"/>
    <x v="131"/>
    <x v="3"/>
    <n v="20"/>
    <n v="77010"/>
    <n v="2310.3000000000002"/>
    <n v="74699.700000000012"/>
    <n v="38505"/>
    <n v="36194.700000000004"/>
    <x v="13"/>
    <n v="4"/>
    <s v="April"/>
    <x v="0"/>
  </r>
  <r>
    <x v="2"/>
    <x v="1"/>
    <x v="4"/>
    <x v="1"/>
    <x v="132"/>
    <x v="4"/>
    <n v="12"/>
    <n v="29748"/>
    <n v="892.44"/>
    <n v="28855.56"/>
    <n v="7437"/>
    <n v="21418.560000000001"/>
    <x v="0"/>
    <n v="1"/>
    <s v="January"/>
    <x v="0"/>
  </r>
  <r>
    <x v="1"/>
    <x v="3"/>
    <x v="1"/>
    <x v="1"/>
    <x v="133"/>
    <x v="1"/>
    <n v="15"/>
    <n v="30465"/>
    <n v="1218.5999999999999"/>
    <n v="29246.400000000001"/>
    <n v="20310"/>
    <n v="8936.4000000000015"/>
    <x v="10"/>
    <n v="10"/>
    <s v="October"/>
    <x v="0"/>
  </r>
  <r>
    <x v="1"/>
    <x v="3"/>
    <x v="2"/>
    <x v="1"/>
    <x v="133"/>
    <x v="2"/>
    <n v="15"/>
    <n v="30465"/>
    <n v="1218.5999999999999"/>
    <n v="29246.400000000001"/>
    <n v="20310"/>
    <n v="8936.4000000000015"/>
    <x v="10"/>
    <n v="10"/>
    <s v="October"/>
    <x v="0"/>
  </r>
  <r>
    <x v="1"/>
    <x v="2"/>
    <x v="2"/>
    <x v="1"/>
    <x v="134"/>
    <x v="2"/>
    <n v="15"/>
    <n v="33915"/>
    <n v="1356.6"/>
    <n v="32558.400000000001"/>
    <n v="22610"/>
    <n v="9948.4000000000015"/>
    <x v="12"/>
    <n v="12"/>
    <s v="December"/>
    <x v="1"/>
  </r>
  <r>
    <x v="0"/>
    <x v="4"/>
    <x v="3"/>
    <x v="1"/>
    <x v="135"/>
    <x v="3"/>
    <n v="20"/>
    <n v="14720"/>
    <n v="588.79999999999995"/>
    <n v="14131.2"/>
    <n v="7360"/>
    <n v="6771.2000000000007"/>
    <x v="9"/>
    <n v="9"/>
    <s v="September"/>
    <x v="1"/>
  </r>
  <r>
    <x v="0"/>
    <x v="0"/>
    <x v="0"/>
    <x v="1"/>
    <x v="136"/>
    <x v="0"/>
    <n v="7"/>
    <n v="19957"/>
    <n v="798.28"/>
    <n v="19158.72"/>
    <n v="14255"/>
    <n v="4903.7200000000012"/>
    <x v="7"/>
    <n v="10"/>
    <s v="October"/>
    <x v="1"/>
  </r>
  <r>
    <x v="4"/>
    <x v="1"/>
    <x v="0"/>
    <x v="1"/>
    <x v="137"/>
    <x v="0"/>
    <n v="300"/>
    <n v="606300"/>
    <n v="24252"/>
    <n v="582048"/>
    <n v="505250"/>
    <n v="76798"/>
    <x v="10"/>
    <n v="10"/>
    <s v="October"/>
    <x v="0"/>
  </r>
  <r>
    <x v="0"/>
    <x v="4"/>
    <x v="0"/>
    <x v="1"/>
    <x v="138"/>
    <x v="0"/>
    <n v="350"/>
    <n v="95900"/>
    <n v="3836"/>
    <n v="92064"/>
    <n v="71240"/>
    <n v="20824"/>
    <x v="2"/>
    <n v="12"/>
    <s v="December"/>
    <x v="0"/>
  </r>
  <r>
    <x v="1"/>
    <x v="0"/>
    <x v="1"/>
    <x v="1"/>
    <x v="139"/>
    <x v="1"/>
    <n v="15"/>
    <n v="29505"/>
    <n v="1180.2"/>
    <n v="28324.799999999999"/>
    <n v="19670"/>
    <n v="8654.7999999999993"/>
    <x v="3"/>
    <n v="3"/>
    <s v="March"/>
    <x v="0"/>
  </r>
  <r>
    <x v="4"/>
    <x v="1"/>
    <x v="1"/>
    <x v="1"/>
    <x v="140"/>
    <x v="1"/>
    <n v="300"/>
    <n v="557700"/>
    <n v="22308"/>
    <n v="535392"/>
    <n v="464750"/>
    <n v="70642"/>
    <x v="5"/>
    <n v="8"/>
    <s v="August"/>
    <x v="0"/>
  </r>
  <r>
    <x v="0"/>
    <x v="0"/>
    <x v="1"/>
    <x v="1"/>
    <x v="136"/>
    <x v="1"/>
    <n v="7"/>
    <n v="19957"/>
    <n v="798.28"/>
    <n v="19158.72"/>
    <n v="14255"/>
    <n v="4903.7200000000012"/>
    <x v="7"/>
    <n v="10"/>
    <s v="October"/>
    <x v="1"/>
  </r>
  <r>
    <x v="4"/>
    <x v="1"/>
    <x v="1"/>
    <x v="1"/>
    <x v="137"/>
    <x v="1"/>
    <n v="300"/>
    <n v="606300"/>
    <n v="24252"/>
    <n v="582048"/>
    <n v="505250"/>
    <n v="76798"/>
    <x v="10"/>
    <n v="10"/>
    <s v="October"/>
    <x v="0"/>
  </r>
  <r>
    <x v="3"/>
    <x v="3"/>
    <x v="1"/>
    <x v="1"/>
    <x v="141"/>
    <x v="1"/>
    <n v="125"/>
    <n v="142250"/>
    <n v="5690"/>
    <n v="136560"/>
    <n v="136560"/>
    <n v="0"/>
    <x v="2"/>
    <n v="12"/>
    <s v="December"/>
    <x v="0"/>
  </r>
  <r>
    <x v="0"/>
    <x v="0"/>
    <x v="2"/>
    <x v="1"/>
    <x v="142"/>
    <x v="2"/>
    <n v="7"/>
    <n v="29757"/>
    <n v="1190.28"/>
    <n v="28566.720000000001"/>
    <n v="21255"/>
    <n v="7311.7199999999993"/>
    <x v="0"/>
    <n v="1"/>
    <s v="January"/>
    <x v="0"/>
  </r>
  <r>
    <x v="3"/>
    <x v="1"/>
    <x v="2"/>
    <x v="1"/>
    <x v="143"/>
    <x v="2"/>
    <n v="125"/>
    <n v="99375"/>
    <n v="3975"/>
    <n v="95400"/>
    <n v="95400"/>
    <n v="0"/>
    <x v="3"/>
    <n v="3"/>
    <s v="March"/>
    <x v="0"/>
  </r>
  <r>
    <x v="4"/>
    <x v="1"/>
    <x v="2"/>
    <x v="1"/>
    <x v="144"/>
    <x v="2"/>
    <n v="300"/>
    <n v="424350"/>
    <n v="16974"/>
    <n v="407376"/>
    <n v="353625"/>
    <n v="53751"/>
    <x v="13"/>
    <n v="4"/>
    <s v="April"/>
    <x v="0"/>
  </r>
  <r>
    <x v="4"/>
    <x v="4"/>
    <x v="2"/>
    <x v="1"/>
    <x v="145"/>
    <x v="2"/>
    <n v="300"/>
    <n v="875400"/>
    <n v="35016"/>
    <n v="840384"/>
    <n v="729500"/>
    <n v="110884"/>
    <x v="14"/>
    <n v="5"/>
    <s v="May"/>
    <x v="0"/>
  </r>
  <r>
    <x v="0"/>
    <x v="4"/>
    <x v="2"/>
    <x v="1"/>
    <x v="146"/>
    <x v="2"/>
    <n v="350"/>
    <n v="1207500"/>
    <n v="48300"/>
    <n v="1159200"/>
    <n v="897000"/>
    <n v="262200"/>
    <x v="4"/>
    <n v="7"/>
    <s v="July"/>
    <x v="0"/>
  </r>
  <r>
    <x v="3"/>
    <x v="2"/>
    <x v="2"/>
    <x v="1"/>
    <x v="147"/>
    <x v="2"/>
    <n v="125"/>
    <n v="373500"/>
    <n v="14940"/>
    <n v="358560"/>
    <n v="358560"/>
    <n v="0"/>
    <x v="4"/>
    <n v="7"/>
    <s v="July"/>
    <x v="0"/>
  </r>
  <r>
    <x v="1"/>
    <x v="0"/>
    <x v="2"/>
    <x v="1"/>
    <x v="148"/>
    <x v="2"/>
    <n v="15"/>
    <n v="3270"/>
    <n v="130.80000000000001"/>
    <n v="3139.2"/>
    <n v="2180"/>
    <n v="959.19999999999982"/>
    <x v="6"/>
    <n v="9"/>
    <s v="September"/>
    <x v="0"/>
  </r>
  <r>
    <x v="0"/>
    <x v="0"/>
    <x v="2"/>
    <x v="1"/>
    <x v="149"/>
    <x v="2"/>
    <n v="20"/>
    <n v="41480"/>
    <n v="1659.2"/>
    <n v="39820.800000000003"/>
    <n v="20740"/>
    <n v="19080.800000000003"/>
    <x v="6"/>
    <n v="9"/>
    <s v="September"/>
    <x v="0"/>
  </r>
  <r>
    <x v="0"/>
    <x v="4"/>
    <x v="2"/>
    <x v="1"/>
    <x v="150"/>
    <x v="2"/>
    <n v="20"/>
    <n v="21120"/>
    <n v="844.8"/>
    <n v="20275.2"/>
    <n v="10560"/>
    <n v="9715.2000000000007"/>
    <x v="6"/>
    <n v="9"/>
    <s v="September"/>
    <x v="0"/>
  </r>
  <r>
    <x v="1"/>
    <x v="4"/>
    <x v="2"/>
    <x v="1"/>
    <x v="151"/>
    <x v="2"/>
    <n v="15"/>
    <n v="10065"/>
    <n v="402.6"/>
    <n v="9662.4"/>
    <n v="6710"/>
    <n v="2952.3999999999996"/>
    <x v="7"/>
    <n v="10"/>
    <s v="October"/>
    <x v="1"/>
  </r>
  <r>
    <x v="1"/>
    <x v="3"/>
    <x v="2"/>
    <x v="1"/>
    <x v="62"/>
    <x v="2"/>
    <n v="15"/>
    <n v="22710"/>
    <n v="908.4"/>
    <n v="21801.599999999999"/>
    <n v="15140"/>
    <n v="6661.5999999999985"/>
    <x v="7"/>
    <n v="10"/>
    <s v="October"/>
    <x v="1"/>
  </r>
  <r>
    <x v="0"/>
    <x v="4"/>
    <x v="2"/>
    <x v="1"/>
    <x v="138"/>
    <x v="2"/>
    <n v="350"/>
    <n v="95900"/>
    <n v="3836"/>
    <n v="92064"/>
    <n v="71240"/>
    <n v="20824"/>
    <x v="2"/>
    <n v="12"/>
    <s v="December"/>
    <x v="0"/>
  </r>
  <r>
    <x v="3"/>
    <x v="3"/>
    <x v="2"/>
    <x v="1"/>
    <x v="141"/>
    <x v="2"/>
    <n v="125"/>
    <n v="142250"/>
    <n v="5690"/>
    <n v="136560"/>
    <n v="136560"/>
    <n v="0"/>
    <x v="2"/>
    <n v="12"/>
    <s v="December"/>
    <x v="0"/>
  </r>
  <r>
    <x v="2"/>
    <x v="4"/>
    <x v="3"/>
    <x v="1"/>
    <x v="152"/>
    <x v="3"/>
    <n v="12"/>
    <n v="17580"/>
    <n v="703.2"/>
    <n v="16876.8"/>
    <n v="4395"/>
    <n v="12481.8"/>
    <x v="3"/>
    <n v="3"/>
    <s v="March"/>
    <x v="0"/>
  </r>
  <r>
    <x v="0"/>
    <x v="0"/>
    <x v="3"/>
    <x v="1"/>
    <x v="153"/>
    <x v="3"/>
    <n v="20"/>
    <n v="52920"/>
    <n v="2116.8000000000002"/>
    <n v="50803.199999999997"/>
    <n v="26460"/>
    <n v="24343.199999999997"/>
    <x v="9"/>
    <n v="9"/>
    <s v="September"/>
    <x v="1"/>
  </r>
  <r>
    <x v="0"/>
    <x v="2"/>
    <x v="3"/>
    <x v="1"/>
    <x v="154"/>
    <x v="3"/>
    <n v="350"/>
    <n v="761950"/>
    <n v="30478"/>
    <n v="731472"/>
    <n v="566020"/>
    <n v="165452"/>
    <x v="10"/>
    <n v="10"/>
    <s v="October"/>
    <x v="0"/>
  </r>
  <r>
    <x v="2"/>
    <x v="2"/>
    <x v="4"/>
    <x v="1"/>
    <x v="155"/>
    <x v="4"/>
    <n v="12"/>
    <n v="10392"/>
    <n v="415.68"/>
    <n v="9976.32"/>
    <n v="2598"/>
    <n v="7378.32"/>
    <x v="14"/>
    <n v="5"/>
    <s v="May"/>
    <x v="0"/>
  </r>
  <r>
    <x v="0"/>
    <x v="4"/>
    <x v="4"/>
    <x v="1"/>
    <x v="156"/>
    <x v="4"/>
    <n v="350"/>
    <n v="122150"/>
    <n v="4886"/>
    <n v="117264"/>
    <n v="90740"/>
    <n v="26524"/>
    <x v="9"/>
    <n v="9"/>
    <s v="September"/>
    <x v="1"/>
  </r>
  <r>
    <x v="0"/>
    <x v="2"/>
    <x v="4"/>
    <x v="1"/>
    <x v="154"/>
    <x v="4"/>
    <n v="350"/>
    <n v="761950"/>
    <n v="30478"/>
    <n v="731472"/>
    <n v="566020"/>
    <n v="165452"/>
    <x v="10"/>
    <n v="10"/>
    <s v="October"/>
    <x v="0"/>
  </r>
  <r>
    <x v="1"/>
    <x v="3"/>
    <x v="4"/>
    <x v="1"/>
    <x v="62"/>
    <x v="4"/>
    <n v="15"/>
    <n v="22710"/>
    <n v="908.4"/>
    <n v="21801.599999999999"/>
    <n v="15140"/>
    <n v="6661.5999999999985"/>
    <x v="7"/>
    <n v="10"/>
    <s v="October"/>
    <x v="1"/>
  </r>
  <r>
    <x v="0"/>
    <x v="3"/>
    <x v="5"/>
    <x v="1"/>
    <x v="157"/>
    <x v="5"/>
    <n v="350"/>
    <n v="652750"/>
    <n v="26110"/>
    <n v="626640"/>
    <n v="484900"/>
    <n v="141740"/>
    <x v="8"/>
    <n v="2"/>
    <s v="February"/>
    <x v="0"/>
  </r>
  <r>
    <x v="3"/>
    <x v="3"/>
    <x v="5"/>
    <x v="1"/>
    <x v="158"/>
    <x v="5"/>
    <n v="125"/>
    <n v="134250"/>
    <n v="5370"/>
    <n v="128880"/>
    <n v="128880"/>
    <n v="0"/>
    <x v="13"/>
    <n v="4"/>
    <s v="April"/>
    <x v="0"/>
  </r>
  <r>
    <x v="0"/>
    <x v="1"/>
    <x v="5"/>
    <x v="1"/>
    <x v="159"/>
    <x v="5"/>
    <n v="350"/>
    <n v="667450"/>
    <n v="26698"/>
    <n v="640752"/>
    <n v="495820"/>
    <n v="144932"/>
    <x v="6"/>
    <n v="9"/>
    <s v="September"/>
    <x v="0"/>
  </r>
  <r>
    <x v="1"/>
    <x v="4"/>
    <x v="5"/>
    <x v="1"/>
    <x v="151"/>
    <x v="5"/>
    <n v="15"/>
    <n v="10065"/>
    <n v="402.6"/>
    <n v="9662.4"/>
    <n v="6710"/>
    <n v="2952.3999999999996"/>
    <x v="7"/>
    <n v="10"/>
    <s v="October"/>
    <x v="1"/>
  </r>
  <r>
    <x v="0"/>
    <x v="0"/>
    <x v="5"/>
    <x v="1"/>
    <x v="160"/>
    <x v="5"/>
    <n v="350"/>
    <n v="622300"/>
    <n v="24892"/>
    <n v="597408"/>
    <n v="462280"/>
    <n v="135128"/>
    <x v="12"/>
    <n v="12"/>
    <s v="December"/>
    <x v="1"/>
  </r>
  <r>
    <x v="0"/>
    <x v="1"/>
    <x v="1"/>
    <x v="2"/>
    <x v="161"/>
    <x v="1"/>
    <n v="7"/>
    <n v="8113"/>
    <n v="405.65"/>
    <n v="7707.35"/>
    <n v="5795"/>
    <n v="1912.3500000000004"/>
    <x v="7"/>
    <n v="10"/>
    <s v="October"/>
    <x v="1"/>
  </r>
  <r>
    <x v="0"/>
    <x v="1"/>
    <x v="2"/>
    <x v="2"/>
    <x v="162"/>
    <x v="2"/>
    <n v="7"/>
    <n v="9604"/>
    <n v="480.2"/>
    <n v="9123.7999999999993"/>
    <n v="6860"/>
    <n v="2263.7999999999993"/>
    <x v="0"/>
    <n v="1"/>
    <s v="January"/>
    <x v="0"/>
  </r>
  <r>
    <x v="0"/>
    <x v="0"/>
    <x v="2"/>
    <x v="2"/>
    <x v="163"/>
    <x v="2"/>
    <n v="7"/>
    <n v="16443"/>
    <n v="822.15"/>
    <n v="15620.85"/>
    <n v="11745"/>
    <n v="3875.8500000000004"/>
    <x v="9"/>
    <n v="9"/>
    <s v="September"/>
    <x v="1"/>
  </r>
  <r>
    <x v="0"/>
    <x v="3"/>
    <x v="2"/>
    <x v="2"/>
    <x v="164"/>
    <x v="2"/>
    <n v="7"/>
    <n v="18823"/>
    <n v="941.15"/>
    <n v="17881.849999999999"/>
    <n v="13445"/>
    <n v="4436.8499999999985"/>
    <x v="10"/>
    <n v="10"/>
    <s v="October"/>
    <x v="0"/>
  </r>
  <r>
    <x v="2"/>
    <x v="0"/>
    <x v="2"/>
    <x v="2"/>
    <x v="165"/>
    <x v="2"/>
    <n v="12"/>
    <n v="29172"/>
    <n v="1458.6"/>
    <n v="27713.4"/>
    <n v="7293"/>
    <n v="20420.400000000001"/>
    <x v="2"/>
    <n v="12"/>
    <s v="December"/>
    <x v="0"/>
  </r>
  <r>
    <x v="2"/>
    <x v="0"/>
    <x v="3"/>
    <x v="2"/>
    <x v="165"/>
    <x v="3"/>
    <n v="12"/>
    <n v="29172"/>
    <n v="1458.6"/>
    <n v="27713.4"/>
    <n v="7293"/>
    <n v="20420.400000000001"/>
    <x v="2"/>
    <n v="12"/>
    <s v="December"/>
    <x v="0"/>
  </r>
  <r>
    <x v="0"/>
    <x v="3"/>
    <x v="4"/>
    <x v="2"/>
    <x v="164"/>
    <x v="4"/>
    <n v="7"/>
    <n v="18823"/>
    <n v="941.15"/>
    <n v="17881.849999999999"/>
    <n v="13445"/>
    <n v="4436.8499999999985"/>
    <x v="10"/>
    <n v="10"/>
    <s v="October"/>
    <x v="0"/>
  </r>
  <r>
    <x v="0"/>
    <x v="3"/>
    <x v="5"/>
    <x v="2"/>
    <x v="166"/>
    <x v="5"/>
    <n v="7"/>
    <n v="11781"/>
    <n v="589.04999999999995"/>
    <n v="11191.95"/>
    <n v="8415"/>
    <n v="2776.9500000000007"/>
    <x v="4"/>
    <n v="7"/>
    <s v="July"/>
    <x v="0"/>
  </r>
  <r>
    <x v="2"/>
    <x v="3"/>
    <x v="5"/>
    <x v="2"/>
    <x v="167"/>
    <x v="5"/>
    <n v="12"/>
    <n v="13476"/>
    <n v="673.8"/>
    <n v="12802.2"/>
    <n v="3369"/>
    <n v="9433.2000000000007"/>
    <x v="5"/>
    <n v="8"/>
    <s v="August"/>
    <x v="0"/>
  </r>
  <r>
    <x v="0"/>
    <x v="1"/>
    <x v="5"/>
    <x v="2"/>
    <x v="161"/>
    <x v="5"/>
    <n v="7"/>
    <n v="8113"/>
    <n v="405.65"/>
    <n v="7707.35"/>
    <n v="5795"/>
    <n v="1912.3500000000004"/>
    <x v="7"/>
    <n v="10"/>
    <s v="October"/>
    <x v="1"/>
  </r>
  <r>
    <x v="2"/>
    <x v="2"/>
    <x v="0"/>
    <x v="2"/>
    <x v="157"/>
    <x v="0"/>
    <n v="12"/>
    <n v="22380"/>
    <n v="1119"/>
    <n v="21261"/>
    <n v="5595"/>
    <n v="15666"/>
    <x v="8"/>
    <n v="2"/>
    <s v="February"/>
    <x v="0"/>
  </r>
  <r>
    <x v="2"/>
    <x v="1"/>
    <x v="0"/>
    <x v="2"/>
    <x v="168"/>
    <x v="0"/>
    <n v="12"/>
    <n v="13392"/>
    <n v="669.6"/>
    <n v="12722.4"/>
    <n v="3348"/>
    <n v="9374.4"/>
    <x v="8"/>
    <n v="2"/>
    <s v="February"/>
    <x v="0"/>
  </r>
  <r>
    <x v="0"/>
    <x v="2"/>
    <x v="0"/>
    <x v="2"/>
    <x v="169"/>
    <x v="0"/>
    <n v="20"/>
    <n v="31260"/>
    <n v="1563"/>
    <n v="29697"/>
    <n v="15630"/>
    <n v="14067"/>
    <x v="14"/>
    <n v="5"/>
    <s v="May"/>
    <x v="0"/>
  </r>
  <r>
    <x v="4"/>
    <x v="4"/>
    <x v="0"/>
    <x v="2"/>
    <x v="170"/>
    <x v="0"/>
    <n v="300"/>
    <n v="297300"/>
    <n v="14865"/>
    <n v="282435"/>
    <n v="247750"/>
    <n v="34685"/>
    <x v="1"/>
    <n v="6"/>
    <s v="June"/>
    <x v="0"/>
  </r>
  <r>
    <x v="0"/>
    <x v="1"/>
    <x v="0"/>
    <x v="2"/>
    <x v="171"/>
    <x v="0"/>
    <n v="7"/>
    <n v="7112"/>
    <n v="355.6"/>
    <n v="6756.4"/>
    <n v="5080"/>
    <n v="1676.3999999999996"/>
    <x v="11"/>
    <n v="11"/>
    <s v="November"/>
    <x v="1"/>
  </r>
  <r>
    <x v="1"/>
    <x v="3"/>
    <x v="0"/>
    <x v="2"/>
    <x v="172"/>
    <x v="0"/>
    <n v="15"/>
    <n v="41865"/>
    <n v="2093.25"/>
    <n v="39771.75"/>
    <n v="27910"/>
    <n v="11861.75"/>
    <x v="15"/>
    <n v="11"/>
    <s v="November"/>
    <x v="0"/>
  </r>
  <r>
    <x v="0"/>
    <x v="4"/>
    <x v="0"/>
    <x v="2"/>
    <x v="173"/>
    <x v="0"/>
    <n v="7"/>
    <n v="3990"/>
    <n v="199.5"/>
    <n v="3790.5"/>
    <n v="2850"/>
    <n v="940.5"/>
    <x v="2"/>
    <n v="12"/>
    <s v="December"/>
    <x v="0"/>
  </r>
  <r>
    <x v="0"/>
    <x v="2"/>
    <x v="0"/>
    <x v="2"/>
    <x v="174"/>
    <x v="0"/>
    <n v="7"/>
    <n v="17409"/>
    <n v="870.45"/>
    <n v="16538.55"/>
    <n v="12435"/>
    <n v="4103.5499999999993"/>
    <x v="2"/>
    <n v="12"/>
    <s v="December"/>
    <x v="0"/>
  </r>
  <r>
    <x v="0"/>
    <x v="2"/>
    <x v="1"/>
    <x v="2"/>
    <x v="175"/>
    <x v="1"/>
    <n v="350"/>
    <n v="484575"/>
    <n v="24228.75"/>
    <n v="460346.25"/>
    <n v="359970"/>
    <n v="100376.25"/>
    <x v="0"/>
    <n v="1"/>
    <s v="January"/>
    <x v="0"/>
  </r>
  <r>
    <x v="3"/>
    <x v="4"/>
    <x v="1"/>
    <x v="2"/>
    <x v="176"/>
    <x v="1"/>
    <n v="125"/>
    <n v="453375"/>
    <n v="22668.75"/>
    <n v="430706.25"/>
    <n v="435240"/>
    <n v="-4533.75"/>
    <x v="4"/>
    <n v="7"/>
    <s v="July"/>
    <x v="0"/>
  </r>
  <r>
    <x v="0"/>
    <x v="3"/>
    <x v="1"/>
    <x v="2"/>
    <x v="177"/>
    <x v="1"/>
    <n v="350"/>
    <n v="252000"/>
    <n v="12600"/>
    <n v="239400"/>
    <n v="187200"/>
    <n v="52200"/>
    <x v="9"/>
    <n v="9"/>
    <s v="September"/>
    <x v="1"/>
  </r>
  <r>
    <x v="2"/>
    <x v="1"/>
    <x v="1"/>
    <x v="2"/>
    <x v="178"/>
    <x v="1"/>
    <n v="12"/>
    <n v="28104"/>
    <n v="1405.2"/>
    <n v="26698.799999999999"/>
    <n v="7026"/>
    <n v="19672.8"/>
    <x v="15"/>
    <n v="11"/>
    <s v="November"/>
    <x v="0"/>
  </r>
  <r>
    <x v="4"/>
    <x v="3"/>
    <x v="1"/>
    <x v="2"/>
    <x v="179"/>
    <x v="1"/>
    <n v="300"/>
    <n v="330000"/>
    <n v="16500"/>
    <n v="313500"/>
    <n v="275000"/>
    <n v="38500"/>
    <x v="12"/>
    <n v="12"/>
    <s v="December"/>
    <x v="1"/>
  </r>
  <r>
    <x v="0"/>
    <x v="2"/>
    <x v="2"/>
    <x v="2"/>
    <x v="180"/>
    <x v="2"/>
    <n v="20"/>
    <n v="26060"/>
    <n v="1303"/>
    <n v="24757"/>
    <n v="13030"/>
    <n v="11727"/>
    <x v="8"/>
    <n v="2"/>
    <s v="February"/>
    <x v="0"/>
  </r>
  <r>
    <x v="3"/>
    <x v="4"/>
    <x v="2"/>
    <x v="2"/>
    <x v="181"/>
    <x v="2"/>
    <n v="125"/>
    <n v="374000"/>
    <n v="18700"/>
    <n v="355300"/>
    <n v="359040"/>
    <n v="-3740"/>
    <x v="3"/>
    <n v="3"/>
    <s v="March"/>
    <x v="0"/>
  </r>
  <r>
    <x v="3"/>
    <x v="2"/>
    <x v="2"/>
    <x v="2"/>
    <x v="182"/>
    <x v="2"/>
    <n v="125"/>
    <n v="298125"/>
    <n v="14906.25"/>
    <n v="283218.75"/>
    <n v="286200"/>
    <n v="-2981.25"/>
    <x v="3"/>
    <n v="3"/>
    <s v="March"/>
    <x v="0"/>
  </r>
  <r>
    <x v="4"/>
    <x v="3"/>
    <x v="2"/>
    <x v="2"/>
    <x v="183"/>
    <x v="2"/>
    <n v="300"/>
    <n v="482100"/>
    <n v="24105"/>
    <n v="457995"/>
    <n v="401750"/>
    <n v="56245"/>
    <x v="13"/>
    <n v="4"/>
    <s v="April"/>
    <x v="0"/>
  </r>
  <r>
    <x v="0"/>
    <x v="4"/>
    <x v="2"/>
    <x v="2"/>
    <x v="184"/>
    <x v="2"/>
    <n v="7"/>
    <n v="16289"/>
    <n v="814.45"/>
    <n v="15474.55"/>
    <n v="11635"/>
    <n v="3839.5499999999993"/>
    <x v="14"/>
    <n v="5"/>
    <s v="May"/>
    <x v="0"/>
  </r>
  <r>
    <x v="4"/>
    <x v="4"/>
    <x v="2"/>
    <x v="2"/>
    <x v="170"/>
    <x v="2"/>
    <n v="300"/>
    <n v="297300"/>
    <n v="14865"/>
    <n v="282435"/>
    <n v="247750"/>
    <n v="34685"/>
    <x v="1"/>
    <n v="6"/>
    <s v="June"/>
    <x v="0"/>
  </r>
  <r>
    <x v="0"/>
    <x v="4"/>
    <x v="2"/>
    <x v="2"/>
    <x v="185"/>
    <x v="2"/>
    <n v="350"/>
    <n v="210700"/>
    <n v="10535"/>
    <n v="200165"/>
    <n v="156520"/>
    <n v="43645"/>
    <x v="1"/>
    <n v="6"/>
    <s v="June"/>
    <x v="0"/>
  </r>
  <r>
    <x v="1"/>
    <x v="2"/>
    <x v="2"/>
    <x v="2"/>
    <x v="186"/>
    <x v="2"/>
    <n v="15"/>
    <n v="39300"/>
    <n v="1965"/>
    <n v="37335"/>
    <n v="26200"/>
    <n v="11135"/>
    <x v="6"/>
    <n v="9"/>
    <s v="September"/>
    <x v="0"/>
  </r>
  <r>
    <x v="0"/>
    <x v="0"/>
    <x v="2"/>
    <x v="2"/>
    <x v="187"/>
    <x v="2"/>
    <n v="350"/>
    <n v="429800"/>
    <n v="21490"/>
    <n v="408310"/>
    <n v="319280"/>
    <n v="89030"/>
    <x v="7"/>
    <n v="10"/>
    <s v="October"/>
    <x v="1"/>
  </r>
  <r>
    <x v="0"/>
    <x v="0"/>
    <x v="2"/>
    <x v="2"/>
    <x v="188"/>
    <x v="2"/>
    <n v="20"/>
    <n v="27780"/>
    <n v="1389"/>
    <n v="26391"/>
    <n v="13890"/>
    <n v="12501"/>
    <x v="7"/>
    <n v="10"/>
    <s v="October"/>
    <x v="1"/>
  </r>
  <r>
    <x v="3"/>
    <x v="4"/>
    <x v="2"/>
    <x v="2"/>
    <x v="189"/>
    <x v="2"/>
    <n v="125"/>
    <n v="107625"/>
    <n v="5381.25"/>
    <n v="102243.75"/>
    <n v="103320"/>
    <n v="-1076.25"/>
    <x v="10"/>
    <n v="10"/>
    <s v="October"/>
    <x v="0"/>
  </r>
  <r>
    <x v="3"/>
    <x v="2"/>
    <x v="2"/>
    <x v="2"/>
    <x v="190"/>
    <x v="2"/>
    <n v="125"/>
    <n v="88000"/>
    <n v="4400"/>
    <n v="83600"/>
    <n v="84480"/>
    <n v="-880"/>
    <x v="7"/>
    <n v="10"/>
    <s v="October"/>
    <x v="1"/>
  </r>
  <r>
    <x v="0"/>
    <x v="0"/>
    <x v="2"/>
    <x v="2"/>
    <x v="191"/>
    <x v="2"/>
    <n v="20"/>
    <n v="36040"/>
    <n v="1802"/>
    <n v="34238"/>
    <n v="18020"/>
    <n v="16218"/>
    <x v="12"/>
    <n v="12"/>
    <s v="December"/>
    <x v="1"/>
  </r>
  <r>
    <x v="0"/>
    <x v="4"/>
    <x v="2"/>
    <x v="2"/>
    <x v="192"/>
    <x v="2"/>
    <n v="20"/>
    <n v="53260"/>
    <n v="2663"/>
    <n v="50597"/>
    <n v="26630"/>
    <n v="23967"/>
    <x v="2"/>
    <n v="12"/>
    <s v="December"/>
    <x v="0"/>
  </r>
  <r>
    <x v="0"/>
    <x v="2"/>
    <x v="2"/>
    <x v="2"/>
    <x v="193"/>
    <x v="2"/>
    <n v="7"/>
    <n v="14952"/>
    <n v="747.6"/>
    <n v="14204.4"/>
    <n v="10680"/>
    <n v="3524.3999999999996"/>
    <x v="12"/>
    <n v="12"/>
    <s v="December"/>
    <x v="1"/>
  </r>
  <r>
    <x v="1"/>
    <x v="1"/>
    <x v="2"/>
    <x v="2"/>
    <x v="194"/>
    <x v="2"/>
    <n v="15"/>
    <n v="31740"/>
    <n v="1587"/>
    <n v="30153"/>
    <n v="21160"/>
    <n v="8993"/>
    <x v="12"/>
    <n v="12"/>
    <s v="December"/>
    <x v="1"/>
  </r>
  <r>
    <x v="1"/>
    <x v="4"/>
    <x v="3"/>
    <x v="2"/>
    <x v="195"/>
    <x v="3"/>
    <n v="15"/>
    <n v="8325"/>
    <n v="416.25"/>
    <n v="7908.75"/>
    <n v="5550"/>
    <n v="2358.75"/>
    <x v="0"/>
    <n v="1"/>
    <s v="January"/>
    <x v="0"/>
  </r>
  <r>
    <x v="1"/>
    <x v="3"/>
    <x v="3"/>
    <x v="2"/>
    <x v="196"/>
    <x v="3"/>
    <n v="15"/>
    <n v="42915"/>
    <n v="2145.75"/>
    <n v="40769.25"/>
    <n v="28610"/>
    <n v="12159.25"/>
    <x v="0"/>
    <n v="1"/>
    <s v="January"/>
    <x v="0"/>
  </r>
  <r>
    <x v="3"/>
    <x v="1"/>
    <x v="3"/>
    <x v="2"/>
    <x v="197"/>
    <x v="3"/>
    <n v="125"/>
    <n v="100875"/>
    <n v="5043.75"/>
    <n v="95831.25"/>
    <n v="96840"/>
    <n v="-1008.75"/>
    <x v="8"/>
    <n v="2"/>
    <s v="February"/>
    <x v="0"/>
  </r>
  <r>
    <x v="0"/>
    <x v="4"/>
    <x v="3"/>
    <x v="2"/>
    <x v="185"/>
    <x v="3"/>
    <n v="350"/>
    <n v="210700"/>
    <n v="10535"/>
    <n v="200165"/>
    <n v="156520"/>
    <n v="43645"/>
    <x v="1"/>
    <n v="6"/>
    <s v="June"/>
    <x v="0"/>
  </r>
  <r>
    <x v="0"/>
    <x v="4"/>
    <x v="3"/>
    <x v="2"/>
    <x v="198"/>
    <x v="3"/>
    <n v="20"/>
    <n v="56640"/>
    <n v="2832"/>
    <n v="53808"/>
    <n v="28320"/>
    <n v="25488"/>
    <x v="5"/>
    <n v="8"/>
    <s v="August"/>
    <x v="0"/>
  </r>
  <r>
    <x v="0"/>
    <x v="2"/>
    <x v="3"/>
    <x v="2"/>
    <x v="199"/>
    <x v="3"/>
    <n v="20"/>
    <n v="31580"/>
    <n v="1579"/>
    <n v="30001"/>
    <n v="15790"/>
    <n v="14211"/>
    <x v="5"/>
    <n v="8"/>
    <s v="August"/>
    <x v="0"/>
  </r>
  <r>
    <x v="3"/>
    <x v="4"/>
    <x v="3"/>
    <x v="2"/>
    <x v="189"/>
    <x v="3"/>
    <n v="125"/>
    <n v="107625"/>
    <n v="5381.25"/>
    <n v="102243.75"/>
    <n v="103320"/>
    <n v="-1076.25"/>
    <x v="10"/>
    <n v="10"/>
    <s v="October"/>
    <x v="0"/>
  </r>
  <r>
    <x v="3"/>
    <x v="2"/>
    <x v="3"/>
    <x v="2"/>
    <x v="190"/>
    <x v="3"/>
    <n v="125"/>
    <n v="88000"/>
    <n v="4400"/>
    <n v="83600"/>
    <n v="84480"/>
    <n v="-880"/>
    <x v="7"/>
    <n v="10"/>
    <s v="October"/>
    <x v="1"/>
  </r>
  <r>
    <x v="0"/>
    <x v="2"/>
    <x v="3"/>
    <x v="2"/>
    <x v="200"/>
    <x v="3"/>
    <n v="20"/>
    <n v="20660"/>
    <n v="1033"/>
    <n v="19627"/>
    <n v="10330"/>
    <n v="9297"/>
    <x v="12"/>
    <n v="12"/>
    <s v="December"/>
    <x v="1"/>
  </r>
  <r>
    <x v="4"/>
    <x v="1"/>
    <x v="3"/>
    <x v="2"/>
    <x v="201"/>
    <x v="3"/>
    <n v="300"/>
    <n v="375000"/>
    <n v="18750"/>
    <n v="356250"/>
    <n v="312500"/>
    <n v="43750"/>
    <x v="2"/>
    <n v="12"/>
    <s v="December"/>
    <x v="0"/>
  </r>
  <r>
    <x v="0"/>
    <x v="0"/>
    <x v="4"/>
    <x v="2"/>
    <x v="188"/>
    <x v="4"/>
    <n v="20"/>
    <n v="27780"/>
    <n v="1389"/>
    <n v="26391"/>
    <n v="13890"/>
    <n v="12501"/>
    <x v="7"/>
    <n v="10"/>
    <s v="October"/>
    <x v="1"/>
  </r>
  <r>
    <x v="0"/>
    <x v="4"/>
    <x v="4"/>
    <x v="2"/>
    <x v="202"/>
    <x v="4"/>
    <n v="20"/>
    <n v="25300"/>
    <n v="1265"/>
    <n v="24035"/>
    <n v="12650"/>
    <n v="11385"/>
    <x v="11"/>
    <n v="11"/>
    <s v="November"/>
    <x v="1"/>
  </r>
  <r>
    <x v="0"/>
    <x v="1"/>
    <x v="4"/>
    <x v="2"/>
    <x v="203"/>
    <x v="4"/>
    <n v="20"/>
    <n v="45940"/>
    <n v="2297"/>
    <n v="43643"/>
    <n v="22970"/>
    <n v="20673"/>
    <x v="11"/>
    <n v="11"/>
    <s v="November"/>
    <x v="1"/>
  </r>
  <r>
    <x v="0"/>
    <x v="4"/>
    <x v="4"/>
    <x v="2"/>
    <x v="192"/>
    <x v="4"/>
    <n v="20"/>
    <n v="53260"/>
    <n v="2663"/>
    <n v="50597"/>
    <n v="26630"/>
    <n v="23967"/>
    <x v="2"/>
    <n v="12"/>
    <s v="December"/>
    <x v="0"/>
  </r>
  <r>
    <x v="0"/>
    <x v="4"/>
    <x v="4"/>
    <x v="2"/>
    <x v="173"/>
    <x v="4"/>
    <n v="7"/>
    <n v="3990"/>
    <n v="199.5"/>
    <n v="3790.5"/>
    <n v="2850"/>
    <n v="940.5"/>
    <x v="2"/>
    <n v="12"/>
    <s v="December"/>
    <x v="0"/>
  </r>
  <r>
    <x v="0"/>
    <x v="2"/>
    <x v="4"/>
    <x v="2"/>
    <x v="174"/>
    <x v="4"/>
    <n v="7"/>
    <n v="17409"/>
    <n v="870.45"/>
    <n v="16538.55"/>
    <n v="12435"/>
    <n v="4103.5499999999993"/>
    <x v="2"/>
    <n v="12"/>
    <s v="December"/>
    <x v="0"/>
  </r>
  <r>
    <x v="0"/>
    <x v="1"/>
    <x v="5"/>
    <x v="2"/>
    <x v="204"/>
    <x v="5"/>
    <n v="350"/>
    <n v="472500"/>
    <n v="23625"/>
    <n v="448875"/>
    <n v="351000"/>
    <n v="97875"/>
    <x v="8"/>
    <n v="2"/>
    <s v="February"/>
    <x v="0"/>
  </r>
  <r>
    <x v="0"/>
    <x v="0"/>
    <x v="5"/>
    <x v="2"/>
    <x v="205"/>
    <x v="5"/>
    <n v="350"/>
    <n v="193200"/>
    <n v="9660"/>
    <n v="183540"/>
    <n v="143520"/>
    <n v="40020"/>
    <x v="5"/>
    <n v="8"/>
    <s v="August"/>
    <x v="0"/>
  </r>
  <r>
    <x v="0"/>
    <x v="0"/>
    <x v="5"/>
    <x v="2"/>
    <x v="187"/>
    <x v="5"/>
    <n v="350"/>
    <n v="429800"/>
    <n v="21490"/>
    <n v="408310"/>
    <n v="319280"/>
    <n v="89030"/>
    <x v="7"/>
    <n v="10"/>
    <s v="October"/>
    <x v="1"/>
  </r>
  <r>
    <x v="4"/>
    <x v="1"/>
    <x v="5"/>
    <x v="2"/>
    <x v="201"/>
    <x v="5"/>
    <n v="300"/>
    <n v="375000"/>
    <n v="18750"/>
    <n v="356250"/>
    <n v="312500"/>
    <n v="43750"/>
    <x v="2"/>
    <n v="12"/>
    <s v="December"/>
    <x v="0"/>
  </r>
  <r>
    <x v="1"/>
    <x v="2"/>
    <x v="2"/>
    <x v="2"/>
    <x v="206"/>
    <x v="2"/>
    <n v="15"/>
    <n v="57015"/>
    <n v="3420.8999999999996"/>
    <n v="53594.100000000006"/>
    <n v="38010"/>
    <n v="15584.100000000002"/>
    <x v="13"/>
    <n v="4"/>
    <s v="April"/>
    <x v="0"/>
  </r>
  <r>
    <x v="0"/>
    <x v="4"/>
    <x v="0"/>
    <x v="2"/>
    <x v="207"/>
    <x v="0"/>
    <n v="20"/>
    <n v="22350"/>
    <n v="1341"/>
    <n v="21009"/>
    <n v="11175"/>
    <n v="9834"/>
    <x v="0"/>
    <n v="1"/>
    <s v="January"/>
    <x v="0"/>
  </r>
  <r>
    <x v="1"/>
    <x v="0"/>
    <x v="0"/>
    <x v="2"/>
    <x v="126"/>
    <x v="0"/>
    <n v="15"/>
    <n v="42660"/>
    <n v="2559.6"/>
    <n v="40100.400000000001"/>
    <n v="28440"/>
    <n v="11660.400000000001"/>
    <x v="1"/>
    <n v="6"/>
    <s v="June"/>
    <x v="0"/>
  </r>
  <r>
    <x v="2"/>
    <x v="3"/>
    <x v="0"/>
    <x v="2"/>
    <x v="208"/>
    <x v="0"/>
    <n v="12"/>
    <n v="6744"/>
    <n v="404.64"/>
    <n v="6339.36"/>
    <n v="1686"/>
    <n v="4653.3599999999997"/>
    <x v="6"/>
    <n v="9"/>
    <s v="September"/>
    <x v="0"/>
  </r>
  <r>
    <x v="2"/>
    <x v="0"/>
    <x v="0"/>
    <x v="2"/>
    <x v="209"/>
    <x v="0"/>
    <n v="12"/>
    <n v="27588"/>
    <n v="1655.28"/>
    <n v="25932.720000000001"/>
    <n v="6897"/>
    <n v="19035.72"/>
    <x v="7"/>
    <n v="10"/>
    <s v="October"/>
    <x v="1"/>
  </r>
  <r>
    <x v="1"/>
    <x v="4"/>
    <x v="0"/>
    <x v="2"/>
    <x v="210"/>
    <x v="0"/>
    <n v="15"/>
    <n v="30450"/>
    <n v="1827"/>
    <n v="28623"/>
    <n v="20300"/>
    <n v="8323"/>
    <x v="15"/>
    <n v="11"/>
    <s v="November"/>
    <x v="0"/>
  </r>
  <r>
    <x v="0"/>
    <x v="4"/>
    <x v="0"/>
    <x v="2"/>
    <x v="73"/>
    <x v="0"/>
    <n v="7"/>
    <n v="1841"/>
    <n v="110.46"/>
    <n v="1730.54"/>
    <n v="1315"/>
    <n v="415.53999999999996"/>
    <x v="11"/>
    <n v="11"/>
    <s v="November"/>
    <x v="1"/>
  </r>
  <r>
    <x v="3"/>
    <x v="1"/>
    <x v="0"/>
    <x v="2"/>
    <x v="211"/>
    <x v="0"/>
    <n v="125"/>
    <n v="110875"/>
    <n v="6652.5"/>
    <n v="104222.5"/>
    <n v="106440"/>
    <n v="-2217.5"/>
    <x v="12"/>
    <n v="12"/>
    <s v="December"/>
    <x v="1"/>
  </r>
  <r>
    <x v="0"/>
    <x v="3"/>
    <x v="1"/>
    <x v="2"/>
    <x v="212"/>
    <x v="1"/>
    <n v="350"/>
    <n v="343000"/>
    <n v="20580"/>
    <n v="322420"/>
    <n v="254800"/>
    <n v="67620"/>
    <x v="13"/>
    <n v="4"/>
    <s v="April"/>
    <x v="0"/>
  </r>
  <r>
    <x v="0"/>
    <x v="1"/>
    <x v="1"/>
    <x v="2"/>
    <x v="213"/>
    <x v="1"/>
    <n v="350"/>
    <n v="511000"/>
    <n v="30660"/>
    <n v="480340"/>
    <n v="379600"/>
    <n v="100740"/>
    <x v="14"/>
    <n v="5"/>
    <s v="May"/>
    <x v="0"/>
  </r>
  <r>
    <x v="0"/>
    <x v="2"/>
    <x v="1"/>
    <x v="2"/>
    <x v="214"/>
    <x v="1"/>
    <n v="7"/>
    <n v="9821"/>
    <n v="589.26"/>
    <n v="9231.74"/>
    <n v="7015"/>
    <n v="2216.7399999999998"/>
    <x v="7"/>
    <n v="10"/>
    <s v="October"/>
    <x v="1"/>
  </r>
  <r>
    <x v="2"/>
    <x v="4"/>
    <x v="1"/>
    <x v="2"/>
    <x v="215"/>
    <x v="1"/>
    <n v="12"/>
    <n v="32676"/>
    <n v="1960.56"/>
    <n v="30715.439999999999"/>
    <n v="8169"/>
    <n v="22546.44"/>
    <x v="15"/>
    <n v="11"/>
    <s v="November"/>
    <x v="0"/>
  </r>
  <r>
    <x v="0"/>
    <x v="2"/>
    <x v="2"/>
    <x v="2"/>
    <x v="216"/>
    <x v="2"/>
    <n v="350"/>
    <n v="523600"/>
    <n v="31416"/>
    <n v="492184"/>
    <n v="388960"/>
    <n v="103224"/>
    <x v="1"/>
    <n v="6"/>
    <s v="June"/>
    <x v="0"/>
  </r>
  <r>
    <x v="2"/>
    <x v="0"/>
    <x v="2"/>
    <x v="2"/>
    <x v="209"/>
    <x v="2"/>
    <n v="12"/>
    <n v="27588"/>
    <n v="1655.28"/>
    <n v="25932.720000000001"/>
    <n v="6897"/>
    <n v="19035.72"/>
    <x v="7"/>
    <n v="10"/>
    <s v="October"/>
    <x v="1"/>
  </r>
  <r>
    <x v="0"/>
    <x v="4"/>
    <x v="2"/>
    <x v="2"/>
    <x v="64"/>
    <x v="2"/>
    <n v="350"/>
    <n v="254450"/>
    <n v="15267"/>
    <n v="239183"/>
    <n v="189020"/>
    <n v="50163"/>
    <x v="7"/>
    <n v="10"/>
    <s v="October"/>
    <x v="1"/>
  </r>
  <r>
    <x v="3"/>
    <x v="0"/>
    <x v="3"/>
    <x v="2"/>
    <x v="217"/>
    <x v="3"/>
    <n v="125"/>
    <n v="119000"/>
    <n v="7140"/>
    <n v="111860"/>
    <n v="114240"/>
    <n v="-2380"/>
    <x v="8"/>
    <n v="2"/>
    <s v="February"/>
    <x v="0"/>
  </r>
  <r>
    <x v="3"/>
    <x v="4"/>
    <x v="3"/>
    <x v="2"/>
    <x v="218"/>
    <x v="3"/>
    <n v="125"/>
    <n v="344375"/>
    <n v="20662.5"/>
    <n v="323712.5"/>
    <n v="330600"/>
    <n v="-6887.5"/>
    <x v="8"/>
    <n v="2"/>
    <s v="February"/>
    <x v="0"/>
  </r>
  <r>
    <x v="1"/>
    <x v="1"/>
    <x v="3"/>
    <x v="2"/>
    <x v="219"/>
    <x v="3"/>
    <n v="15"/>
    <n v="22950"/>
    <n v="1377"/>
    <n v="21573"/>
    <n v="15300"/>
    <n v="6273"/>
    <x v="14"/>
    <n v="5"/>
    <s v="May"/>
    <x v="0"/>
  </r>
  <r>
    <x v="0"/>
    <x v="2"/>
    <x v="3"/>
    <x v="2"/>
    <x v="216"/>
    <x v="3"/>
    <n v="350"/>
    <n v="523600"/>
    <n v="31416"/>
    <n v="492184"/>
    <n v="388960"/>
    <n v="103224"/>
    <x v="1"/>
    <n v="6"/>
    <s v="June"/>
    <x v="0"/>
  </r>
  <r>
    <x v="0"/>
    <x v="3"/>
    <x v="3"/>
    <x v="2"/>
    <x v="220"/>
    <x v="3"/>
    <n v="7"/>
    <n v="10486"/>
    <n v="629.16"/>
    <n v="9856.84"/>
    <n v="7490"/>
    <n v="2366.84"/>
    <x v="1"/>
    <n v="6"/>
    <s v="June"/>
    <x v="0"/>
  </r>
  <r>
    <x v="4"/>
    <x v="2"/>
    <x v="3"/>
    <x v="2"/>
    <x v="221"/>
    <x v="3"/>
    <n v="300"/>
    <n v="366300"/>
    <n v="21978"/>
    <n v="344322"/>
    <n v="305250"/>
    <n v="39072"/>
    <x v="7"/>
    <n v="10"/>
    <s v="October"/>
    <x v="1"/>
  </r>
  <r>
    <x v="0"/>
    <x v="2"/>
    <x v="3"/>
    <x v="2"/>
    <x v="222"/>
    <x v="3"/>
    <n v="350"/>
    <n v="726600"/>
    <n v="43596"/>
    <n v="683004"/>
    <n v="539760"/>
    <n v="143244"/>
    <x v="7"/>
    <n v="10"/>
    <s v="October"/>
    <x v="1"/>
  </r>
  <r>
    <x v="1"/>
    <x v="0"/>
    <x v="4"/>
    <x v="2"/>
    <x v="126"/>
    <x v="4"/>
    <n v="15"/>
    <n v="42660"/>
    <n v="2559.6"/>
    <n v="40100.400000000001"/>
    <n v="28440"/>
    <n v="11660.400000000001"/>
    <x v="1"/>
    <n v="6"/>
    <s v="June"/>
    <x v="0"/>
  </r>
  <r>
    <x v="0"/>
    <x v="3"/>
    <x v="4"/>
    <x v="2"/>
    <x v="220"/>
    <x v="4"/>
    <n v="7"/>
    <n v="10486"/>
    <n v="629.16"/>
    <n v="9856.84"/>
    <n v="7490"/>
    <n v="2366.84"/>
    <x v="1"/>
    <n v="6"/>
    <s v="June"/>
    <x v="0"/>
  </r>
  <r>
    <x v="4"/>
    <x v="2"/>
    <x v="4"/>
    <x v="2"/>
    <x v="221"/>
    <x v="4"/>
    <n v="300"/>
    <n v="366300"/>
    <n v="21978"/>
    <n v="344322"/>
    <n v="305250"/>
    <n v="39072"/>
    <x v="7"/>
    <n v="10"/>
    <s v="October"/>
    <x v="1"/>
  </r>
  <r>
    <x v="0"/>
    <x v="3"/>
    <x v="4"/>
    <x v="2"/>
    <x v="167"/>
    <x v="4"/>
    <n v="20"/>
    <n v="22460"/>
    <n v="1347.6"/>
    <n v="21112.400000000001"/>
    <n v="11230"/>
    <n v="9882.4000000000015"/>
    <x v="11"/>
    <n v="11"/>
    <s v="November"/>
    <x v="1"/>
  </r>
  <r>
    <x v="4"/>
    <x v="0"/>
    <x v="4"/>
    <x v="2"/>
    <x v="223"/>
    <x v="4"/>
    <n v="300"/>
    <n v="730800"/>
    <n v="43848"/>
    <n v="686952"/>
    <n v="609000"/>
    <n v="77952"/>
    <x v="12"/>
    <n v="12"/>
    <s v="December"/>
    <x v="1"/>
  </r>
  <r>
    <x v="3"/>
    <x v="2"/>
    <x v="5"/>
    <x v="2"/>
    <x v="224"/>
    <x v="5"/>
    <n v="125"/>
    <n v="248437.5"/>
    <n v="14906.25"/>
    <n v="233531.25"/>
    <n v="238500"/>
    <n v="-4968.75"/>
    <x v="0"/>
    <n v="1"/>
    <s v="January"/>
    <x v="0"/>
  </r>
  <r>
    <x v="0"/>
    <x v="3"/>
    <x v="5"/>
    <x v="2"/>
    <x v="225"/>
    <x v="5"/>
    <n v="350"/>
    <n v="587650"/>
    <n v="35259"/>
    <n v="552391"/>
    <n v="436540"/>
    <n v="115851"/>
    <x v="6"/>
    <n v="9"/>
    <s v="September"/>
    <x v="0"/>
  </r>
  <r>
    <x v="0"/>
    <x v="4"/>
    <x v="5"/>
    <x v="2"/>
    <x v="64"/>
    <x v="5"/>
    <n v="350"/>
    <n v="254450"/>
    <n v="15267"/>
    <n v="239183"/>
    <n v="189020"/>
    <n v="50163"/>
    <x v="7"/>
    <n v="10"/>
    <s v="October"/>
    <x v="1"/>
  </r>
  <r>
    <x v="0"/>
    <x v="2"/>
    <x v="5"/>
    <x v="2"/>
    <x v="214"/>
    <x v="5"/>
    <n v="7"/>
    <n v="9821"/>
    <n v="589.26"/>
    <n v="9231.74"/>
    <n v="7015"/>
    <n v="2216.7399999999998"/>
    <x v="7"/>
    <n v="10"/>
    <s v="October"/>
    <x v="1"/>
  </r>
  <r>
    <x v="0"/>
    <x v="2"/>
    <x v="5"/>
    <x v="2"/>
    <x v="222"/>
    <x v="5"/>
    <n v="350"/>
    <n v="726600"/>
    <n v="43596"/>
    <n v="683004"/>
    <n v="539760"/>
    <n v="143244"/>
    <x v="7"/>
    <n v="10"/>
    <s v="October"/>
    <x v="1"/>
  </r>
  <r>
    <x v="0"/>
    <x v="2"/>
    <x v="1"/>
    <x v="2"/>
    <x v="226"/>
    <x v="1"/>
    <n v="20"/>
    <n v="35140"/>
    <n v="2108.4"/>
    <n v="33031.599999999999"/>
    <n v="17570"/>
    <n v="15461.599999999999"/>
    <x v="7"/>
    <n v="10"/>
    <s v="October"/>
    <x v="1"/>
  </r>
  <r>
    <x v="1"/>
    <x v="4"/>
    <x v="2"/>
    <x v="2"/>
    <x v="227"/>
    <x v="2"/>
    <n v="15"/>
    <n v="32970"/>
    <n v="1978.2"/>
    <n v="30991.8"/>
    <n v="21980"/>
    <n v="9011.7999999999993"/>
    <x v="5"/>
    <n v="8"/>
    <s v="August"/>
    <x v="0"/>
  </r>
  <r>
    <x v="1"/>
    <x v="1"/>
    <x v="2"/>
    <x v="2"/>
    <x v="228"/>
    <x v="2"/>
    <n v="15"/>
    <n v="26145"/>
    <n v="1568.7"/>
    <n v="24576.3"/>
    <n v="17430"/>
    <n v="7146.2999999999993"/>
    <x v="5"/>
    <n v="8"/>
    <s v="August"/>
    <x v="0"/>
  </r>
  <r>
    <x v="1"/>
    <x v="4"/>
    <x v="2"/>
    <x v="2"/>
    <x v="229"/>
    <x v="2"/>
    <n v="15"/>
    <n v="17295"/>
    <n v="1037.7"/>
    <n v="16257.3"/>
    <n v="11530"/>
    <n v="4727.2999999999993"/>
    <x v="10"/>
    <n v="10"/>
    <s v="October"/>
    <x v="0"/>
  </r>
  <r>
    <x v="0"/>
    <x v="2"/>
    <x v="2"/>
    <x v="2"/>
    <x v="226"/>
    <x v="2"/>
    <n v="20"/>
    <n v="35140"/>
    <n v="2108.4"/>
    <n v="33031.599999999999"/>
    <n v="17570"/>
    <n v="15461.599999999999"/>
    <x v="7"/>
    <n v="10"/>
    <s v="October"/>
    <x v="1"/>
  </r>
  <r>
    <x v="0"/>
    <x v="1"/>
    <x v="3"/>
    <x v="2"/>
    <x v="230"/>
    <x v="3"/>
    <n v="20"/>
    <n v="20020"/>
    <n v="1201.2"/>
    <n v="18818.8"/>
    <n v="10010"/>
    <n v="8808.7999999999993"/>
    <x v="5"/>
    <n v="8"/>
    <s v="August"/>
    <x v="0"/>
  </r>
  <r>
    <x v="0"/>
    <x v="3"/>
    <x v="3"/>
    <x v="2"/>
    <x v="231"/>
    <x v="3"/>
    <n v="7"/>
    <n v="9331"/>
    <n v="559.86"/>
    <n v="8771.14"/>
    <n v="6665"/>
    <n v="2106.1399999999994"/>
    <x v="15"/>
    <n v="11"/>
    <s v="November"/>
    <x v="0"/>
  </r>
  <r>
    <x v="1"/>
    <x v="4"/>
    <x v="4"/>
    <x v="2"/>
    <x v="229"/>
    <x v="4"/>
    <n v="15"/>
    <n v="17295"/>
    <n v="1037.7"/>
    <n v="16257.3"/>
    <n v="11530"/>
    <n v="4727.2999999999993"/>
    <x v="10"/>
    <n v="10"/>
    <s v="October"/>
    <x v="0"/>
  </r>
  <r>
    <x v="2"/>
    <x v="3"/>
    <x v="0"/>
    <x v="2"/>
    <x v="64"/>
    <x v="0"/>
    <n v="12"/>
    <n v="8724"/>
    <n v="610.67999999999995"/>
    <n v="8113.32"/>
    <n v="2181"/>
    <n v="5932.32"/>
    <x v="8"/>
    <n v="2"/>
    <s v="February"/>
    <x v="0"/>
  </r>
  <r>
    <x v="2"/>
    <x v="0"/>
    <x v="0"/>
    <x v="2"/>
    <x v="232"/>
    <x v="0"/>
    <n v="12"/>
    <n v="22608"/>
    <n v="1582.56"/>
    <n v="21025.439999999999"/>
    <n v="5652"/>
    <n v="15373.439999999999"/>
    <x v="5"/>
    <n v="8"/>
    <s v="August"/>
    <x v="0"/>
  </r>
  <r>
    <x v="0"/>
    <x v="3"/>
    <x v="0"/>
    <x v="2"/>
    <x v="233"/>
    <x v="0"/>
    <n v="20"/>
    <n v="36680"/>
    <n v="2567.6"/>
    <n v="34112.400000000001"/>
    <n v="18340"/>
    <n v="15772.400000000001"/>
    <x v="9"/>
    <n v="9"/>
    <s v="September"/>
    <x v="1"/>
  </r>
  <r>
    <x v="2"/>
    <x v="3"/>
    <x v="1"/>
    <x v="2"/>
    <x v="234"/>
    <x v="1"/>
    <n v="12"/>
    <n v="28080"/>
    <n v="1965.6"/>
    <n v="26114.400000000001"/>
    <n v="7020"/>
    <n v="19094.400000000001"/>
    <x v="0"/>
    <n v="1"/>
    <s v="January"/>
    <x v="0"/>
  </r>
  <r>
    <x v="2"/>
    <x v="2"/>
    <x v="1"/>
    <x v="2"/>
    <x v="178"/>
    <x v="1"/>
    <n v="12"/>
    <n v="28104"/>
    <n v="1967.28"/>
    <n v="26136.720000000001"/>
    <n v="7026"/>
    <n v="19110.72"/>
    <x v="15"/>
    <n v="11"/>
    <s v="November"/>
    <x v="0"/>
  </r>
  <r>
    <x v="0"/>
    <x v="2"/>
    <x v="2"/>
    <x v="2"/>
    <x v="235"/>
    <x v="2"/>
    <n v="7"/>
    <n v="7217"/>
    <n v="505.19"/>
    <n v="6711.81"/>
    <n v="5155"/>
    <n v="1556.8100000000004"/>
    <x v="9"/>
    <n v="9"/>
    <s v="September"/>
    <x v="1"/>
  </r>
  <r>
    <x v="1"/>
    <x v="0"/>
    <x v="3"/>
    <x v="2"/>
    <x v="236"/>
    <x v="3"/>
    <n v="15"/>
    <n v="18930"/>
    <n v="1325.1"/>
    <n v="17604.900000000001"/>
    <n v="12620"/>
    <n v="4984.9000000000015"/>
    <x v="14"/>
    <n v="5"/>
    <s v="May"/>
    <x v="0"/>
  </r>
  <r>
    <x v="0"/>
    <x v="0"/>
    <x v="3"/>
    <x v="2"/>
    <x v="237"/>
    <x v="3"/>
    <n v="7"/>
    <n v="7945"/>
    <n v="556.15"/>
    <n v="7388.85"/>
    <n v="5675"/>
    <n v="1713.8500000000004"/>
    <x v="1"/>
    <n v="6"/>
    <s v="June"/>
    <x v="0"/>
  </r>
  <r>
    <x v="0"/>
    <x v="4"/>
    <x v="3"/>
    <x v="2"/>
    <x v="238"/>
    <x v="3"/>
    <n v="7"/>
    <n v="3829"/>
    <n v="268.02999999999997"/>
    <n v="3560.9700000000003"/>
    <n v="2735"/>
    <n v="825.97000000000025"/>
    <x v="15"/>
    <n v="11"/>
    <s v="November"/>
    <x v="0"/>
  </r>
  <r>
    <x v="0"/>
    <x v="0"/>
    <x v="3"/>
    <x v="2"/>
    <x v="239"/>
    <x v="3"/>
    <n v="7"/>
    <n v="11074"/>
    <n v="775.18"/>
    <n v="10298.82"/>
    <n v="7910"/>
    <n v="2388.8199999999997"/>
    <x v="2"/>
    <n v="12"/>
    <s v="December"/>
    <x v="0"/>
  </r>
  <r>
    <x v="2"/>
    <x v="2"/>
    <x v="4"/>
    <x v="2"/>
    <x v="240"/>
    <x v="4"/>
    <n v="12"/>
    <n v="20862"/>
    <n v="1460.34"/>
    <n v="19401.66"/>
    <n v="5215.5"/>
    <n v="14186.16"/>
    <x v="13"/>
    <n v="4"/>
    <s v="April"/>
    <x v="0"/>
  </r>
  <r>
    <x v="2"/>
    <x v="1"/>
    <x v="4"/>
    <x v="2"/>
    <x v="241"/>
    <x v="4"/>
    <n v="12"/>
    <n v="26580"/>
    <n v="1860.6"/>
    <n v="24719.4"/>
    <n v="6645"/>
    <n v="18074.400000000001"/>
    <x v="9"/>
    <n v="9"/>
    <s v="September"/>
    <x v="1"/>
  </r>
  <r>
    <x v="0"/>
    <x v="0"/>
    <x v="4"/>
    <x v="2"/>
    <x v="239"/>
    <x v="4"/>
    <n v="7"/>
    <n v="11074"/>
    <n v="775.18"/>
    <n v="10298.82"/>
    <n v="7910"/>
    <n v="2388.8199999999997"/>
    <x v="2"/>
    <n v="12"/>
    <s v="December"/>
    <x v="0"/>
  </r>
  <r>
    <x v="0"/>
    <x v="0"/>
    <x v="5"/>
    <x v="2"/>
    <x v="237"/>
    <x v="5"/>
    <n v="7"/>
    <n v="7945"/>
    <n v="556.15"/>
    <n v="7388.85"/>
    <n v="5675"/>
    <n v="1713.8500000000004"/>
    <x v="1"/>
    <n v="6"/>
    <s v="June"/>
    <x v="0"/>
  </r>
  <r>
    <x v="0"/>
    <x v="4"/>
    <x v="0"/>
    <x v="2"/>
    <x v="242"/>
    <x v="0"/>
    <n v="350"/>
    <n v="616350"/>
    <n v="43144.5"/>
    <n v="573205.5"/>
    <n v="457860"/>
    <n v="115345.5"/>
    <x v="3"/>
    <n v="3"/>
    <s v="March"/>
    <x v="0"/>
  </r>
  <r>
    <x v="4"/>
    <x v="2"/>
    <x v="0"/>
    <x v="2"/>
    <x v="243"/>
    <x v="0"/>
    <n v="300"/>
    <n v="134400"/>
    <n v="9408"/>
    <n v="124992"/>
    <n v="112000"/>
    <n v="12992"/>
    <x v="1"/>
    <n v="6"/>
    <s v="June"/>
    <x v="0"/>
  </r>
  <r>
    <x v="4"/>
    <x v="2"/>
    <x v="0"/>
    <x v="2"/>
    <x v="244"/>
    <x v="0"/>
    <n v="300"/>
    <n v="654300"/>
    <n v="45801"/>
    <n v="608499"/>
    <n v="545250"/>
    <n v="63249"/>
    <x v="10"/>
    <n v="10"/>
    <s v="October"/>
    <x v="0"/>
  </r>
  <r>
    <x v="0"/>
    <x v="2"/>
    <x v="1"/>
    <x v="2"/>
    <x v="245"/>
    <x v="1"/>
    <n v="20"/>
    <n v="39520"/>
    <n v="2766.4"/>
    <n v="36753.599999999999"/>
    <n v="19760"/>
    <n v="16993.599999999999"/>
    <x v="10"/>
    <n v="10"/>
    <s v="October"/>
    <x v="0"/>
  </r>
  <r>
    <x v="4"/>
    <x v="2"/>
    <x v="1"/>
    <x v="2"/>
    <x v="244"/>
    <x v="1"/>
    <n v="300"/>
    <n v="654300"/>
    <n v="45801"/>
    <n v="608499"/>
    <n v="545250"/>
    <n v="63249"/>
    <x v="10"/>
    <n v="10"/>
    <s v="October"/>
    <x v="0"/>
  </r>
  <r>
    <x v="3"/>
    <x v="1"/>
    <x v="1"/>
    <x v="2"/>
    <x v="246"/>
    <x v="1"/>
    <n v="125"/>
    <n v="312500"/>
    <n v="21875"/>
    <n v="290625"/>
    <n v="300000"/>
    <n v="-9375"/>
    <x v="11"/>
    <n v="11"/>
    <s v="November"/>
    <x v="1"/>
  </r>
  <r>
    <x v="4"/>
    <x v="0"/>
    <x v="2"/>
    <x v="2"/>
    <x v="247"/>
    <x v="2"/>
    <n v="300"/>
    <n v="510600"/>
    <n v="35742"/>
    <n v="474858"/>
    <n v="425500"/>
    <n v="49358"/>
    <x v="14"/>
    <n v="5"/>
    <s v="May"/>
    <x v="0"/>
  </r>
  <r>
    <x v="4"/>
    <x v="2"/>
    <x v="2"/>
    <x v="2"/>
    <x v="243"/>
    <x v="2"/>
    <n v="300"/>
    <n v="134400"/>
    <n v="9408"/>
    <n v="124992"/>
    <n v="112000"/>
    <n v="12992"/>
    <x v="1"/>
    <n v="6"/>
    <s v="June"/>
    <x v="0"/>
  </r>
  <r>
    <x v="3"/>
    <x v="1"/>
    <x v="2"/>
    <x v="2"/>
    <x v="248"/>
    <x v="2"/>
    <n v="125"/>
    <n v="439125"/>
    <n v="30738.75"/>
    <n v="408386.25"/>
    <n v="421560"/>
    <n v="-13173.75"/>
    <x v="4"/>
    <n v="7"/>
    <s v="July"/>
    <x v="0"/>
  </r>
  <r>
    <x v="1"/>
    <x v="2"/>
    <x v="2"/>
    <x v="2"/>
    <x v="249"/>
    <x v="2"/>
    <n v="15"/>
    <n v="31515"/>
    <n v="2206.0500000000002"/>
    <n v="29308.95"/>
    <n v="21010"/>
    <n v="8298.9500000000007"/>
    <x v="5"/>
    <n v="8"/>
    <s v="August"/>
    <x v="0"/>
  </r>
  <r>
    <x v="1"/>
    <x v="4"/>
    <x v="2"/>
    <x v="2"/>
    <x v="250"/>
    <x v="2"/>
    <n v="15"/>
    <n v="43965"/>
    <n v="3077.55"/>
    <n v="40887.449999999997"/>
    <n v="29310"/>
    <n v="11577.449999999997"/>
    <x v="9"/>
    <n v="9"/>
    <s v="September"/>
    <x v="1"/>
  </r>
  <r>
    <x v="0"/>
    <x v="2"/>
    <x v="2"/>
    <x v="2"/>
    <x v="251"/>
    <x v="2"/>
    <n v="20"/>
    <n v="30700"/>
    <n v="2149"/>
    <n v="28551"/>
    <n v="15350"/>
    <n v="13201"/>
    <x v="6"/>
    <n v="9"/>
    <s v="September"/>
    <x v="0"/>
  </r>
  <r>
    <x v="4"/>
    <x v="1"/>
    <x v="2"/>
    <x v="2"/>
    <x v="167"/>
    <x v="2"/>
    <n v="300"/>
    <n v="336900"/>
    <n v="23583"/>
    <n v="313317"/>
    <n v="280750"/>
    <n v="32567"/>
    <x v="9"/>
    <n v="9"/>
    <s v="September"/>
    <x v="1"/>
  </r>
  <r>
    <x v="4"/>
    <x v="0"/>
    <x v="2"/>
    <x v="2"/>
    <x v="252"/>
    <x v="2"/>
    <n v="300"/>
    <n v="421200"/>
    <n v="29484"/>
    <n v="391716"/>
    <n v="351000"/>
    <n v="40716"/>
    <x v="11"/>
    <n v="11"/>
    <s v="November"/>
    <x v="1"/>
  </r>
  <r>
    <x v="2"/>
    <x v="3"/>
    <x v="2"/>
    <x v="2"/>
    <x v="253"/>
    <x v="2"/>
    <n v="12"/>
    <n v="33156"/>
    <n v="2320.92"/>
    <n v="30835.08"/>
    <n v="8289"/>
    <n v="22546.080000000002"/>
    <x v="11"/>
    <n v="11"/>
    <s v="November"/>
    <x v="1"/>
  </r>
  <r>
    <x v="0"/>
    <x v="1"/>
    <x v="2"/>
    <x v="2"/>
    <x v="254"/>
    <x v="2"/>
    <n v="7"/>
    <n v="14875"/>
    <n v="1041.25"/>
    <n v="13833.75"/>
    <n v="10625"/>
    <n v="3208.75"/>
    <x v="12"/>
    <n v="12"/>
    <s v="December"/>
    <x v="1"/>
  </r>
  <r>
    <x v="4"/>
    <x v="2"/>
    <x v="3"/>
    <x v="2"/>
    <x v="255"/>
    <x v="3"/>
    <n v="300"/>
    <n v="497700"/>
    <n v="34839"/>
    <n v="462861"/>
    <n v="414750"/>
    <n v="48111"/>
    <x v="4"/>
    <n v="7"/>
    <s v="July"/>
    <x v="0"/>
  </r>
  <r>
    <x v="0"/>
    <x v="3"/>
    <x v="3"/>
    <x v="2"/>
    <x v="256"/>
    <x v="3"/>
    <n v="20"/>
    <n v="12180"/>
    <n v="852.6"/>
    <n v="11327.4"/>
    <n v="6090"/>
    <n v="5237.3999999999996"/>
    <x v="5"/>
    <n v="8"/>
    <s v="August"/>
    <x v="0"/>
  </r>
  <r>
    <x v="3"/>
    <x v="1"/>
    <x v="3"/>
    <x v="2"/>
    <x v="257"/>
    <x v="3"/>
    <n v="125"/>
    <n v="260875"/>
    <n v="18261.25"/>
    <n v="242613.75"/>
    <n v="250440"/>
    <n v="-7826.25"/>
    <x v="6"/>
    <n v="9"/>
    <s v="September"/>
    <x v="0"/>
  </r>
  <r>
    <x v="0"/>
    <x v="2"/>
    <x v="3"/>
    <x v="2"/>
    <x v="245"/>
    <x v="3"/>
    <n v="20"/>
    <n v="39520"/>
    <n v="2766.4"/>
    <n v="36753.599999999999"/>
    <n v="19760"/>
    <n v="16993.599999999999"/>
    <x v="10"/>
    <n v="10"/>
    <s v="October"/>
    <x v="0"/>
  </r>
  <r>
    <x v="0"/>
    <x v="4"/>
    <x v="3"/>
    <x v="2"/>
    <x v="258"/>
    <x v="3"/>
    <n v="20"/>
    <n v="28420"/>
    <n v="1989.4"/>
    <n v="26430.6"/>
    <n v="14210"/>
    <n v="12220.599999999999"/>
    <x v="12"/>
    <n v="12"/>
    <s v="December"/>
    <x v="1"/>
  </r>
  <r>
    <x v="4"/>
    <x v="4"/>
    <x v="3"/>
    <x v="2"/>
    <x v="162"/>
    <x v="3"/>
    <n v="300"/>
    <n v="411600"/>
    <n v="28812"/>
    <n v="382788"/>
    <n v="343000"/>
    <n v="39788"/>
    <x v="2"/>
    <n v="12"/>
    <s v="December"/>
    <x v="0"/>
  </r>
  <r>
    <x v="0"/>
    <x v="1"/>
    <x v="3"/>
    <x v="2"/>
    <x v="259"/>
    <x v="3"/>
    <n v="20"/>
    <n v="11760"/>
    <n v="823.2"/>
    <n v="10936.8"/>
    <n v="5880"/>
    <n v="5056.7999999999993"/>
    <x v="12"/>
    <n v="12"/>
    <s v="December"/>
    <x v="1"/>
  </r>
  <r>
    <x v="2"/>
    <x v="0"/>
    <x v="4"/>
    <x v="2"/>
    <x v="260"/>
    <x v="4"/>
    <n v="12"/>
    <n v="38934"/>
    <n v="2725.38"/>
    <n v="36208.620000000003"/>
    <n v="9733.5"/>
    <n v="26475.120000000003"/>
    <x v="0"/>
    <n v="1"/>
    <s v="January"/>
    <x v="0"/>
  </r>
  <r>
    <x v="4"/>
    <x v="2"/>
    <x v="4"/>
    <x v="2"/>
    <x v="261"/>
    <x v="4"/>
    <n v="300"/>
    <n v="287700"/>
    <n v="20139"/>
    <n v="267561"/>
    <n v="239750"/>
    <n v="27811"/>
    <x v="8"/>
    <n v="2"/>
    <s v="February"/>
    <x v="0"/>
  </r>
  <r>
    <x v="4"/>
    <x v="3"/>
    <x v="4"/>
    <x v="2"/>
    <x v="262"/>
    <x v="4"/>
    <n v="300"/>
    <n v="824100"/>
    <n v="57687"/>
    <n v="766413"/>
    <n v="686750"/>
    <n v="79663"/>
    <x v="8"/>
    <n v="2"/>
    <s v="February"/>
    <x v="0"/>
  </r>
  <r>
    <x v="3"/>
    <x v="0"/>
    <x v="5"/>
    <x v="2"/>
    <x v="263"/>
    <x v="5"/>
    <n v="125"/>
    <n v="205625"/>
    <n v="14393.75"/>
    <n v="191231.25"/>
    <n v="197400"/>
    <n v="-6168.75"/>
    <x v="14"/>
    <n v="5"/>
    <s v="May"/>
    <x v="0"/>
  </r>
  <r>
    <x v="0"/>
    <x v="2"/>
    <x v="5"/>
    <x v="2"/>
    <x v="264"/>
    <x v="5"/>
    <n v="350"/>
    <n v="1006600"/>
    <n v="70462"/>
    <n v="936138"/>
    <n v="747760"/>
    <n v="188378"/>
    <x v="6"/>
    <n v="9"/>
    <s v="September"/>
    <x v="0"/>
  </r>
  <r>
    <x v="3"/>
    <x v="1"/>
    <x v="5"/>
    <x v="2"/>
    <x v="265"/>
    <x v="5"/>
    <n v="125"/>
    <n v="124250"/>
    <n v="8697.5"/>
    <n v="115552.5"/>
    <n v="119280"/>
    <n v="-3727.5"/>
    <x v="9"/>
    <n v="9"/>
    <s v="September"/>
    <x v="1"/>
  </r>
  <r>
    <x v="0"/>
    <x v="0"/>
    <x v="5"/>
    <x v="2"/>
    <x v="266"/>
    <x v="5"/>
    <n v="20"/>
    <n v="22360"/>
    <n v="1565.2"/>
    <n v="20794.8"/>
    <n v="11180"/>
    <n v="9614.7999999999993"/>
    <x v="15"/>
    <n v="11"/>
    <s v="November"/>
    <x v="0"/>
  </r>
  <r>
    <x v="4"/>
    <x v="4"/>
    <x v="5"/>
    <x v="2"/>
    <x v="162"/>
    <x v="5"/>
    <n v="300"/>
    <n v="411600"/>
    <n v="28812"/>
    <n v="382788"/>
    <n v="343000"/>
    <n v="39788"/>
    <x v="2"/>
    <n v="12"/>
    <s v="December"/>
    <x v="0"/>
  </r>
  <r>
    <x v="0"/>
    <x v="0"/>
    <x v="1"/>
    <x v="2"/>
    <x v="267"/>
    <x v="1"/>
    <n v="7"/>
    <n v="3416"/>
    <n v="273.27999999999997"/>
    <n v="3142.7200000000003"/>
    <n v="2440"/>
    <n v="702.72000000000025"/>
    <x v="8"/>
    <n v="2"/>
    <s v="February"/>
    <x v="0"/>
  </r>
  <r>
    <x v="0"/>
    <x v="4"/>
    <x v="1"/>
    <x v="2"/>
    <x v="268"/>
    <x v="1"/>
    <n v="20"/>
    <n v="25640"/>
    <n v="2051.1999999999998"/>
    <n v="23588.799999999999"/>
    <n v="12820"/>
    <n v="10768.8"/>
    <x v="1"/>
    <n v="6"/>
    <s v="June"/>
    <x v="0"/>
  </r>
  <r>
    <x v="0"/>
    <x v="0"/>
    <x v="2"/>
    <x v="2"/>
    <x v="269"/>
    <x v="2"/>
    <n v="7"/>
    <n v="1799"/>
    <n v="143.91999999999999"/>
    <n v="1655.08"/>
    <n v="1285"/>
    <n v="370.07999999999993"/>
    <x v="14"/>
    <n v="5"/>
    <s v="May"/>
    <x v="0"/>
  </r>
  <r>
    <x v="0"/>
    <x v="4"/>
    <x v="5"/>
    <x v="2"/>
    <x v="268"/>
    <x v="5"/>
    <n v="20"/>
    <n v="25640"/>
    <n v="2051.1999999999998"/>
    <n v="23588.799999999999"/>
    <n v="12820"/>
    <n v="10768.8"/>
    <x v="1"/>
    <n v="6"/>
    <s v="June"/>
    <x v="0"/>
  </r>
  <r>
    <x v="3"/>
    <x v="3"/>
    <x v="0"/>
    <x v="2"/>
    <x v="270"/>
    <x v="0"/>
    <n v="125"/>
    <n v="192500"/>
    <n v="15400"/>
    <n v="177100"/>
    <n v="184800"/>
    <n v="-7700"/>
    <x v="5"/>
    <n v="8"/>
    <s v="August"/>
    <x v="0"/>
  </r>
  <r>
    <x v="1"/>
    <x v="2"/>
    <x v="0"/>
    <x v="2"/>
    <x v="271"/>
    <x v="0"/>
    <n v="15"/>
    <n v="7350"/>
    <n v="588"/>
    <n v="6762"/>
    <n v="4900"/>
    <n v="1862"/>
    <x v="15"/>
    <n v="11"/>
    <s v="November"/>
    <x v="0"/>
  </r>
  <r>
    <x v="0"/>
    <x v="3"/>
    <x v="0"/>
    <x v="2"/>
    <x v="272"/>
    <x v="0"/>
    <n v="350"/>
    <n v="476700"/>
    <n v="38136"/>
    <n v="438564"/>
    <n v="354120"/>
    <n v="84444"/>
    <x v="2"/>
    <n v="12"/>
    <s v="December"/>
    <x v="0"/>
  </r>
  <r>
    <x v="1"/>
    <x v="2"/>
    <x v="1"/>
    <x v="2"/>
    <x v="273"/>
    <x v="1"/>
    <n v="15"/>
    <n v="37515"/>
    <n v="3001.2"/>
    <n v="34513.800000000003"/>
    <n v="25010"/>
    <n v="9503.8000000000029"/>
    <x v="3"/>
    <n v="3"/>
    <s v="March"/>
    <x v="0"/>
  </r>
  <r>
    <x v="0"/>
    <x v="0"/>
    <x v="1"/>
    <x v="2"/>
    <x v="274"/>
    <x v="1"/>
    <n v="20"/>
    <n v="14160"/>
    <n v="1132.8"/>
    <n v="13027.2"/>
    <n v="7080"/>
    <n v="5947.2000000000007"/>
    <x v="1"/>
    <n v="6"/>
    <s v="June"/>
    <x v="0"/>
  </r>
  <r>
    <x v="0"/>
    <x v="1"/>
    <x v="1"/>
    <x v="2"/>
    <x v="275"/>
    <x v="1"/>
    <n v="20"/>
    <n v="12900"/>
    <n v="1032"/>
    <n v="11868"/>
    <n v="6450"/>
    <n v="5418"/>
    <x v="4"/>
    <n v="7"/>
    <s v="July"/>
    <x v="0"/>
  </r>
  <r>
    <x v="4"/>
    <x v="2"/>
    <x v="1"/>
    <x v="2"/>
    <x v="276"/>
    <x v="1"/>
    <n v="300"/>
    <n v="468600"/>
    <n v="37488"/>
    <n v="431112"/>
    <n v="390500"/>
    <n v="40612"/>
    <x v="5"/>
    <n v="8"/>
    <s v="August"/>
    <x v="0"/>
  </r>
  <r>
    <x v="4"/>
    <x v="0"/>
    <x v="1"/>
    <x v="2"/>
    <x v="277"/>
    <x v="1"/>
    <n v="300"/>
    <n v="384900"/>
    <n v="30792"/>
    <n v="354108"/>
    <n v="320750"/>
    <n v="33358"/>
    <x v="9"/>
    <n v="9"/>
    <s v="September"/>
    <x v="1"/>
  </r>
  <r>
    <x v="1"/>
    <x v="1"/>
    <x v="1"/>
    <x v="2"/>
    <x v="278"/>
    <x v="1"/>
    <n v="15"/>
    <n v="10665"/>
    <n v="853.2"/>
    <n v="9811.7999999999993"/>
    <n v="7110"/>
    <n v="2701.7999999999993"/>
    <x v="2"/>
    <n v="12"/>
    <s v="December"/>
    <x v="0"/>
  </r>
  <r>
    <x v="3"/>
    <x v="3"/>
    <x v="2"/>
    <x v="2"/>
    <x v="279"/>
    <x v="2"/>
    <n v="125"/>
    <n v="139250"/>
    <n v="11140"/>
    <n v="128110"/>
    <n v="133680"/>
    <n v="-5570"/>
    <x v="3"/>
    <n v="3"/>
    <s v="March"/>
    <x v="0"/>
  </r>
  <r>
    <x v="0"/>
    <x v="1"/>
    <x v="2"/>
    <x v="2"/>
    <x v="280"/>
    <x v="2"/>
    <n v="7"/>
    <n v="8813"/>
    <n v="705.04"/>
    <n v="8107.96"/>
    <n v="6295"/>
    <n v="1812.96"/>
    <x v="13"/>
    <n v="4"/>
    <s v="April"/>
    <x v="0"/>
  </r>
  <r>
    <x v="0"/>
    <x v="1"/>
    <x v="2"/>
    <x v="2"/>
    <x v="281"/>
    <x v="2"/>
    <n v="7"/>
    <n v="7665"/>
    <n v="613.20000000000005"/>
    <n v="7051.8"/>
    <n v="5475"/>
    <n v="1576.8000000000002"/>
    <x v="14"/>
    <n v="5"/>
    <s v="May"/>
    <x v="0"/>
  </r>
  <r>
    <x v="0"/>
    <x v="1"/>
    <x v="2"/>
    <x v="2"/>
    <x v="282"/>
    <x v="2"/>
    <n v="20"/>
    <n v="27320"/>
    <n v="2185.6"/>
    <n v="25134.400000000001"/>
    <n v="13660"/>
    <n v="11474.400000000001"/>
    <x v="1"/>
    <n v="6"/>
    <s v="June"/>
    <x v="0"/>
  </r>
  <r>
    <x v="4"/>
    <x v="3"/>
    <x v="2"/>
    <x v="2"/>
    <x v="283"/>
    <x v="2"/>
    <n v="300"/>
    <n v="738000"/>
    <n v="59040"/>
    <n v="678960"/>
    <n v="615000"/>
    <n v="63960"/>
    <x v="1"/>
    <n v="6"/>
    <s v="June"/>
    <x v="0"/>
  </r>
  <r>
    <x v="0"/>
    <x v="4"/>
    <x v="2"/>
    <x v="2"/>
    <x v="284"/>
    <x v="2"/>
    <n v="7"/>
    <n v="4746"/>
    <n v="379.68"/>
    <n v="4366.32"/>
    <n v="3390"/>
    <n v="976.31999999999971"/>
    <x v="5"/>
    <n v="8"/>
    <s v="August"/>
    <x v="0"/>
  </r>
  <r>
    <x v="0"/>
    <x v="1"/>
    <x v="2"/>
    <x v="2"/>
    <x v="285"/>
    <x v="2"/>
    <n v="7"/>
    <n v="11186"/>
    <n v="894.88"/>
    <n v="10291.120000000001"/>
    <n v="7990"/>
    <n v="2301.1200000000008"/>
    <x v="5"/>
    <n v="8"/>
    <s v="August"/>
    <x v="0"/>
  </r>
  <r>
    <x v="0"/>
    <x v="1"/>
    <x v="2"/>
    <x v="2"/>
    <x v="286"/>
    <x v="2"/>
    <n v="7"/>
    <n v="16863"/>
    <n v="1349.04"/>
    <n v="15513.96"/>
    <n v="12045"/>
    <n v="3468.9599999999991"/>
    <x v="9"/>
    <n v="9"/>
    <s v="September"/>
    <x v="1"/>
  </r>
  <r>
    <x v="0"/>
    <x v="1"/>
    <x v="2"/>
    <x v="2"/>
    <x v="287"/>
    <x v="2"/>
    <n v="20"/>
    <n v="38680"/>
    <n v="3094.4"/>
    <n v="35585.599999999999"/>
    <n v="19340"/>
    <n v="16245.599999999999"/>
    <x v="6"/>
    <n v="9"/>
    <s v="September"/>
    <x v="0"/>
  </r>
  <r>
    <x v="0"/>
    <x v="3"/>
    <x v="2"/>
    <x v="2"/>
    <x v="288"/>
    <x v="2"/>
    <n v="20"/>
    <n v="59860"/>
    <n v="4788.8"/>
    <n v="55071.199999999997"/>
    <n v="29930"/>
    <n v="25141.199999999997"/>
    <x v="6"/>
    <n v="9"/>
    <s v="September"/>
    <x v="0"/>
  </r>
  <r>
    <x v="0"/>
    <x v="1"/>
    <x v="2"/>
    <x v="2"/>
    <x v="12"/>
    <x v="2"/>
    <n v="350"/>
    <n v="751100"/>
    <n v="60088"/>
    <n v="691012"/>
    <n v="557960"/>
    <n v="133052"/>
    <x v="11"/>
    <n v="11"/>
    <s v="November"/>
    <x v="1"/>
  </r>
  <r>
    <x v="0"/>
    <x v="3"/>
    <x v="2"/>
    <x v="2"/>
    <x v="289"/>
    <x v="2"/>
    <n v="7"/>
    <n v="13622"/>
    <n v="1089.76"/>
    <n v="12532.24"/>
    <n v="9730"/>
    <n v="2802.24"/>
    <x v="12"/>
    <n v="12"/>
    <s v="December"/>
    <x v="1"/>
  </r>
  <r>
    <x v="0"/>
    <x v="3"/>
    <x v="2"/>
    <x v="2"/>
    <x v="272"/>
    <x v="2"/>
    <n v="350"/>
    <n v="476700"/>
    <n v="38136"/>
    <n v="438564"/>
    <n v="354120"/>
    <n v="84444"/>
    <x v="2"/>
    <n v="12"/>
    <s v="December"/>
    <x v="0"/>
  </r>
  <r>
    <x v="2"/>
    <x v="0"/>
    <x v="3"/>
    <x v="2"/>
    <x v="290"/>
    <x v="3"/>
    <n v="12"/>
    <n v="7176"/>
    <n v="574.08000000000004"/>
    <n v="6601.92"/>
    <n v="1794"/>
    <n v="4807.92"/>
    <x v="3"/>
    <n v="3"/>
    <s v="March"/>
    <x v="0"/>
  </r>
  <r>
    <x v="0"/>
    <x v="4"/>
    <x v="3"/>
    <x v="2"/>
    <x v="291"/>
    <x v="3"/>
    <n v="7"/>
    <n v="20349"/>
    <n v="1627.92"/>
    <n v="18721.080000000002"/>
    <n v="14535"/>
    <n v="4186.0800000000017"/>
    <x v="1"/>
    <n v="6"/>
    <s v="June"/>
    <x v="0"/>
  </r>
  <r>
    <x v="0"/>
    <x v="1"/>
    <x v="3"/>
    <x v="2"/>
    <x v="292"/>
    <x v="3"/>
    <n v="7"/>
    <n v="16366"/>
    <n v="1309.28"/>
    <n v="15056.72"/>
    <n v="11690"/>
    <n v="3366.7199999999993"/>
    <x v="1"/>
    <n v="6"/>
    <s v="June"/>
    <x v="0"/>
  </r>
  <r>
    <x v="4"/>
    <x v="2"/>
    <x v="3"/>
    <x v="2"/>
    <x v="293"/>
    <x v="3"/>
    <n v="300"/>
    <n v="115800"/>
    <n v="9264"/>
    <n v="106536"/>
    <n v="96500"/>
    <n v="10036"/>
    <x v="11"/>
    <n v="11"/>
    <s v="November"/>
    <x v="1"/>
  </r>
  <r>
    <x v="4"/>
    <x v="3"/>
    <x v="3"/>
    <x v="2"/>
    <x v="294"/>
    <x v="3"/>
    <n v="300"/>
    <n v="190500"/>
    <n v="15240"/>
    <n v="175260"/>
    <n v="158750"/>
    <n v="16510"/>
    <x v="2"/>
    <n v="12"/>
    <s v="December"/>
    <x v="0"/>
  </r>
  <r>
    <x v="0"/>
    <x v="2"/>
    <x v="4"/>
    <x v="2"/>
    <x v="295"/>
    <x v="4"/>
    <n v="350"/>
    <n v="201075"/>
    <n v="16086"/>
    <n v="184989"/>
    <n v="149370"/>
    <n v="35619"/>
    <x v="13"/>
    <n v="4"/>
    <s v="April"/>
    <x v="0"/>
  </r>
  <r>
    <x v="0"/>
    <x v="1"/>
    <x v="4"/>
    <x v="2"/>
    <x v="292"/>
    <x v="4"/>
    <n v="7"/>
    <n v="16366"/>
    <n v="1309.28"/>
    <n v="15056.72"/>
    <n v="11690"/>
    <n v="3366.7199999999993"/>
    <x v="1"/>
    <n v="6"/>
    <s v="June"/>
    <x v="0"/>
  </r>
  <r>
    <x v="0"/>
    <x v="2"/>
    <x v="4"/>
    <x v="2"/>
    <x v="296"/>
    <x v="4"/>
    <n v="350"/>
    <n v="133350"/>
    <n v="10668"/>
    <n v="122682"/>
    <n v="99060"/>
    <n v="23622"/>
    <x v="5"/>
    <n v="8"/>
    <s v="August"/>
    <x v="0"/>
  </r>
  <r>
    <x v="0"/>
    <x v="1"/>
    <x v="4"/>
    <x v="2"/>
    <x v="297"/>
    <x v="4"/>
    <n v="350"/>
    <n v="147700"/>
    <n v="11816"/>
    <n v="135884"/>
    <n v="109720"/>
    <n v="26164"/>
    <x v="5"/>
    <n v="8"/>
    <s v="August"/>
    <x v="0"/>
  </r>
  <r>
    <x v="4"/>
    <x v="0"/>
    <x v="4"/>
    <x v="2"/>
    <x v="298"/>
    <x v="4"/>
    <n v="300"/>
    <n v="640200"/>
    <n v="51216"/>
    <n v="588984"/>
    <n v="533500"/>
    <n v="55484"/>
    <x v="6"/>
    <n v="9"/>
    <s v="September"/>
    <x v="0"/>
  </r>
  <r>
    <x v="4"/>
    <x v="4"/>
    <x v="4"/>
    <x v="2"/>
    <x v="299"/>
    <x v="4"/>
    <n v="300"/>
    <n v="242400"/>
    <n v="19392"/>
    <n v="223008"/>
    <n v="202000"/>
    <n v="21008"/>
    <x v="12"/>
    <n v="12"/>
    <s v="December"/>
    <x v="1"/>
  </r>
  <r>
    <x v="0"/>
    <x v="0"/>
    <x v="5"/>
    <x v="2"/>
    <x v="274"/>
    <x v="5"/>
    <n v="20"/>
    <n v="14160"/>
    <n v="1132.8"/>
    <n v="13027.2"/>
    <n v="7080"/>
    <n v="5947.2000000000007"/>
    <x v="1"/>
    <n v="6"/>
    <s v="June"/>
    <x v="0"/>
  </r>
  <r>
    <x v="0"/>
    <x v="4"/>
    <x v="5"/>
    <x v="2"/>
    <x v="291"/>
    <x v="5"/>
    <n v="7"/>
    <n v="20349"/>
    <n v="1627.92"/>
    <n v="18721.080000000002"/>
    <n v="14535"/>
    <n v="4186.0800000000017"/>
    <x v="1"/>
    <n v="6"/>
    <s v="June"/>
    <x v="0"/>
  </r>
  <r>
    <x v="0"/>
    <x v="1"/>
    <x v="5"/>
    <x v="2"/>
    <x v="282"/>
    <x v="5"/>
    <n v="20"/>
    <n v="27320"/>
    <n v="2185.6"/>
    <n v="25134.400000000001"/>
    <n v="13660"/>
    <n v="11474.400000000001"/>
    <x v="1"/>
    <n v="6"/>
    <s v="June"/>
    <x v="0"/>
  </r>
  <r>
    <x v="4"/>
    <x v="3"/>
    <x v="5"/>
    <x v="2"/>
    <x v="283"/>
    <x v="5"/>
    <n v="300"/>
    <n v="738000"/>
    <n v="59040"/>
    <n v="678960"/>
    <n v="615000"/>
    <n v="63960"/>
    <x v="1"/>
    <n v="6"/>
    <s v="June"/>
    <x v="0"/>
  </r>
  <r>
    <x v="0"/>
    <x v="1"/>
    <x v="5"/>
    <x v="2"/>
    <x v="300"/>
    <x v="5"/>
    <n v="20"/>
    <n v="30400"/>
    <n v="2432"/>
    <n v="27968"/>
    <n v="15200"/>
    <n v="12768"/>
    <x v="15"/>
    <n v="11"/>
    <s v="November"/>
    <x v="0"/>
  </r>
  <r>
    <x v="1"/>
    <x v="1"/>
    <x v="5"/>
    <x v="2"/>
    <x v="278"/>
    <x v="5"/>
    <n v="15"/>
    <n v="10665"/>
    <n v="853.2"/>
    <n v="9811.7999999999993"/>
    <n v="7110"/>
    <n v="2701.7999999999993"/>
    <x v="2"/>
    <n v="12"/>
    <s v="December"/>
    <x v="0"/>
  </r>
  <r>
    <x v="2"/>
    <x v="3"/>
    <x v="5"/>
    <x v="2"/>
    <x v="301"/>
    <x v="5"/>
    <n v="12"/>
    <n v="16500"/>
    <n v="1320"/>
    <n v="15180"/>
    <n v="4125"/>
    <n v="11055"/>
    <x v="12"/>
    <n v="12"/>
    <s v="December"/>
    <x v="1"/>
  </r>
  <r>
    <x v="4"/>
    <x v="3"/>
    <x v="5"/>
    <x v="2"/>
    <x v="294"/>
    <x v="5"/>
    <n v="300"/>
    <n v="190500"/>
    <n v="15240"/>
    <n v="175260"/>
    <n v="158750"/>
    <n v="16510"/>
    <x v="2"/>
    <n v="12"/>
    <s v="December"/>
    <x v="0"/>
  </r>
  <r>
    <x v="0"/>
    <x v="4"/>
    <x v="4"/>
    <x v="2"/>
    <x v="302"/>
    <x v="4"/>
    <n v="20"/>
    <n v="8730"/>
    <n v="698.40000000000009"/>
    <n v="8031.5999999999995"/>
    <n v="4365"/>
    <n v="3666.5999999999995"/>
    <x v="4"/>
    <n v="7"/>
    <s v="July"/>
    <x v="0"/>
  </r>
  <r>
    <x v="4"/>
    <x v="0"/>
    <x v="0"/>
    <x v="2"/>
    <x v="303"/>
    <x v="0"/>
    <n v="300"/>
    <n v="328200"/>
    <n v="29538"/>
    <n v="298662"/>
    <n v="273500"/>
    <n v="25162"/>
    <x v="1"/>
    <n v="6"/>
    <s v="June"/>
    <x v="0"/>
  </r>
  <r>
    <x v="2"/>
    <x v="3"/>
    <x v="0"/>
    <x v="2"/>
    <x v="18"/>
    <x v="0"/>
    <n v="12"/>
    <n v="4404"/>
    <n v="396.36"/>
    <n v="4007.64"/>
    <n v="1101"/>
    <n v="2906.64"/>
    <x v="7"/>
    <n v="10"/>
    <s v="October"/>
    <x v="1"/>
  </r>
  <r>
    <x v="4"/>
    <x v="0"/>
    <x v="1"/>
    <x v="2"/>
    <x v="304"/>
    <x v="1"/>
    <n v="300"/>
    <n v="1140750"/>
    <n v="102667.5"/>
    <n v="1038082.5"/>
    <n v="950625"/>
    <n v="87457.5"/>
    <x v="13"/>
    <n v="4"/>
    <s v="April"/>
    <x v="0"/>
  </r>
  <r>
    <x v="0"/>
    <x v="2"/>
    <x v="1"/>
    <x v="2"/>
    <x v="305"/>
    <x v="1"/>
    <n v="350"/>
    <n v="583100"/>
    <n v="52479"/>
    <n v="530621"/>
    <n v="433160"/>
    <n v="97461"/>
    <x v="14"/>
    <n v="5"/>
    <s v="May"/>
    <x v="0"/>
  </r>
  <r>
    <x v="4"/>
    <x v="2"/>
    <x v="1"/>
    <x v="2"/>
    <x v="306"/>
    <x v="1"/>
    <n v="300"/>
    <n v="96600"/>
    <n v="8694"/>
    <n v="87906"/>
    <n v="80500"/>
    <n v="7406"/>
    <x v="9"/>
    <n v="9"/>
    <s v="September"/>
    <x v="1"/>
  </r>
  <r>
    <x v="2"/>
    <x v="0"/>
    <x v="1"/>
    <x v="2"/>
    <x v="307"/>
    <x v="1"/>
    <n v="12"/>
    <n v="27852"/>
    <n v="2506.6799999999998"/>
    <n v="25345.32"/>
    <n v="6963"/>
    <n v="18382.32"/>
    <x v="15"/>
    <n v="11"/>
    <s v="November"/>
    <x v="0"/>
  </r>
  <r>
    <x v="3"/>
    <x v="2"/>
    <x v="1"/>
    <x v="2"/>
    <x v="308"/>
    <x v="1"/>
    <n v="125"/>
    <n v="232125"/>
    <n v="20891.25"/>
    <n v="211233.75"/>
    <n v="222840"/>
    <n v="-11606.25"/>
    <x v="11"/>
    <n v="11"/>
    <s v="November"/>
    <x v="1"/>
  </r>
  <r>
    <x v="0"/>
    <x v="0"/>
    <x v="1"/>
    <x v="2"/>
    <x v="309"/>
    <x v="1"/>
    <n v="7"/>
    <n v="11277"/>
    <n v="1014.93"/>
    <n v="10262.07"/>
    <n v="8055"/>
    <n v="2207.0699999999997"/>
    <x v="12"/>
    <n v="12"/>
    <s v="December"/>
    <x v="1"/>
  </r>
  <r>
    <x v="3"/>
    <x v="4"/>
    <x v="1"/>
    <x v="2"/>
    <x v="310"/>
    <x v="1"/>
    <n v="125"/>
    <n v="349625"/>
    <n v="31466.25"/>
    <n v="318158.75"/>
    <n v="335640"/>
    <n v="-17481.25"/>
    <x v="2"/>
    <n v="12"/>
    <s v="December"/>
    <x v="0"/>
  </r>
  <r>
    <x v="4"/>
    <x v="1"/>
    <x v="1"/>
    <x v="2"/>
    <x v="311"/>
    <x v="1"/>
    <n v="300"/>
    <n v="100200"/>
    <n v="9018"/>
    <n v="91182"/>
    <n v="83500"/>
    <n v="7682"/>
    <x v="12"/>
    <n v="12"/>
    <s v="December"/>
    <x v="1"/>
  </r>
  <r>
    <x v="4"/>
    <x v="3"/>
    <x v="2"/>
    <x v="2"/>
    <x v="312"/>
    <x v="2"/>
    <n v="300"/>
    <n v="769500"/>
    <n v="69255"/>
    <n v="700245"/>
    <n v="641250"/>
    <n v="58995"/>
    <x v="0"/>
    <n v="1"/>
    <s v="January"/>
    <x v="0"/>
  </r>
  <r>
    <x v="0"/>
    <x v="3"/>
    <x v="2"/>
    <x v="2"/>
    <x v="313"/>
    <x v="2"/>
    <n v="350"/>
    <n v="845950"/>
    <n v="76135.5"/>
    <n v="769814.5"/>
    <n v="628420"/>
    <n v="141394.5"/>
    <x v="0"/>
    <n v="1"/>
    <s v="January"/>
    <x v="0"/>
  </r>
  <r>
    <x v="1"/>
    <x v="4"/>
    <x v="2"/>
    <x v="2"/>
    <x v="314"/>
    <x v="2"/>
    <n v="15"/>
    <n v="55125"/>
    <n v="4961.25"/>
    <n v="50163.75"/>
    <n v="36750"/>
    <n v="13413.75"/>
    <x v="13"/>
    <n v="4"/>
    <s v="April"/>
    <x v="0"/>
  </r>
  <r>
    <x v="4"/>
    <x v="0"/>
    <x v="2"/>
    <x v="2"/>
    <x v="303"/>
    <x v="2"/>
    <n v="300"/>
    <n v="328200"/>
    <n v="29538"/>
    <n v="298662"/>
    <n v="273500"/>
    <n v="25162"/>
    <x v="1"/>
    <n v="6"/>
    <s v="June"/>
    <x v="0"/>
  </r>
  <r>
    <x v="1"/>
    <x v="2"/>
    <x v="2"/>
    <x v="2"/>
    <x v="315"/>
    <x v="2"/>
    <n v="15"/>
    <n v="18405"/>
    <n v="1656.45"/>
    <n v="16748.55"/>
    <n v="12270"/>
    <n v="4478.5499999999993"/>
    <x v="10"/>
    <n v="10"/>
    <s v="October"/>
    <x v="0"/>
  </r>
  <r>
    <x v="2"/>
    <x v="3"/>
    <x v="2"/>
    <x v="2"/>
    <x v="18"/>
    <x v="2"/>
    <n v="12"/>
    <n v="4404"/>
    <n v="396.36"/>
    <n v="4007.64"/>
    <n v="1101"/>
    <n v="2906.64"/>
    <x v="7"/>
    <n v="10"/>
    <s v="October"/>
    <x v="1"/>
  </r>
  <r>
    <x v="4"/>
    <x v="2"/>
    <x v="2"/>
    <x v="2"/>
    <x v="316"/>
    <x v="2"/>
    <n v="300"/>
    <n v="397200"/>
    <n v="35748"/>
    <n v="361452"/>
    <n v="331000"/>
    <n v="30452"/>
    <x v="15"/>
    <n v="11"/>
    <s v="November"/>
    <x v="0"/>
  </r>
  <r>
    <x v="2"/>
    <x v="1"/>
    <x v="2"/>
    <x v="2"/>
    <x v="317"/>
    <x v="2"/>
    <n v="12"/>
    <n v="21300"/>
    <n v="1917"/>
    <n v="19383"/>
    <n v="5325"/>
    <n v="14058"/>
    <x v="11"/>
    <n v="11"/>
    <s v="November"/>
    <x v="1"/>
  </r>
  <r>
    <x v="3"/>
    <x v="4"/>
    <x v="2"/>
    <x v="2"/>
    <x v="310"/>
    <x v="2"/>
    <n v="125"/>
    <n v="349625"/>
    <n v="31466.25"/>
    <n v="318158.75"/>
    <n v="335640"/>
    <n v="-17481.25"/>
    <x v="2"/>
    <n v="12"/>
    <s v="December"/>
    <x v="0"/>
  </r>
  <r>
    <x v="1"/>
    <x v="3"/>
    <x v="3"/>
    <x v="2"/>
    <x v="318"/>
    <x v="3"/>
    <n v="15"/>
    <n v="3675"/>
    <n v="330.75"/>
    <n v="3344.25"/>
    <n v="2450"/>
    <n v="894.25"/>
    <x v="14"/>
    <n v="5"/>
    <s v="May"/>
    <x v="0"/>
  </r>
  <r>
    <x v="4"/>
    <x v="0"/>
    <x v="3"/>
    <x v="2"/>
    <x v="319"/>
    <x v="3"/>
    <n v="300"/>
    <n v="1138050"/>
    <n v="102424.5"/>
    <n v="1035625.5"/>
    <n v="948375"/>
    <n v="87250.5"/>
    <x v="4"/>
    <n v="7"/>
    <s v="July"/>
    <x v="0"/>
  </r>
  <r>
    <x v="0"/>
    <x v="1"/>
    <x v="3"/>
    <x v="2"/>
    <x v="320"/>
    <x v="3"/>
    <n v="350"/>
    <n v="457450"/>
    <n v="41170.5"/>
    <n v="416279.5"/>
    <n v="339820"/>
    <n v="76459.5"/>
    <x v="4"/>
    <n v="7"/>
    <s v="July"/>
    <x v="0"/>
  </r>
  <r>
    <x v="3"/>
    <x v="0"/>
    <x v="3"/>
    <x v="2"/>
    <x v="321"/>
    <x v="3"/>
    <n v="125"/>
    <n v="70875"/>
    <n v="6378.75"/>
    <n v="64496.25"/>
    <n v="68040"/>
    <n v="-3543.75"/>
    <x v="6"/>
    <n v="9"/>
    <s v="September"/>
    <x v="0"/>
  </r>
  <r>
    <x v="3"/>
    <x v="3"/>
    <x v="3"/>
    <x v="2"/>
    <x v="322"/>
    <x v="3"/>
    <n v="125"/>
    <n v="263750"/>
    <n v="23737.5"/>
    <n v="240012.5"/>
    <n v="253200"/>
    <n v="-13187.5"/>
    <x v="6"/>
    <n v="9"/>
    <s v="September"/>
    <x v="0"/>
  </r>
  <r>
    <x v="0"/>
    <x v="0"/>
    <x v="3"/>
    <x v="2"/>
    <x v="323"/>
    <x v="3"/>
    <n v="350"/>
    <n v="444150"/>
    <n v="39973.5"/>
    <n v="404176.5"/>
    <n v="329940"/>
    <n v="74236.5"/>
    <x v="10"/>
    <n v="10"/>
    <s v="October"/>
    <x v="0"/>
  </r>
  <r>
    <x v="2"/>
    <x v="4"/>
    <x v="4"/>
    <x v="2"/>
    <x v="324"/>
    <x v="4"/>
    <n v="12"/>
    <n v="23472"/>
    <n v="2112.48"/>
    <n v="21359.52"/>
    <n v="5868"/>
    <n v="15491.52"/>
    <x v="0"/>
    <n v="1"/>
    <s v="January"/>
    <x v="0"/>
  </r>
  <r>
    <x v="4"/>
    <x v="1"/>
    <x v="4"/>
    <x v="2"/>
    <x v="325"/>
    <x v="4"/>
    <n v="300"/>
    <n v="797700"/>
    <n v="71793"/>
    <n v="725907"/>
    <n v="664750"/>
    <n v="61157"/>
    <x v="8"/>
    <n v="2"/>
    <s v="February"/>
    <x v="0"/>
  </r>
  <r>
    <x v="0"/>
    <x v="4"/>
    <x v="4"/>
    <x v="2"/>
    <x v="326"/>
    <x v="4"/>
    <n v="350"/>
    <n v="473025"/>
    <n v="42572.25"/>
    <n v="430452.75"/>
    <n v="351390"/>
    <n v="79062.75"/>
    <x v="13"/>
    <n v="4"/>
    <s v="April"/>
    <x v="0"/>
  </r>
  <r>
    <x v="2"/>
    <x v="1"/>
    <x v="4"/>
    <x v="2"/>
    <x v="327"/>
    <x v="4"/>
    <n v="12"/>
    <n v="10560"/>
    <n v="950.4"/>
    <n v="9609.6"/>
    <n v="2640"/>
    <n v="6969.6"/>
    <x v="14"/>
    <n v="5"/>
    <s v="May"/>
    <x v="0"/>
  </r>
  <r>
    <x v="4"/>
    <x v="4"/>
    <x v="4"/>
    <x v="2"/>
    <x v="328"/>
    <x v="4"/>
    <n v="300"/>
    <n v="560100"/>
    <n v="50409"/>
    <n v="509691"/>
    <n v="466750"/>
    <n v="42941"/>
    <x v="6"/>
    <n v="9"/>
    <s v="September"/>
    <x v="0"/>
  </r>
  <r>
    <x v="2"/>
    <x v="2"/>
    <x v="4"/>
    <x v="2"/>
    <x v="329"/>
    <x v="4"/>
    <n v="12"/>
    <n v="26808"/>
    <n v="2412.7199999999998"/>
    <n v="24395.279999999999"/>
    <n v="6702"/>
    <n v="17693.28"/>
    <x v="9"/>
    <n v="9"/>
    <s v="September"/>
    <x v="1"/>
  </r>
  <r>
    <x v="1"/>
    <x v="2"/>
    <x v="4"/>
    <x v="2"/>
    <x v="315"/>
    <x v="4"/>
    <n v="15"/>
    <n v="18405"/>
    <n v="1656.45"/>
    <n v="16748.55"/>
    <n v="12270"/>
    <n v="4478.5499999999993"/>
    <x v="10"/>
    <n v="10"/>
    <s v="October"/>
    <x v="0"/>
  </r>
  <r>
    <x v="3"/>
    <x v="3"/>
    <x v="4"/>
    <x v="2"/>
    <x v="330"/>
    <x v="4"/>
    <n v="125"/>
    <n v="109625"/>
    <n v="9866.25"/>
    <n v="99758.75"/>
    <n v="105240"/>
    <n v="-5481.25"/>
    <x v="15"/>
    <n v="11"/>
    <s v="November"/>
    <x v="0"/>
  </r>
  <r>
    <x v="0"/>
    <x v="4"/>
    <x v="5"/>
    <x v="2"/>
    <x v="331"/>
    <x v="5"/>
    <n v="350"/>
    <n v="724850"/>
    <n v="65236.5"/>
    <n v="659613.5"/>
    <n v="538460"/>
    <n v="121153.5"/>
    <x v="6"/>
    <n v="9"/>
    <s v="September"/>
    <x v="0"/>
  </r>
  <r>
    <x v="0"/>
    <x v="0"/>
    <x v="5"/>
    <x v="2"/>
    <x v="323"/>
    <x v="5"/>
    <n v="350"/>
    <n v="444150"/>
    <n v="39973.5"/>
    <n v="404176.5"/>
    <n v="329940"/>
    <n v="74236.5"/>
    <x v="10"/>
    <n v="10"/>
    <s v="October"/>
    <x v="0"/>
  </r>
  <r>
    <x v="1"/>
    <x v="1"/>
    <x v="5"/>
    <x v="2"/>
    <x v="332"/>
    <x v="5"/>
    <n v="15"/>
    <n v="14550"/>
    <n v="1309.5"/>
    <n v="13240.5"/>
    <n v="9700"/>
    <n v="3540.5"/>
    <x v="11"/>
    <n v="11"/>
    <s v="November"/>
    <x v="1"/>
  </r>
  <r>
    <x v="0"/>
    <x v="3"/>
    <x v="5"/>
    <x v="2"/>
    <x v="333"/>
    <x v="5"/>
    <n v="20"/>
    <n v="33880"/>
    <n v="3049.2"/>
    <n v="30830.799999999999"/>
    <n v="16940"/>
    <n v="13890.8"/>
    <x v="15"/>
    <n v="11"/>
    <s v="November"/>
    <x v="0"/>
  </r>
  <r>
    <x v="0"/>
    <x v="1"/>
    <x v="0"/>
    <x v="2"/>
    <x v="61"/>
    <x v="0"/>
    <n v="20"/>
    <n v="13260"/>
    <n v="1193.4000000000001"/>
    <n v="12066.6"/>
    <n v="6630"/>
    <n v="5436.6"/>
    <x v="14"/>
    <n v="5"/>
    <s v="May"/>
    <x v="0"/>
  </r>
  <r>
    <x v="0"/>
    <x v="0"/>
    <x v="0"/>
    <x v="2"/>
    <x v="334"/>
    <x v="0"/>
    <n v="7"/>
    <n v="5733"/>
    <n v="515.97"/>
    <n v="5217.03"/>
    <n v="4095"/>
    <n v="1122.03"/>
    <x v="4"/>
    <n v="7"/>
    <s v="July"/>
    <x v="0"/>
  </r>
  <r>
    <x v="2"/>
    <x v="1"/>
    <x v="0"/>
    <x v="2"/>
    <x v="335"/>
    <x v="0"/>
    <n v="12"/>
    <n v="18960"/>
    <n v="1706.4"/>
    <n v="17253.599999999999"/>
    <n v="4740"/>
    <n v="12513.599999999999"/>
    <x v="6"/>
    <n v="9"/>
    <s v="September"/>
    <x v="0"/>
  </r>
  <r>
    <x v="0"/>
    <x v="3"/>
    <x v="0"/>
    <x v="2"/>
    <x v="336"/>
    <x v="0"/>
    <n v="7"/>
    <n v="3647"/>
    <n v="328.23"/>
    <n v="3318.77"/>
    <n v="2605"/>
    <n v="713.77"/>
    <x v="2"/>
    <n v="12"/>
    <s v="December"/>
    <x v="0"/>
  </r>
  <r>
    <x v="0"/>
    <x v="4"/>
    <x v="2"/>
    <x v="2"/>
    <x v="337"/>
    <x v="2"/>
    <n v="20"/>
    <n v="19460"/>
    <n v="1751.4"/>
    <n v="17708.599999999999"/>
    <n v="9730"/>
    <n v="7978.5999999999985"/>
    <x v="3"/>
    <n v="3"/>
    <s v="March"/>
    <x v="0"/>
  </r>
  <r>
    <x v="0"/>
    <x v="3"/>
    <x v="2"/>
    <x v="2"/>
    <x v="338"/>
    <x v="2"/>
    <n v="20"/>
    <n v="20760"/>
    <n v="1868.4"/>
    <n v="18891.599999999999"/>
    <n v="10380"/>
    <n v="8511.5999999999985"/>
    <x v="1"/>
    <n v="6"/>
    <s v="June"/>
    <x v="0"/>
  </r>
  <r>
    <x v="0"/>
    <x v="1"/>
    <x v="2"/>
    <x v="2"/>
    <x v="339"/>
    <x v="2"/>
    <n v="7"/>
    <n v="2520"/>
    <n v="226.8"/>
    <n v="2293.1999999999998"/>
    <n v="1800"/>
    <n v="493.19999999999982"/>
    <x v="10"/>
    <n v="10"/>
    <s v="October"/>
    <x v="0"/>
  </r>
  <r>
    <x v="2"/>
    <x v="2"/>
    <x v="3"/>
    <x v="2"/>
    <x v="139"/>
    <x v="3"/>
    <n v="12"/>
    <n v="23604"/>
    <n v="2124.36"/>
    <n v="21479.64"/>
    <n v="5901"/>
    <n v="15578.64"/>
    <x v="3"/>
    <n v="3"/>
    <s v="March"/>
    <x v="0"/>
  </r>
  <r>
    <x v="1"/>
    <x v="3"/>
    <x v="3"/>
    <x v="2"/>
    <x v="340"/>
    <x v="3"/>
    <n v="15"/>
    <n v="39420"/>
    <n v="3547.8"/>
    <n v="35872.199999999997"/>
    <n v="26280"/>
    <n v="9592.1999999999971"/>
    <x v="13"/>
    <n v="4"/>
    <s v="April"/>
    <x v="0"/>
  </r>
  <r>
    <x v="0"/>
    <x v="1"/>
    <x v="4"/>
    <x v="2"/>
    <x v="339"/>
    <x v="4"/>
    <n v="7"/>
    <n v="2520"/>
    <n v="226.8"/>
    <n v="2293.1999999999998"/>
    <n v="1800"/>
    <n v="493.19999999999982"/>
    <x v="10"/>
    <n v="10"/>
    <s v="October"/>
    <x v="0"/>
  </r>
  <r>
    <x v="0"/>
    <x v="2"/>
    <x v="4"/>
    <x v="2"/>
    <x v="341"/>
    <x v="4"/>
    <n v="20"/>
    <n v="53640"/>
    <n v="4827.6000000000004"/>
    <n v="48812.4"/>
    <n v="26820"/>
    <n v="21992.400000000001"/>
    <x v="11"/>
    <n v="11"/>
    <s v="November"/>
    <x v="1"/>
  </r>
  <r>
    <x v="0"/>
    <x v="3"/>
    <x v="4"/>
    <x v="2"/>
    <x v="336"/>
    <x v="4"/>
    <n v="7"/>
    <n v="3647"/>
    <n v="328.23"/>
    <n v="3318.77"/>
    <n v="2605"/>
    <n v="713.77"/>
    <x v="2"/>
    <n v="12"/>
    <s v="December"/>
    <x v="0"/>
  </r>
  <r>
    <x v="0"/>
    <x v="3"/>
    <x v="5"/>
    <x v="2"/>
    <x v="338"/>
    <x v="5"/>
    <n v="20"/>
    <n v="20760"/>
    <n v="1868.4"/>
    <n v="18891.599999999999"/>
    <n v="10380"/>
    <n v="8511.5999999999985"/>
    <x v="1"/>
    <n v="6"/>
    <s v="June"/>
    <x v="0"/>
  </r>
  <r>
    <x v="1"/>
    <x v="0"/>
    <x v="5"/>
    <x v="2"/>
    <x v="342"/>
    <x v="5"/>
    <n v="15"/>
    <n v="24457.5"/>
    <n v="2201.1750000000002"/>
    <n v="22256.324999999997"/>
    <n v="16305"/>
    <n v="5951.3249999999989"/>
    <x v="4"/>
    <n v="7"/>
    <s v="July"/>
    <x v="0"/>
  </r>
  <r>
    <x v="2"/>
    <x v="2"/>
    <x v="5"/>
    <x v="2"/>
    <x v="343"/>
    <x v="5"/>
    <n v="12"/>
    <n v="3672"/>
    <n v="330.48"/>
    <n v="3341.52"/>
    <n v="918"/>
    <n v="2423.52"/>
    <x v="12"/>
    <n v="12"/>
    <s v="December"/>
    <x v="1"/>
  </r>
  <r>
    <x v="2"/>
    <x v="4"/>
    <x v="0"/>
    <x v="3"/>
    <x v="293"/>
    <x v="0"/>
    <n v="12"/>
    <n v="4632"/>
    <n v="463.2"/>
    <n v="4168.8"/>
    <n v="1158"/>
    <n v="3010.8"/>
    <x v="7"/>
    <n v="10"/>
    <s v="October"/>
    <x v="1"/>
  </r>
  <r>
    <x v="0"/>
    <x v="4"/>
    <x v="1"/>
    <x v="3"/>
    <x v="344"/>
    <x v="1"/>
    <n v="7"/>
    <n v="16296"/>
    <n v="1629.6"/>
    <n v="14666.4"/>
    <n v="11640"/>
    <n v="3026.3999999999996"/>
    <x v="6"/>
    <n v="9"/>
    <s v="September"/>
    <x v="0"/>
  </r>
  <r>
    <x v="2"/>
    <x v="4"/>
    <x v="2"/>
    <x v="3"/>
    <x v="293"/>
    <x v="2"/>
    <n v="12"/>
    <n v="4632"/>
    <n v="463.2"/>
    <n v="4168.8"/>
    <n v="1158"/>
    <n v="3010.8"/>
    <x v="7"/>
    <n v="10"/>
    <s v="October"/>
    <x v="1"/>
  </r>
  <r>
    <x v="3"/>
    <x v="4"/>
    <x v="0"/>
    <x v="3"/>
    <x v="345"/>
    <x v="0"/>
    <n v="125"/>
    <n v="430687.5"/>
    <n v="43068.75"/>
    <n v="387618.75"/>
    <n v="413460"/>
    <n v="-25841.25"/>
    <x v="13"/>
    <n v="4"/>
    <s v="April"/>
    <x v="0"/>
  </r>
  <r>
    <x v="3"/>
    <x v="2"/>
    <x v="0"/>
    <x v="3"/>
    <x v="346"/>
    <x v="0"/>
    <n v="125"/>
    <n v="185250"/>
    <n v="18525"/>
    <n v="166725"/>
    <n v="177840"/>
    <n v="-11115"/>
    <x v="12"/>
    <n v="12"/>
    <s v="December"/>
    <x v="1"/>
  </r>
  <r>
    <x v="0"/>
    <x v="4"/>
    <x v="1"/>
    <x v="3"/>
    <x v="347"/>
    <x v="1"/>
    <n v="350"/>
    <n v="809550"/>
    <n v="80955"/>
    <n v="728595"/>
    <n v="601380"/>
    <n v="127215"/>
    <x v="14"/>
    <n v="5"/>
    <s v="May"/>
    <x v="0"/>
  </r>
  <r>
    <x v="3"/>
    <x v="4"/>
    <x v="1"/>
    <x v="3"/>
    <x v="29"/>
    <x v="1"/>
    <n v="125"/>
    <n v="225500"/>
    <n v="22550"/>
    <n v="202950"/>
    <n v="216480"/>
    <n v="-13530"/>
    <x v="11"/>
    <n v="11"/>
    <s v="November"/>
    <x v="1"/>
  </r>
  <r>
    <x v="1"/>
    <x v="2"/>
    <x v="1"/>
    <x v="3"/>
    <x v="348"/>
    <x v="1"/>
    <n v="15"/>
    <n v="31080"/>
    <n v="3108"/>
    <n v="27972"/>
    <n v="20720"/>
    <n v="7252"/>
    <x v="2"/>
    <n v="12"/>
    <s v="December"/>
    <x v="0"/>
  </r>
  <r>
    <x v="0"/>
    <x v="2"/>
    <x v="2"/>
    <x v="3"/>
    <x v="349"/>
    <x v="2"/>
    <n v="20"/>
    <n v="39080"/>
    <n v="3908"/>
    <n v="35172"/>
    <n v="19540"/>
    <n v="15632"/>
    <x v="3"/>
    <n v="3"/>
    <s v="March"/>
    <x v="0"/>
  </r>
  <r>
    <x v="4"/>
    <x v="3"/>
    <x v="2"/>
    <x v="3"/>
    <x v="350"/>
    <x v="2"/>
    <n v="300"/>
    <n v="177300"/>
    <n v="17730"/>
    <n v="159570"/>
    <n v="147750"/>
    <n v="11820"/>
    <x v="14"/>
    <n v="5"/>
    <s v="May"/>
    <x v="0"/>
  </r>
  <r>
    <x v="1"/>
    <x v="2"/>
    <x v="2"/>
    <x v="3"/>
    <x v="351"/>
    <x v="2"/>
    <n v="15"/>
    <n v="32505"/>
    <n v="3250.5"/>
    <n v="29254.5"/>
    <n v="21670"/>
    <n v="7584.5"/>
    <x v="7"/>
    <n v="10"/>
    <s v="October"/>
    <x v="1"/>
  </r>
  <r>
    <x v="0"/>
    <x v="1"/>
    <x v="2"/>
    <x v="3"/>
    <x v="352"/>
    <x v="2"/>
    <n v="20"/>
    <n v="4820"/>
    <n v="482"/>
    <n v="4338"/>
    <n v="2410"/>
    <n v="1928"/>
    <x v="10"/>
    <n v="10"/>
    <s v="October"/>
    <x v="0"/>
  </r>
  <r>
    <x v="1"/>
    <x v="1"/>
    <x v="3"/>
    <x v="3"/>
    <x v="353"/>
    <x v="3"/>
    <n v="15"/>
    <n v="10215"/>
    <n v="1021.5"/>
    <n v="9193.5"/>
    <n v="6810"/>
    <n v="2383.5"/>
    <x v="0"/>
    <n v="1"/>
    <s v="January"/>
    <x v="0"/>
  </r>
  <r>
    <x v="1"/>
    <x v="1"/>
    <x v="3"/>
    <x v="3"/>
    <x v="354"/>
    <x v="3"/>
    <n v="15"/>
    <n v="7650"/>
    <n v="765"/>
    <n v="6885"/>
    <n v="5100"/>
    <n v="1785"/>
    <x v="13"/>
    <n v="4"/>
    <s v="April"/>
    <x v="0"/>
  </r>
  <r>
    <x v="1"/>
    <x v="4"/>
    <x v="3"/>
    <x v="3"/>
    <x v="355"/>
    <x v="3"/>
    <n v="15"/>
    <n v="11850"/>
    <n v="1185"/>
    <n v="10665"/>
    <n v="7900"/>
    <n v="2765"/>
    <x v="14"/>
    <n v="5"/>
    <s v="May"/>
    <x v="0"/>
  </r>
  <r>
    <x v="0"/>
    <x v="2"/>
    <x v="3"/>
    <x v="3"/>
    <x v="44"/>
    <x v="3"/>
    <n v="350"/>
    <n v="223650"/>
    <n v="22365"/>
    <n v="201285"/>
    <n v="166140"/>
    <n v="35145"/>
    <x v="4"/>
    <n v="7"/>
    <s v="July"/>
    <x v="0"/>
  </r>
  <r>
    <x v="3"/>
    <x v="4"/>
    <x v="3"/>
    <x v="3"/>
    <x v="356"/>
    <x v="3"/>
    <n v="125"/>
    <n v="199500"/>
    <n v="19950"/>
    <n v="179550"/>
    <n v="191520"/>
    <n v="-11970"/>
    <x v="6"/>
    <n v="9"/>
    <s v="September"/>
    <x v="0"/>
  </r>
  <r>
    <x v="4"/>
    <x v="4"/>
    <x v="3"/>
    <x v="3"/>
    <x v="357"/>
    <x v="3"/>
    <n v="300"/>
    <n v="688200"/>
    <n v="68820"/>
    <n v="619380"/>
    <n v="573500"/>
    <n v="45880"/>
    <x v="7"/>
    <n v="10"/>
    <s v="October"/>
    <x v="1"/>
  </r>
  <r>
    <x v="0"/>
    <x v="1"/>
    <x v="3"/>
    <x v="3"/>
    <x v="352"/>
    <x v="3"/>
    <n v="20"/>
    <n v="4820"/>
    <n v="482"/>
    <n v="4338"/>
    <n v="2410"/>
    <n v="1928"/>
    <x v="10"/>
    <n v="10"/>
    <s v="October"/>
    <x v="0"/>
  </r>
  <r>
    <x v="0"/>
    <x v="1"/>
    <x v="3"/>
    <x v="3"/>
    <x v="358"/>
    <x v="3"/>
    <n v="7"/>
    <n v="18655"/>
    <n v="1865.5"/>
    <n v="16789.5"/>
    <n v="13325"/>
    <n v="3464.5"/>
    <x v="15"/>
    <n v="11"/>
    <s v="November"/>
    <x v="0"/>
  </r>
  <r>
    <x v="3"/>
    <x v="0"/>
    <x v="3"/>
    <x v="3"/>
    <x v="94"/>
    <x v="3"/>
    <n v="125"/>
    <n v="239500"/>
    <n v="23950"/>
    <n v="215550"/>
    <n v="229920"/>
    <n v="-14370"/>
    <x v="12"/>
    <n v="12"/>
    <s v="December"/>
    <x v="1"/>
  </r>
  <r>
    <x v="4"/>
    <x v="2"/>
    <x v="3"/>
    <x v="3"/>
    <x v="359"/>
    <x v="3"/>
    <n v="300"/>
    <n v="255900"/>
    <n v="25590"/>
    <n v="230310"/>
    <n v="213250"/>
    <n v="17060"/>
    <x v="2"/>
    <n v="12"/>
    <s v="December"/>
    <x v="0"/>
  </r>
  <r>
    <x v="3"/>
    <x v="3"/>
    <x v="4"/>
    <x v="3"/>
    <x v="360"/>
    <x v="4"/>
    <n v="125"/>
    <n v="42625"/>
    <n v="4262.5"/>
    <n v="38362.5"/>
    <n v="40920"/>
    <n v="-2557.5"/>
    <x v="14"/>
    <n v="5"/>
    <s v="May"/>
    <x v="0"/>
  </r>
  <r>
    <x v="1"/>
    <x v="3"/>
    <x v="4"/>
    <x v="3"/>
    <x v="361"/>
    <x v="4"/>
    <n v="15"/>
    <n v="9615"/>
    <n v="961.5"/>
    <n v="8653.5"/>
    <n v="6410"/>
    <n v="2243.5"/>
    <x v="4"/>
    <n v="7"/>
    <s v="July"/>
    <x v="0"/>
  </r>
  <r>
    <x v="0"/>
    <x v="4"/>
    <x v="4"/>
    <x v="3"/>
    <x v="362"/>
    <x v="4"/>
    <n v="350"/>
    <n v="982450"/>
    <n v="98245"/>
    <n v="884205"/>
    <n v="729820"/>
    <n v="154385"/>
    <x v="5"/>
    <n v="8"/>
    <s v="August"/>
    <x v="0"/>
  </r>
  <r>
    <x v="4"/>
    <x v="3"/>
    <x v="4"/>
    <x v="3"/>
    <x v="363"/>
    <x v="4"/>
    <n v="300"/>
    <n v="129600"/>
    <n v="12960"/>
    <n v="116640"/>
    <n v="108000"/>
    <n v="8640"/>
    <x v="6"/>
    <n v="9"/>
    <s v="September"/>
    <x v="0"/>
  </r>
  <r>
    <x v="4"/>
    <x v="4"/>
    <x v="4"/>
    <x v="3"/>
    <x v="357"/>
    <x v="4"/>
    <n v="300"/>
    <n v="688200"/>
    <n v="68820"/>
    <n v="619380"/>
    <n v="573500"/>
    <n v="45880"/>
    <x v="7"/>
    <n v="10"/>
    <s v="October"/>
    <x v="1"/>
  </r>
  <r>
    <x v="1"/>
    <x v="2"/>
    <x v="4"/>
    <x v="3"/>
    <x v="351"/>
    <x v="4"/>
    <n v="15"/>
    <n v="32505"/>
    <n v="3250.5"/>
    <n v="29254.5"/>
    <n v="21670"/>
    <n v="7584.5"/>
    <x v="7"/>
    <n v="10"/>
    <s v="October"/>
    <x v="1"/>
  </r>
  <r>
    <x v="3"/>
    <x v="0"/>
    <x v="4"/>
    <x v="3"/>
    <x v="48"/>
    <x v="4"/>
    <n v="125"/>
    <n v="316125"/>
    <n v="31612.5"/>
    <n v="284512.5"/>
    <n v="303480"/>
    <n v="-18967.5"/>
    <x v="15"/>
    <n v="11"/>
    <s v="November"/>
    <x v="0"/>
  </r>
  <r>
    <x v="0"/>
    <x v="1"/>
    <x v="4"/>
    <x v="3"/>
    <x v="364"/>
    <x v="4"/>
    <n v="350"/>
    <n v="654500"/>
    <n v="65450"/>
    <n v="589050"/>
    <n v="486200"/>
    <n v="102850"/>
    <x v="12"/>
    <n v="12"/>
    <s v="December"/>
    <x v="1"/>
  </r>
  <r>
    <x v="3"/>
    <x v="4"/>
    <x v="5"/>
    <x v="3"/>
    <x v="365"/>
    <x v="5"/>
    <n v="125"/>
    <n v="72375"/>
    <n v="7237.5"/>
    <n v="65137.5"/>
    <n v="69480"/>
    <n v="-4342.5"/>
    <x v="0"/>
    <n v="1"/>
    <s v="January"/>
    <x v="0"/>
  </r>
  <r>
    <x v="0"/>
    <x v="0"/>
    <x v="5"/>
    <x v="3"/>
    <x v="366"/>
    <x v="5"/>
    <n v="350"/>
    <n v="784000"/>
    <n v="78400"/>
    <n v="705600"/>
    <n v="582400"/>
    <n v="123200"/>
    <x v="8"/>
    <n v="2"/>
    <s v="February"/>
    <x v="0"/>
  </r>
  <r>
    <x v="4"/>
    <x v="4"/>
    <x v="5"/>
    <x v="3"/>
    <x v="288"/>
    <x v="5"/>
    <n v="300"/>
    <n v="897900"/>
    <n v="89790"/>
    <n v="808110"/>
    <n v="748250"/>
    <n v="59860"/>
    <x v="3"/>
    <n v="3"/>
    <s v="March"/>
    <x v="0"/>
  </r>
  <r>
    <x v="2"/>
    <x v="0"/>
    <x v="5"/>
    <x v="3"/>
    <x v="367"/>
    <x v="5"/>
    <n v="33"/>
    <n v="42246"/>
    <n v="4224.6000000000004"/>
    <n v="38021.399999999994"/>
    <n v="10561.5"/>
    <n v="27459.899999999998"/>
    <x v="13"/>
    <n v="4"/>
    <s v="April"/>
    <x v="0"/>
  </r>
  <r>
    <x v="0"/>
    <x v="3"/>
    <x v="5"/>
    <x v="3"/>
    <x v="368"/>
    <x v="5"/>
    <n v="20"/>
    <n v="40780"/>
    <n v="4078"/>
    <n v="36702"/>
    <n v="20390"/>
    <n v="16312"/>
    <x v="14"/>
    <n v="5"/>
    <s v="May"/>
    <x v="0"/>
  </r>
  <r>
    <x v="2"/>
    <x v="1"/>
    <x v="5"/>
    <x v="3"/>
    <x v="369"/>
    <x v="5"/>
    <n v="12"/>
    <n v="30888"/>
    <n v="3088.8"/>
    <n v="27799.200000000001"/>
    <n v="7722"/>
    <n v="20077.2"/>
    <x v="5"/>
    <n v="8"/>
    <s v="August"/>
    <x v="0"/>
  </r>
  <r>
    <x v="0"/>
    <x v="0"/>
    <x v="5"/>
    <x v="3"/>
    <x v="370"/>
    <x v="5"/>
    <n v="350"/>
    <n v="247450"/>
    <n v="24745"/>
    <n v="222705"/>
    <n v="183820"/>
    <n v="38885"/>
    <x v="6"/>
    <n v="9"/>
    <s v="September"/>
    <x v="0"/>
  </r>
  <r>
    <x v="1"/>
    <x v="2"/>
    <x v="5"/>
    <x v="3"/>
    <x v="348"/>
    <x v="5"/>
    <n v="15"/>
    <n v="31080"/>
    <n v="3108"/>
    <n v="27972"/>
    <n v="20720"/>
    <n v="7252"/>
    <x v="2"/>
    <n v="12"/>
    <s v="December"/>
    <x v="0"/>
  </r>
  <r>
    <x v="4"/>
    <x v="2"/>
    <x v="5"/>
    <x v="3"/>
    <x v="359"/>
    <x v="5"/>
    <n v="300"/>
    <n v="255900"/>
    <n v="25590"/>
    <n v="230310"/>
    <n v="213250"/>
    <n v="17060"/>
    <x v="2"/>
    <n v="12"/>
    <s v="December"/>
    <x v="0"/>
  </r>
  <r>
    <x v="2"/>
    <x v="2"/>
    <x v="0"/>
    <x v="3"/>
    <x v="371"/>
    <x v="0"/>
    <n v="12"/>
    <n v="14376"/>
    <n v="1581.36"/>
    <n v="12794.64"/>
    <n v="3594"/>
    <n v="9200.64"/>
    <x v="7"/>
    <n v="10"/>
    <s v="October"/>
    <x v="1"/>
  </r>
  <r>
    <x v="0"/>
    <x v="2"/>
    <x v="2"/>
    <x v="3"/>
    <x v="372"/>
    <x v="2"/>
    <n v="7"/>
    <n v="17724"/>
    <n v="1949.6399999999999"/>
    <n v="15774.36"/>
    <n v="12660"/>
    <n v="3114.3599999999997"/>
    <x v="13"/>
    <n v="4"/>
    <s v="April"/>
    <x v="0"/>
  </r>
  <r>
    <x v="2"/>
    <x v="2"/>
    <x v="2"/>
    <x v="3"/>
    <x v="371"/>
    <x v="2"/>
    <n v="12"/>
    <n v="14376"/>
    <n v="1581.36"/>
    <n v="12794.64"/>
    <n v="3594"/>
    <n v="9200.64"/>
    <x v="7"/>
    <n v="10"/>
    <s v="October"/>
    <x v="1"/>
  </r>
  <r>
    <x v="1"/>
    <x v="0"/>
    <x v="3"/>
    <x v="3"/>
    <x v="373"/>
    <x v="3"/>
    <n v="15"/>
    <n v="5760"/>
    <n v="633.59999999999991"/>
    <n v="5126.3999999999996"/>
    <n v="3840"/>
    <n v="1286.3999999999999"/>
    <x v="0"/>
    <n v="1"/>
    <s v="January"/>
    <x v="0"/>
  </r>
  <r>
    <x v="2"/>
    <x v="1"/>
    <x v="3"/>
    <x v="3"/>
    <x v="374"/>
    <x v="3"/>
    <n v="12"/>
    <n v="5664"/>
    <n v="623.04"/>
    <n v="5040.96"/>
    <n v="1416"/>
    <n v="3624.96"/>
    <x v="10"/>
    <n v="10"/>
    <s v="October"/>
    <x v="0"/>
  </r>
  <r>
    <x v="0"/>
    <x v="4"/>
    <x v="4"/>
    <x v="3"/>
    <x v="199"/>
    <x v="4"/>
    <n v="7"/>
    <n v="11053"/>
    <n v="1215.83"/>
    <n v="9837.17"/>
    <n v="7895"/>
    <n v="1942.17"/>
    <x v="3"/>
    <n v="3"/>
    <s v="March"/>
    <x v="0"/>
  </r>
  <r>
    <x v="2"/>
    <x v="3"/>
    <x v="4"/>
    <x v="3"/>
    <x v="375"/>
    <x v="4"/>
    <n v="12"/>
    <n v="12060"/>
    <n v="1326.6"/>
    <n v="10733.4"/>
    <n v="3015"/>
    <n v="7718.4"/>
    <x v="9"/>
    <n v="9"/>
    <s v="September"/>
    <x v="1"/>
  </r>
  <r>
    <x v="1"/>
    <x v="4"/>
    <x v="5"/>
    <x v="3"/>
    <x v="376"/>
    <x v="5"/>
    <n v="15"/>
    <n v="47992.5"/>
    <n v="5279.1749999999993"/>
    <n v="42713.324999999997"/>
    <n v="31995"/>
    <n v="10718.324999999999"/>
    <x v="4"/>
    <n v="7"/>
    <s v="July"/>
    <x v="0"/>
  </r>
  <r>
    <x v="2"/>
    <x v="1"/>
    <x v="5"/>
    <x v="3"/>
    <x v="374"/>
    <x v="5"/>
    <n v="12"/>
    <n v="5664"/>
    <n v="623.04"/>
    <n v="5040.96"/>
    <n v="1416"/>
    <n v="3624.96"/>
    <x v="10"/>
    <n v="10"/>
    <s v="October"/>
    <x v="0"/>
  </r>
  <r>
    <x v="2"/>
    <x v="0"/>
    <x v="0"/>
    <x v="3"/>
    <x v="377"/>
    <x v="0"/>
    <n v="12"/>
    <n v="23244"/>
    <n v="2556.84"/>
    <n v="20687.16"/>
    <n v="5811"/>
    <n v="14876.16"/>
    <x v="8"/>
    <n v="2"/>
    <s v="February"/>
    <x v="0"/>
  </r>
  <r>
    <x v="0"/>
    <x v="1"/>
    <x v="0"/>
    <x v="3"/>
    <x v="378"/>
    <x v="0"/>
    <n v="350"/>
    <n v="277200"/>
    <n v="30492"/>
    <n v="246708"/>
    <n v="205920"/>
    <n v="40788"/>
    <x v="3"/>
    <n v="3"/>
    <s v="March"/>
    <x v="0"/>
  </r>
  <r>
    <x v="4"/>
    <x v="1"/>
    <x v="0"/>
    <x v="3"/>
    <x v="379"/>
    <x v="0"/>
    <n v="300"/>
    <n v="843300"/>
    <n v="92763"/>
    <n v="750537"/>
    <n v="702750"/>
    <n v="47787"/>
    <x v="4"/>
    <n v="7"/>
    <s v="July"/>
    <x v="0"/>
  </r>
  <r>
    <x v="3"/>
    <x v="2"/>
    <x v="0"/>
    <x v="3"/>
    <x v="380"/>
    <x v="0"/>
    <n v="125"/>
    <n v="305125"/>
    <n v="33563.75"/>
    <n v="271561.25"/>
    <n v="292920"/>
    <n v="-21358.75"/>
    <x v="10"/>
    <n v="10"/>
    <s v="October"/>
    <x v="0"/>
  </r>
  <r>
    <x v="1"/>
    <x v="0"/>
    <x v="0"/>
    <x v="3"/>
    <x v="381"/>
    <x v="0"/>
    <n v="15"/>
    <n v="23400"/>
    <n v="2574"/>
    <n v="20826"/>
    <n v="15600"/>
    <n v="5226"/>
    <x v="11"/>
    <n v="11"/>
    <s v="November"/>
    <x v="1"/>
  </r>
  <r>
    <x v="0"/>
    <x v="3"/>
    <x v="0"/>
    <x v="3"/>
    <x v="382"/>
    <x v="0"/>
    <n v="7"/>
    <n v="18942"/>
    <n v="2083.62"/>
    <n v="16858.38"/>
    <n v="13530"/>
    <n v="3328.380000000001"/>
    <x v="11"/>
    <n v="11"/>
    <s v="November"/>
    <x v="1"/>
  </r>
  <r>
    <x v="0"/>
    <x v="1"/>
    <x v="1"/>
    <x v="3"/>
    <x v="52"/>
    <x v="1"/>
    <n v="350"/>
    <n v="268100"/>
    <n v="29491"/>
    <n v="238609"/>
    <n v="199160"/>
    <n v="39449"/>
    <x v="0"/>
    <n v="1"/>
    <s v="January"/>
    <x v="0"/>
  </r>
  <r>
    <x v="0"/>
    <x v="1"/>
    <x v="1"/>
    <x v="3"/>
    <x v="181"/>
    <x v="1"/>
    <n v="20"/>
    <n v="59840"/>
    <n v="6582.4"/>
    <n v="53257.599999999999"/>
    <n v="29920"/>
    <n v="23337.599999999999"/>
    <x v="7"/>
    <n v="10"/>
    <s v="October"/>
    <x v="1"/>
  </r>
  <r>
    <x v="1"/>
    <x v="3"/>
    <x v="1"/>
    <x v="3"/>
    <x v="383"/>
    <x v="1"/>
    <n v="15"/>
    <n v="32355"/>
    <n v="3559.05"/>
    <n v="28795.95"/>
    <n v="21570"/>
    <n v="7225.9500000000007"/>
    <x v="2"/>
    <n v="12"/>
    <s v="December"/>
    <x v="0"/>
  </r>
  <r>
    <x v="4"/>
    <x v="0"/>
    <x v="2"/>
    <x v="3"/>
    <x v="384"/>
    <x v="2"/>
    <n v="300"/>
    <n v="261900"/>
    <n v="28809"/>
    <n v="233091"/>
    <n v="218250"/>
    <n v="14841"/>
    <x v="0"/>
    <n v="1"/>
    <s v="January"/>
    <x v="0"/>
  </r>
  <r>
    <x v="0"/>
    <x v="3"/>
    <x v="2"/>
    <x v="3"/>
    <x v="385"/>
    <x v="2"/>
    <n v="20"/>
    <n v="22440"/>
    <n v="2468.4"/>
    <n v="19971.599999999999"/>
    <n v="11220"/>
    <n v="8751.5999999999985"/>
    <x v="3"/>
    <n v="3"/>
    <s v="March"/>
    <x v="0"/>
  </r>
  <r>
    <x v="0"/>
    <x v="0"/>
    <x v="2"/>
    <x v="3"/>
    <x v="386"/>
    <x v="2"/>
    <n v="350"/>
    <n v="736575"/>
    <n v="81023.25"/>
    <n v="655551.75"/>
    <n v="547170"/>
    <n v="108381.75"/>
    <x v="4"/>
    <n v="7"/>
    <s v="July"/>
    <x v="0"/>
  </r>
  <r>
    <x v="2"/>
    <x v="0"/>
    <x v="2"/>
    <x v="3"/>
    <x v="387"/>
    <x v="2"/>
    <n v="12"/>
    <n v="48312"/>
    <n v="5314.32"/>
    <n v="42997.68"/>
    <n v="12078"/>
    <n v="30919.68"/>
    <x v="4"/>
    <n v="7"/>
    <s v="July"/>
    <x v="0"/>
  </r>
  <r>
    <x v="2"/>
    <x v="2"/>
    <x v="2"/>
    <x v="3"/>
    <x v="388"/>
    <x v="2"/>
    <n v="12"/>
    <n v="29106"/>
    <n v="3201.66"/>
    <n v="25904.340000000004"/>
    <n v="7276.5"/>
    <n v="18627.840000000004"/>
    <x v="4"/>
    <n v="7"/>
    <s v="July"/>
    <x v="0"/>
  </r>
  <r>
    <x v="0"/>
    <x v="0"/>
    <x v="2"/>
    <x v="3"/>
    <x v="389"/>
    <x v="2"/>
    <n v="20"/>
    <n v="47880"/>
    <n v="5266.8"/>
    <n v="42613.2"/>
    <n v="23940"/>
    <n v="18673.199999999997"/>
    <x v="5"/>
    <n v="8"/>
    <s v="August"/>
    <x v="0"/>
  </r>
  <r>
    <x v="1"/>
    <x v="3"/>
    <x v="2"/>
    <x v="3"/>
    <x v="390"/>
    <x v="2"/>
    <n v="15"/>
    <n v="29760"/>
    <n v="3273.6"/>
    <n v="26486.400000000001"/>
    <n v="19840"/>
    <n v="6646.4000000000015"/>
    <x v="5"/>
    <n v="8"/>
    <s v="August"/>
    <x v="0"/>
  </r>
  <r>
    <x v="3"/>
    <x v="2"/>
    <x v="2"/>
    <x v="3"/>
    <x v="380"/>
    <x v="2"/>
    <n v="125"/>
    <n v="305125"/>
    <n v="33563.75"/>
    <n v="271561.25"/>
    <n v="292920"/>
    <n v="-21358.75"/>
    <x v="10"/>
    <n v="10"/>
    <s v="October"/>
    <x v="0"/>
  </r>
  <r>
    <x v="0"/>
    <x v="1"/>
    <x v="2"/>
    <x v="3"/>
    <x v="181"/>
    <x v="2"/>
    <n v="20"/>
    <n v="59840"/>
    <n v="6582.4"/>
    <n v="53257.599999999999"/>
    <n v="29920"/>
    <n v="23337.599999999999"/>
    <x v="7"/>
    <n v="10"/>
    <s v="October"/>
    <x v="1"/>
  </r>
  <r>
    <x v="4"/>
    <x v="0"/>
    <x v="2"/>
    <x v="3"/>
    <x v="282"/>
    <x v="2"/>
    <n v="300"/>
    <n v="409800"/>
    <n v="45078"/>
    <n v="364722"/>
    <n v="341500"/>
    <n v="23222"/>
    <x v="15"/>
    <n v="11"/>
    <s v="November"/>
    <x v="0"/>
  </r>
  <r>
    <x v="0"/>
    <x v="2"/>
    <x v="3"/>
    <x v="3"/>
    <x v="391"/>
    <x v="3"/>
    <n v="20"/>
    <n v="56100"/>
    <n v="6171"/>
    <n v="49929"/>
    <n v="28050"/>
    <n v="21879"/>
    <x v="9"/>
    <n v="9"/>
    <s v="September"/>
    <x v="1"/>
  </r>
  <r>
    <x v="1"/>
    <x v="3"/>
    <x v="3"/>
    <x v="3"/>
    <x v="392"/>
    <x v="3"/>
    <n v="15"/>
    <n v="9825"/>
    <n v="1080.75"/>
    <n v="8744.25"/>
    <n v="6550"/>
    <n v="2194.25"/>
    <x v="9"/>
    <n v="9"/>
    <s v="September"/>
    <x v="1"/>
  </r>
  <r>
    <x v="0"/>
    <x v="3"/>
    <x v="3"/>
    <x v="3"/>
    <x v="393"/>
    <x v="3"/>
    <n v="350"/>
    <n v="120400"/>
    <n v="13244"/>
    <n v="107156"/>
    <n v="89440"/>
    <n v="17716"/>
    <x v="7"/>
    <n v="10"/>
    <s v="October"/>
    <x v="1"/>
  </r>
  <r>
    <x v="0"/>
    <x v="0"/>
    <x v="3"/>
    <x v="3"/>
    <x v="394"/>
    <x v="3"/>
    <n v="7"/>
    <n v="12656"/>
    <n v="1392.16"/>
    <n v="11263.84"/>
    <n v="9040"/>
    <n v="2223.84"/>
    <x v="15"/>
    <n v="11"/>
    <s v="November"/>
    <x v="0"/>
  </r>
  <r>
    <x v="2"/>
    <x v="2"/>
    <x v="4"/>
    <x v="3"/>
    <x v="395"/>
    <x v="4"/>
    <n v="12"/>
    <n v="20808"/>
    <n v="2288.88"/>
    <n v="18519.12"/>
    <n v="5202"/>
    <n v="13317.119999999999"/>
    <x v="0"/>
    <n v="1"/>
    <s v="January"/>
    <x v="0"/>
  </r>
  <r>
    <x v="3"/>
    <x v="3"/>
    <x v="4"/>
    <x v="3"/>
    <x v="396"/>
    <x v="4"/>
    <n v="125"/>
    <n v="69250"/>
    <n v="7617.5"/>
    <n v="61632.5"/>
    <n v="66480"/>
    <n v="-4847.5"/>
    <x v="0"/>
    <n v="1"/>
    <s v="January"/>
    <x v="0"/>
  </r>
  <r>
    <x v="0"/>
    <x v="0"/>
    <x v="4"/>
    <x v="3"/>
    <x v="397"/>
    <x v="4"/>
    <n v="20"/>
    <n v="58700"/>
    <n v="6457"/>
    <n v="52243"/>
    <n v="29350"/>
    <n v="22893"/>
    <x v="11"/>
    <n v="11"/>
    <s v="November"/>
    <x v="1"/>
  </r>
  <r>
    <x v="3"/>
    <x v="1"/>
    <x v="5"/>
    <x v="3"/>
    <x v="398"/>
    <x v="5"/>
    <n v="125"/>
    <n v="395625"/>
    <n v="43518.75"/>
    <n v="352106.25"/>
    <n v="379800"/>
    <n v="-27693.75"/>
    <x v="0"/>
    <n v="1"/>
    <s v="January"/>
    <x v="0"/>
  </r>
  <r>
    <x v="0"/>
    <x v="3"/>
    <x v="5"/>
    <x v="3"/>
    <x v="399"/>
    <x v="5"/>
    <n v="20"/>
    <n v="52580"/>
    <n v="5783.8"/>
    <n v="46796.2"/>
    <n v="26290"/>
    <n v="20506.199999999997"/>
    <x v="0"/>
    <n v="1"/>
    <s v="January"/>
    <x v="0"/>
  </r>
  <r>
    <x v="3"/>
    <x v="2"/>
    <x v="5"/>
    <x v="3"/>
    <x v="400"/>
    <x v="5"/>
    <n v="125"/>
    <n v="179125"/>
    <n v="19703.75"/>
    <n v="159421.25"/>
    <n v="171960"/>
    <n v="-12538.75"/>
    <x v="14"/>
    <n v="5"/>
    <s v="May"/>
    <x v="0"/>
  </r>
  <r>
    <x v="3"/>
    <x v="3"/>
    <x v="5"/>
    <x v="3"/>
    <x v="401"/>
    <x v="5"/>
    <n v="125"/>
    <n v="118375"/>
    <n v="13021.25"/>
    <n v="105353.75"/>
    <n v="113640"/>
    <n v="-8286.25"/>
    <x v="9"/>
    <n v="9"/>
    <s v="September"/>
    <x v="1"/>
  </r>
  <r>
    <x v="0"/>
    <x v="3"/>
    <x v="5"/>
    <x v="3"/>
    <x v="393"/>
    <x v="5"/>
    <n v="350"/>
    <n v="120400"/>
    <n v="13244"/>
    <n v="107156"/>
    <n v="89440"/>
    <n v="17716"/>
    <x v="7"/>
    <n v="10"/>
    <s v="October"/>
    <x v="1"/>
  </r>
  <r>
    <x v="1"/>
    <x v="3"/>
    <x v="5"/>
    <x v="3"/>
    <x v="383"/>
    <x v="5"/>
    <n v="15"/>
    <n v="32355"/>
    <n v="3559.05"/>
    <n v="28795.95"/>
    <n v="21570"/>
    <n v="7225.9500000000007"/>
    <x v="2"/>
    <n v="12"/>
    <s v="December"/>
    <x v="0"/>
  </r>
  <r>
    <x v="0"/>
    <x v="4"/>
    <x v="2"/>
    <x v="3"/>
    <x v="402"/>
    <x v="2"/>
    <n v="7"/>
    <n v="2660"/>
    <n v="292.60000000000002"/>
    <n v="2367.4"/>
    <n v="1900"/>
    <n v="467.40000000000009"/>
    <x v="9"/>
    <n v="9"/>
    <s v="September"/>
    <x v="1"/>
  </r>
  <r>
    <x v="0"/>
    <x v="3"/>
    <x v="0"/>
    <x v="3"/>
    <x v="403"/>
    <x v="0"/>
    <n v="350"/>
    <n v="310100"/>
    <n v="37212"/>
    <n v="272888"/>
    <n v="230360"/>
    <n v="42528"/>
    <x v="1"/>
    <n v="6"/>
    <s v="June"/>
    <x v="0"/>
  </r>
  <r>
    <x v="3"/>
    <x v="0"/>
    <x v="0"/>
    <x v="3"/>
    <x v="404"/>
    <x v="0"/>
    <n v="125"/>
    <n v="302000"/>
    <n v="36240"/>
    <n v="265760"/>
    <n v="289920"/>
    <n v="-24160"/>
    <x v="9"/>
    <n v="9"/>
    <s v="September"/>
    <x v="1"/>
  </r>
  <r>
    <x v="3"/>
    <x v="3"/>
    <x v="0"/>
    <x v="3"/>
    <x v="405"/>
    <x v="0"/>
    <n v="125"/>
    <n v="269500"/>
    <n v="32340"/>
    <n v="237160"/>
    <n v="258720"/>
    <n v="-21560"/>
    <x v="10"/>
    <n v="10"/>
    <s v="October"/>
    <x v="0"/>
  </r>
  <r>
    <x v="1"/>
    <x v="0"/>
    <x v="0"/>
    <x v="3"/>
    <x v="164"/>
    <x v="0"/>
    <n v="15"/>
    <n v="40335"/>
    <n v="4840.2"/>
    <n v="35494.800000000003"/>
    <n v="26890"/>
    <n v="8604.8000000000029"/>
    <x v="15"/>
    <n v="11"/>
    <s v="November"/>
    <x v="0"/>
  </r>
  <r>
    <x v="1"/>
    <x v="4"/>
    <x v="1"/>
    <x v="3"/>
    <x v="406"/>
    <x v="1"/>
    <n v="15"/>
    <n v="10155"/>
    <n v="1218.5999999999999"/>
    <n v="8936.4"/>
    <n v="6770"/>
    <n v="2166.3999999999996"/>
    <x v="3"/>
    <n v="3"/>
    <s v="March"/>
    <x v="0"/>
  </r>
  <r>
    <x v="4"/>
    <x v="2"/>
    <x v="1"/>
    <x v="3"/>
    <x v="407"/>
    <x v="1"/>
    <n v="300"/>
    <n v="531900"/>
    <n v="63828"/>
    <n v="468072"/>
    <n v="443250"/>
    <n v="24822"/>
    <x v="13"/>
    <n v="4"/>
    <s v="April"/>
    <x v="0"/>
  </r>
  <r>
    <x v="0"/>
    <x v="3"/>
    <x v="1"/>
    <x v="3"/>
    <x v="408"/>
    <x v="1"/>
    <n v="7"/>
    <n v="16940"/>
    <n v="2032.8"/>
    <n v="14907.2"/>
    <n v="12100"/>
    <n v="2807.2000000000007"/>
    <x v="6"/>
    <n v="9"/>
    <s v="September"/>
    <x v="0"/>
  </r>
  <r>
    <x v="0"/>
    <x v="0"/>
    <x v="1"/>
    <x v="3"/>
    <x v="409"/>
    <x v="1"/>
    <n v="7"/>
    <n v="19138"/>
    <n v="2296.56"/>
    <n v="16841.439999999999"/>
    <n v="13670"/>
    <n v="3171.4399999999987"/>
    <x v="10"/>
    <n v="10"/>
    <s v="October"/>
    <x v="0"/>
  </r>
  <r>
    <x v="0"/>
    <x v="3"/>
    <x v="1"/>
    <x v="3"/>
    <x v="410"/>
    <x v="1"/>
    <n v="20"/>
    <n v="34300"/>
    <n v="4116"/>
    <n v="30184"/>
    <n v="17150"/>
    <n v="13034"/>
    <x v="7"/>
    <n v="10"/>
    <s v="October"/>
    <x v="1"/>
  </r>
  <r>
    <x v="4"/>
    <x v="2"/>
    <x v="1"/>
    <x v="3"/>
    <x v="411"/>
    <x v="1"/>
    <n v="300"/>
    <n v="355800"/>
    <n v="42696"/>
    <n v="313104"/>
    <n v="296500"/>
    <n v="16604"/>
    <x v="12"/>
    <n v="12"/>
    <s v="December"/>
    <x v="1"/>
  </r>
  <r>
    <x v="4"/>
    <x v="4"/>
    <x v="2"/>
    <x v="3"/>
    <x v="412"/>
    <x v="2"/>
    <n v="300"/>
    <n v="1048500"/>
    <n v="125820"/>
    <n v="922680"/>
    <n v="873750"/>
    <n v="48930"/>
    <x v="0"/>
    <n v="1"/>
    <s v="January"/>
    <x v="0"/>
  </r>
  <r>
    <x v="0"/>
    <x v="3"/>
    <x v="2"/>
    <x v="3"/>
    <x v="403"/>
    <x v="2"/>
    <n v="350"/>
    <n v="310100"/>
    <n v="37212"/>
    <n v="272888"/>
    <n v="230360"/>
    <n v="42528"/>
    <x v="1"/>
    <n v="6"/>
    <s v="June"/>
    <x v="0"/>
  </r>
  <r>
    <x v="3"/>
    <x v="3"/>
    <x v="2"/>
    <x v="3"/>
    <x v="405"/>
    <x v="2"/>
    <n v="125"/>
    <n v="269500"/>
    <n v="32340"/>
    <n v="237160"/>
    <n v="258720"/>
    <n v="-21560"/>
    <x v="10"/>
    <n v="10"/>
    <s v="October"/>
    <x v="0"/>
  </r>
  <r>
    <x v="0"/>
    <x v="3"/>
    <x v="2"/>
    <x v="3"/>
    <x v="413"/>
    <x v="2"/>
    <n v="20"/>
    <n v="18100"/>
    <n v="2172"/>
    <n v="15928"/>
    <n v="9050"/>
    <n v="6878"/>
    <x v="10"/>
    <n v="10"/>
    <s v="October"/>
    <x v="0"/>
  </r>
  <r>
    <x v="0"/>
    <x v="3"/>
    <x v="2"/>
    <x v="3"/>
    <x v="410"/>
    <x v="2"/>
    <n v="20"/>
    <n v="34300"/>
    <n v="4116"/>
    <n v="30184"/>
    <n v="17150"/>
    <n v="13034"/>
    <x v="7"/>
    <n v="10"/>
    <s v="October"/>
    <x v="1"/>
  </r>
  <r>
    <x v="0"/>
    <x v="2"/>
    <x v="2"/>
    <x v="3"/>
    <x v="414"/>
    <x v="2"/>
    <n v="350"/>
    <n v="557900"/>
    <n v="66948"/>
    <n v="490952"/>
    <n v="414440"/>
    <n v="76512"/>
    <x v="15"/>
    <n v="11"/>
    <s v="November"/>
    <x v="0"/>
  </r>
  <r>
    <x v="4"/>
    <x v="1"/>
    <x v="2"/>
    <x v="3"/>
    <x v="415"/>
    <x v="2"/>
    <n v="300"/>
    <n v="407700"/>
    <n v="48924"/>
    <n v="358776"/>
    <n v="339750"/>
    <n v="19026"/>
    <x v="15"/>
    <n v="11"/>
    <s v="November"/>
    <x v="0"/>
  </r>
  <r>
    <x v="4"/>
    <x v="3"/>
    <x v="2"/>
    <x v="3"/>
    <x v="416"/>
    <x v="2"/>
    <n v="300"/>
    <n v="645000"/>
    <n v="77400"/>
    <n v="567600"/>
    <n v="537500"/>
    <n v="30100"/>
    <x v="15"/>
    <n v="11"/>
    <s v="November"/>
    <x v="0"/>
  </r>
  <r>
    <x v="0"/>
    <x v="3"/>
    <x v="2"/>
    <x v="3"/>
    <x v="417"/>
    <x v="2"/>
    <n v="350"/>
    <n v="418950"/>
    <n v="50274"/>
    <n v="368676"/>
    <n v="311220"/>
    <n v="57456"/>
    <x v="15"/>
    <n v="11"/>
    <s v="November"/>
    <x v="0"/>
  </r>
  <r>
    <x v="1"/>
    <x v="3"/>
    <x v="2"/>
    <x v="3"/>
    <x v="402"/>
    <x v="2"/>
    <n v="15"/>
    <n v="5700"/>
    <n v="684"/>
    <n v="5016"/>
    <n v="3800"/>
    <n v="1216"/>
    <x v="12"/>
    <n v="12"/>
    <s v="December"/>
    <x v="1"/>
  </r>
  <r>
    <x v="0"/>
    <x v="3"/>
    <x v="2"/>
    <x v="3"/>
    <x v="418"/>
    <x v="2"/>
    <n v="20"/>
    <n v="24660"/>
    <n v="2959.2"/>
    <n v="21700.799999999999"/>
    <n v="12330"/>
    <n v="9370.7999999999993"/>
    <x v="2"/>
    <n v="12"/>
    <s v="December"/>
    <x v="0"/>
  </r>
  <r>
    <x v="0"/>
    <x v="3"/>
    <x v="3"/>
    <x v="3"/>
    <x v="419"/>
    <x v="3"/>
    <n v="350"/>
    <n v="488250"/>
    <n v="58590"/>
    <n v="429660"/>
    <n v="362700"/>
    <n v="66960"/>
    <x v="4"/>
    <n v="7"/>
    <s v="July"/>
    <x v="0"/>
  </r>
  <r>
    <x v="0"/>
    <x v="4"/>
    <x v="3"/>
    <x v="3"/>
    <x v="75"/>
    <x v="3"/>
    <n v="350"/>
    <n v="345100"/>
    <n v="41412"/>
    <n v="303688"/>
    <n v="256360"/>
    <n v="47328"/>
    <x v="10"/>
    <n v="10"/>
    <s v="October"/>
    <x v="0"/>
  </r>
  <r>
    <x v="0"/>
    <x v="3"/>
    <x v="3"/>
    <x v="3"/>
    <x v="413"/>
    <x v="3"/>
    <n v="20"/>
    <n v="18100"/>
    <n v="2172"/>
    <n v="15928"/>
    <n v="9050"/>
    <n v="6878"/>
    <x v="10"/>
    <n v="10"/>
    <s v="October"/>
    <x v="0"/>
  </r>
  <r>
    <x v="2"/>
    <x v="0"/>
    <x v="4"/>
    <x v="3"/>
    <x v="420"/>
    <x v="4"/>
    <n v="12"/>
    <n v="25308"/>
    <n v="3036.96"/>
    <n v="22271.040000000001"/>
    <n v="6327"/>
    <n v="15944.04"/>
    <x v="14"/>
    <n v="5"/>
    <s v="May"/>
    <x v="0"/>
  </r>
  <r>
    <x v="1"/>
    <x v="2"/>
    <x v="4"/>
    <x v="3"/>
    <x v="421"/>
    <x v="4"/>
    <n v="15"/>
    <n v="58117.5"/>
    <n v="6974.0999999999995"/>
    <n v="51143.399999999994"/>
    <n v="38745"/>
    <n v="12398.399999999998"/>
    <x v="4"/>
    <n v="7"/>
    <s v="July"/>
    <x v="0"/>
  </r>
  <r>
    <x v="0"/>
    <x v="0"/>
    <x v="4"/>
    <x v="3"/>
    <x v="422"/>
    <x v="4"/>
    <n v="350"/>
    <n v="218050"/>
    <n v="26166"/>
    <n v="191884"/>
    <n v="161980"/>
    <n v="29904"/>
    <x v="9"/>
    <n v="9"/>
    <s v="September"/>
    <x v="1"/>
  </r>
  <r>
    <x v="0"/>
    <x v="4"/>
    <x v="4"/>
    <x v="3"/>
    <x v="75"/>
    <x v="4"/>
    <n v="350"/>
    <n v="345100"/>
    <n v="41412"/>
    <n v="303688"/>
    <n v="256360"/>
    <n v="47328"/>
    <x v="10"/>
    <n v="10"/>
    <s v="October"/>
    <x v="0"/>
  </r>
  <r>
    <x v="3"/>
    <x v="4"/>
    <x v="4"/>
    <x v="3"/>
    <x v="423"/>
    <x v="4"/>
    <n v="125"/>
    <n v="298375"/>
    <n v="35805"/>
    <n v="262570"/>
    <n v="286440"/>
    <n v="-23870"/>
    <x v="15"/>
    <n v="11"/>
    <s v="November"/>
    <x v="0"/>
  </r>
  <r>
    <x v="0"/>
    <x v="3"/>
    <x v="4"/>
    <x v="3"/>
    <x v="418"/>
    <x v="4"/>
    <n v="20"/>
    <n v="24660"/>
    <n v="2959.2"/>
    <n v="21700.799999999999"/>
    <n v="12330"/>
    <n v="9370.7999999999993"/>
    <x v="2"/>
    <n v="12"/>
    <s v="December"/>
    <x v="0"/>
  </r>
  <r>
    <x v="0"/>
    <x v="4"/>
    <x v="5"/>
    <x v="3"/>
    <x v="424"/>
    <x v="5"/>
    <n v="350"/>
    <n v="94500"/>
    <n v="11340"/>
    <n v="83160"/>
    <n v="70200"/>
    <n v="12960"/>
    <x v="8"/>
    <n v="2"/>
    <s v="February"/>
    <x v="0"/>
  </r>
  <r>
    <x v="0"/>
    <x v="2"/>
    <x v="5"/>
    <x v="3"/>
    <x v="425"/>
    <x v="5"/>
    <n v="7"/>
    <n v="23950.5"/>
    <n v="2874.06"/>
    <n v="21076.44"/>
    <n v="17107.5"/>
    <n v="3968.9399999999987"/>
    <x v="4"/>
    <n v="7"/>
    <s v="July"/>
    <x v="0"/>
  </r>
  <r>
    <x v="0"/>
    <x v="0"/>
    <x v="5"/>
    <x v="3"/>
    <x v="409"/>
    <x v="5"/>
    <n v="7"/>
    <n v="19138"/>
    <n v="2296.56"/>
    <n v="16841.439999999999"/>
    <n v="13670"/>
    <n v="3171.4399999999987"/>
    <x v="10"/>
    <n v="10"/>
    <s v="October"/>
    <x v="0"/>
  </r>
  <r>
    <x v="1"/>
    <x v="4"/>
    <x v="5"/>
    <x v="3"/>
    <x v="426"/>
    <x v="5"/>
    <n v="15"/>
    <n v="38220"/>
    <n v="4586.3999999999996"/>
    <n v="33633.599999999999"/>
    <n v="25480"/>
    <n v="8153.5999999999985"/>
    <x v="11"/>
    <n v="11"/>
    <s v="November"/>
    <x v="1"/>
  </r>
  <r>
    <x v="0"/>
    <x v="2"/>
    <x v="0"/>
    <x v="3"/>
    <x v="427"/>
    <x v="0"/>
    <n v="20"/>
    <n v="50430"/>
    <n v="6051.6"/>
    <n v="44378.399999999994"/>
    <n v="25215"/>
    <n v="19163.399999999998"/>
    <x v="0"/>
    <n v="1"/>
    <s v="January"/>
    <x v="0"/>
  </r>
  <r>
    <x v="2"/>
    <x v="3"/>
    <x v="1"/>
    <x v="3"/>
    <x v="428"/>
    <x v="1"/>
    <n v="12"/>
    <n v="31932"/>
    <n v="3831.84"/>
    <n v="28100.16"/>
    <n v="7983"/>
    <n v="20117.16"/>
    <x v="14"/>
    <n v="5"/>
    <s v="May"/>
    <x v="0"/>
  </r>
  <r>
    <x v="0"/>
    <x v="1"/>
    <x v="2"/>
    <x v="3"/>
    <x v="429"/>
    <x v="2"/>
    <n v="20"/>
    <n v="30620"/>
    <n v="3674.4"/>
    <n v="26945.599999999999"/>
    <n v="15310"/>
    <n v="11635.599999999999"/>
    <x v="2"/>
    <n v="12"/>
    <s v="December"/>
    <x v="0"/>
  </r>
  <r>
    <x v="0"/>
    <x v="2"/>
    <x v="4"/>
    <x v="3"/>
    <x v="430"/>
    <x v="4"/>
    <n v="7"/>
    <n v="10437"/>
    <n v="1252.44"/>
    <n v="9184.56"/>
    <n v="7455"/>
    <n v="1729.5599999999995"/>
    <x v="3"/>
    <n v="3"/>
    <s v="March"/>
    <x v="0"/>
  </r>
  <r>
    <x v="0"/>
    <x v="1"/>
    <x v="4"/>
    <x v="3"/>
    <x v="429"/>
    <x v="4"/>
    <n v="20"/>
    <n v="30620"/>
    <n v="3674.4"/>
    <n v="26945.599999999999"/>
    <n v="15310"/>
    <n v="11635.599999999999"/>
    <x v="2"/>
    <n v="12"/>
    <s v="December"/>
    <x v="0"/>
  </r>
  <r>
    <x v="2"/>
    <x v="0"/>
    <x v="5"/>
    <x v="3"/>
    <x v="431"/>
    <x v="5"/>
    <n v="12"/>
    <n v="33132"/>
    <n v="3975.84"/>
    <n v="29156.16"/>
    <n v="8283"/>
    <n v="20873.16"/>
    <x v="9"/>
    <n v="9"/>
    <s v="September"/>
    <x v="1"/>
  </r>
  <r>
    <x v="1"/>
    <x v="4"/>
    <x v="0"/>
    <x v="3"/>
    <x v="432"/>
    <x v="0"/>
    <n v="15"/>
    <n v="38505"/>
    <n v="5005.6499999999996"/>
    <n v="33499.35"/>
    <n v="25670"/>
    <n v="7829.3499999999985"/>
    <x v="1"/>
    <n v="6"/>
    <s v="June"/>
    <x v="0"/>
  </r>
  <r>
    <x v="1"/>
    <x v="4"/>
    <x v="4"/>
    <x v="3"/>
    <x v="432"/>
    <x v="4"/>
    <n v="15"/>
    <n v="38505"/>
    <n v="5005.6499999999996"/>
    <n v="33499.35"/>
    <n v="25670"/>
    <n v="7829.3499999999985"/>
    <x v="1"/>
    <n v="6"/>
    <s v="June"/>
    <x v="0"/>
  </r>
  <r>
    <x v="0"/>
    <x v="0"/>
    <x v="0"/>
    <x v="3"/>
    <x v="71"/>
    <x v="0"/>
    <n v="350"/>
    <n v="323050"/>
    <n v="41996.5"/>
    <n v="281053.5"/>
    <n v="239980"/>
    <n v="41073.5"/>
    <x v="3"/>
    <n v="3"/>
    <s v="March"/>
    <x v="0"/>
  </r>
  <r>
    <x v="0"/>
    <x v="2"/>
    <x v="0"/>
    <x v="3"/>
    <x v="433"/>
    <x v="0"/>
    <n v="350"/>
    <n v="626500"/>
    <n v="81445"/>
    <n v="545055"/>
    <n v="465400"/>
    <n v="79655"/>
    <x v="3"/>
    <n v="3"/>
    <s v="March"/>
    <x v="0"/>
  </r>
  <r>
    <x v="0"/>
    <x v="1"/>
    <x v="0"/>
    <x v="3"/>
    <x v="434"/>
    <x v="0"/>
    <n v="20"/>
    <n v="8840"/>
    <n v="1149.2"/>
    <n v="7690.8"/>
    <n v="4420"/>
    <n v="3270.8"/>
    <x v="9"/>
    <n v="9"/>
    <s v="September"/>
    <x v="1"/>
  </r>
  <r>
    <x v="0"/>
    <x v="4"/>
    <x v="1"/>
    <x v="3"/>
    <x v="435"/>
    <x v="1"/>
    <n v="350"/>
    <n v="343875"/>
    <n v="44703.75"/>
    <n v="299171.25"/>
    <n v="255450"/>
    <n v="43721.25"/>
    <x v="0"/>
    <n v="1"/>
    <s v="January"/>
    <x v="0"/>
  </r>
  <r>
    <x v="0"/>
    <x v="4"/>
    <x v="1"/>
    <x v="3"/>
    <x v="436"/>
    <x v="1"/>
    <n v="7"/>
    <n v="9086"/>
    <n v="1181.18"/>
    <n v="7904.82"/>
    <n v="6490"/>
    <n v="1414.8199999999997"/>
    <x v="8"/>
    <n v="2"/>
    <s v="February"/>
    <x v="0"/>
  </r>
  <r>
    <x v="2"/>
    <x v="3"/>
    <x v="1"/>
    <x v="3"/>
    <x v="437"/>
    <x v="1"/>
    <n v="12"/>
    <n v="7248"/>
    <n v="942.24"/>
    <n v="6305.76"/>
    <n v="1812"/>
    <n v="4493.76"/>
    <x v="1"/>
    <n v="6"/>
    <s v="June"/>
    <x v="0"/>
  </r>
  <r>
    <x v="0"/>
    <x v="3"/>
    <x v="1"/>
    <x v="3"/>
    <x v="438"/>
    <x v="1"/>
    <n v="20"/>
    <n v="45100"/>
    <n v="5863"/>
    <n v="39237"/>
    <n v="22550"/>
    <n v="16687"/>
    <x v="4"/>
    <n v="7"/>
    <s v="July"/>
    <x v="0"/>
  </r>
  <r>
    <x v="0"/>
    <x v="0"/>
    <x v="1"/>
    <x v="3"/>
    <x v="439"/>
    <x v="1"/>
    <n v="20"/>
    <n v="24980"/>
    <n v="3247.4"/>
    <n v="21732.6"/>
    <n v="12490"/>
    <n v="9242.5999999999985"/>
    <x v="10"/>
    <n v="10"/>
    <s v="October"/>
    <x v="0"/>
  </r>
  <r>
    <x v="0"/>
    <x v="4"/>
    <x v="2"/>
    <x v="3"/>
    <x v="440"/>
    <x v="2"/>
    <n v="7"/>
    <n v="10069.5"/>
    <n v="1309.0350000000001"/>
    <n v="8760.4650000000001"/>
    <n v="7192.5"/>
    <n v="1567.9649999999992"/>
    <x v="0"/>
    <n v="1"/>
    <s v="January"/>
    <x v="0"/>
  </r>
  <r>
    <x v="4"/>
    <x v="1"/>
    <x v="2"/>
    <x v="3"/>
    <x v="197"/>
    <x v="2"/>
    <n v="300"/>
    <n v="242100"/>
    <n v="31473"/>
    <n v="210627"/>
    <n v="201750"/>
    <n v="8877"/>
    <x v="0"/>
    <n v="1"/>
    <s v="January"/>
    <x v="0"/>
  </r>
  <r>
    <x v="0"/>
    <x v="4"/>
    <x v="2"/>
    <x v="3"/>
    <x v="441"/>
    <x v="2"/>
    <n v="20"/>
    <n v="52820"/>
    <n v="6866.6"/>
    <n v="45953.4"/>
    <n v="26410"/>
    <n v="19543.400000000001"/>
    <x v="8"/>
    <n v="2"/>
    <s v="February"/>
    <x v="0"/>
  </r>
  <r>
    <x v="0"/>
    <x v="1"/>
    <x v="2"/>
    <x v="3"/>
    <x v="442"/>
    <x v="2"/>
    <n v="20"/>
    <n v="54160"/>
    <n v="7040.8"/>
    <n v="47119.199999999997"/>
    <n v="27080"/>
    <n v="20039.199999999997"/>
    <x v="8"/>
    <n v="2"/>
    <s v="February"/>
    <x v="0"/>
  </r>
  <r>
    <x v="0"/>
    <x v="0"/>
    <x v="2"/>
    <x v="3"/>
    <x v="443"/>
    <x v="2"/>
    <n v="350"/>
    <n v="921200"/>
    <n v="119756"/>
    <n v="801444"/>
    <n v="684320"/>
    <n v="117124"/>
    <x v="1"/>
    <n v="6"/>
    <s v="June"/>
    <x v="0"/>
  </r>
  <r>
    <x v="3"/>
    <x v="0"/>
    <x v="2"/>
    <x v="3"/>
    <x v="444"/>
    <x v="2"/>
    <n v="125"/>
    <n v="197875"/>
    <n v="25723.75"/>
    <n v="172151.25"/>
    <n v="189960"/>
    <n v="-17808.75"/>
    <x v="1"/>
    <n v="6"/>
    <s v="June"/>
    <x v="0"/>
  </r>
  <r>
    <x v="2"/>
    <x v="3"/>
    <x v="2"/>
    <x v="3"/>
    <x v="445"/>
    <x v="2"/>
    <n v="12"/>
    <n v="6852"/>
    <n v="890.76"/>
    <n v="5961.24"/>
    <n v="1713"/>
    <n v="4248.24"/>
    <x v="4"/>
    <n v="7"/>
    <s v="July"/>
    <x v="0"/>
  </r>
  <r>
    <x v="0"/>
    <x v="2"/>
    <x v="2"/>
    <x v="3"/>
    <x v="446"/>
    <x v="2"/>
    <n v="7"/>
    <n v="18872"/>
    <n v="2453.36"/>
    <n v="16418.64"/>
    <n v="13480"/>
    <n v="2938.6399999999994"/>
    <x v="5"/>
    <n v="8"/>
    <s v="August"/>
    <x v="0"/>
  </r>
  <r>
    <x v="1"/>
    <x v="0"/>
    <x v="2"/>
    <x v="3"/>
    <x v="447"/>
    <x v="2"/>
    <n v="15"/>
    <n v="23475"/>
    <n v="3051.75"/>
    <n v="20423.25"/>
    <n v="15650"/>
    <n v="4773.25"/>
    <x v="10"/>
    <n v="10"/>
    <s v="October"/>
    <x v="0"/>
  </r>
  <r>
    <x v="0"/>
    <x v="0"/>
    <x v="2"/>
    <x v="3"/>
    <x v="439"/>
    <x v="2"/>
    <n v="20"/>
    <n v="24980"/>
    <n v="3247.4"/>
    <n v="21732.6"/>
    <n v="12490"/>
    <n v="9242.5999999999985"/>
    <x v="10"/>
    <n v="10"/>
    <s v="October"/>
    <x v="0"/>
  </r>
  <r>
    <x v="0"/>
    <x v="1"/>
    <x v="2"/>
    <x v="3"/>
    <x v="448"/>
    <x v="2"/>
    <n v="350"/>
    <n v="124950"/>
    <n v="16243.5"/>
    <n v="108706.5"/>
    <n v="92820"/>
    <n v="15886.5"/>
    <x v="15"/>
    <n v="11"/>
    <s v="November"/>
    <x v="0"/>
  </r>
  <r>
    <x v="2"/>
    <x v="1"/>
    <x v="2"/>
    <x v="3"/>
    <x v="449"/>
    <x v="2"/>
    <n v="12"/>
    <n v="12156"/>
    <n v="1580.28"/>
    <n v="10575.72"/>
    <n v="3039"/>
    <n v="7536.7199999999993"/>
    <x v="2"/>
    <n v="12"/>
    <s v="December"/>
    <x v="0"/>
  </r>
  <r>
    <x v="1"/>
    <x v="2"/>
    <x v="3"/>
    <x v="3"/>
    <x v="450"/>
    <x v="3"/>
    <n v="15"/>
    <n v="59962.5"/>
    <n v="7795.125"/>
    <n v="52167.375"/>
    <n v="39975"/>
    <n v="12192.375"/>
    <x v="0"/>
    <n v="1"/>
    <s v="January"/>
    <x v="0"/>
  </r>
  <r>
    <x v="0"/>
    <x v="0"/>
    <x v="3"/>
    <x v="3"/>
    <x v="443"/>
    <x v="3"/>
    <n v="350"/>
    <n v="921200"/>
    <n v="119756"/>
    <n v="801444"/>
    <n v="684320"/>
    <n v="117124"/>
    <x v="1"/>
    <n v="6"/>
    <s v="June"/>
    <x v="0"/>
  </r>
  <r>
    <x v="0"/>
    <x v="2"/>
    <x v="3"/>
    <x v="3"/>
    <x v="451"/>
    <x v="3"/>
    <n v="7"/>
    <n v="8330"/>
    <n v="1082.9000000000001"/>
    <n v="7247.1"/>
    <n v="5950"/>
    <n v="1297.1000000000004"/>
    <x v="1"/>
    <n v="6"/>
    <s v="June"/>
    <x v="0"/>
  </r>
  <r>
    <x v="2"/>
    <x v="3"/>
    <x v="3"/>
    <x v="3"/>
    <x v="437"/>
    <x v="3"/>
    <n v="12"/>
    <n v="7248"/>
    <n v="942.24"/>
    <n v="6305.76"/>
    <n v="1812"/>
    <n v="4493.76"/>
    <x v="1"/>
    <n v="6"/>
    <s v="June"/>
    <x v="0"/>
  </r>
  <r>
    <x v="1"/>
    <x v="1"/>
    <x v="3"/>
    <x v="3"/>
    <x v="452"/>
    <x v="3"/>
    <n v="15"/>
    <n v="9900"/>
    <n v="1287"/>
    <n v="8613"/>
    <n v="6600"/>
    <n v="2013"/>
    <x v="9"/>
    <n v="9"/>
    <s v="September"/>
    <x v="1"/>
  </r>
  <r>
    <x v="2"/>
    <x v="3"/>
    <x v="3"/>
    <x v="3"/>
    <x v="453"/>
    <x v="3"/>
    <n v="12"/>
    <n v="4920"/>
    <n v="639.6"/>
    <n v="4280.3999999999996"/>
    <n v="1230"/>
    <n v="3050.3999999999996"/>
    <x v="10"/>
    <n v="10"/>
    <s v="October"/>
    <x v="0"/>
  </r>
  <r>
    <x v="4"/>
    <x v="3"/>
    <x v="3"/>
    <x v="3"/>
    <x v="454"/>
    <x v="3"/>
    <n v="300"/>
    <n v="781500"/>
    <n v="101595"/>
    <n v="679905"/>
    <n v="651250"/>
    <n v="28655"/>
    <x v="11"/>
    <n v="11"/>
    <s v="November"/>
    <x v="1"/>
  </r>
  <r>
    <x v="2"/>
    <x v="1"/>
    <x v="3"/>
    <x v="3"/>
    <x v="449"/>
    <x v="3"/>
    <n v="12"/>
    <n v="12156"/>
    <n v="1580.28"/>
    <n v="10575.72"/>
    <n v="3039"/>
    <n v="7536.7199999999993"/>
    <x v="2"/>
    <n v="12"/>
    <s v="December"/>
    <x v="0"/>
  </r>
  <r>
    <x v="3"/>
    <x v="0"/>
    <x v="4"/>
    <x v="3"/>
    <x v="444"/>
    <x v="4"/>
    <n v="125"/>
    <n v="197875"/>
    <n v="25723.75"/>
    <n v="172151.25"/>
    <n v="189960"/>
    <n v="-17808.75"/>
    <x v="1"/>
    <n v="6"/>
    <s v="June"/>
    <x v="0"/>
  </r>
  <r>
    <x v="1"/>
    <x v="0"/>
    <x v="4"/>
    <x v="3"/>
    <x v="447"/>
    <x v="4"/>
    <n v="15"/>
    <n v="23475"/>
    <n v="3051.75"/>
    <n v="20423.25"/>
    <n v="15650"/>
    <n v="4773.25"/>
    <x v="10"/>
    <n v="10"/>
    <s v="October"/>
    <x v="0"/>
  </r>
  <r>
    <x v="3"/>
    <x v="0"/>
    <x v="5"/>
    <x v="3"/>
    <x v="255"/>
    <x v="5"/>
    <n v="125"/>
    <n v="207375"/>
    <n v="26958.75"/>
    <n v="180416.25"/>
    <n v="199080"/>
    <n v="-18663.75"/>
    <x v="0"/>
    <n v="1"/>
    <s v="January"/>
    <x v="0"/>
  </r>
  <r>
    <x v="0"/>
    <x v="2"/>
    <x v="5"/>
    <x v="3"/>
    <x v="451"/>
    <x v="5"/>
    <n v="7"/>
    <n v="8330"/>
    <n v="1082.9000000000001"/>
    <n v="7247.1"/>
    <n v="5950"/>
    <n v="1297.1000000000004"/>
    <x v="1"/>
    <n v="6"/>
    <s v="June"/>
    <x v="0"/>
  </r>
  <r>
    <x v="2"/>
    <x v="3"/>
    <x v="5"/>
    <x v="3"/>
    <x v="453"/>
    <x v="5"/>
    <n v="12"/>
    <n v="4920"/>
    <n v="639.6"/>
    <n v="4280.3999999999996"/>
    <n v="1230"/>
    <n v="3050.3999999999996"/>
    <x v="10"/>
    <n v="10"/>
    <s v="October"/>
    <x v="0"/>
  </r>
  <r>
    <x v="2"/>
    <x v="1"/>
    <x v="5"/>
    <x v="3"/>
    <x v="455"/>
    <x v="5"/>
    <n v="12"/>
    <n v="21240"/>
    <n v="2761.2"/>
    <n v="18478.8"/>
    <n v="5310"/>
    <n v="13168.8"/>
    <x v="12"/>
    <n v="12"/>
    <s v="December"/>
    <x v="1"/>
  </r>
  <r>
    <x v="0"/>
    <x v="3"/>
    <x v="0"/>
    <x v="3"/>
    <x v="456"/>
    <x v="0"/>
    <n v="20"/>
    <n v="51580"/>
    <n v="7221.2"/>
    <n v="44358.8"/>
    <n v="25790"/>
    <n v="18568.800000000003"/>
    <x v="13"/>
    <n v="4"/>
    <s v="April"/>
    <x v="0"/>
  </r>
  <r>
    <x v="0"/>
    <x v="4"/>
    <x v="0"/>
    <x v="3"/>
    <x v="228"/>
    <x v="0"/>
    <n v="20"/>
    <n v="34860"/>
    <n v="4880.3999999999996"/>
    <n v="29979.599999999999"/>
    <n v="17430"/>
    <n v="12549.599999999999"/>
    <x v="14"/>
    <n v="5"/>
    <s v="May"/>
    <x v="0"/>
  </r>
  <r>
    <x v="0"/>
    <x v="4"/>
    <x v="0"/>
    <x v="3"/>
    <x v="457"/>
    <x v="0"/>
    <n v="7"/>
    <n v="20972"/>
    <n v="2936.08"/>
    <n v="18035.919999999998"/>
    <n v="14980"/>
    <n v="3055.9199999999983"/>
    <x v="7"/>
    <n v="10"/>
    <s v="October"/>
    <x v="1"/>
  </r>
  <r>
    <x v="0"/>
    <x v="1"/>
    <x v="0"/>
    <x v="3"/>
    <x v="458"/>
    <x v="0"/>
    <n v="7"/>
    <n v="1960"/>
    <n v="274.39999999999998"/>
    <n v="1685.6"/>
    <n v="1400"/>
    <n v="285.59999999999991"/>
    <x v="2"/>
    <n v="12"/>
    <s v="December"/>
    <x v="0"/>
  </r>
  <r>
    <x v="0"/>
    <x v="2"/>
    <x v="1"/>
    <x v="3"/>
    <x v="459"/>
    <x v="1"/>
    <n v="7"/>
    <n v="2051"/>
    <n v="287.14"/>
    <n v="1763.8600000000001"/>
    <n v="1465"/>
    <n v="298.86000000000013"/>
    <x v="8"/>
    <n v="2"/>
    <s v="February"/>
    <x v="0"/>
  </r>
  <r>
    <x v="0"/>
    <x v="4"/>
    <x v="1"/>
    <x v="3"/>
    <x v="457"/>
    <x v="1"/>
    <n v="7"/>
    <n v="20972"/>
    <n v="2936.08"/>
    <n v="18035.919999999998"/>
    <n v="14980"/>
    <n v="3055.9199999999983"/>
    <x v="7"/>
    <n v="10"/>
    <s v="October"/>
    <x v="1"/>
  </r>
  <r>
    <x v="1"/>
    <x v="1"/>
    <x v="2"/>
    <x v="3"/>
    <x v="460"/>
    <x v="2"/>
    <n v="15"/>
    <n v="4170"/>
    <n v="583.79999999999995"/>
    <n v="3586.2"/>
    <n v="2780"/>
    <n v="806.19999999999982"/>
    <x v="8"/>
    <n v="2"/>
    <s v="February"/>
    <x v="0"/>
  </r>
  <r>
    <x v="0"/>
    <x v="0"/>
    <x v="2"/>
    <x v="3"/>
    <x v="461"/>
    <x v="2"/>
    <n v="20"/>
    <n v="48560"/>
    <n v="6798.4"/>
    <n v="41761.599999999999"/>
    <n v="24280"/>
    <n v="17481.599999999999"/>
    <x v="3"/>
    <n v="3"/>
    <s v="March"/>
    <x v="0"/>
  </r>
  <r>
    <x v="1"/>
    <x v="4"/>
    <x v="2"/>
    <x v="3"/>
    <x v="462"/>
    <x v="2"/>
    <n v="15"/>
    <n v="26505"/>
    <n v="3710.7"/>
    <n v="22794.3"/>
    <n v="17670"/>
    <n v="5124.2999999999993"/>
    <x v="6"/>
    <n v="9"/>
    <s v="September"/>
    <x v="0"/>
  </r>
  <r>
    <x v="2"/>
    <x v="2"/>
    <x v="2"/>
    <x v="3"/>
    <x v="463"/>
    <x v="2"/>
    <n v="12"/>
    <n v="16716"/>
    <n v="2340.2399999999998"/>
    <n v="14375.76"/>
    <n v="4179"/>
    <n v="10196.76"/>
    <x v="10"/>
    <n v="10"/>
    <s v="October"/>
    <x v="0"/>
  </r>
  <r>
    <x v="0"/>
    <x v="1"/>
    <x v="4"/>
    <x v="3"/>
    <x v="458"/>
    <x v="4"/>
    <n v="7"/>
    <n v="1960"/>
    <n v="274.39999999999998"/>
    <n v="1685.6"/>
    <n v="1400"/>
    <n v="285.59999999999991"/>
    <x v="2"/>
    <n v="12"/>
    <s v="December"/>
    <x v="0"/>
  </r>
  <r>
    <x v="2"/>
    <x v="2"/>
    <x v="5"/>
    <x v="3"/>
    <x v="463"/>
    <x v="5"/>
    <n v="12"/>
    <n v="16716"/>
    <n v="2340.2399999999998"/>
    <n v="14375.76"/>
    <n v="4179"/>
    <n v="10196.76"/>
    <x v="10"/>
    <n v="10"/>
    <s v="October"/>
    <x v="0"/>
  </r>
  <r>
    <x v="2"/>
    <x v="4"/>
    <x v="5"/>
    <x v="3"/>
    <x v="464"/>
    <x v="5"/>
    <n v="12"/>
    <n v="24180"/>
    <n v="3385.2"/>
    <n v="20794.8"/>
    <n v="6045"/>
    <n v="14749.8"/>
    <x v="12"/>
    <n v="12"/>
    <s v="December"/>
    <x v="1"/>
  </r>
  <r>
    <x v="4"/>
    <x v="3"/>
    <x v="0"/>
    <x v="3"/>
    <x v="465"/>
    <x v="0"/>
    <n v="300"/>
    <n v="240300"/>
    <n v="33642"/>
    <n v="206658"/>
    <n v="200250"/>
    <n v="6408"/>
    <x v="4"/>
    <n v="7"/>
    <s v="July"/>
    <x v="0"/>
  </r>
  <r>
    <x v="3"/>
    <x v="2"/>
    <x v="0"/>
    <x v="3"/>
    <x v="466"/>
    <x v="0"/>
    <n v="125"/>
    <n v="127875"/>
    <n v="17902.5"/>
    <n v="109972.5"/>
    <n v="122760"/>
    <n v="-12787.5"/>
    <x v="9"/>
    <n v="9"/>
    <s v="September"/>
    <x v="1"/>
  </r>
  <r>
    <x v="4"/>
    <x v="0"/>
    <x v="0"/>
    <x v="3"/>
    <x v="216"/>
    <x v="0"/>
    <n v="300"/>
    <n v="448800"/>
    <n v="62832"/>
    <n v="385968"/>
    <n v="374000"/>
    <n v="11968"/>
    <x v="10"/>
    <n v="10"/>
    <s v="October"/>
    <x v="0"/>
  </r>
  <r>
    <x v="4"/>
    <x v="4"/>
    <x v="0"/>
    <x v="3"/>
    <x v="467"/>
    <x v="0"/>
    <n v="300"/>
    <n v="303000"/>
    <n v="42420"/>
    <n v="260580"/>
    <n v="252500"/>
    <n v="8080"/>
    <x v="10"/>
    <n v="10"/>
    <s v="October"/>
    <x v="0"/>
  </r>
  <r>
    <x v="1"/>
    <x v="1"/>
    <x v="0"/>
    <x v="3"/>
    <x v="5"/>
    <x v="0"/>
    <n v="15"/>
    <n v="22695"/>
    <n v="3177.3"/>
    <n v="19517.7"/>
    <n v="15130"/>
    <n v="4387.7000000000007"/>
    <x v="15"/>
    <n v="11"/>
    <s v="November"/>
    <x v="0"/>
  </r>
  <r>
    <x v="1"/>
    <x v="0"/>
    <x v="0"/>
    <x v="3"/>
    <x v="468"/>
    <x v="0"/>
    <n v="15"/>
    <n v="34500"/>
    <n v="4830"/>
    <n v="29670"/>
    <n v="23000"/>
    <n v="6670"/>
    <x v="2"/>
    <n v="12"/>
    <s v="December"/>
    <x v="0"/>
  </r>
  <r>
    <x v="3"/>
    <x v="3"/>
    <x v="0"/>
    <x v="3"/>
    <x v="31"/>
    <x v="0"/>
    <n v="125"/>
    <n v="352625"/>
    <n v="49367.5"/>
    <n v="303257.5"/>
    <n v="338520"/>
    <n v="-35262.5"/>
    <x v="12"/>
    <n v="12"/>
    <s v="December"/>
    <x v="1"/>
  </r>
  <r>
    <x v="0"/>
    <x v="0"/>
    <x v="1"/>
    <x v="3"/>
    <x v="469"/>
    <x v="1"/>
    <n v="350"/>
    <n v="779625"/>
    <n v="109147.5"/>
    <n v="670477.5"/>
    <n v="579150"/>
    <n v="91327.5"/>
    <x v="0"/>
    <n v="1"/>
    <s v="January"/>
    <x v="0"/>
  </r>
  <r>
    <x v="0"/>
    <x v="1"/>
    <x v="1"/>
    <x v="3"/>
    <x v="470"/>
    <x v="1"/>
    <n v="350"/>
    <n v="419650"/>
    <n v="58751"/>
    <n v="360899"/>
    <n v="311740"/>
    <n v="49159"/>
    <x v="13"/>
    <n v="4"/>
    <s v="April"/>
    <x v="0"/>
  </r>
  <r>
    <x v="0"/>
    <x v="0"/>
    <x v="1"/>
    <x v="3"/>
    <x v="471"/>
    <x v="1"/>
    <n v="350"/>
    <n v="70000"/>
    <n v="9800"/>
    <n v="60200"/>
    <n v="52000"/>
    <n v="8200"/>
    <x v="14"/>
    <n v="5"/>
    <s v="May"/>
    <x v="0"/>
  </r>
  <r>
    <x v="0"/>
    <x v="0"/>
    <x v="1"/>
    <x v="3"/>
    <x v="472"/>
    <x v="1"/>
    <n v="7"/>
    <n v="2716"/>
    <n v="380.24"/>
    <n v="2335.7600000000002"/>
    <n v="1940"/>
    <n v="395.76000000000022"/>
    <x v="6"/>
    <n v="9"/>
    <s v="September"/>
    <x v="0"/>
  </r>
  <r>
    <x v="0"/>
    <x v="3"/>
    <x v="1"/>
    <x v="3"/>
    <x v="473"/>
    <x v="1"/>
    <n v="7"/>
    <n v="12089"/>
    <n v="1692.46"/>
    <n v="10396.540000000001"/>
    <n v="8635"/>
    <n v="1761.5400000000009"/>
    <x v="7"/>
    <n v="10"/>
    <s v="October"/>
    <x v="1"/>
  </r>
  <r>
    <x v="1"/>
    <x v="0"/>
    <x v="1"/>
    <x v="3"/>
    <x v="468"/>
    <x v="1"/>
    <n v="15"/>
    <n v="34500"/>
    <n v="4830"/>
    <n v="29670"/>
    <n v="23000"/>
    <n v="6670"/>
    <x v="2"/>
    <n v="12"/>
    <s v="December"/>
    <x v="0"/>
  </r>
  <r>
    <x v="0"/>
    <x v="3"/>
    <x v="2"/>
    <x v="3"/>
    <x v="474"/>
    <x v="2"/>
    <n v="20"/>
    <n v="5200"/>
    <n v="728"/>
    <n v="4472"/>
    <n v="2600"/>
    <n v="1872"/>
    <x v="8"/>
    <n v="2"/>
    <s v="February"/>
    <x v="0"/>
  </r>
  <r>
    <x v="1"/>
    <x v="0"/>
    <x v="2"/>
    <x v="3"/>
    <x v="4"/>
    <x v="2"/>
    <n v="15"/>
    <n v="37050"/>
    <n v="5187"/>
    <n v="31863"/>
    <n v="24700"/>
    <n v="7163"/>
    <x v="9"/>
    <n v="9"/>
    <s v="September"/>
    <x v="1"/>
  </r>
  <r>
    <x v="1"/>
    <x v="0"/>
    <x v="2"/>
    <x v="3"/>
    <x v="228"/>
    <x v="2"/>
    <n v="15"/>
    <n v="26145"/>
    <n v="3660.3"/>
    <n v="22484.7"/>
    <n v="17430"/>
    <n v="5054.7000000000007"/>
    <x v="7"/>
    <n v="10"/>
    <s v="October"/>
    <x v="1"/>
  </r>
  <r>
    <x v="2"/>
    <x v="4"/>
    <x v="2"/>
    <x v="3"/>
    <x v="475"/>
    <x v="2"/>
    <n v="12"/>
    <n v="34968"/>
    <n v="4895.5200000000004"/>
    <n v="30072.48"/>
    <n v="8742"/>
    <n v="21330.48"/>
    <x v="10"/>
    <n v="10"/>
    <s v="October"/>
    <x v="0"/>
  </r>
  <r>
    <x v="0"/>
    <x v="2"/>
    <x v="2"/>
    <x v="3"/>
    <x v="476"/>
    <x v="2"/>
    <n v="7"/>
    <n v="12117"/>
    <n v="1696.38"/>
    <n v="10420.619999999999"/>
    <n v="8655"/>
    <n v="1765.619999999999"/>
    <x v="10"/>
    <n v="10"/>
    <s v="October"/>
    <x v="0"/>
  </r>
  <r>
    <x v="0"/>
    <x v="0"/>
    <x v="2"/>
    <x v="3"/>
    <x v="477"/>
    <x v="2"/>
    <n v="350"/>
    <n v="245000"/>
    <n v="34300"/>
    <n v="210700"/>
    <n v="182000"/>
    <n v="28700"/>
    <x v="15"/>
    <n v="11"/>
    <s v="November"/>
    <x v="0"/>
  </r>
  <r>
    <x v="2"/>
    <x v="0"/>
    <x v="2"/>
    <x v="3"/>
    <x v="478"/>
    <x v="2"/>
    <n v="12"/>
    <n v="26664"/>
    <n v="3732.96"/>
    <n v="22931.040000000001"/>
    <n v="6666"/>
    <n v="16265.04"/>
    <x v="11"/>
    <n v="11"/>
    <s v="November"/>
    <x v="1"/>
  </r>
  <r>
    <x v="0"/>
    <x v="4"/>
    <x v="2"/>
    <x v="3"/>
    <x v="479"/>
    <x v="2"/>
    <n v="350"/>
    <n v="411950"/>
    <n v="57673"/>
    <n v="354277"/>
    <n v="306020"/>
    <n v="48257"/>
    <x v="15"/>
    <n v="11"/>
    <s v="November"/>
    <x v="0"/>
  </r>
  <r>
    <x v="0"/>
    <x v="2"/>
    <x v="2"/>
    <x v="3"/>
    <x v="480"/>
    <x v="2"/>
    <n v="350"/>
    <n v="672700"/>
    <n v="94178"/>
    <n v="578522"/>
    <n v="499720"/>
    <n v="78802"/>
    <x v="11"/>
    <n v="11"/>
    <s v="November"/>
    <x v="1"/>
  </r>
  <r>
    <x v="3"/>
    <x v="3"/>
    <x v="3"/>
    <x v="3"/>
    <x v="481"/>
    <x v="3"/>
    <n v="125"/>
    <n v="196875"/>
    <n v="27562.5"/>
    <n v="169312.5"/>
    <n v="189000"/>
    <n v="-19687.5"/>
    <x v="8"/>
    <n v="2"/>
    <s v="February"/>
    <x v="0"/>
  </r>
  <r>
    <x v="0"/>
    <x v="4"/>
    <x v="3"/>
    <x v="3"/>
    <x v="482"/>
    <x v="3"/>
    <n v="20"/>
    <n v="12120"/>
    <n v="1696.8000000000002"/>
    <n v="10423.200000000001"/>
    <n v="6060"/>
    <n v="4363.2000000000007"/>
    <x v="13"/>
    <n v="4"/>
    <s v="April"/>
    <x v="0"/>
  </r>
  <r>
    <x v="4"/>
    <x v="4"/>
    <x v="3"/>
    <x v="3"/>
    <x v="283"/>
    <x v="3"/>
    <n v="300"/>
    <n v="738000"/>
    <n v="103320"/>
    <n v="634680"/>
    <n v="615000"/>
    <n v="19680"/>
    <x v="4"/>
    <n v="7"/>
    <s v="July"/>
    <x v="0"/>
  </r>
  <r>
    <x v="4"/>
    <x v="0"/>
    <x v="3"/>
    <x v="3"/>
    <x v="483"/>
    <x v="3"/>
    <n v="300"/>
    <n v="80700"/>
    <n v="11298"/>
    <n v="69402"/>
    <n v="67250"/>
    <n v="2152"/>
    <x v="7"/>
    <n v="10"/>
    <s v="October"/>
    <x v="1"/>
  </r>
  <r>
    <x v="4"/>
    <x v="1"/>
    <x v="3"/>
    <x v="3"/>
    <x v="484"/>
    <x v="3"/>
    <n v="300"/>
    <n v="760800"/>
    <n v="106512"/>
    <n v="654288"/>
    <n v="634000"/>
    <n v="20288"/>
    <x v="11"/>
    <n v="11"/>
    <s v="November"/>
    <x v="1"/>
  </r>
  <r>
    <x v="0"/>
    <x v="3"/>
    <x v="4"/>
    <x v="3"/>
    <x v="485"/>
    <x v="4"/>
    <n v="7"/>
    <n v="20321"/>
    <n v="2844.94"/>
    <n v="17476.060000000001"/>
    <n v="14515"/>
    <n v="2961.0600000000013"/>
    <x v="3"/>
    <n v="3"/>
    <s v="March"/>
    <x v="0"/>
  </r>
  <r>
    <x v="4"/>
    <x v="4"/>
    <x v="4"/>
    <x v="3"/>
    <x v="486"/>
    <x v="4"/>
    <n v="300"/>
    <n v="762300"/>
    <n v="106722"/>
    <n v="655578"/>
    <n v="635250"/>
    <n v="20328"/>
    <x v="5"/>
    <n v="8"/>
    <s v="August"/>
    <x v="0"/>
  </r>
  <r>
    <x v="4"/>
    <x v="0"/>
    <x v="4"/>
    <x v="3"/>
    <x v="483"/>
    <x v="4"/>
    <n v="300"/>
    <n v="80700"/>
    <n v="11298"/>
    <n v="69402"/>
    <n v="67250"/>
    <n v="2152"/>
    <x v="7"/>
    <n v="10"/>
    <s v="October"/>
    <x v="1"/>
  </r>
  <r>
    <x v="4"/>
    <x v="0"/>
    <x v="4"/>
    <x v="3"/>
    <x v="216"/>
    <x v="4"/>
    <n v="300"/>
    <n v="448800"/>
    <n v="62832"/>
    <n v="385968"/>
    <n v="374000"/>
    <n v="11968"/>
    <x v="10"/>
    <n v="10"/>
    <s v="October"/>
    <x v="0"/>
  </r>
  <r>
    <x v="4"/>
    <x v="4"/>
    <x v="4"/>
    <x v="3"/>
    <x v="467"/>
    <x v="4"/>
    <n v="300"/>
    <n v="303000"/>
    <n v="42420"/>
    <n v="260580"/>
    <n v="252500"/>
    <n v="8080"/>
    <x v="10"/>
    <n v="10"/>
    <s v="October"/>
    <x v="0"/>
  </r>
  <r>
    <x v="0"/>
    <x v="2"/>
    <x v="4"/>
    <x v="3"/>
    <x v="487"/>
    <x v="4"/>
    <n v="350"/>
    <n v="448350"/>
    <n v="62769"/>
    <n v="385581"/>
    <n v="333060"/>
    <n v="52521"/>
    <x v="12"/>
    <n v="12"/>
    <s v="December"/>
    <x v="1"/>
  </r>
  <r>
    <x v="4"/>
    <x v="0"/>
    <x v="5"/>
    <x v="3"/>
    <x v="3"/>
    <x v="5"/>
    <n v="300"/>
    <n v="266400"/>
    <n v="37296"/>
    <n v="229104"/>
    <n v="222000"/>
    <n v="7104"/>
    <x v="3"/>
    <n v="3"/>
    <s v="March"/>
    <x v="0"/>
  </r>
  <r>
    <x v="3"/>
    <x v="4"/>
    <x v="5"/>
    <x v="3"/>
    <x v="126"/>
    <x v="5"/>
    <n v="125"/>
    <n v="355500"/>
    <n v="49770"/>
    <n v="305730"/>
    <n v="341280"/>
    <n v="-35550"/>
    <x v="14"/>
    <n v="5"/>
    <s v="May"/>
    <x v="0"/>
  </r>
  <r>
    <x v="2"/>
    <x v="2"/>
    <x v="5"/>
    <x v="3"/>
    <x v="488"/>
    <x v="5"/>
    <n v="12"/>
    <n v="29700"/>
    <n v="4158"/>
    <n v="25542"/>
    <n v="7425"/>
    <n v="18117"/>
    <x v="5"/>
    <n v="8"/>
    <s v="August"/>
    <x v="0"/>
  </r>
  <r>
    <x v="1"/>
    <x v="0"/>
    <x v="5"/>
    <x v="3"/>
    <x v="228"/>
    <x v="5"/>
    <n v="15"/>
    <n v="26145"/>
    <n v="3660.3"/>
    <n v="22484.7"/>
    <n v="17430"/>
    <n v="5054.7000000000007"/>
    <x v="7"/>
    <n v="10"/>
    <s v="October"/>
    <x v="1"/>
  </r>
  <r>
    <x v="2"/>
    <x v="4"/>
    <x v="5"/>
    <x v="3"/>
    <x v="475"/>
    <x v="5"/>
    <n v="12"/>
    <n v="34968"/>
    <n v="4895.5200000000004"/>
    <n v="30072.48"/>
    <n v="8742"/>
    <n v="21330.48"/>
    <x v="10"/>
    <n v="10"/>
    <s v="October"/>
    <x v="0"/>
  </r>
  <r>
    <x v="0"/>
    <x v="2"/>
    <x v="5"/>
    <x v="3"/>
    <x v="476"/>
    <x v="5"/>
    <n v="7"/>
    <n v="12117"/>
    <n v="1696.38"/>
    <n v="10420.619999999999"/>
    <n v="8655"/>
    <n v="1765.619999999999"/>
    <x v="10"/>
    <n v="10"/>
    <s v="October"/>
    <x v="0"/>
  </r>
  <r>
    <x v="0"/>
    <x v="3"/>
    <x v="5"/>
    <x v="3"/>
    <x v="473"/>
    <x v="5"/>
    <n v="7"/>
    <n v="12089"/>
    <n v="1692.46"/>
    <n v="10396.540000000001"/>
    <n v="8635"/>
    <n v="1761.5400000000009"/>
    <x v="7"/>
    <n v="10"/>
    <s v="October"/>
    <x v="1"/>
  </r>
  <r>
    <x v="1"/>
    <x v="3"/>
    <x v="5"/>
    <x v="3"/>
    <x v="364"/>
    <x v="5"/>
    <n v="15"/>
    <n v="28050"/>
    <n v="3927"/>
    <n v="24123"/>
    <n v="18700"/>
    <n v="5423"/>
    <x v="11"/>
    <n v="11"/>
    <s v="November"/>
    <x v="1"/>
  </r>
  <r>
    <x v="3"/>
    <x v="2"/>
    <x v="0"/>
    <x v="3"/>
    <x v="489"/>
    <x v="0"/>
    <n v="125"/>
    <n v="146750"/>
    <n v="22012.5"/>
    <n v="124737.5"/>
    <n v="140880"/>
    <n v="-16142.5"/>
    <x v="5"/>
    <n v="8"/>
    <s v="August"/>
    <x v="0"/>
  </r>
  <r>
    <x v="3"/>
    <x v="1"/>
    <x v="0"/>
    <x v="3"/>
    <x v="490"/>
    <x v="0"/>
    <n v="125"/>
    <n v="345875"/>
    <n v="51881.25"/>
    <n v="293993.75"/>
    <n v="332040"/>
    <n v="-38046.25"/>
    <x v="5"/>
    <n v="8"/>
    <s v="August"/>
    <x v="0"/>
  </r>
  <r>
    <x v="3"/>
    <x v="1"/>
    <x v="0"/>
    <x v="3"/>
    <x v="491"/>
    <x v="0"/>
    <n v="125"/>
    <n v="135625"/>
    <n v="20343.75"/>
    <n v="115281.25"/>
    <n v="130200"/>
    <n v="-14918.75"/>
    <x v="10"/>
    <n v="10"/>
    <s v="October"/>
    <x v="0"/>
  </r>
  <r>
    <x v="4"/>
    <x v="3"/>
    <x v="1"/>
    <x v="3"/>
    <x v="492"/>
    <x v="1"/>
    <n v="300"/>
    <n v="163800"/>
    <n v="24570"/>
    <n v="139230"/>
    <n v="136500"/>
    <n v="2730"/>
    <x v="10"/>
    <n v="10"/>
    <s v="October"/>
    <x v="0"/>
  </r>
  <r>
    <x v="0"/>
    <x v="1"/>
    <x v="2"/>
    <x v="3"/>
    <x v="493"/>
    <x v="2"/>
    <n v="20"/>
    <n v="23160"/>
    <n v="3474"/>
    <n v="19686"/>
    <n v="11580"/>
    <n v="8106"/>
    <x v="3"/>
    <n v="3"/>
    <s v="March"/>
    <x v="0"/>
  </r>
  <r>
    <x v="1"/>
    <x v="0"/>
    <x v="2"/>
    <x v="3"/>
    <x v="494"/>
    <x v="2"/>
    <n v="15"/>
    <n v="24210"/>
    <n v="3631.5"/>
    <n v="20578.5"/>
    <n v="16140"/>
    <n v="4438.5"/>
    <x v="13"/>
    <n v="4"/>
    <s v="April"/>
    <x v="0"/>
  </r>
  <r>
    <x v="0"/>
    <x v="3"/>
    <x v="2"/>
    <x v="3"/>
    <x v="495"/>
    <x v="2"/>
    <n v="7"/>
    <n v="17745"/>
    <n v="2661.75"/>
    <n v="15083.25"/>
    <n v="12675"/>
    <n v="2408.25"/>
    <x v="13"/>
    <n v="4"/>
    <s v="April"/>
    <x v="0"/>
  </r>
  <r>
    <x v="0"/>
    <x v="3"/>
    <x v="2"/>
    <x v="3"/>
    <x v="136"/>
    <x v="2"/>
    <n v="350"/>
    <n v="997850"/>
    <n v="149677.5"/>
    <n v="848172.5"/>
    <n v="741260"/>
    <n v="106912.5"/>
    <x v="14"/>
    <n v="5"/>
    <s v="May"/>
    <x v="0"/>
  </r>
  <r>
    <x v="1"/>
    <x v="0"/>
    <x v="2"/>
    <x v="3"/>
    <x v="496"/>
    <x v="2"/>
    <n v="15"/>
    <n v="38385"/>
    <n v="5757.75"/>
    <n v="32627.25"/>
    <n v="25590"/>
    <n v="7037.25"/>
    <x v="5"/>
    <n v="8"/>
    <s v="August"/>
    <x v="0"/>
  </r>
  <r>
    <x v="0"/>
    <x v="4"/>
    <x v="2"/>
    <x v="3"/>
    <x v="497"/>
    <x v="2"/>
    <n v="20"/>
    <n v="5340"/>
    <n v="801"/>
    <n v="4539"/>
    <n v="2670"/>
    <n v="1869"/>
    <x v="7"/>
    <n v="10"/>
    <s v="October"/>
    <x v="1"/>
  </r>
  <r>
    <x v="3"/>
    <x v="1"/>
    <x v="2"/>
    <x v="3"/>
    <x v="491"/>
    <x v="2"/>
    <n v="125"/>
    <n v="135625"/>
    <n v="20343.75"/>
    <n v="115281.25"/>
    <n v="130200"/>
    <n v="-14918.75"/>
    <x v="10"/>
    <n v="10"/>
    <s v="October"/>
    <x v="0"/>
  </r>
  <r>
    <x v="1"/>
    <x v="1"/>
    <x v="2"/>
    <x v="3"/>
    <x v="498"/>
    <x v="2"/>
    <n v="15"/>
    <n v="17625"/>
    <n v="2643.75"/>
    <n v="14981.25"/>
    <n v="11750"/>
    <n v="3231.25"/>
    <x v="10"/>
    <n v="10"/>
    <s v="October"/>
    <x v="0"/>
  </r>
  <r>
    <x v="0"/>
    <x v="4"/>
    <x v="2"/>
    <x v="3"/>
    <x v="499"/>
    <x v="2"/>
    <n v="350"/>
    <n v="702450"/>
    <n v="105367.5"/>
    <n v="597082.5"/>
    <n v="521820"/>
    <n v="75262.5"/>
    <x v="11"/>
    <n v="11"/>
    <s v="November"/>
    <x v="1"/>
  </r>
  <r>
    <x v="0"/>
    <x v="3"/>
    <x v="2"/>
    <x v="3"/>
    <x v="35"/>
    <x v="2"/>
    <n v="350"/>
    <n v="752850"/>
    <n v="112927.5"/>
    <n v="639922.5"/>
    <n v="559260"/>
    <n v="80662.5"/>
    <x v="11"/>
    <n v="11"/>
    <s v="November"/>
    <x v="1"/>
  </r>
  <r>
    <x v="2"/>
    <x v="4"/>
    <x v="2"/>
    <x v="3"/>
    <x v="500"/>
    <x v="2"/>
    <n v="12"/>
    <n v="10968"/>
    <n v="1645.2"/>
    <n v="9322.7999999999993"/>
    <n v="2742"/>
    <n v="6580.7999999999993"/>
    <x v="2"/>
    <n v="12"/>
    <s v="December"/>
    <x v="0"/>
  </r>
  <r>
    <x v="0"/>
    <x v="2"/>
    <x v="2"/>
    <x v="3"/>
    <x v="459"/>
    <x v="2"/>
    <n v="20"/>
    <n v="5860"/>
    <n v="879"/>
    <n v="4981"/>
    <n v="2930"/>
    <n v="2051"/>
    <x v="2"/>
    <n v="12"/>
    <s v="December"/>
    <x v="0"/>
  </r>
  <r>
    <x v="2"/>
    <x v="3"/>
    <x v="3"/>
    <x v="3"/>
    <x v="501"/>
    <x v="3"/>
    <n v="12"/>
    <n v="6000"/>
    <n v="900"/>
    <n v="5100"/>
    <n v="1500"/>
    <n v="3600"/>
    <x v="3"/>
    <n v="3"/>
    <s v="March"/>
    <x v="0"/>
  </r>
  <r>
    <x v="1"/>
    <x v="2"/>
    <x v="3"/>
    <x v="3"/>
    <x v="502"/>
    <x v="3"/>
    <n v="15"/>
    <n v="42390"/>
    <n v="6358.5"/>
    <n v="36031.5"/>
    <n v="28260"/>
    <n v="7771.5"/>
    <x v="14"/>
    <n v="5"/>
    <s v="May"/>
    <x v="0"/>
  </r>
  <r>
    <x v="3"/>
    <x v="2"/>
    <x v="3"/>
    <x v="3"/>
    <x v="61"/>
    <x v="3"/>
    <n v="125"/>
    <n v="82875"/>
    <n v="12431.25"/>
    <n v="70443.75"/>
    <n v="79560"/>
    <n v="-9116.25"/>
    <x v="6"/>
    <n v="9"/>
    <s v="September"/>
    <x v="0"/>
  </r>
  <r>
    <x v="4"/>
    <x v="4"/>
    <x v="3"/>
    <x v="3"/>
    <x v="369"/>
    <x v="3"/>
    <n v="300"/>
    <n v="772200"/>
    <n v="115830"/>
    <n v="656370"/>
    <n v="643500"/>
    <n v="12870"/>
    <x v="11"/>
    <n v="11"/>
    <s v="November"/>
    <x v="1"/>
  </r>
  <r>
    <x v="3"/>
    <x v="4"/>
    <x v="3"/>
    <x v="3"/>
    <x v="503"/>
    <x v="3"/>
    <n v="125"/>
    <n v="304750"/>
    <n v="45712.5"/>
    <n v="259037.5"/>
    <n v="292560"/>
    <n v="-33522.5"/>
    <x v="12"/>
    <n v="12"/>
    <s v="December"/>
    <x v="1"/>
  </r>
  <r>
    <x v="2"/>
    <x v="4"/>
    <x v="3"/>
    <x v="3"/>
    <x v="500"/>
    <x v="3"/>
    <n v="12"/>
    <n v="10968"/>
    <n v="1645.2"/>
    <n v="9322.7999999999993"/>
    <n v="2742"/>
    <n v="6580.7999999999993"/>
    <x v="2"/>
    <n v="12"/>
    <s v="December"/>
    <x v="0"/>
  </r>
  <r>
    <x v="0"/>
    <x v="0"/>
    <x v="4"/>
    <x v="3"/>
    <x v="504"/>
    <x v="4"/>
    <n v="20"/>
    <n v="17310"/>
    <n v="2596.5"/>
    <n v="14713.5"/>
    <n v="8655"/>
    <n v="6058.5"/>
    <x v="4"/>
    <n v="7"/>
    <s v="July"/>
    <x v="0"/>
  </r>
  <r>
    <x v="1"/>
    <x v="1"/>
    <x v="4"/>
    <x v="3"/>
    <x v="505"/>
    <x v="4"/>
    <n v="15"/>
    <n v="7380"/>
    <n v="1107"/>
    <n v="6273"/>
    <n v="4920"/>
    <n v="1353"/>
    <x v="4"/>
    <n v="7"/>
    <s v="July"/>
    <x v="0"/>
  </r>
  <r>
    <x v="0"/>
    <x v="4"/>
    <x v="4"/>
    <x v="3"/>
    <x v="497"/>
    <x v="4"/>
    <n v="20"/>
    <n v="5340"/>
    <n v="801"/>
    <n v="4539"/>
    <n v="2670"/>
    <n v="1869"/>
    <x v="7"/>
    <n v="10"/>
    <s v="October"/>
    <x v="1"/>
  </r>
  <r>
    <x v="1"/>
    <x v="1"/>
    <x v="4"/>
    <x v="3"/>
    <x v="498"/>
    <x v="4"/>
    <n v="15"/>
    <n v="17625"/>
    <n v="2643.75"/>
    <n v="14981.25"/>
    <n v="11750"/>
    <n v="3231.25"/>
    <x v="10"/>
    <n v="10"/>
    <s v="October"/>
    <x v="0"/>
  </r>
  <r>
    <x v="3"/>
    <x v="0"/>
    <x v="4"/>
    <x v="3"/>
    <x v="506"/>
    <x v="4"/>
    <n v="125"/>
    <n v="369250"/>
    <n v="55387.5"/>
    <n v="313862.5"/>
    <n v="354480"/>
    <n v="-40617.5"/>
    <x v="11"/>
    <n v="11"/>
    <s v="November"/>
    <x v="1"/>
  </r>
  <r>
    <x v="3"/>
    <x v="1"/>
    <x v="4"/>
    <x v="3"/>
    <x v="205"/>
    <x v="4"/>
    <n v="125"/>
    <n v="69000"/>
    <n v="10350"/>
    <n v="58650"/>
    <n v="66240"/>
    <n v="-7590"/>
    <x v="15"/>
    <n v="11"/>
    <s v="November"/>
    <x v="0"/>
  </r>
  <r>
    <x v="0"/>
    <x v="2"/>
    <x v="4"/>
    <x v="3"/>
    <x v="459"/>
    <x v="4"/>
    <n v="20"/>
    <n v="5860"/>
    <n v="879"/>
    <n v="4981"/>
    <n v="2930"/>
    <n v="2051"/>
    <x v="2"/>
    <n v="12"/>
    <s v="December"/>
    <x v="0"/>
  </r>
  <r>
    <x v="4"/>
    <x v="2"/>
    <x v="5"/>
    <x v="3"/>
    <x v="488"/>
    <x v="5"/>
    <n v="300"/>
    <n v="742500"/>
    <n v="111375"/>
    <n v="631125"/>
    <n v="618750"/>
    <n v="12375"/>
    <x v="3"/>
    <n v="3"/>
    <s v="March"/>
    <x v="0"/>
  </r>
  <r>
    <x v="4"/>
    <x v="3"/>
    <x v="5"/>
    <x v="3"/>
    <x v="492"/>
    <x v="5"/>
    <n v="300"/>
    <n v="163800"/>
    <n v="24570"/>
    <n v="139230"/>
    <n v="136500"/>
    <n v="2730"/>
    <x v="10"/>
    <n v="10"/>
    <s v="October"/>
    <x v="0"/>
  </r>
  <r>
    <x v="0"/>
    <x v="3"/>
    <x v="1"/>
    <x v="3"/>
    <x v="507"/>
    <x v="1"/>
    <n v="7"/>
    <n v="9576"/>
    <n v="1436.4"/>
    <n v="8139.6"/>
    <n v="6840"/>
    <n v="1299.6000000000004"/>
    <x v="8"/>
    <n v="2"/>
    <s v="February"/>
    <x v="0"/>
  </r>
  <r>
    <x v="0"/>
    <x v="0"/>
    <x v="2"/>
    <x v="3"/>
    <x v="508"/>
    <x v="2"/>
    <n v="7"/>
    <n v="5061"/>
    <n v="759.15000000000009"/>
    <n v="4301.8500000000004"/>
    <n v="3615"/>
    <n v="686.85000000000014"/>
    <x v="13"/>
    <n v="4"/>
    <s v="April"/>
    <x v="0"/>
  </r>
  <r>
    <x v="2"/>
    <x v="4"/>
    <x v="4"/>
    <x v="3"/>
    <x v="509"/>
    <x v="4"/>
    <n v="12"/>
    <n v="21672"/>
    <n v="3250.8"/>
    <n v="18421.2"/>
    <n v="5418"/>
    <n v="13003.2"/>
    <x v="14"/>
    <n v="5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3F2D6C-0AAD-4AE7-8EB2-ECA598664498}" name="PivotTable3" cacheId="1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84" firstHeaderRow="0" firstDataRow="1" firstDataCol="1" rowPageCount="1" colPageCount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axis="axisRow" showAll="0">
      <items count="6">
        <item x="0"/>
        <item x="2"/>
        <item x="1"/>
        <item x="3"/>
        <item x="4"/>
        <item t="default"/>
      </items>
    </pivotField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dataField="1" showAll="0"/>
    <pivotField dataField="1" numFmtId="164" showAll="0"/>
    <pivotField dataField="1" numFmtId="164"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4" showAll="0"/>
    <pivotField numFmtId="1" showAll="0"/>
    <pivotField showAll="0"/>
    <pivotField axis="axisPage" showAll="0">
      <items count="3">
        <item x="1"/>
        <item x="0"/>
        <item t="default"/>
      </items>
    </pivotField>
  </pivotFields>
  <rowFields count="3">
    <field x="1"/>
    <field x="0"/>
    <field x="2"/>
  </rowFields>
  <rowItems count="181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>
      <x v="2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>
      <x v="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>
      <x v="4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5" item="1" hier="-1"/>
  </pageFields>
  <dataFields count="4">
    <dataField name="Sum of Gross Sales" fld="7" baseField="0" baseItem="0" numFmtId="164"/>
    <dataField name="Sum of Units Sold" fld="4" baseField="0" baseItem="0"/>
    <dataField name="Sum of Sale Price" fld="6" baseField="0" baseItem="0" numFmtId="164"/>
    <dataField name="Sum of Manufacturing Price" fld="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B8BA8-3A63-4CD0-8403-3522EB134E5F}" name="PivotTable4" cacheId="1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49" firstHeaderRow="0" firstDataRow="1" firstDataCol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axis="axisRow" showAll="0">
      <items count="6">
        <item x="0"/>
        <item sd="0" x="2"/>
        <item x="1"/>
        <item x="3"/>
        <item x="4"/>
        <item t="default"/>
      </items>
    </pivotField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dataField="1" showAll="0">
      <items count="511">
        <item x="471"/>
        <item x="81"/>
        <item x="148"/>
        <item x="352"/>
        <item x="318"/>
        <item x="269"/>
        <item x="105"/>
        <item x="474"/>
        <item x="73"/>
        <item x="103"/>
        <item x="497"/>
        <item x="483"/>
        <item x="424"/>
        <item x="138"/>
        <item x="460"/>
        <item x="458"/>
        <item x="15"/>
        <item x="459"/>
        <item x="343"/>
        <item x="78"/>
        <item x="306"/>
        <item x="50"/>
        <item x="311"/>
        <item x="360"/>
        <item x="393"/>
        <item x="13"/>
        <item x="156"/>
        <item x="448"/>
        <item x="339"/>
        <item x="70"/>
        <item x="18"/>
        <item x="402"/>
        <item x="296"/>
        <item x="373"/>
        <item x="293"/>
        <item x="472"/>
        <item x="453"/>
        <item x="297"/>
        <item x="363"/>
        <item x="302"/>
        <item x="434"/>
        <item x="243"/>
        <item x="374"/>
        <item x="267"/>
        <item x="271"/>
        <item x="505"/>
        <item x="53"/>
        <item x="501"/>
        <item x="354"/>
        <item x="336"/>
        <item x="102"/>
        <item x="492"/>
        <item x="238"/>
        <item x="20"/>
        <item x="205"/>
        <item x="396"/>
        <item x="195"/>
        <item x="208"/>
        <item x="321"/>
        <item x="173"/>
        <item x="445"/>
        <item x="295"/>
        <item x="365"/>
        <item x="259"/>
        <item x="350"/>
        <item x="290"/>
        <item x="185"/>
        <item x="437"/>
        <item x="482"/>
        <item x="256"/>
        <item x="14"/>
        <item x="422"/>
        <item x="294"/>
        <item x="44"/>
        <item x="361"/>
        <item x="275"/>
        <item x="392"/>
        <item x="452"/>
        <item x="91"/>
        <item x="61"/>
        <item x="151"/>
        <item x="406"/>
        <item x="284"/>
        <item x="353"/>
        <item x="112"/>
        <item x="86"/>
        <item x="477"/>
        <item x="190"/>
        <item x="370"/>
        <item x="274"/>
        <item x="278"/>
        <item x="177"/>
        <item x="508"/>
        <item x="64"/>
        <item x="135"/>
        <item x="79"/>
        <item x="67"/>
        <item x="52"/>
        <item x="65"/>
        <item x="21"/>
        <item x="355"/>
        <item x="378"/>
        <item x="143"/>
        <item x="465"/>
        <item x="197"/>
        <item x="299"/>
        <item x="92"/>
        <item x="334"/>
        <item x="129"/>
        <item x="359"/>
        <item x="189"/>
        <item x="504"/>
        <item x="155"/>
        <item x="384"/>
        <item x="330"/>
        <item x="327"/>
        <item x="19"/>
        <item x="403"/>
        <item x="211"/>
        <item x="3"/>
        <item x="413"/>
        <item x="114"/>
        <item x="25"/>
        <item x="500"/>
        <item x="89"/>
        <item x="6"/>
        <item x="71"/>
        <item x="109"/>
        <item x="74"/>
        <item x="401"/>
        <item x="217"/>
        <item x="11"/>
        <item x="261"/>
        <item x="332"/>
        <item x="337"/>
        <item x="16"/>
        <item x="212"/>
        <item x="435"/>
        <item x="75"/>
        <item x="170"/>
        <item x="265"/>
        <item x="230"/>
        <item x="375"/>
        <item x="17"/>
        <item x="467"/>
        <item x="449"/>
        <item x="171"/>
        <item x="466"/>
        <item x="43"/>
        <item x="235"/>
        <item x="200"/>
        <item x="338"/>
        <item x="98"/>
        <item x="150"/>
        <item x="158"/>
        <item x="99"/>
        <item x="491"/>
        <item x="303"/>
        <item x="281"/>
        <item x="179"/>
        <item x="106"/>
        <item x="279"/>
        <item x="168"/>
        <item x="207"/>
        <item x="266"/>
        <item x="385"/>
        <item x="167"/>
        <item x="237"/>
        <item x="141"/>
        <item x="84"/>
        <item x="23"/>
        <item x="229"/>
        <item x="493"/>
        <item x="161"/>
        <item x="489"/>
        <item x="498"/>
        <item x="479"/>
        <item x="411"/>
        <item x="451"/>
        <item x="417"/>
        <item x="371"/>
        <item x="470"/>
        <item x="47"/>
        <item x="221"/>
        <item x="315"/>
        <item x="187"/>
        <item x="418"/>
        <item x="108"/>
        <item x="439"/>
        <item x="201"/>
        <item x="280"/>
        <item x="236"/>
        <item x="202"/>
        <item x="323"/>
        <item x="487"/>
        <item x="268"/>
        <item x="277"/>
        <item x="118"/>
        <item x="80"/>
        <item x="436"/>
        <item x="180"/>
        <item x="320"/>
        <item x="1"/>
        <item x="316"/>
        <item x="45"/>
        <item x="231"/>
        <item x="204"/>
        <item x="326"/>
        <item x="415"/>
        <item x="272"/>
        <item x="282"/>
        <item x="507"/>
        <item x="123"/>
        <item x="162"/>
        <item x="301"/>
        <item x="58"/>
        <item x="175"/>
        <item x="188"/>
        <item x="463"/>
        <item x="419"/>
        <item x="54"/>
        <item x="214"/>
        <item x="252"/>
        <item x="144"/>
        <item x="258"/>
        <item x="400"/>
        <item x="440"/>
        <item x="49"/>
        <item x="213"/>
        <item x="152"/>
        <item x="346"/>
        <item x="430"/>
        <item x="28"/>
        <item x="216"/>
        <item x="220"/>
        <item x="5"/>
        <item x="62"/>
        <item x="300"/>
        <item x="34"/>
        <item x="219"/>
        <item x="429"/>
        <item x="251"/>
        <item x="270"/>
        <item x="9"/>
        <item x="381"/>
        <item x="276"/>
        <item x="169"/>
        <item x="447"/>
        <item x="85"/>
        <item x="122"/>
        <item x="481"/>
        <item x="199"/>
        <item x="335"/>
        <item x="239"/>
        <item x="444"/>
        <item x="414"/>
        <item x="356"/>
        <item x="285"/>
        <item x="183"/>
        <item x="309"/>
        <item x="494"/>
        <item x="0"/>
        <item x="342"/>
        <item x="128"/>
        <item x="263"/>
        <item x="255"/>
        <item x="87"/>
        <item x="305"/>
        <item x="225"/>
        <item x="166"/>
        <item x="39"/>
        <item x="333"/>
        <item x="247"/>
        <item x="119"/>
        <item x="410"/>
        <item x="24"/>
        <item x="473"/>
        <item x="90"/>
        <item x="476"/>
        <item x="395"/>
        <item x="240"/>
        <item x="228"/>
        <item x="76"/>
        <item x="226"/>
        <item x="130"/>
        <item x="242"/>
        <item x="462"/>
        <item x="455"/>
        <item x="407"/>
        <item x="121"/>
        <item x="317"/>
        <item x="160"/>
        <item x="93"/>
        <item x="433"/>
        <item x="117"/>
        <item x="191"/>
        <item x="29"/>
        <item x="509"/>
        <item x="394"/>
        <item x="27"/>
        <item x="66"/>
        <item x="59"/>
        <item x="233"/>
        <item x="308"/>
        <item x="46"/>
        <item x="140"/>
        <item x="157"/>
        <item x="328"/>
        <item x="364"/>
        <item x="127"/>
        <item x="232"/>
        <item x="8"/>
        <item x="116"/>
        <item x="159"/>
        <item x="94"/>
        <item x="480"/>
        <item x="96"/>
        <item x="287"/>
        <item x="377"/>
        <item x="104"/>
        <item x="125"/>
        <item x="289"/>
        <item x="113"/>
        <item x="37"/>
        <item x="349"/>
        <item x="324"/>
        <item x="115"/>
        <item x="139"/>
        <item x="245"/>
        <item x="390"/>
        <item x="224"/>
        <item x="77"/>
        <item x="32"/>
        <item x="499"/>
        <item x="124"/>
        <item x="97"/>
        <item x="464"/>
        <item x="137"/>
        <item x="210"/>
        <item x="133"/>
        <item x="368"/>
        <item x="331"/>
        <item x="348"/>
        <item x="149"/>
        <item x="222"/>
        <item x="257"/>
        <item x="72"/>
        <item x="249"/>
        <item x="386"/>
        <item x="420"/>
        <item x="322"/>
        <item x="194"/>
        <item x="254"/>
        <item x="298"/>
        <item x="193"/>
        <item x="40"/>
        <item x="82"/>
        <item x="12"/>
        <item x="416"/>
        <item x="35"/>
        <item x="26"/>
        <item x="55"/>
        <item x="405"/>
        <item x="383"/>
        <item x="30"/>
        <item x="351"/>
        <item x="154"/>
        <item x="2"/>
        <item x="244"/>
        <item x="227"/>
        <item x="56"/>
        <item x="241"/>
        <item x="478"/>
        <item x="469"/>
        <item x="329"/>
        <item x="366"/>
        <item x="438"/>
        <item x="134"/>
        <item x="107"/>
        <item x="357"/>
        <item x="42"/>
        <item x="203"/>
        <item x="209"/>
        <item x="468"/>
        <item x="57"/>
        <item x="347"/>
        <item x="307"/>
        <item x="184"/>
        <item x="344"/>
        <item x="292"/>
        <item x="234"/>
        <item x="178"/>
        <item x="163"/>
        <item x="88"/>
        <item x="182"/>
        <item x="423"/>
        <item x="389"/>
        <item x="286"/>
        <item x="404"/>
        <item x="313"/>
        <item x="408"/>
        <item x="388"/>
        <item x="461"/>
        <item x="165"/>
        <item x="120"/>
        <item x="223"/>
        <item x="503"/>
        <item x="380"/>
        <item x="283"/>
        <item x="4"/>
        <item x="22"/>
        <item x="488"/>
        <item x="132"/>
        <item x="174"/>
        <item x="60"/>
        <item x="246"/>
        <item x="273"/>
        <item x="7"/>
        <item x="427"/>
        <item x="48"/>
        <item x="372"/>
        <item x="495"/>
        <item x="484"/>
        <item x="486"/>
        <item x="426"/>
        <item x="496"/>
        <item x="312"/>
        <item x="432"/>
        <item x="369"/>
        <item x="456"/>
        <item x="111"/>
        <item x="454"/>
        <item x="186"/>
        <item x="340"/>
        <item x="399"/>
        <item x="443"/>
        <item x="441"/>
        <item x="153"/>
        <item x="325"/>
        <item x="428"/>
        <item x="192"/>
        <item x="358"/>
        <item x="10"/>
        <item x="51"/>
        <item x="341"/>
        <item x="164"/>
        <item x="446"/>
        <item x="382"/>
        <item x="442"/>
        <item x="215"/>
        <item x="95"/>
        <item x="409"/>
        <item x="262"/>
        <item x="36"/>
        <item x="218"/>
        <item x="431"/>
        <item x="253"/>
        <item x="490"/>
        <item x="172"/>
        <item x="310"/>
        <item x="391"/>
        <item x="362"/>
        <item x="379"/>
        <item x="31"/>
        <item x="502"/>
        <item x="198"/>
        <item x="33"/>
        <item x="126"/>
        <item x="136"/>
        <item x="83"/>
        <item x="196"/>
        <item x="264"/>
        <item x="101"/>
        <item x="485"/>
        <item x="68"/>
        <item x="291"/>
        <item x="475"/>
        <item x="145"/>
        <item x="250"/>
        <item x="397"/>
        <item x="506"/>
        <item x="100"/>
        <item x="147"/>
        <item x="181"/>
        <item x="288"/>
        <item x="457"/>
        <item x="398"/>
        <item x="376"/>
        <item x="260"/>
        <item x="425"/>
        <item x="345"/>
        <item x="146"/>
        <item x="412"/>
        <item x="248"/>
        <item x="367"/>
        <item x="176"/>
        <item x="314"/>
        <item x="319"/>
        <item x="206"/>
        <item x="304"/>
        <item x="131"/>
        <item x="69"/>
        <item x="421"/>
        <item x="41"/>
        <item x="450"/>
        <item x="387"/>
        <item x="38"/>
        <item x="110"/>
        <item x="142"/>
        <item x="63"/>
        <item t="default"/>
      </items>
    </pivotField>
    <pivotField numFmtId="164" showAll="0"/>
    <pivotField dataField="1"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4" showAll="0"/>
    <pivotField numFmtId="1" showAll="0"/>
    <pivotField showAll="0"/>
    <pivotField showAll="0">
      <items count="3">
        <item x="1"/>
        <item x="0"/>
        <item t="default"/>
      </items>
    </pivotField>
  </pivotFields>
  <rowFields count="3">
    <field x="1"/>
    <field x="0"/>
    <field x="2"/>
  </rowFields>
  <rowItems count="146">
    <i>
      <x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>
      <x v="1"/>
    </i>
    <i>
      <x v="2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>
      <x v="3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>
      <x v="4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1">
      <x v="3"/>
    </i>
    <i r="2">
      <x/>
    </i>
    <i r="2">
      <x v="1"/>
    </i>
    <i r="2">
      <x v="2"/>
    </i>
    <i r="2">
      <x v="3"/>
    </i>
    <i r="2">
      <x v="4"/>
    </i>
    <i r="2">
      <x v="5"/>
    </i>
    <i r="1">
      <x v="4"/>
    </i>
    <i r="2">
      <x/>
    </i>
    <i r="2">
      <x v="1"/>
    </i>
    <i r="2">
      <x v="2"/>
    </i>
    <i r="2">
      <x v="3"/>
    </i>
    <i r="2">
      <x v="4"/>
    </i>
    <i r="2"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Units Sold" fld="4" baseField="0" baseItem="0"/>
    <dataField name="Sum of  Sales" fld="9" baseField="0" baseItem="0" numFmtId="164"/>
    <dataField name="Sum of Sale Price" fld="6" baseField="0" baseItem="0" numFmtId="164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2CB238-F810-478E-ABF3-68B9C25CF458}" name="PivotTable2" cacheId="1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KY22" firstHeaderRow="1" firstDataRow="3" firstDataCol="1" rowPageCount="1" colPageCount="1"/>
  <pivotFields count="16">
    <pivotField axis="axisRow" showAll="0">
      <items count="6">
        <item x="2"/>
        <item x="3"/>
        <item x="0"/>
        <item x="1"/>
        <item x="4"/>
        <item t="default"/>
      </items>
    </pivotField>
    <pivotField axis="axisRow" showAll="0">
      <items count="6">
        <item x="0"/>
        <item sd="0" x="2"/>
        <item sd="0" x="1"/>
        <item sd="0" x="3"/>
        <item x="4"/>
        <item t="default"/>
      </items>
    </pivotField>
    <pivotField showAll="0"/>
    <pivotField showAll="0"/>
    <pivotField axis="axisCol" showAll="0">
      <items count="511">
        <item x="471"/>
        <item x="81"/>
        <item x="148"/>
        <item x="352"/>
        <item x="318"/>
        <item x="269"/>
        <item x="105"/>
        <item x="474"/>
        <item x="73"/>
        <item x="103"/>
        <item x="497"/>
        <item x="483"/>
        <item x="424"/>
        <item x="138"/>
        <item x="460"/>
        <item x="458"/>
        <item x="15"/>
        <item x="459"/>
        <item x="343"/>
        <item x="78"/>
        <item x="306"/>
        <item x="50"/>
        <item x="311"/>
        <item x="360"/>
        <item x="393"/>
        <item x="13"/>
        <item x="156"/>
        <item x="448"/>
        <item x="339"/>
        <item x="70"/>
        <item x="18"/>
        <item x="402"/>
        <item x="296"/>
        <item x="373"/>
        <item x="293"/>
        <item x="472"/>
        <item x="453"/>
        <item x="297"/>
        <item x="363"/>
        <item x="302"/>
        <item x="434"/>
        <item x="243"/>
        <item x="374"/>
        <item x="267"/>
        <item x="271"/>
        <item x="505"/>
        <item x="53"/>
        <item x="501"/>
        <item x="354"/>
        <item x="336"/>
        <item x="102"/>
        <item x="492"/>
        <item x="238"/>
        <item x="20"/>
        <item x="205"/>
        <item x="396"/>
        <item x="195"/>
        <item x="208"/>
        <item x="321"/>
        <item x="173"/>
        <item x="445"/>
        <item x="295"/>
        <item x="365"/>
        <item x="259"/>
        <item x="350"/>
        <item x="290"/>
        <item x="185"/>
        <item x="437"/>
        <item x="482"/>
        <item x="256"/>
        <item x="14"/>
        <item x="422"/>
        <item x="294"/>
        <item x="44"/>
        <item x="361"/>
        <item x="275"/>
        <item x="392"/>
        <item x="452"/>
        <item x="91"/>
        <item x="61"/>
        <item x="151"/>
        <item x="406"/>
        <item x="284"/>
        <item x="353"/>
        <item x="112"/>
        <item x="86"/>
        <item x="477"/>
        <item x="190"/>
        <item x="370"/>
        <item x="274"/>
        <item x="278"/>
        <item x="177"/>
        <item x="508"/>
        <item x="64"/>
        <item x="135"/>
        <item x="79"/>
        <item x="67"/>
        <item x="52"/>
        <item x="65"/>
        <item x="21"/>
        <item x="355"/>
        <item x="378"/>
        <item x="143"/>
        <item x="465"/>
        <item x="197"/>
        <item x="299"/>
        <item x="92"/>
        <item x="334"/>
        <item x="129"/>
        <item x="359"/>
        <item x="189"/>
        <item x="504"/>
        <item x="155"/>
        <item x="384"/>
        <item x="330"/>
        <item x="327"/>
        <item x="19"/>
        <item x="403"/>
        <item x="211"/>
        <item x="3"/>
        <item x="413"/>
        <item x="114"/>
        <item x="25"/>
        <item x="500"/>
        <item x="89"/>
        <item x="6"/>
        <item x="71"/>
        <item x="109"/>
        <item x="74"/>
        <item x="401"/>
        <item x="217"/>
        <item x="11"/>
        <item x="261"/>
        <item x="332"/>
        <item x="337"/>
        <item x="16"/>
        <item x="212"/>
        <item x="435"/>
        <item x="75"/>
        <item x="170"/>
        <item x="265"/>
        <item x="230"/>
        <item x="375"/>
        <item x="17"/>
        <item x="467"/>
        <item x="449"/>
        <item x="171"/>
        <item x="466"/>
        <item x="43"/>
        <item x="235"/>
        <item x="200"/>
        <item x="338"/>
        <item x="98"/>
        <item x="150"/>
        <item x="158"/>
        <item x="99"/>
        <item x="491"/>
        <item x="303"/>
        <item x="281"/>
        <item x="179"/>
        <item x="106"/>
        <item x="279"/>
        <item x="168"/>
        <item x="207"/>
        <item x="266"/>
        <item x="385"/>
        <item x="167"/>
        <item x="237"/>
        <item x="141"/>
        <item x="84"/>
        <item x="23"/>
        <item x="229"/>
        <item x="493"/>
        <item x="161"/>
        <item x="489"/>
        <item x="498"/>
        <item x="479"/>
        <item x="411"/>
        <item x="451"/>
        <item x="417"/>
        <item x="371"/>
        <item x="470"/>
        <item x="47"/>
        <item x="221"/>
        <item x="315"/>
        <item x="187"/>
        <item x="418"/>
        <item x="108"/>
        <item x="439"/>
        <item x="201"/>
        <item x="280"/>
        <item x="236"/>
        <item x="202"/>
        <item x="323"/>
        <item x="487"/>
        <item x="268"/>
        <item x="277"/>
        <item x="118"/>
        <item x="80"/>
        <item x="436"/>
        <item x="180"/>
        <item x="320"/>
        <item x="1"/>
        <item x="316"/>
        <item x="45"/>
        <item x="231"/>
        <item x="204"/>
        <item x="326"/>
        <item x="415"/>
        <item x="272"/>
        <item x="282"/>
        <item x="507"/>
        <item x="123"/>
        <item x="162"/>
        <item x="301"/>
        <item x="58"/>
        <item x="175"/>
        <item x="188"/>
        <item x="463"/>
        <item x="419"/>
        <item x="54"/>
        <item x="214"/>
        <item x="252"/>
        <item x="144"/>
        <item x="258"/>
        <item x="400"/>
        <item x="440"/>
        <item x="49"/>
        <item x="213"/>
        <item x="152"/>
        <item x="346"/>
        <item x="430"/>
        <item x="28"/>
        <item x="216"/>
        <item x="220"/>
        <item x="5"/>
        <item x="62"/>
        <item x="300"/>
        <item x="34"/>
        <item x="219"/>
        <item x="429"/>
        <item x="251"/>
        <item x="270"/>
        <item x="9"/>
        <item x="381"/>
        <item x="276"/>
        <item x="169"/>
        <item x="447"/>
        <item x="85"/>
        <item x="122"/>
        <item x="481"/>
        <item x="199"/>
        <item x="335"/>
        <item x="239"/>
        <item x="444"/>
        <item x="414"/>
        <item x="356"/>
        <item x="285"/>
        <item x="183"/>
        <item x="309"/>
        <item x="494"/>
        <item x="0"/>
        <item x="342"/>
        <item x="128"/>
        <item x="263"/>
        <item x="255"/>
        <item x="87"/>
        <item x="305"/>
        <item x="225"/>
        <item x="166"/>
        <item x="39"/>
        <item x="333"/>
        <item x="247"/>
        <item x="119"/>
        <item x="410"/>
        <item x="24"/>
        <item x="473"/>
        <item x="90"/>
        <item x="476"/>
        <item x="395"/>
        <item x="240"/>
        <item x="228"/>
        <item x="76"/>
        <item x="226"/>
        <item x="130"/>
        <item x="242"/>
        <item x="462"/>
        <item x="455"/>
        <item x="407"/>
        <item x="121"/>
        <item x="317"/>
        <item x="160"/>
        <item x="93"/>
        <item x="433"/>
        <item x="117"/>
        <item x="191"/>
        <item x="29"/>
        <item x="509"/>
        <item x="394"/>
        <item x="27"/>
        <item x="66"/>
        <item x="59"/>
        <item x="233"/>
        <item x="308"/>
        <item x="46"/>
        <item x="140"/>
        <item x="157"/>
        <item x="328"/>
        <item x="364"/>
        <item x="127"/>
        <item x="232"/>
        <item x="8"/>
        <item x="116"/>
        <item x="159"/>
        <item x="94"/>
        <item x="480"/>
        <item x="96"/>
        <item x="287"/>
        <item x="377"/>
        <item x="104"/>
        <item x="125"/>
        <item x="289"/>
        <item x="113"/>
        <item x="37"/>
        <item x="349"/>
        <item x="324"/>
        <item x="115"/>
        <item x="139"/>
        <item x="245"/>
        <item x="390"/>
        <item x="224"/>
        <item x="77"/>
        <item x="32"/>
        <item x="499"/>
        <item x="124"/>
        <item x="97"/>
        <item x="464"/>
        <item x="137"/>
        <item x="210"/>
        <item x="133"/>
        <item x="368"/>
        <item x="331"/>
        <item x="348"/>
        <item x="149"/>
        <item x="222"/>
        <item x="257"/>
        <item x="72"/>
        <item x="249"/>
        <item x="386"/>
        <item x="420"/>
        <item x="322"/>
        <item x="194"/>
        <item x="254"/>
        <item x="298"/>
        <item x="193"/>
        <item x="40"/>
        <item x="82"/>
        <item x="12"/>
        <item x="416"/>
        <item x="35"/>
        <item x="26"/>
        <item x="55"/>
        <item x="405"/>
        <item x="383"/>
        <item x="30"/>
        <item x="351"/>
        <item x="154"/>
        <item x="2"/>
        <item x="244"/>
        <item x="227"/>
        <item x="56"/>
        <item x="241"/>
        <item x="478"/>
        <item x="469"/>
        <item x="329"/>
        <item x="366"/>
        <item x="438"/>
        <item x="134"/>
        <item x="107"/>
        <item x="357"/>
        <item x="42"/>
        <item x="203"/>
        <item x="209"/>
        <item x="468"/>
        <item x="57"/>
        <item x="347"/>
        <item x="307"/>
        <item x="184"/>
        <item x="344"/>
        <item x="292"/>
        <item x="234"/>
        <item x="178"/>
        <item x="163"/>
        <item x="88"/>
        <item x="182"/>
        <item x="423"/>
        <item x="389"/>
        <item x="286"/>
        <item x="404"/>
        <item x="313"/>
        <item x="408"/>
        <item x="388"/>
        <item x="461"/>
        <item x="165"/>
        <item x="120"/>
        <item x="223"/>
        <item x="503"/>
        <item x="380"/>
        <item x="283"/>
        <item x="4"/>
        <item x="22"/>
        <item x="488"/>
        <item x="132"/>
        <item x="174"/>
        <item x="60"/>
        <item x="246"/>
        <item x="273"/>
        <item x="7"/>
        <item x="427"/>
        <item x="48"/>
        <item x="372"/>
        <item x="495"/>
        <item x="484"/>
        <item x="486"/>
        <item x="426"/>
        <item x="496"/>
        <item x="312"/>
        <item x="432"/>
        <item x="369"/>
        <item x="456"/>
        <item x="111"/>
        <item x="454"/>
        <item x="186"/>
        <item x="340"/>
        <item x="399"/>
        <item x="443"/>
        <item x="441"/>
        <item x="153"/>
        <item x="325"/>
        <item x="428"/>
        <item x="192"/>
        <item x="358"/>
        <item x="10"/>
        <item x="51"/>
        <item x="341"/>
        <item x="164"/>
        <item x="446"/>
        <item x="382"/>
        <item x="442"/>
        <item x="215"/>
        <item x="95"/>
        <item x="409"/>
        <item x="262"/>
        <item x="36"/>
        <item x="218"/>
        <item x="431"/>
        <item x="253"/>
        <item x="490"/>
        <item x="172"/>
        <item x="310"/>
        <item x="391"/>
        <item x="362"/>
        <item x="379"/>
        <item x="31"/>
        <item x="502"/>
        <item x="198"/>
        <item x="33"/>
        <item x="126"/>
        <item x="136"/>
        <item x="83"/>
        <item x="196"/>
        <item x="264"/>
        <item x="101"/>
        <item x="485"/>
        <item x="68"/>
        <item x="291"/>
        <item x="475"/>
        <item x="145"/>
        <item x="250"/>
        <item x="397"/>
        <item x="506"/>
        <item x="100"/>
        <item x="147"/>
        <item x="181"/>
        <item x="288"/>
        <item x="457"/>
        <item x="398"/>
        <item x="376"/>
        <item x="260"/>
        <item x="425"/>
        <item x="345"/>
        <item x="146"/>
        <item x="412"/>
        <item x="248"/>
        <item x="367"/>
        <item x="176"/>
        <item x="314"/>
        <item x="319"/>
        <item x="206"/>
        <item x="304"/>
        <item x="131"/>
        <item x="69"/>
        <item x="421"/>
        <item x="41"/>
        <item x="450"/>
        <item x="387"/>
        <item x="38"/>
        <item x="110"/>
        <item x="142"/>
        <item x="63"/>
        <item t="default"/>
      </items>
    </pivotField>
    <pivotField axis="axisCol" dataField="1" numFmtId="164" showAll="0">
      <items count="7">
        <item x="0"/>
        <item x="1"/>
        <item x="2"/>
        <item x="3"/>
        <item x="4"/>
        <item x="5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4" showAll="0"/>
    <pivotField numFmtId="1" showAll="0"/>
    <pivotField showAll="0"/>
    <pivotField axis="axisPage" showAll="0">
      <items count="3">
        <item x="1"/>
        <item x="0"/>
        <item t="default"/>
      </items>
    </pivotField>
  </pivotFields>
  <rowFields count="2">
    <field x="1"/>
    <field x="0"/>
  </rowFields>
  <rowItems count="16">
    <i>
      <x/>
    </i>
    <i r="1">
      <x/>
    </i>
    <i r="1">
      <x v="1"/>
    </i>
    <i r="1">
      <x v="2"/>
    </i>
    <i r="1">
      <x v="3"/>
    </i>
    <i r="1">
      <x v="4"/>
    </i>
    <i>
      <x v="1"/>
    </i>
    <i>
      <x v="2"/>
    </i>
    <i>
      <x v="3"/>
    </i>
    <i>
      <x v="4"/>
    </i>
    <i r="1">
      <x/>
    </i>
    <i r="1">
      <x v="1"/>
    </i>
    <i r="1">
      <x v="2"/>
    </i>
    <i r="1">
      <x v="3"/>
    </i>
    <i r="1">
      <x v="4"/>
    </i>
    <i t="grand">
      <x/>
    </i>
  </rowItems>
  <colFields count="2">
    <field x="4"/>
    <field x="5"/>
  </colFields>
  <colItems count="310">
    <i>
      <x v="1"/>
      <x/>
    </i>
    <i r="1">
      <x v="4"/>
    </i>
    <i t="default">
      <x v="1"/>
    </i>
    <i>
      <x v="8"/>
      <x/>
    </i>
    <i t="default">
      <x v="8"/>
    </i>
    <i>
      <x v="9"/>
      <x v="4"/>
    </i>
    <i t="default">
      <x v="9"/>
    </i>
    <i>
      <x v="10"/>
      <x v="2"/>
    </i>
    <i r="1">
      <x v="4"/>
    </i>
    <i t="default">
      <x v="10"/>
    </i>
    <i>
      <x v="11"/>
      <x v="3"/>
    </i>
    <i r="1">
      <x v="4"/>
    </i>
    <i t="default">
      <x v="11"/>
    </i>
    <i>
      <x v="18"/>
      <x v="5"/>
    </i>
    <i t="default">
      <x v="18"/>
    </i>
    <i>
      <x v="19"/>
      <x v="5"/>
    </i>
    <i t="default">
      <x v="19"/>
    </i>
    <i>
      <x v="20"/>
      <x v="1"/>
    </i>
    <i t="default">
      <x v="20"/>
    </i>
    <i>
      <x v="21"/>
      <x/>
    </i>
    <i t="default">
      <x v="21"/>
    </i>
    <i>
      <x v="22"/>
      <x v="1"/>
    </i>
    <i t="default">
      <x v="22"/>
    </i>
    <i>
      <x v="24"/>
      <x v="3"/>
    </i>
    <i r="1">
      <x v="5"/>
    </i>
    <i t="default">
      <x v="24"/>
    </i>
    <i>
      <x v="25"/>
      <x v="1"/>
    </i>
    <i r="1">
      <x v="3"/>
    </i>
    <i t="default">
      <x v="25"/>
    </i>
    <i>
      <x v="26"/>
      <x v="4"/>
    </i>
    <i t="default">
      <x v="26"/>
    </i>
    <i>
      <x v="30"/>
      <x/>
    </i>
    <i r="1">
      <x v="2"/>
    </i>
    <i t="default">
      <x v="30"/>
    </i>
    <i>
      <x v="31"/>
      <x v="2"/>
    </i>
    <i t="default">
      <x v="31"/>
    </i>
    <i>
      <x v="34"/>
      <x/>
    </i>
    <i r="1">
      <x v="2"/>
    </i>
    <i r="1">
      <x v="3"/>
    </i>
    <i t="default">
      <x v="34"/>
    </i>
    <i>
      <x v="40"/>
      <x/>
    </i>
    <i t="default">
      <x v="40"/>
    </i>
    <i>
      <x v="46"/>
      <x/>
    </i>
    <i r="1">
      <x v="4"/>
    </i>
    <i t="default">
      <x v="46"/>
    </i>
    <i>
      <x v="50"/>
      <x v="3"/>
    </i>
    <i t="default">
      <x v="50"/>
    </i>
    <i>
      <x v="53"/>
      <x v="2"/>
    </i>
    <i t="default">
      <x v="53"/>
    </i>
    <i>
      <x v="63"/>
      <x v="3"/>
    </i>
    <i t="default">
      <x v="63"/>
    </i>
    <i>
      <x v="71"/>
      <x v="4"/>
    </i>
    <i t="default">
      <x v="71"/>
    </i>
    <i>
      <x v="76"/>
      <x v="3"/>
    </i>
    <i t="default">
      <x v="76"/>
    </i>
    <i>
      <x v="77"/>
      <x v="3"/>
    </i>
    <i t="default">
      <x v="77"/>
    </i>
    <i>
      <x v="79"/>
      <x v="1"/>
    </i>
    <i r="1">
      <x v="3"/>
    </i>
    <i t="default">
      <x v="79"/>
    </i>
    <i>
      <x v="80"/>
      <x v="2"/>
    </i>
    <i r="1">
      <x v="5"/>
    </i>
    <i t="default">
      <x v="80"/>
    </i>
    <i>
      <x v="87"/>
      <x v="2"/>
    </i>
    <i r="1">
      <x v="3"/>
    </i>
    <i t="default">
      <x v="87"/>
    </i>
    <i>
      <x v="91"/>
      <x v="1"/>
    </i>
    <i t="default">
      <x v="91"/>
    </i>
    <i>
      <x v="93"/>
      <x v="2"/>
    </i>
    <i r="1">
      <x v="5"/>
    </i>
    <i t="default">
      <x v="93"/>
    </i>
    <i>
      <x v="94"/>
      <x v="3"/>
    </i>
    <i t="default">
      <x v="94"/>
    </i>
    <i>
      <x v="97"/>
      <x/>
    </i>
    <i r="1">
      <x v="2"/>
    </i>
    <i t="default">
      <x v="97"/>
    </i>
    <i>
      <x v="99"/>
      <x v="2"/>
    </i>
    <i t="default">
      <x v="99"/>
    </i>
    <i>
      <x v="105"/>
      <x v="4"/>
    </i>
    <i t="default">
      <x v="105"/>
    </i>
    <i>
      <x v="106"/>
      <x v="2"/>
    </i>
    <i r="1">
      <x v="3"/>
    </i>
    <i t="default">
      <x v="106"/>
    </i>
    <i>
      <x v="118"/>
      <x/>
    </i>
    <i t="default">
      <x v="118"/>
    </i>
    <i>
      <x v="121"/>
      <x/>
    </i>
    <i t="default">
      <x v="121"/>
    </i>
    <i>
      <x v="122"/>
      <x v="2"/>
    </i>
    <i t="default">
      <x v="122"/>
    </i>
    <i>
      <x v="129"/>
      <x v="5"/>
    </i>
    <i t="default">
      <x v="129"/>
    </i>
    <i>
      <x v="133"/>
      <x v="5"/>
    </i>
    <i t="default">
      <x v="133"/>
    </i>
    <i>
      <x v="140"/>
      <x v="5"/>
    </i>
    <i t="default">
      <x v="140"/>
    </i>
    <i>
      <x v="142"/>
      <x v="4"/>
    </i>
    <i t="default">
      <x v="142"/>
    </i>
    <i>
      <x v="146"/>
      <x/>
    </i>
    <i t="default">
      <x v="146"/>
    </i>
    <i>
      <x v="147"/>
      <x/>
    </i>
    <i t="default">
      <x v="147"/>
    </i>
    <i>
      <x v="149"/>
      <x v="2"/>
    </i>
    <i t="default">
      <x v="149"/>
    </i>
    <i>
      <x v="150"/>
      <x v="3"/>
    </i>
    <i t="default">
      <x v="150"/>
    </i>
    <i>
      <x v="159"/>
      <x v="1"/>
    </i>
    <i t="default">
      <x v="159"/>
    </i>
    <i>
      <x v="166"/>
      <x v="2"/>
    </i>
    <i r="1">
      <x v="4"/>
    </i>
    <i t="default">
      <x v="166"/>
    </i>
    <i>
      <x v="173"/>
      <x v="1"/>
    </i>
    <i r="1">
      <x v="5"/>
    </i>
    <i t="default">
      <x v="173"/>
    </i>
    <i>
      <x v="177"/>
      <x v="1"/>
    </i>
    <i t="default">
      <x v="177"/>
    </i>
    <i>
      <x v="180"/>
      <x/>
    </i>
    <i r="1">
      <x v="2"/>
    </i>
    <i t="default">
      <x v="180"/>
    </i>
    <i>
      <x v="183"/>
      <x v="3"/>
    </i>
    <i r="1">
      <x v="4"/>
    </i>
    <i t="default">
      <x v="183"/>
    </i>
    <i>
      <x v="185"/>
      <x v="2"/>
    </i>
    <i r="1">
      <x v="5"/>
    </i>
    <i t="default">
      <x v="185"/>
    </i>
    <i>
      <x v="192"/>
      <x v="4"/>
    </i>
    <i t="default">
      <x v="192"/>
    </i>
    <i>
      <x v="194"/>
      <x v="4"/>
    </i>
    <i t="default">
      <x v="194"/>
    </i>
    <i>
      <x v="196"/>
      <x v="1"/>
    </i>
    <i t="default">
      <x v="196"/>
    </i>
    <i>
      <x v="214"/>
      <x v="5"/>
    </i>
    <i t="default">
      <x v="214"/>
    </i>
    <i>
      <x v="217"/>
      <x v="2"/>
    </i>
    <i r="1">
      <x v="4"/>
    </i>
    <i t="default">
      <x v="217"/>
    </i>
    <i>
      <x v="221"/>
      <x v="1"/>
    </i>
    <i r="1">
      <x v="5"/>
    </i>
    <i t="default">
      <x v="221"/>
    </i>
    <i>
      <x v="222"/>
      <x v="2"/>
    </i>
    <i t="default">
      <x v="222"/>
    </i>
    <i>
      <x v="224"/>
      <x v="3"/>
    </i>
    <i t="default">
      <x v="224"/>
    </i>
    <i>
      <x v="230"/>
      <x/>
    </i>
    <i t="default">
      <x v="230"/>
    </i>
    <i>
      <x v="236"/>
      <x v="2"/>
    </i>
    <i r="1">
      <x v="4"/>
    </i>
    <i t="default">
      <x v="236"/>
    </i>
    <i>
      <x v="238"/>
      <x v="4"/>
    </i>
    <i t="default">
      <x v="238"/>
    </i>
    <i>
      <x v="244"/>
      <x/>
    </i>
    <i t="default">
      <x v="244"/>
    </i>
    <i>
      <x v="259"/>
      <x v="1"/>
    </i>
    <i t="default">
      <x v="259"/>
    </i>
    <i>
      <x v="266"/>
      <x v="1"/>
    </i>
    <i t="default">
      <x v="266"/>
    </i>
    <i>
      <x v="274"/>
      <x v="1"/>
    </i>
    <i r="1">
      <x v="2"/>
    </i>
    <i t="default">
      <x v="274"/>
    </i>
    <i>
      <x v="275"/>
      <x v="2"/>
    </i>
    <i t="default">
      <x v="275"/>
    </i>
    <i>
      <x v="276"/>
      <x v="1"/>
    </i>
    <i r="1">
      <x v="5"/>
    </i>
    <i t="default">
      <x v="276"/>
    </i>
    <i>
      <x v="281"/>
      <x v="2"/>
    </i>
    <i r="1">
      <x v="5"/>
    </i>
    <i t="default">
      <x v="281"/>
    </i>
    <i>
      <x v="283"/>
      <x v="1"/>
    </i>
    <i r="1">
      <x v="2"/>
    </i>
    <i t="default">
      <x v="283"/>
    </i>
    <i>
      <x v="284"/>
      <x v="2"/>
    </i>
    <i t="default">
      <x v="284"/>
    </i>
    <i>
      <x v="287"/>
      <x v="5"/>
    </i>
    <i t="default">
      <x v="287"/>
    </i>
    <i>
      <x v="290"/>
      <x v="2"/>
    </i>
    <i t="default">
      <x v="290"/>
    </i>
    <i>
      <x v="291"/>
      <x v="5"/>
    </i>
    <i t="default">
      <x v="291"/>
    </i>
    <i>
      <x v="292"/>
      <x v="2"/>
    </i>
    <i t="default">
      <x v="292"/>
    </i>
    <i>
      <x v="294"/>
      <x v="1"/>
    </i>
    <i t="default">
      <x v="294"/>
    </i>
    <i>
      <x v="295"/>
      <x v="2"/>
    </i>
    <i t="default">
      <x v="295"/>
    </i>
    <i>
      <x v="296"/>
      <x v="1"/>
    </i>
    <i t="default">
      <x v="296"/>
    </i>
    <i>
      <x v="302"/>
      <x/>
    </i>
    <i t="default">
      <x v="302"/>
    </i>
    <i>
      <x v="303"/>
      <x v="1"/>
    </i>
    <i t="default">
      <x v="303"/>
    </i>
    <i>
      <x v="308"/>
      <x v="4"/>
    </i>
    <i r="1">
      <x v="5"/>
    </i>
    <i t="default">
      <x v="308"/>
    </i>
    <i>
      <x v="314"/>
      <x v="3"/>
    </i>
    <i t="default">
      <x v="314"/>
    </i>
    <i>
      <x v="315"/>
      <x v="2"/>
    </i>
    <i t="default">
      <x v="315"/>
    </i>
    <i>
      <x v="316"/>
      <x v="2"/>
    </i>
    <i t="default">
      <x v="316"/>
    </i>
    <i>
      <x v="319"/>
      <x v="4"/>
    </i>
    <i t="default">
      <x v="319"/>
    </i>
    <i>
      <x v="320"/>
      <x v="2"/>
    </i>
    <i r="1">
      <x v="4"/>
    </i>
    <i t="default">
      <x v="320"/>
    </i>
    <i>
      <x v="321"/>
      <x v="2"/>
    </i>
    <i t="default">
      <x v="321"/>
    </i>
    <i>
      <x v="331"/>
      <x v="5"/>
    </i>
    <i t="default">
      <x v="331"/>
    </i>
    <i>
      <x v="333"/>
      <x v="2"/>
    </i>
    <i t="default">
      <x v="333"/>
    </i>
    <i>
      <x v="335"/>
      <x v="2"/>
    </i>
    <i t="default">
      <x v="335"/>
    </i>
    <i>
      <x v="336"/>
      <x v="5"/>
    </i>
    <i t="default">
      <x v="336"/>
    </i>
    <i>
      <x v="344"/>
      <x v="3"/>
    </i>
    <i r="1">
      <x v="5"/>
    </i>
    <i t="default">
      <x v="344"/>
    </i>
    <i>
      <x v="346"/>
      <x v="3"/>
    </i>
    <i t="default">
      <x v="346"/>
    </i>
    <i>
      <x v="351"/>
      <x v="2"/>
    </i>
    <i t="default">
      <x v="351"/>
    </i>
    <i>
      <x v="352"/>
      <x v="2"/>
    </i>
    <i t="default">
      <x v="352"/>
    </i>
    <i>
      <x v="354"/>
      <x v="2"/>
    </i>
    <i t="default">
      <x v="354"/>
    </i>
    <i>
      <x v="356"/>
      <x/>
    </i>
    <i r="1">
      <x v="2"/>
    </i>
    <i r="1">
      <x v="3"/>
    </i>
    <i t="default">
      <x v="356"/>
    </i>
    <i>
      <x v="357"/>
      <x v="2"/>
    </i>
    <i t="default">
      <x v="357"/>
    </i>
    <i>
      <x v="359"/>
      <x v="2"/>
    </i>
    <i t="default">
      <x v="359"/>
    </i>
    <i>
      <x v="360"/>
      <x v="2"/>
    </i>
    <i t="default">
      <x v="360"/>
    </i>
    <i>
      <x v="365"/>
      <x v="2"/>
    </i>
    <i r="1">
      <x v="4"/>
    </i>
    <i t="default">
      <x v="365"/>
    </i>
    <i>
      <x v="371"/>
      <x v="4"/>
    </i>
    <i t="default">
      <x v="371"/>
    </i>
    <i>
      <x v="372"/>
      <x v="2"/>
    </i>
    <i t="default">
      <x v="372"/>
    </i>
    <i>
      <x v="374"/>
      <x v="4"/>
    </i>
    <i t="default">
      <x v="374"/>
    </i>
    <i>
      <x v="377"/>
      <x v="2"/>
    </i>
    <i t="default">
      <x v="377"/>
    </i>
    <i>
      <x v="379"/>
      <x v="3"/>
    </i>
    <i r="1">
      <x v="4"/>
    </i>
    <i t="default">
      <x v="379"/>
    </i>
    <i>
      <x v="381"/>
      <x v="4"/>
    </i>
    <i t="default">
      <x v="381"/>
    </i>
    <i>
      <x v="382"/>
      <x/>
    </i>
    <i r="1">
      <x v="2"/>
    </i>
    <i t="default">
      <x v="382"/>
    </i>
    <i>
      <x v="392"/>
      <x v="2"/>
    </i>
    <i t="default">
      <x v="392"/>
    </i>
    <i>
      <x v="397"/>
      <x v="2"/>
    </i>
    <i t="default">
      <x v="397"/>
    </i>
    <i>
      <x v="398"/>
      <x/>
    </i>
    <i t="default">
      <x v="398"/>
    </i>
    <i>
      <x v="405"/>
      <x v="4"/>
    </i>
    <i t="default">
      <x v="405"/>
    </i>
    <i>
      <x v="406"/>
      <x v="3"/>
    </i>
    <i t="default">
      <x v="406"/>
    </i>
    <i>
      <x v="409"/>
      <x v="2"/>
    </i>
    <i t="default">
      <x v="409"/>
    </i>
    <i>
      <x v="414"/>
      <x v="1"/>
    </i>
    <i t="default">
      <x v="414"/>
    </i>
    <i>
      <x v="415"/>
      <x v="1"/>
    </i>
    <i t="default">
      <x v="415"/>
    </i>
    <i>
      <x v="422"/>
      <x v="3"/>
    </i>
    <i t="default">
      <x v="422"/>
    </i>
    <i>
      <x v="424"/>
      <x v="5"/>
    </i>
    <i t="default">
      <x v="424"/>
    </i>
    <i>
      <x v="428"/>
      <x v="3"/>
    </i>
    <i t="default">
      <x v="428"/>
    </i>
    <i>
      <x v="431"/>
      <x v="3"/>
    </i>
    <i t="default">
      <x v="431"/>
    </i>
    <i>
      <x v="437"/>
      <x v="3"/>
    </i>
    <i t="default">
      <x v="437"/>
    </i>
    <i>
      <x v="444"/>
      <x v="4"/>
    </i>
    <i t="default">
      <x v="444"/>
    </i>
    <i>
      <x v="447"/>
      <x/>
    </i>
    <i t="default">
      <x v="447"/>
    </i>
    <i>
      <x v="455"/>
      <x v="5"/>
    </i>
    <i t="default">
      <x v="455"/>
    </i>
    <i>
      <x v="456"/>
      <x v="2"/>
    </i>
    <i t="default">
      <x v="456"/>
    </i>
    <i>
      <x v="460"/>
      <x v="3"/>
    </i>
    <i t="default">
      <x v="460"/>
    </i>
    <i>
      <x v="463"/>
      <x/>
    </i>
    <i t="default">
      <x v="463"/>
    </i>
    <i>
      <x v="468"/>
      <x/>
    </i>
    <i r="1">
      <x v="1"/>
    </i>
    <i t="default">
      <x v="468"/>
    </i>
    <i>
      <x v="478"/>
      <x v="2"/>
    </i>
    <i t="default">
      <x v="478"/>
    </i>
    <i>
      <x v="479"/>
      <x v="4"/>
    </i>
    <i t="default">
      <x v="479"/>
    </i>
    <i>
      <x v="480"/>
      <x v="4"/>
    </i>
    <i t="default">
      <x v="480"/>
    </i>
    <i>
      <x v="481"/>
      <x v="3"/>
    </i>
    <i r="1">
      <x v="5"/>
    </i>
    <i t="default">
      <x v="481"/>
    </i>
    <i>
      <x v="483"/>
      <x v="1"/>
    </i>
    <i r="1">
      <x v="2"/>
    </i>
    <i t="default">
      <x v="483"/>
    </i>
    <i>
      <x v="485"/>
      <x/>
    </i>
    <i r="1">
      <x v="1"/>
    </i>
    <i t="default">
      <x v="485"/>
    </i>
    <i t="grand">
      <x/>
    </i>
  </colItems>
  <pageFields count="1">
    <pageField fld="15" item="0" hier="-1"/>
  </pageFields>
  <dataFields count="1">
    <dataField name="Sum of Manufacturing Price" fld="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E38EAB-7C2B-4E23-81AB-5785F27B0579}" name="PivotTable1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6" firstHeaderRow="0" firstDataRow="1" firstDataCol="1"/>
  <pivotFields count="3">
    <pivotField axis="axisRow" showAll="0">
      <items count="13">
        <item x="0"/>
        <item x="11"/>
        <item x="10"/>
        <item x="9"/>
        <item x="8"/>
        <item x="7"/>
        <item x="6"/>
        <item x="1"/>
        <item x="5"/>
        <item x="4"/>
        <item x="3"/>
        <item x="2"/>
        <item t="default"/>
      </items>
    </pivotField>
    <pivotField dataField="1" showAll="0"/>
    <pivotField dataField="1" numFmtI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turns" fld="2" baseField="0" baseItem="0" numFmtId="1"/>
    <dataField name="Sum of Sales " fld="1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878DD4-0CE5-4768-AB90-4F8D1F60A2D5}" name="PivotTable1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C15" firstHeaderRow="0" firstDataRow="1" firstDataCol="1"/>
  <pivotFields count="3">
    <pivotField compact="0" outline="0" showAll="0"/>
    <pivotField dataField="1" compact="0" outline="0" showAll="0"/>
    <pivotField axis="axisRow" dataField="1" compact="0" numFmtId="1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turns" fld="2" baseField="0" baseItem="0" numFmtId="1"/>
    <dataField name="Sum of Sales  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3B5A1A-84AF-41BD-B12D-6F138FA1EFA2}" name="PivotTable2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C15" firstHeaderRow="0" firstDataRow="1" firstDataCol="1"/>
  <pivotFields count="3">
    <pivotField axis="axisRow" compact="0" outline="0" showAll="0" sortType="descending">
      <items count="13">
        <item x="0"/>
        <item x="11"/>
        <item x="10"/>
        <item x="9"/>
        <item x="8"/>
        <item x="7"/>
        <item x="6"/>
        <item x="5"/>
        <item x="4"/>
        <item x="3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dataField="1" compact="0" numFmtId="1" outline="0" showAll="0"/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Returns" fld="2" subtotal="average" baseField="0" baseItem="0" numFmtId="1"/>
    <dataField name="Sum of Sales  " fld="1" baseField="0" baseItem="0"/>
  </dataFields>
  <pivotTableStyleInfo name="PivotStyleDark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8E1622-FF2A-444F-82B9-DFC260300C62}" name="PivotTable4" cacheId="1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C28" firstHeaderRow="1" firstDataRow="1" firstDataCol="2"/>
  <pivotFields count="16">
    <pivotField compact="0" outline="0" showAll="0"/>
    <pivotField axis="axisRow" compact="0" outline="0" showAll="0">
      <items count="6">
        <item x="0"/>
        <item x="2"/>
        <item x="1"/>
        <item x="3"/>
        <item x="4"/>
        <item t="default"/>
      </items>
    </pivotField>
    <pivotField compact="0" outline="0" showAll="0"/>
    <pivotField axis="axisRow" compact="0" outline="0" showAll="0" sortType="descending">
      <items count="5">
        <item x="3"/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dataField="1" compact="0" numFmtId="164" outline="0" showAll="0"/>
    <pivotField compact="0" numFmtId="164" outline="0" showAll="0"/>
    <pivotField compact="0" numFmtId="164" outline="0" showAll="0"/>
    <pivotField compact="0" numFmtId="14" outline="0" showAll="0"/>
    <pivotField compact="0" numFmtId="1" outline="0" showAll="0"/>
    <pivotField compact="0" outline="0" showAll="0"/>
    <pivotField compact="0" outline="0" showAll="0"/>
  </pivotFields>
  <rowFields count="2">
    <field x="1"/>
    <field x="3"/>
  </rowFields>
  <rowItems count="26">
    <i>
      <x/>
      <x/>
    </i>
    <i r="1">
      <x v="2"/>
    </i>
    <i r="1">
      <x v="1"/>
    </i>
    <i r="1">
      <x v="3"/>
    </i>
    <i t="default">
      <x/>
    </i>
    <i>
      <x v="1"/>
      <x v="2"/>
    </i>
    <i r="1">
      <x v="1"/>
    </i>
    <i r="1">
      <x/>
    </i>
    <i r="1">
      <x v="3"/>
    </i>
    <i t="default">
      <x v="1"/>
    </i>
    <i>
      <x v="2"/>
      <x v="1"/>
    </i>
    <i r="1">
      <x v="2"/>
    </i>
    <i r="1">
      <x/>
    </i>
    <i r="1">
      <x v="3"/>
    </i>
    <i t="default">
      <x v="2"/>
    </i>
    <i>
      <x v="3"/>
      <x v="2"/>
    </i>
    <i r="1">
      <x/>
    </i>
    <i r="1">
      <x v="1"/>
    </i>
    <i r="1">
      <x v="3"/>
    </i>
    <i t="default">
      <x v="3"/>
    </i>
    <i>
      <x v="4"/>
      <x/>
    </i>
    <i r="1">
      <x v="2"/>
    </i>
    <i r="1">
      <x v="1"/>
    </i>
    <i r="1">
      <x v="3"/>
    </i>
    <i t="default">
      <x v="4"/>
    </i>
    <i t="grand">
      <x/>
    </i>
  </rowItems>
  <colItems count="1">
    <i/>
  </colItems>
  <dataFields count="1">
    <dataField name="Sum of  Sales" fld="9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CEE73F-F386-4C72-90EE-141999092728}" name="PivotTable5" cacheId="1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G20" firstHeaderRow="1" firstDataRow="2" firstDataCol="1"/>
  <pivotFields count="16">
    <pivotField compact="0" outline="0" showAll="0"/>
    <pivotField axis="axisCol" compact="0" outline="0" showAll="0">
      <items count="6">
        <item x="0"/>
        <item x="2"/>
        <item x="1"/>
        <item x="3"/>
        <item x="4"/>
        <item t="default"/>
      </items>
    </pivotField>
    <pivotField compact="0" outline="0" showAll="0"/>
    <pivotField compact="0" outline="0" showAll="0"/>
    <pivotField compact="0" outline="0" showAll="0"/>
    <pivotField compact="0" numFmtId="164" outline="0" showAll="0"/>
    <pivotField dataField="1"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axis="axisRow" compact="0" numFmtId="14" outline="0" showAll="0">
      <items count="17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compact="0" numFmtId="1" outline="0" showAll="0"/>
    <pivotField compact="0" outline="0" showAll="0"/>
    <pivotField compact="0" outline="0" showAll="0"/>
  </pivotFields>
  <rowFields count="1">
    <field x="1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ale Price" fld="6" baseField="0" baseItem="0" numFmtId="164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E622E9-2A9E-473F-B9B6-D94F9C28870A}" name="PivotTable6" cacheId="1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D10" firstHeaderRow="1" firstDataRow="2" firstDataCol="1"/>
  <pivotFields count="16">
    <pivotField compact="0" outline="0" showAll="0"/>
    <pivotField compact="0" outline="0" showAll="0"/>
    <pivotField axis="axisRow" compact="0" outline="0" showAll="0">
      <items count="7">
        <item x="5"/>
        <item x="0"/>
        <item x="1"/>
        <item x="2"/>
        <item x="3"/>
        <item x="4"/>
        <item t="default"/>
      </items>
    </pivotField>
    <pivotField compact="0" outline="0" showAll="0"/>
    <pivotField compact="0" outline="0" showAll="0"/>
    <pivotField dataField="1"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4" outline="0" showAll="0"/>
    <pivotField compact="0" numFmtId="1" outline="0" showAll="0"/>
    <pivotField compact="0" outline="0" showAll="0"/>
    <pivotField axis="axisCol" compact="0" outline="0" showAll="0">
      <items count="3">
        <item x="1"/>
        <item x="0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Sum of Manufacturing Price" fld="5" baseField="0" baseItem="0" numFmtId="164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B19D35-EF60-4C8A-AEAD-934F73277CFB}" name="PivotTable7" cacheId="10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19" firstHeaderRow="1" firstDataRow="1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numFmtId="164" outline="0" showAll="0"/>
    <pivotField dataField="1" compact="0" numFmtId="164" outline="0" showAll="0"/>
    <pivotField compact="0" numFmtId="164" outline="0" showAll="0"/>
    <pivotField compact="0" numFmtId="164" outline="0" showAll="0"/>
    <pivotField compact="0" numFmtId="164" outline="0" showAll="0"/>
    <pivotField compact="0" numFmtId="164" outline="0" showAll="0"/>
    <pivotField axis="axisRow" compact="0" numFmtId="14" outline="0" showAll="0">
      <items count="17">
        <item x="9"/>
        <item x="7"/>
        <item x="11"/>
        <item x="12"/>
        <item x="0"/>
        <item x="8"/>
        <item x="3"/>
        <item x="13"/>
        <item x="14"/>
        <item x="1"/>
        <item x="4"/>
        <item x="5"/>
        <item x="6"/>
        <item x="10"/>
        <item x="15"/>
        <item x="2"/>
        <item t="default"/>
      </items>
    </pivotField>
    <pivotField compact="0" numFmtId="1" outline="0" showAll="0"/>
    <pivotField compact="0" outline="0" showAll="0"/>
    <pivotField compact="0" outline="0" showAll="0"/>
  </pivotFields>
  <rowFields count="1">
    <field x="1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Gross Sales" fld="7" baseField="0" baseItem="0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25" dataDxfId="24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3" dataCellStyle="Currency"/>
    <tableColumn id="19" xr3:uid="{00000000-0010-0000-0000-000013000000}" name="Discount Band" dataDxfId="22" dataCellStyle="Currency"/>
    <tableColumn id="6" xr3:uid="{00000000-0010-0000-0000-000006000000}" name="Units Sold"/>
    <tableColumn id="7" xr3:uid="{00000000-0010-0000-0000-000007000000}" name="Manufacturing Price" dataDxfId="21" dataCellStyle="Currency"/>
    <tableColumn id="8" xr3:uid="{00000000-0010-0000-0000-000008000000}" name="Sale Price" dataDxfId="20" dataCellStyle="Currency"/>
    <tableColumn id="9" xr3:uid="{00000000-0010-0000-0000-000009000000}" name="Gross Sales" dataDxfId="19" dataCellStyle="Currency"/>
    <tableColumn id="10" xr3:uid="{00000000-0010-0000-0000-00000A000000}" name="Discounts" dataDxfId="18" dataCellStyle="Currency"/>
    <tableColumn id="11" xr3:uid="{00000000-0010-0000-0000-00000B000000}" name=" Sales" dataDxfId="17" dataCellStyle="Currency"/>
    <tableColumn id="12" xr3:uid="{00000000-0010-0000-0000-00000C000000}" name="COGS" dataDxfId="16" dataCellStyle="Currency"/>
    <tableColumn id="13" xr3:uid="{00000000-0010-0000-0000-00000D000000}" name="Profit" dataDxfId="15" dataCellStyle="Currency"/>
    <tableColumn id="4" xr3:uid="{00000000-0010-0000-0000-000004000000}" name="Date" dataDxfId="14" dataCellStyle="Currency"/>
    <tableColumn id="17" xr3:uid="{00000000-0010-0000-0000-000011000000}" name="Month Number" dataDxfId="13" dataCellStyle="Currency"/>
    <tableColumn id="18" xr3:uid="{00000000-0010-0000-0000-000012000000}" name="Month Name" dataDxfId="12" dataCellStyle="Currency"/>
    <tableColumn id="20" xr3:uid="{00000000-0010-0000-0000-000014000000}" name="Year" dataDxfId="11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64FB40-4519-4A4B-889B-B6E33A9F8C18}" name="Table2" displayName="Table2" ref="A1:C14" totalsRowShown="0" headerRowDxfId="10">
  <autoFilter ref="A1:C14" xr:uid="{9E64FB40-4519-4A4B-889B-B6E33A9F8C18}"/>
  <sortState xmlns:xlrd2="http://schemas.microsoft.com/office/spreadsheetml/2017/richdata2" ref="A2:C14">
    <sortCondition ref="C1:C14"/>
  </sortState>
  <tableColumns count="3">
    <tableColumn id="1" xr3:uid="{2D8B0264-8A78-4C5C-829C-E6678CFE9883}" name="Month"/>
    <tableColumn id="2" xr3:uid="{5CDB0943-A0FC-4F45-AE39-0E6C3CBC22E3}" name="Sales  ">
      <calculatedColumnFormula>B1*1.1</calculatedColumnFormula>
    </tableColumn>
    <tableColumn id="3" xr3:uid="{408367CB-42AD-4830-8C39-4675C3A3EB3F}" name="Returns" dataDxfId="9">
      <calculatedColumnFormula>C1*1.1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685C52-9E53-440D-92CD-BD6E80E8BC52}" name="Table3" displayName="Table3" ref="C21:D22" totalsRowShown="0">
  <autoFilter ref="C21:D22" xr:uid="{05685C52-9E53-440D-92CD-BD6E80E8BC52}"/>
  <tableColumns count="2">
    <tableColumn id="1" xr3:uid="{78DB1820-569A-4FEB-A815-130305455047}" name="Column1" dataDxfId="7"/>
    <tableColumn id="2" xr3:uid="{105B9BC4-9EF1-4B3B-943A-0E075B595CFB}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1620958-9D3E-4072-A3EB-83EBBAD8456B}" name="Table8" displayName="Table8" ref="I2:K15" totalsRowShown="0">
  <autoFilter ref="I2:K15" xr:uid="{E1620958-9D3E-4072-A3EB-83EBBAD8456B}"/>
  <tableColumns count="3">
    <tableColumn id="1" xr3:uid="{8F6132F2-7B42-4781-9698-8D953F08573C}" name="Month"/>
    <tableColumn id="2" xr3:uid="{83144DC1-BD06-4242-AB01-D6987DA11E61}" name="Quantity" dataDxfId="5">
      <calculatedColumnFormula>1.1*J2</calculatedColumnFormula>
    </tableColumn>
    <tableColumn id="3" xr3:uid="{BAE10983-F9B2-4126-99E9-2918FA6627F5}" name="Revenue">
      <calculatedColumnFormula>1.1*K2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0CDF29-21C3-458D-9B66-2857AE38633F}" name="Table5" displayName="Table5" ref="A1:C13" totalsRowShown="0">
  <autoFilter ref="A1:C13" xr:uid="{780CDF29-21C3-458D-9B66-2857AE38633F}"/>
  <tableColumns count="3">
    <tableColumn id="1" xr3:uid="{83366510-64C6-49E9-A375-CF333DB482F6}" name="Month"/>
    <tableColumn id="2" xr3:uid="{D5C031C5-C234-493D-A9E4-BC68295AA607}" name="Quantity" dataDxfId="6">
      <calculatedColumnFormula>B1*1.1</calculatedColumnFormula>
    </tableColumn>
    <tableColumn id="3" xr3:uid="{1F3B048A-8658-4CBC-9DDB-73A5F80ADEBB}" name="Revenue">
      <calculatedColumnFormula>C1*1.1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8520BD-F319-4B78-B258-F4CB4C9188EE}" name="Table7" displayName="Table7" ref="G2:H6" totalsRowShown="0">
  <autoFilter ref="G2:H6" xr:uid="{288520BD-F319-4B78-B258-F4CB4C9188EE}"/>
  <tableColumns count="2">
    <tableColumn id="1" xr3:uid="{FA131735-D57D-4A89-AF5A-B7288A0DF547}" name="Data"/>
    <tableColumn id="2" xr3:uid="{FC80B92C-601A-4C71-86E3-C9AFE2037BD2}" name="Sal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2" dT="2024-12-13T14:29:00.64" personId="{DBB8B671-784C-48EA-9A86-1F5AE217EDB2}" id="{1D41261B-70C2-42A3-A035-326065ABB7B6}">
    <text>Why is the return high?</text>
  </threadedComment>
  <threadedComment ref="C13" dT="2024-12-13T14:29:20.90" personId="{DBB8B671-784C-48EA-9A86-1F5AE217EDB2}" id="{0C6C853F-2165-4787-9A44-5156FB5E7A58}">
    <text>Why is this null?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microsoft.com/office/2017/10/relationships/threadedComment" Target="../threadedComments/threadedComment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control" Target="../activeX/activeX1.xml"/><Relationship Id="rId7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9" Type="http://schemas.openxmlformats.org/officeDocument/2006/relationships/ctrlProp" Target="../ctrlProps/ctrlProp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9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3FF6-652B-498A-ACBE-F7ADD7B667DB}">
  <sheetPr codeName="Sheet1"/>
  <dimension ref="A1:E184"/>
  <sheetViews>
    <sheetView workbookViewId="0">
      <selection activeCell="A3" sqref="A3"/>
    </sheetView>
  </sheetViews>
  <sheetFormatPr defaultRowHeight="14.5" x14ac:dyDescent="0.35"/>
  <cols>
    <col min="1" max="1" width="23.6328125" bestFit="1" customWidth="1"/>
    <col min="2" max="2" width="24.1796875" bestFit="1" customWidth="1"/>
    <col min="3" max="3" width="15.54296875" bestFit="1" customWidth="1"/>
    <col min="4" max="4" width="15.08984375" bestFit="1" customWidth="1"/>
    <col min="5" max="5" width="24.26953125" bestFit="1" customWidth="1"/>
    <col min="6" max="6" width="10.7265625" bestFit="1" customWidth="1"/>
  </cols>
  <sheetData>
    <row r="1" spans="1:5" x14ac:dyDescent="0.35">
      <c r="A1" s="32" t="s">
        <v>0</v>
      </c>
      <c r="B1" t="s">
        <v>15</v>
      </c>
    </row>
    <row r="3" spans="1:5" x14ac:dyDescent="0.35">
      <c r="A3" s="32" t="s">
        <v>70</v>
      </c>
      <c r="B3" t="s">
        <v>218</v>
      </c>
      <c r="C3" t="s">
        <v>72</v>
      </c>
      <c r="D3" t="s">
        <v>73</v>
      </c>
      <c r="E3" t="s">
        <v>76</v>
      </c>
    </row>
    <row r="4" spans="1:5" x14ac:dyDescent="0.35">
      <c r="A4" s="33" t="s">
        <v>16</v>
      </c>
      <c r="B4" s="36">
        <v>111111132455518.5</v>
      </c>
      <c r="C4" s="31">
        <v>185137.5</v>
      </c>
      <c r="D4" s="36">
        <v>12456</v>
      </c>
      <c r="E4" s="36">
        <v>9865</v>
      </c>
    </row>
    <row r="5" spans="1:5" x14ac:dyDescent="0.35">
      <c r="A5" s="34" t="s">
        <v>11</v>
      </c>
      <c r="B5" s="36">
        <v>402876</v>
      </c>
      <c r="C5" s="31">
        <v>33573</v>
      </c>
      <c r="D5" s="36">
        <v>201</v>
      </c>
      <c r="E5" s="36">
        <v>1062</v>
      </c>
    </row>
    <row r="6" spans="1:5" x14ac:dyDescent="0.35">
      <c r="A6" s="35" t="s">
        <v>43</v>
      </c>
      <c r="B6" s="36">
        <v>42246</v>
      </c>
      <c r="C6" s="31">
        <v>3520.5</v>
      </c>
      <c r="D6" s="36">
        <v>33</v>
      </c>
      <c r="E6" s="36">
        <v>260</v>
      </c>
    </row>
    <row r="7" spans="1:5" x14ac:dyDescent="0.35">
      <c r="A7" s="35" t="s">
        <v>38</v>
      </c>
      <c r="B7" s="36">
        <v>78732</v>
      </c>
      <c r="C7" s="31">
        <v>6561</v>
      </c>
      <c r="D7" s="36">
        <v>48</v>
      </c>
      <c r="E7" s="36">
        <v>12</v>
      </c>
    </row>
    <row r="8" spans="1:5" x14ac:dyDescent="0.35">
      <c r="A8" s="35" t="s">
        <v>39</v>
      </c>
      <c r="B8" s="36">
        <v>58068</v>
      </c>
      <c r="C8" s="31">
        <v>4839</v>
      </c>
      <c r="D8" s="36">
        <v>24</v>
      </c>
      <c r="E8" s="36">
        <v>10</v>
      </c>
    </row>
    <row r="9" spans="1:5" x14ac:dyDescent="0.35">
      <c r="A9" s="35" t="s">
        <v>40</v>
      </c>
      <c r="B9" s="36">
        <v>123240</v>
      </c>
      <c r="C9" s="31">
        <v>10270</v>
      </c>
      <c r="D9" s="36">
        <v>48</v>
      </c>
      <c r="E9" s="36">
        <v>40</v>
      </c>
    </row>
    <row r="10" spans="1:5" x14ac:dyDescent="0.35">
      <c r="A10" s="35" t="s">
        <v>41</v>
      </c>
      <c r="B10" s="36">
        <v>36348</v>
      </c>
      <c r="C10" s="31">
        <v>3029</v>
      </c>
      <c r="D10" s="36">
        <v>24</v>
      </c>
      <c r="E10" s="36">
        <v>240</v>
      </c>
    </row>
    <row r="11" spans="1:5" x14ac:dyDescent="0.35">
      <c r="A11" s="35" t="s">
        <v>42</v>
      </c>
      <c r="B11" s="36">
        <v>64242</v>
      </c>
      <c r="C11" s="31">
        <v>5353.5</v>
      </c>
      <c r="D11" s="36">
        <v>24</v>
      </c>
      <c r="E11" s="36">
        <v>500</v>
      </c>
    </row>
    <row r="12" spans="1:5" x14ac:dyDescent="0.35">
      <c r="A12" s="34" t="s">
        <v>9</v>
      </c>
      <c r="B12" s="36">
        <v>3262375</v>
      </c>
      <c r="C12" s="31">
        <v>26099</v>
      </c>
      <c r="D12" s="36">
        <v>1875</v>
      </c>
      <c r="E12" s="36">
        <v>1798</v>
      </c>
    </row>
    <row r="13" spans="1:5" x14ac:dyDescent="0.35">
      <c r="A13" s="35" t="s">
        <v>43</v>
      </c>
      <c r="B13" s="36">
        <v>413000</v>
      </c>
      <c r="C13" s="31">
        <v>3304</v>
      </c>
      <c r="D13" s="36">
        <v>250</v>
      </c>
      <c r="E13" s="36">
        <v>520</v>
      </c>
    </row>
    <row r="14" spans="1:5" x14ac:dyDescent="0.35">
      <c r="A14" s="35" t="s">
        <v>38</v>
      </c>
      <c r="B14" s="36">
        <v>92812.5</v>
      </c>
      <c r="C14" s="31">
        <v>742.5</v>
      </c>
      <c r="D14" s="36">
        <v>125</v>
      </c>
      <c r="E14" s="36">
        <v>3</v>
      </c>
    </row>
    <row r="15" spans="1:5" x14ac:dyDescent="0.35">
      <c r="A15" s="35" t="s">
        <v>39</v>
      </c>
      <c r="B15" s="36">
        <v>333187.5</v>
      </c>
      <c r="C15" s="31">
        <v>2665.5</v>
      </c>
      <c r="D15" s="36">
        <v>125</v>
      </c>
      <c r="E15" s="36">
        <v>5</v>
      </c>
    </row>
    <row r="16" spans="1:5" x14ac:dyDescent="0.35">
      <c r="A16" s="35" t="s">
        <v>40</v>
      </c>
      <c r="B16" s="36">
        <v>1011875</v>
      </c>
      <c r="C16" s="31">
        <v>8095</v>
      </c>
      <c r="D16" s="36">
        <v>500</v>
      </c>
      <c r="E16" s="36">
        <v>40</v>
      </c>
    </row>
    <row r="17" spans="1:5" x14ac:dyDescent="0.35">
      <c r="A17" s="35" t="s">
        <v>41</v>
      </c>
      <c r="B17" s="36">
        <v>556375</v>
      </c>
      <c r="C17" s="31">
        <v>4451</v>
      </c>
      <c r="D17" s="36">
        <v>500</v>
      </c>
      <c r="E17" s="36">
        <v>480</v>
      </c>
    </row>
    <row r="18" spans="1:5" x14ac:dyDescent="0.35">
      <c r="A18" s="35" t="s">
        <v>42</v>
      </c>
      <c r="B18" s="36">
        <v>855125</v>
      </c>
      <c r="C18" s="31">
        <v>6841</v>
      </c>
      <c r="D18" s="36">
        <v>375</v>
      </c>
      <c r="E18" s="36">
        <v>750</v>
      </c>
    </row>
    <row r="19" spans="1:5" x14ac:dyDescent="0.35">
      <c r="A19" s="34" t="s">
        <v>10</v>
      </c>
      <c r="B19" s="36">
        <v>111111120134900</v>
      </c>
      <c r="C19" s="31">
        <v>69915</v>
      </c>
      <c r="D19" s="36">
        <v>5655</v>
      </c>
      <c r="E19" s="36">
        <v>4235</v>
      </c>
    </row>
    <row r="20" spans="1:5" x14ac:dyDescent="0.35">
      <c r="A20" s="35" t="s">
        <v>43</v>
      </c>
      <c r="B20" s="36">
        <v>1732403</v>
      </c>
      <c r="C20" s="31">
        <v>10463</v>
      </c>
      <c r="D20" s="36">
        <v>1454</v>
      </c>
      <c r="E20" s="36">
        <v>2080</v>
      </c>
    </row>
    <row r="21" spans="1:5" x14ac:dyDescent="0.35">
      <c r="A21" s="35" t="s">
        <v>38</v>
      </c>
      <c r="B21" s="36">
        <v>111111112454714</v>
      </c>
      <c r="C21" s="31">
        <v>7043.5</v>
      </c>
      <c r="D21" s="36">
        <v>747</v>
      </c>
      <c r="E21" s="36">
        <v>15</v>
      </c>
    </row>
    <row r="22" spans="1:5" x14ac:dyDescent="0.35">
      <c r="A22" s="35" t="s">
        <v>39</v>
      </c>
      <c r="B22" s="36">
        <v>926845</v>
      </c>
      <c r="C22" s="31">
        <v>9824.5</v>
      </c>
      <c r="D22" s="36">
        <v>768</v>
      </c>
      <c r="E22" s="36">
        <v>40</v>
      </c>
    </row>
    <row r="23" spans="1:5" x14ac:dyDescent="0.35">
      <c r="A23" s="35" t="s">
        <v>40</v>
      </c>
      <c r="B23" s="36">
        <v>3142672</v>
      </c>
      <c r="C23" s="31">
        <v>23773.5</v>
      </c>
      <c r="D23" s="36">
        <v>1541</v>
      </c>
      <c r="E23" s="36">
        <v>130</v>
      </c>
    </row>
    <row r="24" spans="1:5" x14ac:dyDescent="0.35">
      <c r="A24" s="35" t="s">
        <v>41</v>
      </c>
      <c r="B24" s="36">
        <v>1474035</v>
      </c>
      <c r="C24" s="31">
        <v>12276.5</v>
      </c>
      <c r="D24" s="36">
        <v>741</v>
      </c>
      <c r="E24" s="36">
        <v>720</v>
      </c>
    </row>
    <row r="25" spans="1:5" x14ac:dyDescent="0.35">
      <c r="A25" s="35" t="s">
        <v>42</v>
      </c>
      <c r="B25" s="36">
        <v>404231</v>
      </c>
      <c r="C25" s="31">
        <v>6534</v>
      </c>
      <c r="D25" s="36">
        <v>404</v>
      </c>
      <c r="E25" s="36">
        <v>1250</v>
      </c>
    </row>
    <row r="26" spans="1:5" x14ac:dyDescent="0.35">
      <c r="A26" s="34" t="s">
        <v>8</v>
      </c>
      <c r="B26" s="36">
        <v>421567.5</v>
      </c>
      <c r="C26" s="31">
        <v>28104.5</v>
      </c>
      <c r="D26" s="36">
        <v>225</v>
      </c>
      <c r="E26" s="36">
        <v>1069</v>
      </c>
    </row>
    <row r="27" spans="1:5" x14ac:dyDescent="0.35">
      <c r="A27" s="35" t="s">
        <v>43</v>
      </c>
      <c r="B27" s="36">
        <v>24457.5</v>
      </c>
      <c r="C27" s="31">
        <v>1630.5</v>
      </c>
      <c r="D27" s="36">
        <v>15</v>
      </c>
      <c r="E27" s="36">
        <v>260</v>
      </c>
    </row>
    <row r="28" spans="1:5" x14ac:dyDescent="0.35">
      <c r="A28" s="35" t="s">
        <v>38</v>
      </c>
      <c r="B28" s="36">
        <v>117495</v>
      </c>
      <c r="C28" s="31">
        <v>7833</v>
      </c>
      <c r="D28" s="36">
        <v>45</v>
      </c>
      <c r="E28" s="36">
        <v>9</v>
      </c>
    </row>
    <row r="29" spans="1:5" x14ac:dyDescent="0.35">
      <c r="A29" s="35" t="s">
        <v>39</v>
      </c>
      <c r="B29" s="36">
        <v>64005</v>
      </c>
      <c r="C29" s="31">
        <v>4267</v>
      </c>
      <c r="D29" s="36">
        <v>30</v>
      </c>
      <c r="E29" s="36">
        <v>10</v>
      </c>
    </row>
    <row r="30" spans="1:5" x14ac:dyDescent="0.35">
      <c r="A30" s="35" t="s">
        <v>40</v>
      </c>
      <c r="B30" s="36">
        <v>124785</v>
      </c>
      <c r="C30" s="31">
        <v>8319</v>
      </c>
      <c r="D30" s="36">
        <v>75</v>
      </c>
      <c r="E30" s="36">
        <v>50</v>
      </c>
    </row>
    <row r="31" spans="1:5" x14ac:dyDescent="0.35">
      <c r="A31" s="35" t="s">
        <v>41</v>
      </c>
      <c r="B31" s="36">
        <v>24690</v>
      </c>
      <c r="C31" s="31">
        <v>1646</v>
      </c>
      <c r="D31" s="36">
        <v>30</v>
      </c>
      <c r="E31" s="36">
        <v>240</v>
      </c>
    </row>
    <row r="32" spans="1:5" x14ac:dyDescent="0.35">
      <c r="A32" s="35" t="s">
        <v>42</v>
      </c>
      <c r="B32" s="36">
        <v>66135</v>
      </c>
      <c r="C32" s="31">
        <v>4409</v>
      </c>
      <c r="D32" s="36">
        <v>30</v>
      </c>
      <c r="E32" s="36">
        <v>500</v>
      </c>
    </row>
    <row r="33" spans="1:5" x14ac:dyDescent="0.35">
      <c r="A33" s="34" t="s">
        <v>7</v>
      </c>
      <c r="B33" s="36">
        <v>8233800</v>
      </c>
      <c r="C33" s="31">
        <v>27446</v>
      </c>
      <c r="D33" s="36">
        <v>4500</v>
      </c>
      <c r="E33" s="36">
        <v>1701</v>
      </c>
    </row>
    <row r="34" spans="1:5" x14ac:dyDescent="0.35">
      <c r="A34" s="35" t="s">
        <v>43</v>
      </c>
      <c r="B34" s="36">
        <v>841200</v>
      </c>
      <c r="C34" s="31">
        <v>2804</v>
      </c>
      <c r="D34" s="36">
        <v>600</v>
      </c>
      <c r="E34" s="36">
        <v>520</v>
      </c>
    </row>
    <row r="35" spans="1:5" x14ac:dyDescent="0.35">
      <c r="A35" s="35" t="s">
        <v>38</v>
      </c>
      <c r="B35" s="36">
        <v>777000</v>
      </c>
      <c r="C35" s="31">
        <v>2590</v>
      </c>
      <c r="D35" s="36">
        <v>600</v>
      </c>
      <c r="E35" s="36">
        <v>6</v>
      </c>
    </row>
    <row r="36" spans="1:5" x14ac:dyDescent="0.35">
      <c r="A36" s="35" t="s">
        <v>39</v>
      </c>
      <c r="B36" s="36">
        <v>1140750</v>
      </c>
      <c r="C36" s="31">
        <v>3802.5</v>
      </c>
      <c r="D36" s="36">
        <v>300</v>
      </c>
      <c r="E36" s="36">
        <v>5</v>
      </c>
    </row>
    <row r="37" spans="1:5" x14ac:dyDescent="0.35">
      <c r="A37" s="35" t="s">
        <v>40</v>
      </c>
      <c r="B37" s="36">
        <v>2085300</v>
      </c>
      <c r="C37" s="31">
        <v>6951</v>
      </c>
      <c r="D37" s="36">
        <v>1500</v>
      </c>
      <c r="E37" s="36">
        <v>50</v>
      </c>
    </row>
    <row r="38" spans="1:5" x14ac:dyDescent="0.35">
      <c r="A38" s="35" t="s">
        <v>41</v>
      </c>
      <c r="B38" s="36">
        <v>1138050</v>
      </c>
      <c r="C38" s="31">
        <v>3793.5</v>
      </c>
      <c r="D38" s="36">
        <v>300</v>
      </c>
      <c r="E38" s="36">
        <v>120</v>
      </c>
    </row>
    <row r="39" spans="1:5" x14ac:dyDescent="0.35">
      <c r="A39" s="35" t="s">
        <v>42</v>
      </c>
      <c r="B39" s="36">
        <v>2251500</v>
      </c>
      <c r="C39" s="31">
        <v>7505</v>
      </c>
      <c r="D39" s="36">
        <v>1200</v>
      </c>
      <c r="E39" s="36">
        <v>1000</v>
      </c>
    </row>
    <row r="40" spans="1:5" x14ac:dyDescent="0.35">
      <c r="A40" s="33" t="s">
        <v>18</v>
      </c>
      <c r="B40" s="36">
        <v>20500791.5</v>
      </c>
      <c r="C40" s="31">
        <v>189605</v>
      </c>
      <c r="D40" s="36">
        <v>12435</v>
      </c>
      <c r="E40" s="36">
        <v>9977</v>
      </c>
    </row>
    <row r="41" spans="1:5" x14ac:dyDescent="0.35">
      <c r="A41" s="34" t="s">
        <v>11</v>
      </c>
      <c r="B41" s="36">
        <v>321384</v>
      </c>
      <c r="C41" s="31">
        <v>26782</v>
      </c>
      <c r="D41" s="36">
        <v>180</v>
      </c>
      <c r="E41" s="36">
        <v>1566</v>
      </c>
    </row>
    <row r="42" spans="1:5" x14ac:dyDescent="0.35">
      <c r="A42" s="35" t="s">
        <v>43</v>
      </c>
      <c r="B42" s="36">
        <v>46416</v>
      </c>
      <c r="C42" s="31">
        <v>3868</v>
      </c>
      <c r="D42" s="36">
        <v>24</v>
      </c>
      <c r="E42" s="36">
        <v>520</v>
      </c>
    </row>
    <row r="43" spans="1:5" x14ac:dyDescent="0.35">
      <c r="A43" s="35" t="s">
        <v>38</v>
      </c>
      <c r="B43" s="36">
        <v>54432</v>
      </c>
      <c r="C43" s="31">
        <v>4536</v>
      </c>
      <c r="D43" s="36">
        <v>24</v>
      </c>
      <c r="E43" s="36">
        <v>6</v>
      </c>
    </row>
    <row r="44" spans="1:5" x14ac:dyDescent="0.35">
      <c r="A44" s="35" t="s">
        <v>39</v>
      </c>
      <c r="B44" s="36">
        <v>50916</v>
      </c>
      <c r="C44" s="31">
        <v>4243</v>
      </c>
      <c r="D44" s="36">
        <v>24</v>
      </c>
      <c r="E44" s="36">
        <v>10</v>
      </c>
    </row>
    <row r="45" spans="1:5" x14ac:dyDescent="0.35">
      <c r="A45" s="35" t="s">
        <v>40</v>
      </c>
      <c r="B45" s="36">
        <v>81294</v>
      </c>
      <c r="C45" s="31">
        <v>6774.5</v>
      </c>
      <c r="D45" s="36">
        <v>48</v>
      </c>
      <c r="E45" s="36">
        <v>40</v>
      </c>
    </row>
    <row r="46" spans="1:5" x14ac:dyDescent="0.35">
      <c r="A46" s="35" t="s">
        <v>41</v>
      </c>
      <c r="B46" s="36">
        <v>36264</v>
      </c>
      <c r="C46" s="31">
        <v>3022</v>
      </c>
      <c r="D46" s="36">
        <v>24</v>
      </c>
      <c r="E46" s="36">
        <v>240</v>
      </c>
    </row>
    <row r="47" spans="1:5" x14ac:dyDescent="0.35">
      <c r="A47" s="35" t="s">
        <v>42</v>
      </c>
      <c r="B47" s="36">
        <v>52062</v>
      </c>
      <c r="C47" s="31">
        <v>4338.5</v>
      </c>
      <c r="D47" s="36">
        <v>36</v>
      </c>
      <c r="E47" s="36">
        <v>750</v>
      </c>
    </row>
    <row r="48" spans="1:5" x14ac:dyDescent="0.35">
      <c r="A48" s="34" t="s">
        <v>9</v>
      </c>
      <c r="B48" s="36">
        <v>3431500</v>
      </c>
      <c r="C48" s="31">
        <v>27452</v>
      </c>
      <c r="D48" s="36">
        <v>1875</v>
      </c>
      <c r="E48" s="36">
        <v>1324</v>
      </c>
    </row>
    <row r="49" spans="1:5" x14ac:dyDescent="0.35">
      <c r="A49" s="35" t="s">
        <v>43</v>
      </c>
      <c r="B49" s="36">
        <v>427562.5</v>
      </c>
      <c r="C49" s="31">
        <v>3420.5</v>
      </c>
      <c r="D49" s="36">
        <v>250</v>
      </c>
      <c r="E49" s="36">
        <v>520</v>
      </c>
    </row>
    <row r="50" spans="1:5" x14ac:dyDescent="0.35">
      <c r="A50" s="35" t="s">
        <v>38</v>
      </c>
      <c r="B50" s="36">
        <v>982312.5</v>
      </c>
      <c r="C50" s="31">
        <v>7858.5</v>
      </c>
      <c r="D50" s="36">
        <v>375</v>
      </c>
      <c r="E50" s="36">
        <v>9</v>
      </c>
    </row>
    <row r="51" spans="1:5" x14ac:dyDescent="0.35">
      <c r="A51" s="35" t="s">
        <v>39</v>
      </c>
      <c r="B51" s="36">
        <v>160875</v>
      </c>
      <c r="C51" s="31">
        <v>1287</v>
      </c>
      <c r="D51" s="36">
        <v>125</v>
      </c>
      <c r="E51" s="36">
        <v>5</v>
      </c>
    </row>
    <row r="52" spans="1:5" x14ac:dyDescent="0.35">
      <c r="A52" s="35" t="s">
        <v>40</v>
      </c>
      <c r="B52" s="36">
        <v>1236000</v>
      </c>
      <c r="C52" s="31">
        <v>9888</v>
      </c>
      <c r="D52" s="36">
        <v>625</v>
      </c>
      <c r="E52" s="36">
        <v>50</v>
      </c>
    </row>
    <row r="53" spans="1:5" x14ac:dyDescent="0.35">
      <c r="A53" s="35" t="s">
        <v>41</v>
      </c>
      <c r="B53" s="36">
        <v>308375</v>
      </c>
      <c r="C53" s="31">
        <v>2467</v>
      </c>
      <c r="D53" s="36">
        <v>250</v>
      </c>
      <c r="E53" s="36">
        <v>240</v>
      </c>
    </row>
    <row r="54" spans="1:5" x14ac:dyDescent="0.35">
      <c r="A54" s="35" t="s">
        <v>42</v>
      </c>
      <c r="B54" s="36">
        <v>316375</v>
      </c>
      <c r="C54" s="31">
        <v>2531</v>
      </c>
      <c r="D54" s="36">
        <v>250</v>
      </c>
      <c r="E54" s="36">
        <v>500</v>
      </c>
    </row>
    <row r="55" spans="1:5" x14ac:dyDescent="0.35">
      <c r="A55" s="34" t="s">
        <v>10</v>
      </c>
      <c r="B55" s="36">
        <v>9550142.5</v>
      </c>
      <c r="C55" s="31">
        <v>77690.5</v>
      </c>
      <c r="D55" s="36">
        <v>5655</v>
      </c>
      <c r="E55" s="36">
        <v>4450</v>
      </c>
    </row>
    <row r="56" spans="1:5" x14ac:dyDescent="0.35">
      <c r="A56" s="35" t="s">
        <v>43</v>
      </c>
      <c r="B56" s="36">
        <v>2070297.5</v>
      </c>
      <c r="C56" s="31">
        <v>14808.5</v>
      </c>
      <c r="D56" s="36">
        <v>761</v>
      </c>
      <c r="E56" s="36">
        <v>1820</v>
      </c>
    </row>
    <row r="57" spans="1:5" x14ac:dyDescent="0.35">
      <c r="A57" s="35" t="s">
        <v>38</v>
      </c>
      <c r="B57" s="36">
        <v>1479849</v>
      </c>
      <c r="C57" s="31">
        <v>10516.5</v>
      </c>
      <c r="D57" s="36">
        <v>747</v>
      </c>
      <c r="E57" s="36">
        <v>15</v>
      </c>
    </row>
    <row r="58" spans="1:5" x14ac:dyDescent="0.35">
      <c r="A58" s="35" t="s">
        <v>39</v>
      </c>
      <c r="B58" s="36">
        <v>1178544</v>
      </c>
      <c r="C58" s="31">
        <v>9138</v>
      </c>
      <c r="D58" s="36">
        <v>774</v>
      </c>
      <c r="E58" s="36">
        <v>35</v>
      </c>
    </row>
    <row r="59" spans="1:5" x14ac:dyDescent="0.35">
      <c r="A59" s="35" t="s">
        <v>40</v>
      </c>
      <c r="B59" s="36">
        <v>2020988</v>
      </c>
      <c r="C59" s="31">
        <v>22264</v>
      </c>
      <c r="D59" s="36">
        <v>1165</v>
      </c>
      <c r="E59" s="36">
        <v>120</v>
      </c>
    </row>
    <row r="60" spans="1:5" x14ac:dyDescent="0.35">
      <c r="A60" s="35" t="s">
        <v>41</v>
      </c>
      <c r="B60" s="36">
        <v>1670383</v>
      </c>
      <c r="C60" s="31">
        <v>13560</v>
      </c>
      <c r="D60" s="36">
        <v>1124</v>
      </c>
      <c r="E60" s="36">
        <v>960</v>
      </c>
    </row>
    <row r="61" spans="1:5" x14ac:dyDescent="0.35">
      <c r="A61" s="35" t="s">
        <v>42</v>
      </c>
      <c r="B61" s="36">
        <v>1130081</v>
      </c>
      <c r="C61" s="31">
        <v>7403.5</v>
      </c>
      <c r="D61" s="36">
        <v>1084</v>
      </c>
      <c r="E61" s="36">
        <v>1500</v>
      </c>
    </row>
    <row r="62" spans="1:5" x14ac:dyDescent="0.35">
      <c r="A62" s="34" t="s">
        <v>8</v>
      </c>
      <c r="B62" s="36">
        <v>531915</v>
      </c>
      <c r="C62" s="31">
        <v>35461</v>
      </c>
      <c r="D62" s="36">
        <v>225</v>
      </c>
      <c r="E62" s="36">
        <v>1316</v>
      </c>
    </row>
    <row r="63" spans="1:5" x14ac:dyDescent="0.35">
      <c r="A63" s="35" t="s">
        <v>43</v>
      </c>
      <c r="B63" s="36">
        <v>31080</v>
      </c>
      <c r="C63" s="31">
        <v>2072</v>
      </c>
      <c r="D63" s="36">
        <v>15</v>
      </c>
      <c r="E63" s="36">
        <v>260</v>
      </c>
    </row>
    <row r="64" spans="1:5" x14ac:dyDescent="0.35">
      <c r="A64" s="35" t="s">
        <v>38</v>
      </c>
      <c r="B64" s="36">
        <v>40020</v>
      </c>
      <c r="C64" s="31">
        <v>2668</v>
      </c>
      <c r="D64" s="36">
        <v>30</v>
      </c>
      <c r="E64" s="36">
        <v>6</v>
      </c>
    </row>
    <row r="65" spans="1:5" x14ac:dyDescent="0.35">
      <c r="A65" s="35" t="s">
        <v>39</v>
      </c>
      <c r="B65" s="36">
        <v>68595</v>
      </c>
      <c r="C65" s="31">
        <v>4573</v>
      </c>
      <c r="D65" s="36">
        <v>30</v>
      </c>
      <c r="E65" s="36">
        <v>10</v>
      </c>
    </row>
    <row r="66" spans="1:5" x14ac:dyDescent="0.35">
      <c r="A66" s="35" t="s">
        <v>40</v>
      </c>
      <c r="B66" s="36">
        <v>180675</v>
      </c>
      <c r="C66" s="31">
        <v>12045</v>
      </c>
      <c r="D66" s="36">
        <v>75</v>
      </c>
      <c r="E66" s="36">
        <v>50</v>
      </c>
    </row>
    <row r="67" spans="1:5" x14ac:dyDescent="0.35">
      <c r="A67" s="35" t="s">
        <v>41</v>
      </c>
      <c r="B67" s="36">
        <v>102352.5</v>
      </c>
      <c r="C67" s="31">
        <v>6823.5</v>
      </c>
      <c r="D67" s="36">
        <v>30</v>
      </c>
      <c r="E67" s="36">
        <v>240</v>
      </c>
    </row>
    <row r="68" spans="1:5" x14ac:dyDescent="0.35">
      <c r="A68" s="35" t="s">
        <v>42</v>
      </c>
      <c r="B68" s="36">
        <v>109192.5</v>
      </c>
      <c r="C68" s="31">
        <v>7279.5</v>
      </c>
      <c r="D68" s="36">
        <v>45</v>
      </c>
      <c r="E68" s="36">
        <v>750</v>
      </c>
    </row>
    <row r="69" spans="1:5" x14ac:dyDescent="0.35">
      <c r="A69" s="34" t="s">
        <v>7</v>
      </c>
      <c r="B69" s="36">
        <v>6665850</v>
      </c>
      <c r="C69" s="31">
        <v>22219.5</v>
      </c>
      <c r="D69" s="36">
        <v>4500</v>
      </c>
      <c r="E69" s="36">
        <v>1321</v>
      </c>
    </row>
    <row r="70" spans="1:5" x14ac:dyDescent="0.35">
      <c r="A70" s="35" t="s">
        <v>43</v>
      </c>
      <c r="B70" s="36">
        <v>998400</v>
      </c>
      <c r="C70" s="31">
        <v>3328</v>
      </c>
      <c r="D70" s="36">
        <v>600</v>
      </c>
      <c r="E70" s="36">
        <v>520</v>
      </c>
    </row>
    <row r="71" spans="1:5" x14ac:dyDescent="0.35">
      <c r="A71" s="35" t="s">
        <v>38</v>
      </c>
      <c r="B71" s="36">
        <v>788700</v>
      </c>
      <c r="C71" s="31">
        <v>2629</v>
      </c>
      <c r="D71" s="36">
        <v>600</v>
      </c>
      <c r="E71" s="36">
        <v>6</v>
      </c>
    </row>
    <row r="72" spans="1:5" x14ac:dyDescent="0.35">
      <c r="A72" s="35" t="s">
        <v>39</v>
      </c>
      <c r="B72" s="36">
        <v>1654800</v>
      </c>
      <c r="C72" s="31">
        <v>5516</v>
      </c>
      <c r="D72" s="36">
        <v>900</v>
      </c>
      <c r="E72" s="36">
        <v>15</v>
      </c>
    </row>
    <row r="73" spans="1:5" x14ac:dyDescent="0.35">
      <c r="A73" s="35" t="s">
        <v>40</v>
      </c>
      <c r="B73" s="36">
        <v>1537350</v>
      </c>
      <c r="C73" s="31">
        <v>5124.5</v>
      </c>
      <c r="D73" s="36">
        <v>1200</v>
      </c>
      <c r="E73" s="36">
        <v>40</v>
      </c>
    </row>
    <row r="74" spans="1:5" x14ac:dyDescent="0.35">
      <c r="A74" s="35" t="s">
        <v>41</v>
      </c>
      <c r="B74" s="36">
        <v>753600</v>
      </c>
      <c r="C74" s="31">
        <v>2512</v>
      </c>
      <c r="D74" s="36">
        <v>600</v>
      </c>
      <c r="E74" s="36">
        <v>240</v>
      </c>
    </row>
    <row r="75" spans="1:5" x14ac:dyDescent="0.35">
      <c r="A75" s="35" t="s">
        <v>42</v>
      </c>
      <c r="B75" s="36">
        <v>933000</v>
      </c>
      <c r="C75" s="31">
        <v>3110</v>
      </c>
      <c r="D75" s="36">
        <v>600</v>
      </c>
      <c r="E75" s="36">
        <v>500</v>
      </c>
    </row>
    <row r="76" spans="1:5" x14ac:dyDescent="0.35">
      <c r="A76" s="33" t="s">
        <v>19</v>
      </c>
      <c r="B76" s="36">
        <v>18291202.5</v>
      </c>
      <c r="C76" s="31">
        <v>147222</v>
      </c>
      <c r="D76" s="36">
        <v>12435</v>
      </c>
      <c r="E76" s="36">
        <v>10080</v>
      </c>
    </row>
    <row r="77" spans="1:5" x14ac:dyDescent="0.35">
      <c r="A77" s="34" t="s">
        <v>11</v>
      </c>
      <c r="B77" s="36">
        <v>268764</v>
      </c>
      <c r="C77" s="31">
        <v>22397</v>
      </c>
      <c r="D77" s="36">
        <v>180</v>
      </c>
      <c r="E77" s="36">
        <v>1786</v>
      </c>
    </row>
    <row r="78" spans="1:5" x14ac:dyDescent="0.35">
      <c r="A78" s="35" t="s">
        <v>43</v>
      </c>
      <c r="B78" s="36">
        <v>36552</v>
      </c>
      <c r="C78" s="31">
        <v>3046</v>
      </c>
      <c r="D78" s="36">
        <v>24</v>
      </c>
      <c r="E78" s="36">
        <v>520</v>
      </c>
    </row>
    <row r="79" spans="1:5" x14ac:dyDescent="0.35">
      <c r="A79" s="35" t="s">
        <v>38</v>
      </c>
      <c r="B79" s="36">
        <v>32352</v>
      </c>
      <c r="C79" s="31">
        <v>2696</v>
      </c>
      <c r="D79" s="36">
        <v>24</v>
      </c>
      <c r="E79" s="36">
        <v>6</v>
      </c>
    </row>
    <row r="80" spans="1:5" x14ac:dyDescent="0.35">
      <c r="A80" s="35" t="s">
        <v>39</v>
      </c>
      <c r="B80" s="36">
        <v>46644</v>
      </c>
      <c r="C80" s="31">
        <v>3887</v>
      </c>
      <c r="D80" s="36">
        <v>24</v>
      </c>
      <c r="E80" s="36">
        <v>10</v>
      </c>
    </row>
    <row r="81" spans="1:5" x14ac:dyDescent="0.35">
      <c r="A81" s="35" t="s">
        <v>40</v>
      </c>
      <c r="B81" s="36">
        <v>16560</v>
      </c>
      <c r="C81" s="31">
        <v>1380</v>
      </c>
      <c r="D81" s="36">
        <v>24</v>
      </c>
      <c r="E81" s="36">
        <v>20</v>
      </c>
    </row>
    <row r="82" spans="1:5" x14ac:dyDescent="0.35">
      <c r="A82" s="35" t="s">
        <v>41</v>
      </c>
      <c r="B82" s="36">
        <v>62292</v>
      </c>
      <c r="C82" s="31">
        <v>5191</v>
      </c>
      <c r="D82" s="36">
        <v>48</v>
      </c>
      <c r="E82" s="36">
        <v>480</v>
      </c>
    </row>
    <row r="83" spans="1:5" x14ac:dyDescent="0.35">
      <c r="A83" s="35" t="s">
        <v>42</v>
      </c>
      <c r="B83" s="36">
        <v>74364</v>
      </c>
      <c r="C83" s="31">
        <v>6197</v>
      </c>
      <c r="D83" s="36">
        <v>36</v>
      </c>
      <c r="E83" s="36">
        <v>750</v>
      </c>
    </row>
    <row r="84" spans="1:5" x14ac:dyDescent="0.35">
      <c r="A84" s="34" t="s">
        <v>9</v>
      </c>
      <c r="B84" s="36">
        <v>3612937.5</v>
      </c>
      <c r="C84" s="31">
        <v>28903.5</v>
      </c>
      <c r="D84" s="36">
        <v>1875</v>
      </c>
      <c r="E84" s="36">
        <v>1581</v>
      </c>
    </row>
    <row r="85" spans="1:5" x14ac:dyDescent="0.35">
      <c r="A85" s="35" t="s">
        <v>43</v>
      </c>
      <c r="B85" s="36">
        <v>1207562.5</v>
      </c>
      <c r="C85" s="31">
        <v>9660.5</v>
      </c>
      <c r="D85" s="36">
        <v>375</v>
      </c>
      <c r="E85" s="36">
        <v>780</v>
      </c>
    </row>
    <row r="86" spans="1:5" x14ac:dyDescent="0.35">
      <c r="A86" s="35" t="s">
        <v>38</v>
      </c>
      <c r="B86" s="36">
        <v>481500</v>
      </c>
      <c r="C86" s="31">
        <v>3852</v>
      </c>
      <c r="D86" s="36">
        <v>250</v>
      </c>
      <c r="E86" s="36">
        <v>6</v>
      </c>
    </row>
    <row r="87" spans="1:5" x14ac:dyDescent="0.35">
      <c r="A87" s="35" t="s">
        <v>39</v>
      </c>
      <c r="B87" s="36">
        <v>213250</v>
      </c>
      <c r="C87" s="31">
        <v>1706</v>
      </c>
      <c r="D87" s="36">
        <v>125</v>
      </c>
      <c r="E87" s="36">
        <v>5</v>
      </c>
    </row>
    <row r="88" spans="1:5" x14ac:dyDescent="0.35">
      <c r="A88" s="35" t="s">
        <v>40</v>
      </c>
      <c r="B88" s="36">
        <v>1083625</v>
      </c>
      <c r="C88" s="31">
        <v>8669</v>
      </c>
      <c r="D88" s="36">
        <v>625</v>
      </c>
      <c r="E88" s="36">
        <v>50</v>
      </c>
    </row>
    <row r="89" spans="1:5" x14ac:dyDescent="0.35">
      <c r="A89" s="35" t="s">
        <v>41</v>
      </c>
      <c r="B89" s="36">
        <v>361750</v>
      </c>
      <c r="C89" s="31">
        <v>2894</v>
      </c>
      <c r="D89" s="36">
        <v>250</v>
      </c>
      <c r="E89" s="36">
        <v>240</v>
      </c>
    </row>
    <row r="90" spans="1:5" x14ac:dyDescent="0.35">
      <c r="A90" s="35" t="s">
        <v>42</v>
      </c>
      <c r="B90" s="36">
        <v>265250</v>
      </c>
      <c r="C90" s="31">
        <v>2122</v>
      </c>
      <c r="D90" s="36">
        <v>250</v>
      </c>
      <c r="E90" s="36">
        <v>500</v>
      </c>
    </row>
    <row r="91" spans="1:5" x14ac:dyDescent="0.35">
      <c r="A91" s="34" t="s">
        <v>10</v>
      </c>
      <c r="B91" s="36">
        <v>7659306</v>
      </c>
      <c r="C91" s="31">
        <v>60156</v>
      </c>
      <c r="D91" s="36">
        <v>5655</v>
      </c>
      <c r="E91" s="36">
        <v>4078</v>
      </c>
    </row>
    <row r="92" spans="1:5" x14ac:dyDescent="0.35">
      <c r="A92" s="35" t="s">
        <v>43</v>
      </c>
      <c r="B92" s="36">
        <v>1209472</v>
      </c>
      <c r="C92" s="31">
        <v>7829</v>
      </c>
      <c r="D92" s="36">
        <v>747</v>
      </c>
      <c r="E92" s="36">
        <v>1300</v>
      </c>
    </row>
    <row r="93" spans="1:5" x14ac:dyDescent="0.35">
      <c r="A93" s="35" t="s">
        <v>38</v>
      </c>
      <c r="B93" s="36">
        <v>899990</v>
      </c>
      <c r="C93" s="31">
        <v>7149</v>
      </c>
      <c r="D93" s="36">
        <v>767</v>
      </c>
      <c r="E93" s="36">
        <v>18</v>
      </c>
    </row>
    <row r="94" spans="1:5" x14ac:dyDescent="0.35">
      <c r="A94" s="35" t="s">
        <v>39</v>
      </c>
      <c r="B94" s="36">
        <v>1240378</v>
      </c>
      <c r="C94" s="31">
        <v>8174</v>
      </c>
      <c r="D94" s="36">
        <v>1084</v>
      </c>
      <c r="E94" s="36">
        <v>30</v>
      </c>
    </row>
    <row r="95" spans="1:5" x14ac:dyDescent="0.35">
      <c r="A95" s="35" t="s">
        <v>40</v>
      </c>
      <c r="B95" s="36">
        <v>1225148</v>
      </c>
      <c r="C95" s="31">
        <v>17498</v>
      </c>
      <c r="D95" s="36">
        <v>1205</v>
      </c>
      <c r="E95" s="36">
        <v>140</v>
      </c>
    </row>
    <row r="96" spans="1:5" x14ac:dyDescent="0.35">
      <c r="A96" s="35" t="s">
        <v>41</v>
      </c>
      <c r="B96" s="36">
        <v>1876361</v>
      </c>
      <c r="C96" s="31">
        <v>11435</v>
      </c>
      <c r="D96" s="36">
        <v>1104</v>
      </c>
      <c r="E96" s="36">
        <v>840</v>
      </c>
    </row>
    <row r="97" spans="1:5" x14ac:dyDescent="0.35">
      <c r="A97" s="35" t="s">
        <v>42</v>
      </c>
      <c r="B97" s="36">
        <v>1207957</v>
      </c>
      <c r="C97" s="31">
        <v>8071</v>
      </c>
      <c r="D97" s="36">
        <v>748</v>
      </c>
      <c r="E97" s="36">
        <v>1750</v>
      </c>
    </row>
    <row r="98" spans="1:5" x14ac:dyDescent="0.35">
      <c r="A98" s="34" t="s">
        <v>8</v>
      </c>
      <c r="B98" s="36">
        <v>209445</v>
      </c>
      <c r="C98" s="31">
        <v>13963</v>
      </c>
      <c r="D98" s="36">
        <v>225</v>
      </c>
      <c r="E98" s="36">
        <v>1426</v>
      </c>
    </row>
    <row r="99" spans="1:5" x14ac:dyDescent="0.35">
      <c r="A99" s="35" t="s">
        <v>43</v>
      </c>
      <c r="B99" s="36">
        <v>10665</v>
      </c>
      <c r="C99" s="31">
        <v>711</v>
      </c>
      <c r="D99" s="36">
        <v>15</v>
      </c>
      <c r="E99" s="36">
        <v>260</v>
      </c>
    </row>
    <row r="100" spans="1:5" x14ac:dyDescent="0.35">
      <c r="A100" s="35" t="s">
        <v>38</v>
      </c>
      <c r="B100" s="36">
        <v>36015</v>
      </c>
      <c r="C100" s="31">
        <v>2401</v>
      </c>
      <c r="D100" s="36">
        <v>30</v>
      </c>
      <c r="E100" s="36">
        <v>6</v>
      </c>
    </row>
    <row r="101" spans="1:5" x14ac:dyDescent="0.35">
      <c r="A101" s="35" t="s">
        <v>39</v>
      </c>
      <c r="B101" s="36">
        <v>24480</v>
      </c>
      <c r="C101" s="31">
        <v>1632</v>
      </c>
      <c r="D101" s="36">
        <v>30</v>
      </c>
      <c r="E101" s="36">
        <v>10</v>
      </c>
    </row>
    <row r="102" spans="1:5" x14ac:dyDescent="0.35">
      <c r="A102" s="35" t="s">
        <v>40</v>
      </c>
      <c r="B102" s="36">
        <v>59145</v>
      </c>
      <c r="C102" s="31">
        <v>3943</v>
      </c>
      <c r="D102" s="36">
        <v>60</v>
      </c>
      <c r="E102" s="36">
        <v>40</v>
      </c>
    </row>
    <row r="103" spans="1:5" x14ac:dyDescent="0.35">
      <c r="A103" s="35" t="s">
        <v>41</v>
      </c>
      <c r="B103" s="36">
        <v>40815</v>
      </c>
      <c r="C103" s="31">
        <v>2721</v>
      </c>
      <c r="D103" s="36">
        <v>45</v>
      </c>
      <c r="E103" s="36">
        <v>360</v>
      </c>
    </row>
    <row r="104" spans="1:5" x14ac:dyDescent="0.35">
      <c r="A104" s="35" t="s">
        <v>42</v>
      </c>
      <c r="B104" s="36">
        <v>38325</v>
      </c>
      <c r="C104" s="31">
        <v>2555</v>
      </c>
      <c r="D104" s="36">
        <v>45</v>
      </c>
      <c r="E104" s="36">
        <v>750</v>
      </c>
    </row>
    <row r="105" spans="1:5" x14ac:dyDescent="0.35">
      <c r="A105" s="34" t="s">
        <v>7</v>
      </c>
      <c r="B105" s="36">
        <v>6540750</v>
      </c>
      <c r="C105" s="31">
        <v>21802.5</v>
      </c>
      <c r="D105" s="36">
        <v>4500</v>
      </c>
      <c r="E105" s="36">
        <v>1209</v>
      </c>
    </row>
    <row r="106" spans="1:5" x14ac:dyDescent="0.35">
      <c r="A106" s="35" t="s">
        <v>43</v>
      </c>
      <c r="B106" s="36">
        <v>452700</v>
      </c>
      <c r="C106" s="31">
        <v>1509</v>
      </c>
      <c r="D106" s="36">
        <v>600</v>
      </c>
      <c r="E106" s="36">
        <v>520</v>
      </c>
    </row>
    <row r="107" spans="1:5" x14ac:dyDescent="0.35">
      <c r="A107" s="35" t="s">
        <v>38</v>
      </c>
      <c r="B107" s="36">
        <v>1656300</v>
      </c>
      <c r="C107" s="31">
        <v>5521</v>
      </c>
      <c r="D107" s="36">
        <v>900</v>
      </c>
      <c r="E107" s="36">
        <v>9</v>
      </c>
    </row>
    <row r="108" spans="1:5" x14ac:dyDescent="0.35">
      <c r="A108" s="35" t="s">
        <v>39</v>
      </c>
      <c r="B108" s="36">
        <v>1164000</v>
      </c>
      <c r="C108" s="31">
        <v>3880</v>
      </c>
      <c r="D108" s="36">
        <v>600</v>
      </c>
      <c r="E108" s="36">
        <v>10</v>
      </c>
    </row>
    <row r="109" spans="1:5" x14ac:dyDescent="0.35">
      <c r="A109" s="35" t="s">
        <v>40</v>
      </c>
      <c r="B109" s="36">
        <v>1799250</v>
      </c>
      <c r="C109" s="31">
        <v>5997.5</v>
      </c>
      <c r="D109" s="36">
        <v>1500</v>
      </c>
      <c r="E109" s="36">
        <v>50</v>
      </c>
    </row>
    <row r="110" spans="1:5" x14ac:dyDescent="0.35">
      <c r="A110" s="35" t="s">
        <v>41</v>
      </c>
      <c r="B110" s="36">
        <v>375000</v>
      </c>
      <c r="C110" s="31">
        <v>1250</v>
      </c>
      <c r="D110" s="36">
        <v>300</v>
      </c>
      <c r="E110" s="36">
        <v>120</v>
      </c>
    </row>
    <row r="111" spans="1:5" x14ac:dyDescent="0.35">
      <c r="A111" s="35" t="s">
        <v>42</v>
      </c>
      <c r="B111" s="36">
        <v>1093500</v>
      </c>
      <c r="C111" s="31">
        <v>3645</v>
      </c>
      <c r="D111" s="36">
        <v>600</v>
      </c>
      <c r="E111" s="36">
        <v>500</v>
      </c>
    </row>
    <row r="112" spans="1:5" x14ac:dyDescent="0.35">
      <c r="A112" s="33" t="s">
        <v>20</v>
      </c>
      <c r="B112" s="36">
        <v>17576034</v>
      </c>
      <c r="C112" s="31">
        <v>154020</v>
      </c>
      <c r="D112" s="36">
        <v>12435</v>
      </c>
      <c r="E112" s="36">
        <v>10104</v>
      </c>
    </row>
    <row r="113" spans="1:5" x14ac:dyDescent="0.35">
      <c r="A113" s="34" t="s">
        <v>11</v>
      </c>
      <c r="B113" s="36">
        <v>183432</v>
      </c>
      <c r="C113" s="31">
        <v>15286</v>
      </c>
      <c r="D113" s="36">
        <v>180</v>
      </c>
      <c r="E113" s="36">
        <v>1296</v>
      </c>
    </row>
    <row r="114" spans="1:5" x14ac:dyDescent="0.35">
      <c r="A114" s="35" t="s">
        <v>43</v>
      </c>
      <c r="B114" s="36">
        <v>18396</v>
      </c>
      <c r="C114" s="31">
        <v>1533</v>
      </c>
      <c r="D114" s="36">
        <v>24</v>
      </c>
      <c r="E114" s="36">
        <v>520</v>
      </c>
    </row>
    <row r="115" spans="1:5" x14ac:dyDescent="0.35">
      <c r="A115" s="35" t="s">
        <v>38</v>
      </c>
      <c r="B115" s="36">
        <v>15468</v>
      </c>
      <c r="C115" s="31">
        <v>1289</v>
      </c>
      <c r="D115" s="36">
        <v>24</v>
      </c>
      <c r="E115" s="36">
        <v>6</v>
      </c>
    </row>
    <row r="116" spans="1:5" x14ac:dyDescent="0.35">
      <c r="A116" s="35" t="s">
        <v>39</v>
      </c>
      <c r="B116" s="36">
        <v>75540</v>
      </c>
      <c r="C116" s="31">
        <v>6295</v>
      </c>
      <c r="D116" s="36">
        <v>48</v>
      </c>
      <c r="E116" s="36">
        <v>20</v>
      </c>
    </row>
    <row r="117" spans="1:5" x14ac:dyDescent="0.35">
      <c r="A117" s="35" t="s">
        <v>40</v>
      </c>
      <c r="B117" s="36">
        <v>19860</v>
      </c>
      <c r="C117" s="31">
        <v>1655</v>
      </c>
      <c r="D117" s="36">
        <v>24</v>
      </c>
      <c r="E117" s="36">
        <v>20</v>
      </c>
    </row>
    <row r="118" spans="1:5" x14ac:dyDescent="0.35">
      <c r="A118" s="35" t="s">
        <v>41</v>
      </c>
      <c r="B118" s="36">
        <v>31176</v>
      </c>
      <c r="C118" s="31">
        <v>2598</v>
      </c>
      <c r="D118" s="36">
        <v>48</v>
      </c>
      <c r="E118" s="36">
        <v>480</v>
      </c>
    </row>
    <row r="119" spans="1:5" x14ac:dyDescent="0.35">
      <c r="A119" s="35" t="s">
        <v>42</v>
      </c>
      <c r="B119" s="36">
        <v>22992</v>
      </c>
      <c r="C119" s="31">
        <v>1916</v>
      </c>
      <c r="D119" s="36">
        <v>12</v>
      </c>
      <c r="E119" s="36">
        <v>250</v>
      </c>
    </row>
    <row r="120" spans="1:5" x14ac:dyDescent="0.35">
      <c r="A120" s="34" t="s">
        <v>9</v>
      </c>
      <c r="B120" s="36">
        <v>2365000</v>
      </c>
      <c r="C120" s="31">
        <v>18920</v>
      </c>
      <c r="D120" s="36">
        <v>1875</v>
      </c>
      <c r="E120" s="36">
        <v>1561</v>
      </c>
    </row>
    <row r="121" spans="1:5" x14ac:dyDescent="0.35">
      <c r="A121" s="35" t="s">
        <v>43</v>
      </c>
      <c r="B121" s="36">
        <v>134250</v>
      </c>
      <c r="C121" s="31">
        <v>1074</v>
      </c>
      <c r="D121" s="36">
        <v>125</v>
      </c>
      <c r="E121" s="36">
        <v>260</v>
      </c>
    </row>
    <row r="122" spans="1:5" x14ac:dyDescent="0.35">
      <c r="A122" s="35" t="s">
        <v>38</v>
      </c>
      <c r="B122" s="36">
        <v>462000</v>
      </c>
      <c r="C122" s="31">
        <v>3696</v>
      </c>
      <c r="D122" s="36">
        <v>250</v>
      </c>
      <c r="E122" s="36">
        <v>6</v>
      </c>
    </row>
    <row r="123" spans="1:5" x14ac:dyDescent="0.35">
      <c r="A123" s="35" t="s">
        <v>39</v>
      </c>
      <c r="B123" s="36">
        <v>142250</v>
      </c>
      <c r="C123" s="31">
        <v>1138</v>
      </c>
      <c r="D123" s="36">
        <v>125</v>
      </c>
      <c r="E123" s="36">
        <v>5</v>
      </c>
    </row>
    <row r="124" spans="1:5" x14ac:dyDescent="0.35">
      <c r="A124" s="35" t="s">
        <v>40</v>
      </c>
      <c r="B124" s="36">
        <v>861625</v>
      </c>
      <c r="C124" s="31">
        <v>6893</v>
      </c>
      <c r="D124" s="36">
        <v>625</v>
      </c>
      <c r="E124" s="36">
        <v>50</v>
      </c>
    </row>
    <row r="125" spans="1:5" x14ac:dyDescent="0.35">
      <c r="A125" s="35" t="s">
        <v>41</v>
      </c>
      <c r="B125" s="36">
        <v>460625</v>
      </c>
      <c r="C125" s="31">
        <v>3685</v>
      </c>
      <c r="D125" s="36">
        <v>250</v>
      </c>
      <c r="E125" s="36">
        <v>240</v>
      </c>
    </row>
    <row r="126" spans="1:5" x14ac:dyDescent="0.35">
      <c r="A126" s="35" t="s">
        <v>42</v>
      </c>
      <c r="B126" s="36">
        <v>304250</v>
      </c>
      <c r="C126" s="31">
        <v>2434</v>
      </c>
      <c r="D126" s="36">
        <v>500</v>
      </c>
      <c r="E126" s="36">
        <v>1000</v>
      </c>
    </row>
    <row r="127" spans="1:5" x14ac:dyDescent="0.35">
      <c r="A127" s="34" t="s">
        <v>10</v>
      </c>
      <c r="B127" s="36">
        <v>8505512</v>
      </c>
      <c r="C127" s="31">
        <v>69454</v>
      </c>
      <c r="D127" s="36">
        <v>5655</v>
      </c>
      <c r="E127" s="36">
        <v>4588</v>
      </c>
    </row>
    <row r="128" spans="1:5" x14ac:dyDescent="0.35">
      <c r="A128" s="35" t="s">
        <v>43</v>
      </c>
      <c r="B128" s="36">
        <v>1400181</v>
      </c>
      <c r="C128" s="31">
        <v>12627</v>
      </c>
      <c r="D128" s="36">
        <v>787</v>
      </c>
      <c r="E128" s="36">
        <v>1820</v>
      </c>
    </row>
    <row r="129" spans="1:5" x14ac:dyDescent="0.35">
      <c r="A129" s="35" t="s">
        <v>38</v>
      </c>
      <c r="B129" s="36">
        <v>1754477</v>
      </c>
      <c r="C129" s="31">
        <v>7955</v>
      </c>
      <c r="D129" s="36">
        <v>1427</v>
      </c>
      <c r="E129" s="36">
        <v>18</v>
      </c>
    </row>
    <row r="130" spans="1:5" x14ac:dyDescent="0.35">
      <c r="A130" s="35" t="s">
        <v>39</v>
      </c>
      <c r="B130" s="36">
        <v>414616</v>
      </c>
      <c r="C130" s="31">
        <v>7023</v>
      </c>
      <c r="D130" s="36">
        <v>384</v>
      </c>
      <c r="E130" s="36">
        <v>20</v>
      </c>
    </row>
    <row r="131" spans="1:5" x14ac:dyDescent="0.35">
      <c r="A131" s="35" t="s">
        <v>40</v>
      </c>
      <c r="B131" s="36">
        <v>3243319</v>
      </c>
      <c r="C131" s="31">
        <v>22371</v>
      </c>
      <c r="D131" s="36">
        <v>1891</v>
      </c>
      <c r="E131" s="36">
        <v>140</v>
      </c>
    </row>
    <row r="132" spans="1:5" x14ac:dyDescent="0.35">
      <c r="A132" s="35" t="s">
        <v>41</v>
      </c>
      <c r="B132" s="36">
        <v>551332</v>
      </c>
      <c r="C132" s="31">
        <v>7595</v>
      </c>
      <c r="D132" s="36">
        <v>418</v>
      </c>
      <c r="E132" s="36">
        <v>840</v>
      </c>
    </row>
    <row r="133" spans="1:5" x14ac:dyDescent="0.35">
      <c r="A133" s="35" t="s">
        <v>42</v>
      </c>
      <c r="B133" s="36">
        <v>1141587</v>
      </c>
      <c r="C133" s="31">
        <v>11883</v>
      </c>
      <c r="D133" s="36">
        <v>748</v>
      </c>
      <c r="E133" s="36">
        <v>1750</v>
      </c>
    </row>
    <row r="134" spans="1:5" x14ac:dyDescent="0.35">
      <c r="A134" s="34" t="s">
        <v>8</v>
      </c>
      <c r="B134" s="36">
        <v>451890</v>
      </c>
      <c r="C134" s="31">
        <v>30126</v>
      </c>
      <c r="D134" s="36">
        <v>225</v>
      </c>
      <c r="E134" s="36">
        <v>936</v>
      </c>
    </row>
    <row r="135" spans="1:5" x14ac:dyDescent="0.35">
      <c r="A135" s="35" t="s">
        <v>43</v>
      </c>
      <c r="B135" s="36">
        <v>32355</v>
      </c>
      <c r="C135" s="31">
        <v>2157</v>
      </c>
      <c r="D135" s="36">
        <v>15</v>
      </c>
      <c r="E135" s="36">
        <v>260</v>
      </c>
    </row>
    <row r="136" spans="1:5" x14ac:dyDescent="0.35">
      <c r="A136" s="35" t="s">
        <v>38</v>
      </c>
      <c r="B136" s="36">
        <v>78915</v>
      </c>
      <c r="C136" s="31">
        <v>5261</v>
      </c>
      <c r="D136" s="36">
        <v>30</v>
      </c>
      <c r="E136" s="36">
        <v>6</v>
      </c>
    </row>
    <row r="137" spans="1:5" x14ac:dyDescent="0.35">
      <c r="A137" s="35" t="s">
        <v>39</v>
      </c>
      <c r="B137" s="36">
        <v>133080</v>
      </c>
      <c r="C137" s="31">
        <v>8872</v>
      </c>
      <c r="D137" s="36">
        <v>60</v>
      </c>
      <c r="E137" s="36">
        <v>20</v>
      </c>
    </row>
    <row r="138" spans="1:5" x14ac:dyDescent="0.35">
      <c r="A138" s="35" t="s">
        <v>40</v>
      </c>
      <c r="B138" s="36">
        <v>111915</v>
      </c>
      <c r="C138" s="31">
        <v>7461</v>
      </c>
      <c r="D138" s="36">
        <v>60</v>
      </c>
      <c r="E138" s="36">
        <v>40</v>
      </c>
    </row>
    <row r="139" spans="1:5" x14ac:dyDescent="0.35">
      <c r="A139" s="35" t="s">
        <v>41</v>
      </c>
      <c r="B139" s="36">
        <v>86010</v>
      </c>
      <c r="C139" s="31">
        <v>5734</v>
      </c>
      <c r="D139" s="36">
        <v>45</v>
      </c>
      <c r="E139" s="36">
        <v>360</v>
      </c>
    </row>
    <row r="140" spans="1:5" x14ac:dyDescent="0.35">
      <c r="A140" s="35" t="s">
        <v>42</v>
      </c>
      <c r="B140" s="36">
        <v>9615</v>
      </c>
      <c r="C140" s="31">
        <v>641</v>
      </c>
      <c r="D140" s="36">
        <v>15</v>
      </c>
      <c r="E140" s="36">
        <v>250</v>
      </c>
    </row>
    <row r="141" spans="1:5" x14ac:dyDescent="0.35">
      <c r="A141" s="34" t="s">
        <v>7</v>
      </c>
      <c r="B141" s="36">
        <v>6070200</v>
      </c>
      <c r="C141" s="31">
        <v>20234</v>
      </c>
      <c r="D141" s="36">
        <v>4500</v>
      </c>
      <c r="E141" s="36">
        <v>1723</v>
      </c>
    </row>
    <row r="142" spans="1:5" x14ac:dyDescent="0.35">
      <c r="A142" s="35" t="s">
        <v>43</v>
      </c>
      <c r="B142" s="36">
        <v>1422600</v>
      </c>
      <c r="C142" s="31">
        <v>4742</v>
      </c>
      <c r="D142" s="36">
        <v>1200</v>
      </c>
      <c r="E142" s="36">
        <v>1040</v>
      </c>
    </row>
    <row r="143" spans="1:5" x14ac:dyDescent="0.35">
      <c r="A143" s="35" t="s">
        <v>38</v>
      </c>
      <c r="B143" s="36">
        <v>240300</v>
      </c>
      <c r="C143" s="31">
        <v>801</v>
      </c>
      <c r="D143" s="36">
        <v>300</v>
      </c>
      <c r="E143" s="36">
        <v>3</v>
      </c>
    </row>
    <row r="144" spans="1:5" x14ac:dyDescent="0.35">
      <c r="A144" s="35" t="s">
        <v>39</v>
      </c>
      <c r="B144" s="36">
        <v>451200</v>
      </c>
      <c r="C144" s="31">
        <v>1504</v>
      </c>
      <c r="D144" s="36">
        <v>600</v>
      </c>
      <c r="E144" s="36">
        <v>10</v>
      </c>
    </row>
    <row r="145" spans="1:5" x14ac:dyDescent="0.35">
      <c r="A145" s="35" t="s">
        <v>40</v>
      </c>
      <c r="B145" s="36">
        <v>2811900</v>
      </c>
      <c r="C145" s="31">
        <v>9373</v>
      </c>
      <c r="D145" s="36">
        <v>1500</v>
      </c>
      <c r="E145" s="36">
        <v>50</v>
      </c>
    </row>
    <row r="146" spans="1:5" x14ac:dyDescent="0.35">
      <c r="A146" s="35" t="s">
        <v>41</v>
      </c>
      <c r="B146" s="36">
        <v>190500</v>
      </c>
      <c r="C146" s="31">
        <v>635</v>
      </c>
      <c r="D146" s="36">
        <v>300</v>
      </c>
      <c r="E146" s="36">
        <v>120</v>
      </c>
    </row>
    <row r="147" spans="1:5" x14ac:dyDescent="0.35">
      <c r="A147" s="35" t="s">
        <v>42</v>
      </c>
      <c r="B147" s="36">
        <v>953700</v>
      </c>
      <c r="C147" s="31">
        <v>3179</v>
      </c>
      <c r="D147" s="36">
        <v>600</v>
      </c>
      <c r="E147" s="36">
        <v>500</v>
      </c>
    </row>
    <row r="148" spans="1:5" x14ac:dyDescent="0.35">
      <c r="A148" s="33" t="s">
        <v>17</v>
      </c>
      <c r="B148" s="36">
        <v>21626006</v>
      </c>
      <c r="C148" s="31">
        <v>185147.5</v>
      </c>
      <c r="D148" s="36">
        <v>12435</v>
      </c>
      <c r="E148" s="36">
        <v>10594</v>
      </c>
    </row>
    <row r="149" spans="1:5" x14ac:dyDescent="0.35">
      <c r="A149" s="34" t="s">
        <v>11</v>
      </c>
      <c r="B149" s="36">
        <v>325902</v>
      </c>
      <c r="C149" s="31">
        <v>27158.5</v>
      </c>
      <c r="D149" s="36">
        <v>180</v>
      </c>
      <c r="E149" s="36">
        <v>1576</v>
      </c>
    </row>
    <row r="150" spans="1:5" x14ac:dyDescent="0.35">
      <c r="A150" s="35" t="s">
        <v>43</v>
      </c>
      <c r="B150" s="36">
        <v>84096</v>
      </c>
      <c r="C150" s="31">
        <v>7008</v>
      </c>
      <c r="D150" s="36">
        <v>36</v>
      </c>
      <c r="E150" s="36">
        <v>780</v>
      </c>
    </row>
    <row r="151" spans="1:5" x14ac:dyDescent="0.35">
      <c r="A151" s="35" t="s">
        <v>38</v>
      </c>
      <c r="B151" s="36">
        <v>45660</v>
      </c>
      <c r="C151" s="31">
        <v>3805</v>
      </c>
      <c r="D151" s="36">
        <v>24</v>
      </c>
      <c r="E151" s="36">
        <v>6</v>
      </c>
    </row>
    <row r="152" spans="1:5" x14ac:dyDescent="0.35">
      <c r="A152" s="35" t="s">
        <v>39</v>
      </c>
      <c r="B152" s="36">
        <v>46380</v>
      </c>
      <c r="C152" s="31">
        <v>3865</v>
      </c>
      <c r="D152" s="36">
        <v>24</v>
      </c>
      <c r="E152" s="36">
        <v>10</v>
      </c>
    </row>
    <row r="153" spans="1:5" x14ac:dyDescent="0.35">
      <c r="A153" s="35" t="s">
        <v>40</v>
      </c>
      <c r="B153" s="36">
        <v>76074</v>
      </c>
      <c r="C153" s="31">
        <v>6339.5</v>
      </c>
      <c r="D153" s="36">
        <v>48</v>
      </c>
      <c r="E153" s="36">
        <v>40</v>
      </c>
    </row>
    <row r="154" spans="1:5" x14ac:dyDescent="0.35">
      <c r="A154" s="35" t="s">
        <v>41</v>
      </c>
      <c r="B154" s="36">
        <v>28548</v>
      </c>
      <c r="C154" s="31">
        <v>2379</v>
      </c>
      <c r="D154" s="36">
        <v>24</v>
      </c>
      <c r="E154" s="36">
        <v>240</v>
      </c>
    </row>
    <row r="155" spans="1:5" x14ac:dyDescent="0.35">
      <c r="A155" s="35" t="s">
        <v>42</v>
      </c>
      <c r="B155" s="36">
        <v>45144</v>
      </c>
      <c r="C155" s="31">
        <v>3762</v>
      </c>
      <c r="D155" s="36">
        <v>24</v>
      </c>
      <c r="E155" s="36">
        <v>500</v>
      </c>
    </row>
    <row r="156" spans="1:5" x14ac:dyDescent="0.35">
      <c r="A156" s="34" t="s">
        <v>9</v>
      </c>
      <c r="B156" s="36">
        <v>3977062.5</v>
      </c>
      <c r="C156" s="31">
        <v>31816.5</v>
      </c>
      <c r="D156" s="36">
        <v>1875</v>
      </c>
      <c r="E156" s="36">
        <v>1553</v>
      </c>
    </row>
    <row r="157" spans="1:5" x14ac:dyDescent="0.35">
      <c r="A157" s="35" t="s">
        <v>43</v>
      </c>
      <c r="B157" s="36">
        <v>427875</v>
      </c>
      <c r="C157" s="31">
        <v>3423</v>
      </c>
      <c r="D157" s="36">
        <v>250</v>
      </c>
      <c r="E157" s="36">
        <v>520</v>
      </c>
    </row>
    <row r="158" spans="1:5" x14ac:dyDescent="0.35">
      <c r="A158" s="35" t="s">
        <v>38</v>
      </c>
      <c r="B158" s="36">
        <v>430687.5</v>
      </c>
      <c r="C158" s="31">
        <v>3445.5</v>
      </c>
      <c r="D158" s="36">
        <v>125</v>
      </c>
      <c r="E158" s="36">
        <v>3</v>
      </c>
    </row>
    <row r="159" spans="1:5" x14ac:dyDescent="0.35">
      <c r="A159" s="35" t="s">
        <v>39</v>
      </c>
      <c r="B159" s="36">
        <v>803000</v>
      </c>
      <c r="C159" s="31">
        <v>6424</v>
      </c>
      <c r="D159" s="36">
        <v>250</v>
      </c>
      <c r="E159" s="36">
        <v>10</v>
      </c>
    </row>
    <row r="160" spans="1:5" x14ac:dyDescent="0.35">
      <c r="A160" s="35" t="s">
        <v>40</v>
      </c>
      <c r="B160" s="36">
        <v>922125</v>
      </c>
      <c r="C160" s="31">
        <v>7377</v>
      </c>
      <c r="D160" s="36">
        <v>500</v>
      </c>
      <c r="E160" s="36">
        <v>40</v>
      </c>
    </row>
    <row r="161" spans="1:5" x14ac:dyDescent="0.35">
      <c r="A161" s="35" t="s">
        <v>41</v>
      </c>
      <c r="B161" s="36">
        <v>1004125</v>
      </c>
      <c r="C161" s="31">
        <v>8033</v>
      </c>
      <c r="D161" s="36">
        <v>500</v>
      </c>
      <c r="E161" s="36">
        <v>480</v>
      </c>
    </row>
    <row r="162" spans="1:5" x14ac:dyDescent="0.35">
      <c r="A162" s="35" t="s">
        <v>42</v>
      </c>
      <c r="B162" s="36">
        <v>389250</v>
      </c>
      <c r="C162" s="31">
        <v>3114</v>
      </c>
      <c r="D162" s="36">
        <v>250</v>
      </c>
      <c r="E162" s="36">
        <v>500</v>
      </c>
    </row>
    <row r="163" spans="1:5" x14ac:dyDescent="0.35">
      <c r="A163" s="34" t="s">
        <v>10</v>
      </c>
      <c r="B163" s="36">
        <v>7625909</v>
      </c>
      <c r="C163" s="31">
        <v>70027</v>
      </c>
      <c r="D163" s="36">
        <v>5655</v>
      </c>
      <c r="E163" s="36">
        <v>4328</v>
      </c>
    </row>
    <row r="164" spans="1:5" x14ac:dyDescent="0.35">
      <c r="A164" s="35" t="s">
        <v>43</v>
      </c>
      <c r="B164" s="36">
        <v>898060</v>
      </c>
      <c r="C164" s="31">
        <v>8909</v>
      </c>
      <c r="D164" s="36">
        <v>754</v>
      </c>
      <c r="E164" s="36">
        <v>1560</v>
      </c>
    </row>
    <row r="165" spans="1:5" x14ac:dyDescent="0.35">
      <c r="A165" s="35" t="s">
        <v>38</v>
      </c>
      <c r="B165" s="36">
        <v>791153</v>
      </c>
      <c r="C165" s="31">
        <v>7994.5</v>
      </c>
      <c r="D165" s="36">
        <v>754</v>
      </c>
      <c r="E165" s="36">
        <v>18</v>
      </c>
    </row>
    <row r="166" spans="1:5" x14ac:dyDescent="0.35">
      <c r="A166" s="35" t="s">
        <v>39</v>
      </c>
      <c r="B166" s="36">
        <v>1235767</v>
      </c>
      <c r="C166" s="31">
        <v>9769.5</v>
      </c>
      <c r="D166" s="36">
        <v>754</v>
      </c>
      <c r="E166" s="36">
        <v>30</v>
      </c>
    </row>
    <row r="167" spans="1:5" x14ac:dyDescent="0.35">
      <c r="A167" s="35" t="s">
        <v>40</v>
      </c>
      <c r="B167" s="36">
        <v>2143263</v>
      </c>
      <c r="C167" s="31">
        <v>22915</v>
      </c>
      <c r="D167" s="36">
        <v>1515</v>
      </c>
      <c r="E167" s="36">
        <v>130</v>
      </c>
    </row>
    <row r="168" spans="1:5" x14ac:dyDescent="0.35">
      <c r="A168" s="35" t="s">
        <v>41</v>
      </c>
      <c r="B168" s="36">
        <v>680058</v>
      </c>
      <c r="C168" s="31">
        <v>10046</v>
      </c>
      <c r="D168" s="36">
        <v>774</v>
      </c>
      <c r="E168" s="36">
        <v>840</v>
      </c>
    </row>
    <row r="169" spans="1:5" x14ac:dyDescent="0.35">
      <c r="A169" s="35" t="s">
        <v>42</v>
      </c>
      <c r="B169" s="36">
        <v>1877608</v>
      </c>
      <c r="C169" s="31">
        <v>10393</v>
      </c>
      <c r="D169" s="36">
        <v>1104</v>
      </c>
      <c r="E169" s="36">
        <v>1750</v>
      </c>
    </row>
    <row r="170" spans="1:5" x14ac:dyDescent="0.35">
      <c r="A170" s="34" t="s">
        <v>8</v>
      </c>
      <c r="B170" s="36">
        <v>376132.5</v>
      </c>
      <c r="C170" s="31">
        <v>25075.5</v>
      </c>
      <c r="D170" s="36">
        <v>225</v>
      </c>
      <c r="E170" s="36">
        <v>1326</v>
      </c>
    </row>
    <row r="171" spans="1:5" x14ac:dyDescent="0.35">
      <c r="A171" s="35" t="s">
        <v>43</v>
      </c>
      <c r="B171" s="36">
        <v>57217.5</v>
      </c>
      <c r="C171" s="31">
        <v>3814.5</v>
      </c>
      <c r="D171" s="36">
        <v>30</v>
      </c>
      <c r="E171" s="36">
        <v>520</v>
      </c>
    </row>
    <row r="172" spans="1:5" x14ac:dyDescent="0.35">
      <c r="A172" s="35" t="s">
        <v>38</v>
      </c>
      <c r="B172" s="36">
        <v>68955</v>
      </c>
      <c r="C172" s="31">
        <v>4597</v>
      </c>
      <c r="D172" s="36">
        <v>30</v>
      </c>
      <c r="E172" s="36">
        <v>6</v>
      </c>
    </row>
    <row r="173" spans="1:5" x14ac:dyDescent="0.35">
      <c r="A173" s="35" t="s">
        <v>39</v>
      </c>
      <c r="B173" s="36">
        <v>19380</v>
      </c>
      <c r="C173" s="31">
        <v>1292</v>
      </c>
      <c r="D173" s="36">
        <v>30</v>
      </c>
      <c r="E173" s="36">
        <v>10</v>
      </c>
    </row>
    <row r="174" spans="1:5" x14ac:dyDescent="0.35">
      <c r="A174" s="35" t="s">
        <v>40</v>
      </c>
      <c r="B174" s="36">
        <v>154605</v>
      </c>
      <c r="C174" s="31">
        <v>10307</v>
      </c>
      <c r="D174" s="36">
        <v>75</v>
      </c>
      <c r="E174" s="36">
        <v>50</v>
      </c>
    </row>
    <row r="175" spans="1:5" x14ac:dyDescent="0.35">
      <c r="A175" s="35" t="s">
        <v>41</v>
      </c>
      <c r="B175" s="36">
        <v>20175</v>
      </c>
      <c r="C175" s="31">
        <v>1345</v>
      </c>
      <c r="D175" s="36">
        <v>30</v>
      </c>
      <c r="E175" s="36">
        <v>240</v>
      </c>
    </row>
    <row r="176" spans="1:5" x14ac:dyDescent="0.35">
      <c r="A176" s="35" t="s">
        <v>42</v>
      </c>
      <c r="B176" s="36">
        <v>55800</v>
      </c>
      <c r="C176" s="31">
        <v>3720</v>
      </c>
      <c r="D176" s="36">
        <v>30</v>
      </c>
      <c r="E176" s="36">
        <v>500</v>
      </c>
    </row>
    <row r="177" spans="1:5" x14ac:dyDescent="0.35">
      <c r="A177" s="34" t="s">
        <v>7</v>
      </c>
      <c r="B177" s="36">
        <v>9321000</v>
      </c>
      <c r="C177" s="31">
        <v>31070</v>
      </c>
      <c r="D177" s="36">
        <v>4500</v>
      </c>
      <c r="E177" s="36">
        <v>1811</v>
      </c>
    </row>
    <row r="178" spans="1:5" x14ac:dyDescent="0.35">
      <c r="A178" s="35" t="s">
        <v>43</v>
      </c>
      <c r="B178" s="36">
        <v>1309500</v>
      </c>
      <c r="C178" s="31">
        <v>4365</v>
      </c>
      <c r="D178" s="36">
        <v>600</v>
      </c>
      <c r="E178" s="36">
        <v>520</v>
      </c>
    </row>
    <row r="179" spans="1:5" x14ac:dyDescent="0.35">
      <c r="A179" s="35" t="s">
        <v>38</v>
      </c>
      <c r="B179" s="36">
        <v>600300</v>
      </c>
      <c r="C179" s="31">
        <v>2001</v>
      </c>
      <c r="D179" s="36">
        <v>600</v>
      </c>
      <c r="E179" s="36">
        <v>6</v>
      </c>
    </row>
    <row r="180" spans="1:5" x14ac:dyDescent="0.35">
      <c r="A180" s="35" t="s">
        <v>39</v>
      </c>
      <c r="B180" s="36">
        <v>690300</v>
      </c>
      <c r="C180" s="31">
        <v>2301</v>
      </c>
      <c r="D180" s="36">
        <v>300</v>
      </c>
      <c r="E180" s="36">
        <v>5</v>
      </c>
    </row>
    <row r="181" spans="1:5" x14ac:dyDescent="0.35">
      <c r="A181" s="35" t="s">
        <v>40</v>
      </c>
      <c r="B181" s="36">
        <v>3092700</v>
      </c>
      <c r="C181" s="31">
        <v>10309</v>
      </c>
      <c r="D181" s="36">
        <v>1200</v>
      </c>
      <c r="E181" s="36">
        <v>40</v>
      </c>
    </row>
    <row r="182" spans="1:5" x14ac:dyDescent="0.35">
      <c r="A182" s="35" t="s">
        <v>41</v>
      </c>
      <c r="B182" s="36">
        <v>1149600</v>
      </c>
      <c r="C182" s="31">
        <v>3832</v>
      </c>
      <c r="D182" s="36">
        <v>600</v>
      </c>
      <c r="E182" s="36">
        <v>240</v>
      </c>
    </row>
    <row r="183" spans="1:5" x14ac:dyDescent="0.35">
      <c r="A183" s="35" t="s">
        <v>42</v>
      </c>
      <c r="B183" s="36">
        <v>2478600</v>
      </c>
      <c r="C183" s="31">
        <v>8262</v>
      </c>
      <c r="D183" s="36">
        <v>1200</v>
      </c>
      <c r="E183" s="36">
        <v>1000</v>
      </c>
    </row>
    <row r="184" spans="1:5" x14ac:dyDescent="0.35">
      <c r="A184" s="33" t="s">
        <v>68</v>
      </c>
      <c r="B184" s="36">
        <v>111111210449552.5</v>
      </c>
      <c r="C184" s="31">
        <v>861132</v>
      </c>
      <c r="D184" s="36">
        <v>62196</v>
      </c>
      <c r="E184" s="36">
        <v>50620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A552-AF1A-469E-8276-62C645A3817C}">
  <dimension ref="A3:D149"/>
  <sheetViews>
    <sheetView workbookViewId="0">
      <selection activeCell="F24" sqref="F24"/>
    </sheetView>
  </sheetViews>
  <sheetFormatPr defaultRowHeight="14.5" x14ac:dyDescent="0.35"/>
  <cols>
    <col min="1" max="1" width="24" bestFit="1" customWidth="1"/>
    <col min="2" max="2" width="15.90625" bestFit="1" customWidth="1"/>
    <col min="3" max="3" width="16.36328125" bestFit="1" customWidth="1"/>
    <col min="4" max="4" width="15.54296875" bestFit="1" customWidth="1"/>
    <col min="5" max="5" width="15.36328125" bestFit="1" customWidth="1"/>
    <col min="6" max="6" width="20.81640625" bestFit="1" customWidth="1"/>
    <col min="7" max="7" width="16.90625" bestFit="1" customWidth="1"/>
    <col min="8" max="40" width="3.81640625" bestFit="1" customWidth="1"/>
    <col min="41" max="41" width="5.81640625" bestFit="1" customWidth="1"/>
    <col min="42" max="62" width="3.81640625" bestFit="1" customWidth="1"/>
    <col min="63" max="63" width="5.81640625" bestFit="1" customWidth="1"/>
    <col min="64" max="96" width="3.81640625" bestFit="1" customWidth="1"/>
    <col min="97" max="97" width="5.81640625" bestFit="1" customWidth="1"/>
    <col min="98" max="112" width="3.81640625" bestFit="1" customWidth="1"/>
    <col min="113" max="113" width="5.81640625" bestFit="1" customWidth="1"/>
    <col min="114" max="129" width="3.81640625" bestFit="1" customWidth="1"/>
    <col min="130" max="130" width="5.81640625" bestFit="1" customWidth="1"/>
    <col min="131" max="138" width="3.81640625" bestFit="1" customWidth="1"/>
    <col min="139" max="139" width="5.81640625" bestFit="1" customWidth="1"/>
    <col min="140" max="142" width="3.81640625" bestFit="1" customWidth="1"/>
    <col min="143" max="164" width="4.81640625" bestFit="1" customWidth="1"/>
    <col min="165" max="165" width="6.81640625" bestFit="1" customWidth="1"/>
    <col min="166" max="208" width="4.81640625" bestFit="1" customWidth="1"/>
    <col min="209" max="209" width="6.81640625" bestFit="1" customWidth="1"/>
    <col min="210" max="213" width="4.81640625" bestFit="1" customWidth="1"/>
    <col min="214" max="214" width="6.81640625" bestFit="1" customWidth="1"/>
    <col min="215" max="216" width="4.81640625" bestFit="1" customWidth="1"/>
    <col min="217" max="218" width="6.81640625" bestFit="1" customWidth="1"/>
    <col min="219" max="224" width="4.81640625" bestFit="1" customWidth="1"/>
    <col min="225" max="225" width="6.81640625" bestFit="1" customWidth="1"/>
    <col min="226" max="227" width="4.81640625" bestFit="1" customWidth="1"/>
    <col min="228" max="228" width="6.81640625" bestFit="1" customWidth="1"/>
    <col min="229" max="262" width="4.81640625" bestFit="1" customWidth="1"/>
    <col min="263" max="264" width="6.81640625" bestFit="1" customWidth="1"/>
    <col min="265" max="281" width="4.81640625" bestFit="1" customWidth="1"/>
    <col min="282" max="282" width="6.81640625" bestFit="1" customWidth="1"/>
    <col min="283" max="331" width="4.81640625" bestFit="1" customWidth="1"/>
    <col min="332" max="332" width="6.81640625" bestFit="1" customWidth="1"/>
    <col min="333" max="349" width="4.81640625" bestFit="1" customWidth="1"/>
    <col min="350" max="350" width="6.81640625" bestFit="1" customWidth="1"/>
    <col min="351" max="374" width="4.81640625" bestFit="1" customWidth="1"/>
    <col min="375" max="375" width="6.81640625" bestFit="1" customWidth="1"/>
    <col min="376" max="402" width="4.81640625" bestFit="1" customWidth="1"/>
    <col min="403" max="403" width="6.81640625" bestFit="1" customWidth="1"/>
    <col min="404" max="405" width="4.81640625" bestFit="1" customWidth="1"/>
    <col min="406" max="406" width="6.81640625" bestFit="1" customWidth="1"/>
    <col min="407" max="419" width="4.81640625" bestFit="1" customWidth="1"/>
    <col min="420" max="420" width="6.81640625" bestFit="1" customWidth="1"/>
    <col min="421" max="443" width="4.81640625" bestFit="1" customWidth="1"/>
    <col min="444" max="444" width="6.81640625" bestFit="1" customWidth="1"/>
    <col min="445" max="488" width="4.81640625" bestFit="1" customWidth="1"/>
    <col min="489" max="492" width="6.81640625" bestFit="1" customWidth="1"/>
    <col min="493" max="495" width="4.81640625" bestFit="1" customWidth="1"/>
    <col min="496" max="496" width="6.81640625" bestFit="1" customWidth="1"/>
    <col min="497" max="498" width="4.81640625" bestFit="1" customWidth="1"/>
    <col min="499" max="499" width="6.81640625" bestFit="1" customWidth="1"/>
    <col min="500" max="500" width="4.81640625" bestFit="1" customWidth="1"/>
    <col min="501" max="502" width="6.81640625" bestFit="1" customWidth="1"/>
    <col min="503" max="503" width="4.81640625" bestFit="1" customWidth="1"/>
    <col min="504" max="504" width="6.81640625" bestFit="1" customWidth="1"/>
    <col min="505" max="505" width="4.81640625" bestFit="1" customWidth="1"/>
    <col min="506" max="506" width="6.81640625" bestFit="1" customWidth="1"/>
    <col min="507" max="507" width="4.81640625" bestFit="1" customWidth="1"/>
    <col min="508" max="509" width="6.81640625" bestFit="1" customWidth="1"/>
    <col min="510" max="510" width="4.81640625" bestFit="1" customWidth="1"/>
    <col min="511" max="511" width="6.81640625" bestFit="1" customWidth="1"/>
    <col min="512" max="512" width="10.7265625" bestFit="1" customWidth="1"/>
  </cols>
  <sheetData>
    <row r="3" spans="1:4" x14ac:dyDescent="0.35">
      <c r="A3" s="32" t="s">
        <v>70</v>
      </c>
      <c r="B3" t="s">
        <v>72</v>
      </c>
      <c r="C3" t="s">
        <v>74</v>
      </c>
      <c r="D3" t="s">
        <v>73</v>
      </c>
    </row>
    <row r="4" spans="1:4" x14ac:dyDescent="0.35">
      <c r="A4" s="33" t="s">
        <v>16</v>
      </c>
      <c r="B4" s="31">
        <v>247428.5</v>
      </c>
      <c r="C4" s="36">
        <v>24887654.885000005</v>
      </c>
      <c r="D4" s="36">
        <v>16601</v>
      </c>
    </row>
    <row r="5" spans="1:4" x14ac:dyDescent="0.35">
      <c r="A5" s="34" t="s">
        <v>11</v>
      </c>
      <c r="B5" s="31">
        <v>44062</v>
      </c>
      <c r="C5" s="36">
        <v>491164.14</v>
      </c>
      <c r="D5" s="36">
        <v>261</v>
      </c>
    </row>
    <row r="6" spans="1:4" x14ac:dyDescent="0.35">
      <c r="A6" s="35" t="s">
        <v>43</v>
      </c>
      <c r="B6" s="31">
        <v>6281.5</v>
      </c>
      <c r="C6" s="36">
        <v>67177.56</v>
      </c>
      <c r="D6" s="36">
        <v>45</v>
      </c>
    </row>
    <row r="7" spans="1:4" x14ac:dyDescent="0.35">
      <c r="A7" s="35" t="s">
        <v>38</v>
      </c>
      <c r="B7" s="31">
        <v>9768</v>
      </c>
      <c r="C7" s="36">
        <v>110610.24000000001</v>
      </c>
      <c r="D7" s="36">
        <v>72</v>
      </c>
    </row>
    <row r="8" spans="1:4" x14ac:dyDescent="0.35">
      <c r="A8" s="35" t="s">
        <v>39</v>
      </c>
      <c r="B8" s="31">
        <v>4839</v>
      </c>
      <c r="C8" s="36">
        <v>55561.32</v>
      </c>
      <c r="D8" s="36">
        <v>24</v>
      </c>
    </row>
    <row r="9" spans="1:4" x14ac:dyDescent="0.35">
      <c r="A9" s="35" t="s">
        <v>40</v>
      </c>
      <c r="B9" s="31">
        <v>14791</v>
      </c>
      <c r="C9" s="36">
        <v>165020.04</v>
      </c>
      <c r="D9" s="36">
        <v>72</v>
      </c>
    </row>
    <row r="10" spans="1:4" x14ac:dyDescent="0.35">
      <c r="A10" s="35" t="s">
        <v>41</v>
      </c>
      <c r="B10" s="31">
        <v>3029</v>
      </c>
      <c r="C10" s="36">
        <v>34315.32</v>
      </c>
      <c r="D10" s="36">
        <v>24</v>
      </c>
    </row>
    <row r="11" spans="1:4" x14ac:dyDescent="0.35">
      <c r="A11" s="35" t="s">
        <v>42</v>
      </c>
      <c r="B11" s="31">
        <v>5353.5</v>
      </c>
      <c r="C11" s="36">
        <v>58479.66</v>
      </c>
      <c r="D11" s="36">
        <v>24</v>
      </c>
    </row>
    <row r="12" spans="1:4" x14ac:dyDescent="0.35">
      <c r="A12" s="34" t="s">
        <v>9</v>
      </c>
      <c r="B12" s="31">
        <v>34075</v>
      </c>
      <c r="C12" s="36">
        <v>3967491.25</v>
      </c>
      <c r="D12" s="36">
        <v>2500</v>
      </c>
    </row>
    <row r="13" spans="1:4" x14ac:dyDescent="0.35">
      <c r="A13" s="35" t="s">
        <v>43</v>
      </c>
      <c r="B13" s="31">
        <v>3304</v>
      </c>
      <c r="C13" s="36">
        <v>371647.5</v>
      </c>
      <c r="D13" s="36">
        <v>250</v>
      </c>
    </row>
    <row r="14" spans="1:4" x14ac:dyDescent="0.35">
      <c r="A14" s="35" t="s">
        <v>38</v>
      </c>
      <c r="B14" s="31">
        <v>3158.5</v>
      </c>
      <c r="C14" s="36">
        <v>356716.25</v>
      </c>
      <c r="D14" s="36">
        <v>250</v>
      </c>
    </row>
    <row r="15" spans="1:4" x14ac:dyDescent="0.35">
      <c r="A15" s="35" t="s">
        <v>39</v>
      </c>
      <c r="B15" s="31">
        <v>3010.5</v>
      </c>
      <c r="C15" s="36">
        <v>376312.5</v>
      </c>
      <c r="D15" s="36">
        <v>250</v>
      </c>
    </row>
    <row r="16" spans="1:4" x14ac:dyDescent="0.35">
      <c r="A16" s="35" t="s">
        <v>40</v>
      </c>
      <c r="B16" s="31">
        <v>8095</v>
      </c>
      <c r="C16" s="36">
        <v>965142.5</v>
      </c>
      <c r="D16" s="36">
        <v>500</v>
      </c>
    </row>
    <row r="17" spans="1:4" x14ac:dyDescent="0.35">
      <c r="A17" s="35" t="s">
        <v>41</v>
      </c>
      <c r="B17" s="31">
        <v>6712</v>
      </c>
      <c r="C17" s="36">
        <v>792843.75</v>
      </c>
      <c r="D17" s="36">
        <v>750</v>
      </c>
    </row>
    <row r="18" spans="1:4" x14ac:dyDescent="0.35">
      <c r="A18" s="35" t="s">
        <v>42</v>
      </c>
      <c r="B18" s="31">
        <v>9795</v>
      </c>
      <c r="C18" s="36">
        <v>1104828.75</v>
      </c>
      <c r="D18" s="36">
        <v>500</v>
      </c>
    </row>
    <row r="19" spans="1:4" x14ac:dyDescent="0.35">
      <c r="A19" s="34" t="s">
        <v>10</v>
      </c>
      <c r="B19" s="31">
        <v>98412</v>
      </c>
      <c r="C19" s="36">
        <v>10741236.520000001</v>
      </c>
      <c r="D19" s="36">
        <v>7540</v>
      </c>
    </row>
    <row r="20" spans="1:4" x14ac:dyDescent="0.35">
      <c r="A20" s="35" t="s">
        <v>43</v>
      </c>
      <c r="B20" s="31">
        <v>13469</v>
      </c>
      <c r="C20" s="36">
        <v>2579791.79</v>
      </c>
      <c r="D20" s="36">
        <v>2154</v>
      </c>
    </row>
    <row r="21" spans="1:4" x14ac:dyDescent="0.35">
      <c r="A21" s="35" t="s">
        <v>38</v>
      </c>
      <c r="B21" s="31">
        <v>9894.5</v>
      </c>
      <c r="C21" s="36">
        <v>1332156.6499999999</v>
      </c>
      <c r="D21" s="36">
        <v>754</v>
      </c>
    </row>
    <row r="22" spans="1:4" x14ac:dyDescent="0.35">
      <c r="A22" s="35" t="s">
        <v>39</v>
      </c>
      <c r="B22" s="31">
        <v>14286.5</v>
      </c>
      <c r="C22" s="36">
        <v>829859.91</v>
      </c>
      <c r="D22" s="36">
        <v>782</v>
      </c>
    </row>
    <row r="23" spans="1:4" x14ac:dyDescent="0.35">
      <c r="A23" s="35" t="s">
        <v>40</v>
      </c>
      <c r="B23" s="31">
        <v>32266.5</v>
      </c>
      <c r="C23" s="36">
        <v>3956873.4500000007</v>
      </c>
      <c r="D23" s="36">
        <v>2288</v>
      </c>
    </row>
    <row r="24" spans="1:4" x14ac:dyDescent="0.35">
      <c r="A24" s="35" t="s">
        <v>41</v>
      </c>
      <c r="B24" s="31">
        <v>17014.5</v>
      </c>
      <c r="C24" s="36">
        <v>1374572.47</v>
      </c>
      <c r="D24" s="36">
        <v>768</v>
      </c>
    </row>
    <row r="25" spans="1:4" x14ac:dyDescent="0.35">
      <c r="A25" s="35" t="s">
        <v>42</v>
      </c>
      <c r="B25" s="31">
        <v>11481</v>
      </c>
      <c r="C25" s="36">
        <v>667982.25</v>
      </c>
      <c r="D25" s="36">
        <v>794</v>
      </c>
    </row>
    <row r="26" spans="1:4" x14ac:dyDescent="0.35">
      <c r="A26" s="34" t="s">
        <v>8</v>
      </c>
      <c r="B26" s="31">
        <v>37772.5</v>
      </c>
      <c r="C26" s="36">
        <v>510213.97500000003</v>
      </c>
      <c r="D26" s="36">
        <v>300</v>
      </c>
    </row>
    <row r="27" spans="1:4" x14ac:dyDescent="0.35">
      <c r="A27" s="35" t="s">
        <v>43</v>
      </c>
      <c r="B27" s="31">
        <v>3373.5</v>
      </c>
      <c r="C27" s="36">
        <v>44741.024999999994</v>
      </c>
      <c r="D27" s="36">
        <v>30</v>
      </c>
    </row>
    <row r="28" spans="1:4" x14ac:dyDescent="0.35">
      <c r="A28" s="35" t="s">
        <v>38</v>
      </c>
      <c r="B28" s="31">
        <v>9393</v>
      </c>
      <c r="C28" s="36">
        <v>126091.20000000001</v>
      </c>
      <c r="D28" s="36">
        <v>60</v>
      </c>
    </row>
    <row r="29" spans="1:4" x14ac:dyDescent="0.35">
      <c r="A29" s="35" t="s">
        <v>39</v>
      </c>
      <c r="B29" s="31">
        <v>4267</v>
      </c>
      <c r="C29" s="36">
        <v>57994.8</v>
      </c>
      <c r="D29" s="36">
        <v>30</v>
      </c>
    </row>
    <row r="30" spans="1:4" x14ac:dyDescent="0.35">
      <c r="A30" s="35" t="s">
        <v>40</v>
      </c>
      <c r="B30" s="31">
        <v>14684</v>
      </c>
      <c r="C30" s="36">
        <v>198132</v>
      </c>
      <c r="D30" s="36">
        <v>120</v>
      </c>
    </row>
    <row r="31" spans="1:4" x14ac:dyDescent="0.35">
      <c r="A31" s="35" t="s">
        <v>41</v>
      </c>
      <c r="B31" s="31">
        <v>1646</v>
      </c>
      <c r="C31" s="36">
        <v>22731.300000000003</v>
      </c>
      <c r="D31" s="36">
        <v>30</v>
      </c>
    </row>
    <row r="32" spans="1:4" x14ac:dyDescent="0.35">
      <c r="A32" s="35" t="s">
        <v>42</v>
      </c>
      <c r="B32" s="31">
        <v>4409</v>
      </c>
      <c r="C32" s="36">
        <v>60523.65</v>
      </c>
      <c r="D32" s="36">
        <v>30</v>
      </c>
    </row>
    <row r="33" spans="1:4" x14ac:dyDescent="0.35">
      <c r="A33" s="34" t="s">
        <v>7</v>
      </c>
      <c r="B33" s="31">
        <v>33107</v>
      </c>
      <c r="C33" s="36">
        <v>9177549</v>
      </c>
      <c r="D33" s="36">
        <v>6000</v>
      </c>
    </row>
    <row r="34" spans="1:4" x14ac:dyDescent="0.35">
      <c r="A34" s="35" t="s">
        <v>43</v>
      </c>
      <c r="B34" s="31">
        <v>2804</v>
      </c>
      <c r="C34" s="36">
        <v>792408</v>
      </c>
      <c r="D34" s="36">
        <v>600</v>
      </c>
    </row>
    <row r="35" spans="1:4" x14ac:dyDescent="0.35">
      <c r="A35" s="35" t="s">
        <v>38</v>
      </c>
      <c r="B35" s="31">
        <v>2590</v>
      </c>
      <c r="C35" s="36">
        <v>684630</v>
      </c>
      <c r="D35" s="36">
        <v>600</v>
      </c>
    </row>
    <row r="36" spans="1:4" x14ac:dyDescent="0.35">
      <c r="A36" s="35" t="s">
        <v>39</v>
      </c>
      <c r="B36" s="31">
        <v>5085.5</v>
      </c>
      <c r="C36" s="36">
        <v>1392190.5</v>
      </c>
      <c r="D36" s="36">
        <v>600</v>
      </c>
    </row>
    <row r="37" spans="1:4" x14ac:dyDescent="0.35">
      <c r="A37" s="35" t="s">
        <v>40</v>
      </c>
      <c r="B37" s="31">
        <v>8355</v>
      </c>
      <c r="C37" s="36">
        <v>2326353</v>
      </c>
      <c r="D37" s="36">
        <v>1800</v>
      </c>
    </row>
    <row r="38" spans="1:4" x14ac:dyDescent="0.35">
      <c r="A38" s="35" t="s">
        <v>41</v>
      </c>
      <c r="B38" s="31">
        <v>4062.5</v>
      </c>
      <c r="C38" s="36">
        <v>1105027.5</v>
      </c>
      <c r="D38" s="36">
        <v>600</v>
      </c>
    </row>
    <row r="39" spans="1:4" x14ac:dyDescent="0.35">
      <c r="A39" s="35" t="s">
        <v>42</v>
      </c>
      <c r="B39" s="31">
        <v>10210</v>
      </c>
      <c r="C39" s="36">
        <v>2876940</v>
      </c>
      <c r="D39" s="36">
        <v>1800</v>
      </c>
    </row>
    <row r="40" spans="1:4" x14ac:dyDescent="0.35">
      <c r="A40" s="33" t="s">
        <v>18</v>
      </c>
      <c r="B40" s="31">
        <v>240931</v>
      </c>
      <c r="C40" s="36">
        <v>24354172.280000009</v>
      </c>
      <c r="D40" s="36">
        <v>16580</v>
      </c>
    </row>
    <row r="41" spans="1:4" x14ac:dyDescent="0.35">
      <c r="A41" s="33" t="s">
        <v>19</v>
      </c>
      <c r="B41" s="31">
        <v>201494</v>
      </c>
      <c r="C41" s="36">
        <v>23505340.82</v>
      </c>
      <c r="D41" s="36">
        <v>16580</v>
      </c>
    </row>
    <row r="42" spans="1:4" x14ac:dyDescent="0.35">
      <c r="A42" s="34" t="s">
        <v>11</v>
      </c>
      <c r="B42" s="31">
        <v>29689</v>
      </c>
      <c r="C42" s="36">
        <v>336425.88</v>
      </c>
      <c r="D42" s="36">
        <v>240</v>
      </c>
    </row>
    <row r="43" spans="1:4" x14ac:dyDescent="0.35">
      <c r="A43" s="35" t="s">
        <v>43</v>
      </c>
      <c r="B43" s="31">
        <v>4816</v>
      </c>
      <c r="C43" s="36">
        <v>51318.960000000006</v>
      </c>
      <c r="D43" s="36">
        <v>36</v>
      </c>
    </row>
    <row r="44" spans="1:4" x14ac:dyDescent="0.35">
      <c r="A44" s="35" t="s">
        <v>38</v>
      </c>
      <c r="B44" s="31">
        <v>3462</v>
      </c>
      <c r="C44" s="36">
        <v>39076.080000000002</v>
      </c>
      <c r="D44" s="36">
        <v>36</v>
      </c>
    </row>
    <row r="45" spans="1:4" x14ac:dyDescent="0.35">
      <c r="A45" s="35" t="s">
        <v>39</v>
      </c>
      <c r="B45" s="31">
        <v>3887</v>
      </c>
      <c r="C45" s="36">
        <v>45238.8</v>
      </c>
      <c r="D45" s="36">
        <v>24</v>
      </c>
    </row>
    <row r="46" spans="1:4" x14ac:dyDescent="0.35">
      <c r="A46" s="35" t="s">
        <v>40</v>
      </c>
      <c r="B46" s="31">
        <v>3921</v>
      </c>
      <c r="C46" s="36">
        <v>43462.8</v>
      </c>
      <c r="D46" s="36">
        <v>48</v>
      </c>
    </row>
    <row r="47" spans="1:4" x14ac:dyDescent="0.35">
      <c r="A47" s="35" t="s">
        <v>41</v>
      </c>
      <c r="B47" s="31">
        <v>5191</v>
      </c>
      <c r="C47" s="36">
        <v>60088.68</v>
      </c>
      <c r="D47" s="36">
        <v>48</v>
      </c>
    </row>
    <row r="48" spans="1:4" x14ac:dyDescent="0.35">
      <c r="A48" s="35" t="s">
        <v>42</v>
      </c>
      <c r="B48" s="31">
        <v>8412</v>
      </c>
      <c r="C48" s="36">
        <v>97240.56</v>
      </c>
      <c r="D48" s="36">
        <v>48</v>
      </c>
    </row>
    <row r="49" spans="1:4" x14ac:dyDescent="0.35">
      <c r="A49" s="34" t="s">
        <v>9</v>
      </c>
      <c r="B49" s="31">
        <v>34902.5</v>
      </c>
      <c r="C49" s="36">
        <v>4086826.25</v>
      </c>
      <c r="D49" s="36">
        <v>2500</v>
      </c>
    </row>
    <row r="50" spans="1:4" x14ac:dyDescent="0.35">
      <c r="A50" s="35" t="s">
        <v>43</v>
      </c>
      <c r="B50" s="31">
        <v>10654.5</v>
      </c>
      <c r="C50" s="36">
        <v>1273906.25</v>
      </c>
      <c r="D50" s="36">
        <v>500</v>
      </c>
    </row>
    <row r="51" spans="1:4" x14ac:dyDescent="0.35">
      <c r="A51" s="35" t="s">
        <v>38</v>
      </c>
      <c r="B51" s="31">
        <v>4739</v>
      </c>
      <c r="C51" s="36">
        <v>513497.5</v>
      </c>
      <c r="D51" s="36">
        <v>375</v>
      </c>
    </row>
    <row r="52" spans="1:4" x14ac:dyDescent="0.35">
      <c r="A52" s="35" t="s">
        <v>39</v>
      </c>
      <c r="B52" s="31">
        <v>4206</v>
      </c>
      <c r="C52" s="36">
        <v>497477.5</v>
      </c>
      <c r="D52" s="36">
        <v>250</v>
      </c>
    </row>
    <row r="53" spans="1:4" x14ac:dyDescent="0.35">
      <c r="A53" s="35" t="s">
        <v>40</v>
      </c>
      <c r="B53" s="31">
        <v>9478</v>
      </c>
      <c r="C53" s="36">
        <v>1115385</v>
      </c>
      <c r="D53" s="36">
        <v>750</v>
      </c>
    </row>
    <row r="54" spans="1:4" x14ac:dyDescent="0.35">
      <c r="A54" s="35" t="s">
        <v>41</v>
      </c>
      <c r="B54" s="31">
        <v>3703</v>
      </c>
      <c r="C54" s="36">
        <v>437547.5</v>
      </c>
      <c r="D54" s="36">
        <v>375</v>
      </c>
    </row>
    <row r="55" spans="1:4" x14ac:dyDescent="0.35">
      <c r="A55" s="35" t="s">
        <v>42</v>
      </c>
      <c r="B55" s="31">
        <v>2122</v>
      </c>
      <c r="C55" s="36">
        <v>249012.5</v>
      </c>
      <c r="D55" s="36">
        <v>250</v>
      </c>
    </row>
    <row r="56" spans="1:4" x14ac:dyDescent="0.35">
      <c r="A56" s="34" t="s">
        <v>10</v>
      </c>
      <c r="B56" s="31">
        <v>89080</v>
      </c>
      <c r="C56" s="36">
        <v>11452895.940000001</v>
      </c>
      <c r="D56" s="36">
        <v>7540</v>
      </c>
    </row>
    <row r="57" spans="1:4" x14ac:dyDescent="0.35">
      <c r="A57" s="35" t="s">
        <v>43</v>
      </c>
      <c r="B57" s="31">
        <v>11954</v>
      </c>
      <c r="C57" s="36">
        <v>2179576.75</v>
      </c>
      <c r="D57" s="36">
        <v>1104</v>
      </c>
    </row>
    <row r="58" spans="1:4" x14ac:dyDescent="0.35">
      <c r="A58" s="35" t="s">
        <v>38</v>
      </c>
      <c r="B58" s="31">
        <v>8607</v>
      </c>
      <c r="C58" s="36">
        <v>880929.4</v>
      </c>
      <c r="D58" s="36">
        <v>794</v>
      </c>
    </row>
    <row r="59" spans="1:4" x14ac:dyDescent="0.35">
      <c r="A59" s="35" t="s">
        <v>39</v>
      </c>
      <c r="B59" s="31">
        <v>14122</v>
      </c>
      <c r="C59" s="36">
        <v>1791079.27</v>
      </c>
      <c r="D59" s="36">
        <v>1461</v>
      </c>
    </row>
    <row r="60" spans="1:4" x14ac:dyDescent="0.35">
      <c r="A60" s="35" t="s">
        <v>40</v>
      </c>
      <c r="B60" s="31">
        <v>27170</v>
      </c>
      <c r="C60" s="36">
        <v>1959650.4900000002</v>
      </c>
      <c r="D60" s="36">
        <v>1589</v>
      </c>
    </row>
    <row r="61" spans="1:4" x14ac:dyDescent="0.35">
      <c r="A61" s="35" t="s">
        <v>41</v>
      </c>
      <c r="B61" s="31">
        <v>14989</v>
      </c>
      <c r="C61" s="36">
        <v>2838468.32</v>
      </c>
      <c r="D61" s="36">
        <v>1474</v>
      </c>
    </row>
    <row r="62" spans="1:4" x14ac:dyDescent="0.35">
      <c r="A62" s="35" t="s">
        <v>42</v>
      </c>
      <c r="B62" s="31">
        <v>12238</v>
      </c>
      <c r="C62" s="36">
        <v>1803191.7100000002</v>
      </c>
      <c r="D62" s="36">
        <v>1118</v>
      </c>
    </row>
    <row r="63" spans="1:4" x14ac:dyDescent="0.35">
      <c r="A63" s="34" t="s">
        <v>8</v>
      </c>
      <c r="B63" s="31">
        <v>21599</v>
      </c>
      <c r="C63" s="36">
        <v>301344.75</v>
      </c>
      <c r="D63" s="36">
        <v>300</v>
      </c>
    </row>
    <row r="64" spans="1:4" x14ac:dyDescent="0.35">
      <c r="A64" s="35" t="s">
        <v>43</v>
      </c>
      <c r="B64" s="31">
        <v>1681</v>
      </c>
      <c r="C64" s="36">
        <v>23052.3</v>
      </c>
      <c r="D64" s="36">
        <v>30</v>
      </c>
    </row>
    <row r="65" spans="1:4" x14ac:dyDescent="0.35">
      <c r="A65" s="35" t="s">
        <v>38</v>
      </c>
      <c r="B65" s="31">
        <v>2401</v>
      </c>
      <c r="C65" s="36">
        <v>32837.699999999997</v>
      </c>
      <c r="D65" s="36">
        <v>30</v>
      </c>
    </row>
    <row r="66" spans="1:4" x14ac:dyDescent="0.35">
      <c r="A66" s="35" t="s">
        <v>39</v>
      </c>
      <c r="B66" s="31">
        <v>1632</v>
      </c>
      <c r="C66" s="36">
        <v>23626.799999999999</v>
      </c>
      <c r="D66" s="36">
        <v>30</v>
      </c>
    </row>
    <row r="67" spans="1:4" x14ac:dyDescent="0.35">
      <c r="A67" s="35" t="s">
        <v>40</v>
      </c>
      <c r="B67" s="31">
        <v>8004</v>
      </c>
      <c r="C67" s="36">
        <v>112689.45</v>
      </c>
      <c r="D67" s="36">
        <v>90</v>
      </c>
    </row>
    <row r="68" spans="1:4" x14ac:dyDescent="0.35">
      <c r="A68" s="35" t="s">
        <v>41</v>
      </c>
      <c r="B68" s="31">
        <v>3381</v>
      </c>
      <c r="C68" s="36">
        <v>46264.5</v>
      </c>
      <c r="D68" s="36">
        <v>60</v>
      </c>
    </row>
    <row r="69" spans="1:4" x14ac:dyDescent="0.35">
      <c r="A69" s="35" t="s">
        <v>42</v>
      </c>
      <c r="B69" s="31">
        <v>4500</v>
      </c>
      <c r="C69" s="36">
        <v>62874</v>
      </c>
      <c r="D69" s="36">
        <v>60</v>
      </c>
    </row>
    <row r="70" spans="1:4" x14ac:dyDescent="0.35">
      <c r="A70" s="34" t="s">
        <v>7</v>
      </c>
      <c r="B70" s="31">
        <v>26223.5</v>
      </c>
      <c r="C70" s="36">
        <v>7327848</v>
      </c>
      <c r="D70" s="36">
        <v>6000</v>
      </c>
    </row>
    <row r="71" spans="1:4" x14ac:dyDescent="0.35">
      <c r="A71" s="35" t="s">
        <v>43</v>
      </c>
      <c r="B71" s="31">
        <v>1509</v>
      </c>
      <c r="C71" s="36">
        <v>432396</v>
      </c>
      <c r="D71" s="36">
        <v>600</v>
      </c>
    </row>
    <row r="72" spans="1:4" x14ac:dyDescent="0.35">
      <c r="A72" s="35" t="s">
        <v>38</v>
      </c>
      <c r="B72" s="31">
        <v>5735</v>
      </c>
      <c r="C72" s="36">
        <v>1596000</v>
      </c>
      <c r="D72" s="36">
        <v>1200</v>
      </c>
    </row>
    <row r="73" spans="1:4" x14ac:dyDescent="0.35">
      <c r="A73" s="35" t="s">
        <v>39</v>
      </c>
      <c r="B73" s="31">
        <v>4214</v>
      </c>
      <c r="C73" s="36">
        <v>1208622</v>
      </c>
      <c r="D73" s="36">
        <v>900</v>
      </c>
    </row>
    <row r="74" spans="1:4" x14ac:dyDescent="0.35">
      <c r="A74" s="35" t="s">
        <v>40</v>
      </c>
      <c r="B74" s="31">
        <v>7120.5</v>
      </c>
      <c r="C74" s="36">
        <v>1998627</v>
      </c>
      <c r="D74" s="36">
        <v>1800</v>
      </c>
    </row>
    <row r="75" spans="1:4" x14ac:dyDescent="0.35">
      <c r="A75" s="35" t="s">
        <v>41</v>
      </c>
      <c r="B75" s="31">
        <v>3786</v>
      </c>
      <c r="C75" s="36">
        <v>1010538</v>
      </c>
      <c r="D75" s="36">
        <v>600</v>
      </c>
    </row>
    <row r="76" spans="1:4" x14ac:dyDescent="0.35">
      <c r="A76" s="35" t="s">
        <v>42</v>
      </c>
      <c r="B76" s="31">
        <v>3859</v>
      </c>
      <c r="C76" s="36">
        <v>1081665</v>
      </c>
      <c r="D76" s="36">
        <v>900</v>
      </c>
    </row>
    <row r="77" spans="1:4" x14ac:dyDescent="0.35">
      <c r="A77" s="33" t="s">
        <v>20</v>
      </c>
      <c r="B77" s="31">
        <v>203325</v>
      </c>
      <c r="C77" s="36">
        <v>20949352.109999999</v>
      </c>
      <c r="D77" s="36">
        <v>16580</v>
      </c>
    </row>
    <row r="78" spans="1:4" x14ac:dyDescent="0.35">
      <c r="A78" s="34" t="s">
        <v>11</v>
      </c>
      <c r="B78" s="31">
        <v>21163</v>
      </c>
      <c r="C78" s="36">
        <v>234379.08000000002</v>
      </c>
      <c r="D78" s="36">
        <v>240</v>
      </c>
    </row>
    <row r="79" spans="1:4" x14ac:dyDescent="0.35">
      <c r="A79" s="35" t="s">
        <v>43</v>
      </c>
      <c r="B79" s="31">
        <v>2908</v>
      </c>
      <c r="C79" s="36">
        <v>32262.6</v>
      </c>
      <c r="D79" s="36">
        <v>36</v>
      </c>
    </row>
    <row r="80" spans="1:4" x14ac:dyDescent="0.35">
      <c r="A80" s="35" t="s">
        <v>38</v>
      </c>
      <c r="B80" s="31">
        <v>1656</v>
      </c>
      <c r="C80" s="36">
        <v>18460.32</v>
      </c>
      <c r="D80" s="36">
        <v>36</v>
      </c>
    </row>
    <row r="81" spans="1:4" x14ac:dyDescent="0.35">
      <c r="A81" s="35" t="s">
        <v>39</v>
      </c>
      <c r="B81" s="31">
        <v>6295</v>
      </c>
      <c r="C81" s="36">
        <v>68634.720000000001</v>
      </c>
      <c r="D81" s="36">
        <v>48</v>
      </c>
    </row>
    <row r="82" spans="1:4" x14ac:dyDescent="0.35">
      <c r="A82" s="35" t="s">
        <v>40</v>
      </c>
      <c r="B82" s="31">
        <v>4785</v>
      </c>
      <c r="C82" s="36">
        <v>53551.799999999996</v>
      </c>
      <c r="D82" s="36">
        <v>48</v>
      </c>
    </row>
    <row r="83" spans="1:4" x14ac:dyDescent="0.35">
      <c r="A83" s="35" t="s">
        <v>41</v>
      </c>
      <c r="B83" s="31">
        <v>2598</v>
      </c>
      <c r="C83" s="36">
        <v>28434</v>
      </c>
      <c r="D83" s="36">
        <v>48</v>
      </c>
    </row>
    <row r="84" spans="1:4" x14ac:dyDescent="0.35">
      <c r="A84" s="35" t="s">
        <v>42</v>
      </c>
      <c r="B84" s="31">
        <v>2921</v>
      </c>
      <c r="C84" s="36">
        <v>33035.64</v>
      </c>
      <c r="D84" s="36">
        <v>24</v>
      </c>
    </row>
    <row r="85" spans="1:4" x14ac:dyDescent="0.35">
      <c r="A85" s="34" t="s">
        <v>9</v>
      </c>
      <c r="B85" s="31">
        <v>28638</v>
      </c>
      <c r="C85" s="36">
        <v>3315881.25</v>
      </c>
      <c r="D85" s="36">
        <v>2500</v>
      </c>
    </row>
    <row r="86" spans="1:4" x14ac:dyDescent="0.35">
      <c r="A86" s="35" t="s">
        <v>43</v>
      </c>
      <c r="B86" s="31">
        <v>2021</v>
      </c>
      <c r="C86" s="36">
        <v>234233.75</v>
      </c>
      <c r="D86" s="36">
        <v>250</v>
      </c>
    </row>
    <row r="87" spans="1:4" x14ac:dyDescent="0.35">
      <c r="A87" s="35" t="s">
        <v>38</v>
      </c>
      <c r="B87" s="31">
        <v>6517</v>
      </c>
      <c r="C87" s="36">
        <v>717517.5</v>
      </c>
      <c r="D87" s="36">
        <v>375</v>
      </c>
    </row>
    <row r="88" spans="1:4" x14ac:dyDescent="0.35">
      <c r="A88" s="35" t="s">
        <v>39</v>
      </c>
      <c r="B88" s="31">
        <v>2798</v>
      </c>
      <c r="C88" s="36">
        <v>339910</v>
      </c>
      <c r="D88" s="36">
        <v>250</v>
      </c>
    </row>
    <row r="89" spans="1:4" x14ac:dyDescent="0.35">
      <c r="A89" s="35" t="s">
        <v>40</v>
      </c>
      <c r="B89" s="31">
        <v>9038</v>
      </c>
      <c r="C89" s="36">
        <v>1071283.75</v>
      </c>
      <c r="D89" s="36">
        <v>750</v>
      </c>
    </row>
    <row r="90" spans="1:4" x14ac:dyDescent="0.35">
      <c r="A90" s="35" t="s">
        <v>41</v>
      </c>
      <c r="B90" s="31">
        <v>5830</v>
      </c>
      <c r="C90" s="36">
        <v>672087.5</v>
      </c>
      <c r="D90" s="36">
        <v>375</v>
      </c>
    </row>
    <row r="91" spans="1:4" x14ac:dyDescent="0.35">
      <c r="A91" s="35" t="s">
        <v>42</v>
      </c>
      <c r="B91" s="31">
        <v>2434</v>
      </c>
      <c r="C91" s="36">
        <v>280848.75</v>
      </c>
      <c r="D91" s="36">
        <v>500</v>
      </c>
    </row>
    <row r="92" spans="1:4" x14ac:dyDescent="0.35">
      <c r="A92" s="34" t="s">
        <v>10</v>
      </c>
      <c r="B92" s="31">
        <v>91750</v>
      </c>
      <c r="C92" s="36">
        <v>9791599.3800000008</v>
      </c>
      <c r="D92" s="36">
        <v>7540</v>
      </c>
    </row>
    <row r="93" spans="1:4" x14ac:dyDescent="0.35">
      <c r="A93" s="35" t="s">
        <v>43</v>
      </c>
      <c r="B93" s="31">
        <v>14698</v>
      </c>
      <c r="C93" s="36">
        <v>1440996.09</v>
      </c>
      <c r="D93" s="36">
        <v>1144</v>
      </c>
    </row>
    <row r="94" spans="1:4" x14ac:dyDescent="0.35">
      <c r="A94" s="35" t="s">
        <v>38</v>
      </c>
      <c r="B94" s="31">
        <v>12495</v>
      </c>
      <c r="C94" s="36">
        <v>1713425.8499999999</v>
      </c>
      <c r="D94" s="36">
        <v>1454</v>
      </c>
    </row>
    <row r="95" spans="1:4" x14ac:dyDescent="0.35">
      <c r="A95" s="35" t="s">
        <v>39</v>
      </c>
      <c r="B95" s="31">
        <v>11185</v>
      </c>
      <c r="C95" s="36">
        <v>664684.34</v>
      </c>
      <c r="D95" s="36">
        <v>761</v>
      </c>
    </row>
    <row r="96" spans="1:4" x14ac:dyDescent="0.35">
      <c r="A96" s="35" t="s">
        <v>40</v>
      </c>
      <c r="B96" s="31">
        <v>29943</v>
      </c>
      <c r="C96" s="36">
        <v>3567885.4400000004</v>
      </c>
      <c r="D96" s="36">
        <v>2275</v>
      </c>
    </row>
    <row r="97" spans="1:4" x14ac:dyDescent="0.35">
      <c r="A97" s="35" t="s">
        <v>41</v>
      </c>
      <c r="B97" s="31">
        <v>8483</v>
      </c>
      <c r="C97" s="36">
        <v>606321.43999999994</v>
      </c>
      <c r="D97" s="36">
        <v>788</v>
      </c>
    </row>
    <row r="98" spans="1:4" x14ac:dyDescent="0.35">
      <c r="A98" s="35" t="s">
        <v>42</v>
      </c>
      <c r="B98" s="31">
        <v>14946</v>
      </c>
      <c r="C98" s="36">
        <v>1798286.2200000002</v>
      </c>
      <c r="D98" s="36">
        <v>1118</v>
      </c>
    </row>
    <row r="99" spans="1:4" x14ac:dyDescent="0.35">
      <c r="A99" s="34" t="s">
        <v>8</v>
      </c>
      <c r="B99" s="31">
        <v>36059</v>
      </c>
      <c r="C99" s="36">
        <v>511136.39999999997</v>
      </c>
      <c r="D99" s="36">
        <v>300</v>
      </c>
    </row>
    <row r="100" spans="1:4" x14ac:dyDescent="0.35">
      <c r="A100" s="35" t="s">
        <v>43</v>
      </c>
      <c r="B100" s="31">
        <v>4027</v>
      </c>
      <c r="C100" s="36">
        <v>52918.95</v>
      </c>
      <c r="D100" s="36">
        <v>30</v>
      </c>
    </row>
    <row r="101" spans="1:4" x14ac:dyDescent="0.35">
      <c r="A101" s="35" t="s">
        <v>38</v>
      </c>
      <c r="B101" s="31">
        <v>5261</v>
      </c>
      <c r="C101" s="36">
        <v>76821.75</v>
      </c>
      <c r="D101" s="36">
        <v>30</v>
      </c>
    </row>
    <row r="102" spans="1:4" x14ac:dyDescent="0.35">
      <c r="A102" s="35" t="s">
        <v>39</v>
      </c>
      <c r="B102" s="31">
        <v>8872</v>
      </c>
      <c r="C102" s="36">
        <v>127970.24999999999</v>
      </c>
      <c r="D102" s="36">
        <v>60</v>
      </c>
    </row>
    <row r="103" spans="1:4" x14ac:dyDescent="0.35">
      <c r="A103" s="35" t="s">
        <v>40</v>
      </c>
      <c r="B103" s="31">
        <v>9355</v>
      </c>
      <c r="C103" s="36">
        <v>134240.4</v>
      </c>
      <c r="D103" s="36">
        <v>90</v>
      </c>
    </row>
    <row r="104" spans="1:4" x14ac:dyDescent="0.35">
      <c r="A104" s="35" t="s">
        <v>41</v>
      </c>
      <c r="B104" s="31">
        <v>6389</v>
      </c>
      <c r="C104" s="36">
        <v>88729.95</v>
      </c>
      <c r="D104" s="36">
        <v>60</v>
      </c>
    </row>
    <row r="105" spans="1:4" x14ac:dyDescent="0.35">
      <c r="A105" s="35" t="s">
        <v>42</v>
      </c>
      <c r="B105" s="31">
        <v>2155</v>
      </c>
      <c r="C105" s="36">
        <v>30455.1</v>
      </c>
      <c r="D105" s="36">
        <v>30</v>
      </c>
    </row>
    <row r="106" spans="1:4" x14ac:dyDescent="0.35">
      <c r="A106" s="34" t="s">
        <v>7</v>
      </c>
      <c r="B106" s="31">
        <v>25715</v>
      </c>
      <c r="C106" s="36">
        <v>7096356</v>
      </c>
      <c r="D106" s="36">
        <v>6000</v>
      </c>
    </row>
    <row r="107" spans="1:4" x14ac:dyDescent="0.35">
      <c r="A107" s="35" t="s">
        <v>43</v>
      </c>
      <c r="B107" s="31">
        <v>4742</v>
      </c>
      <c r="C107" s="36">
        <v>1317144</v>
      </c>
      <c r="D107" s="36">
        <v>1200</v>
      </c>
    </row>
    <row r="108" spans="1:4" x14ac:dyDescent="0.35">
      <c r="A108" s="35" t="s">
        <v>38</v>
      </c>
      <c r="B108" s="31">
        <v>1295</v>
      </c>
      <c r="C108" s="36">
        <v>353376</v>
      </c>
      <c r="D108" s="36">
        <v>600</v>
      </c>
    </row>
    <row r="109" spans="1:4" x14ac:dyDescent="0.35">
      <c r="A109" s="35" t="s">
        <v>39</v>
      </c>
      <c r="B109" s="31">
        <v>2604</v>
      </c>
      <c r="C109" s="36">
        <v>740130</v>
      </c>
      <c r="D109" s="36">
        <v>900</v>
      </c>
    </row>
    <row r="110" spans="1:4" x14ac:dyDescent="0.35">
      <c r="A110" s="35" t="s">
        <v>40</v>
      </c>
      <c r="B110" s="31">
        <v>10161</v>
      </c>
      <c r="C110" s="36">
        <v>2800770</v>
      </c>
      <c r="D110" s="36">
        <v>1800</v>
      </c>
    </row>
    <row r="111" spans="1:4" x14ac:dyDescent="0.35">
      <c r="A111" s="35" t="s">
        <v>41</v>
      </c>
      <c r="B111" s="31">
        <v>3240</v>
      </c>
      <c r="C111" s="36">
        <v>855165</v>
      </c>
      <c r="D111" s="36">
        <v>600</v>
      </c>
    </row>
    <row r="112" spans="1:4" x14ac:dyDescent="0.35">
      <c r="A112" s="35" t="s">
        <v>42</v>
      </c>
      <c r="B112" s="31">
        <v>3673</v>
      </c>
      <c r="C112" s="36">
        <v>1029771</v>
      </c>
      <c r="D112" s="36">
        <v>900</v>
      </c>
    </row>
    <row r="113" spans="1:4" x14ac:dyDescent="0.35">
      <c r="A113" s="33" t="s">
        <v>17</v>
      </c>
      <c r="B113" s="31">
        <v>232627.5</v>
      </c>
      <c r="C113" s="36">
        <v>25029830.164999999</v>
      </c>
      <c r="D113" s="36">
        <v>16580</v>
      </c>
    </row>
    <row r="114" spans="1:4" x14ac:dyDescent="0.35">
      <c r="A114" s="34" t="s">
        <v>11</v>
      </c>
      <c r="B114" s="31">
        <v>32846.5</v>
      </c>
      <c r="C114" s="36">
        <v>366534.17999999993</v>
      </c>
      <c r="D114" s="36">
        <v>240</v>
      </c>
    </row>
    <row r="115" spans="1:4" x14ac:dyDescent="0.35">
      <c r="A115" s="35" t="s">
        <v>43</v>
      </c>
      <c r="B115" s="31">
        <v>11012</v>
      </c>
      <c r="C115" s="36">
        <v>123624.6</v>
      </c>
      <c r="D115" s="36">
        <v>60</v>
      </c>
    </row>
    <row r="116" spans="1:4" x14ac:dyDescent="0.35">
      <c r="A116" s="35" t="s">
        <v>38</v>
      </c>
      <c r="B116" s="31">
        <v>4191</v>
      </c>
      <c r="C116" s="36">
        <v>48904.920000000006</v>
      </c>
      <c r="D116" s="36">
        <v>36</v>
      </c>
    </row>
    <row r="117" spans="1:4" x14ac:dyDescent="0.35">
      <c r="A117" s="35" t="s">
        <v>39</v>
      </c>
      <c r="B117" s="31">
        <v>3865</v>
      </c>
      <c r="C117" s="36">
        <v>44145.36</v>
      </c>
      <c r="D117" s="36">
        <v>24</v>
      </c>
    </row>
    <row r="118" spans="1:4" x14ac:dyDescent="0.35">
      <c r="A118" s="35" t="s">
        <v>40</v>
      </c>
      <c r="B118" s="31">
        <v>7637.5</v>
      </c>
      <c r="C118" s="36">
        <v>83878.98</v>
      </c>
      <c r="D118" s="36">
        <v>72</v>
      </c>
    </row>
    <row r="119" spans="1:4" x14ac:dyDescent="0.35">
      <c r="A119" s="35" t="s">
        <v>41</v>
      </c>
      <c r="B119" s="31">
        <v>2379</v>
      </c>
      <c r="C119" s="36">
        <v>26199.599999999999</v>
      </c>
      <c r="D119" s="36">
        <v>24</v>
      </c>
    </row>
    <row r="120" spans="1:4" x14ac:dyDescent="0.35">
      <c r="A120" s="35" t="s">
        <v>42</v>
      </c>
      <c r="B120" s="31">
        <v>3762</v>
      </c>
      <c r="C120" s="36">
        <v>39780.720000000001</v>
      </c>
      <c r="D120" s="36">
        <v>24</v>
      </c>
    </row>
    <row r="121" spans="1:4" x14ac:dyDescent="0.35">
      <c r="A121" s="34" t="s">
        <v>9</v>
      </c>
      <c r="B121" s="31">
        <v>37714.5</v>
      </c>
      <c r="C121" s="36">
        <v>4350605</v>
      </c>
      <c r="D121" s="36">
        <v>2500</v>
      </c>
    </row>
    <row r="122" spans="1:4" x14ac:dyDescent="0.35">
      <c r="A122" s="35" t="s">
        <v>43</v>
      </c>
      <c r="B122" s="31">
        <v>3423</v>
      </c>
      <c r="C122" s="36">
        <v>370867.5</v>
      </c>
      <c r="D122" s="36">
        <v>250</v>
      </c>
    </row>
    <row r="123" spans="1:4" x14ac:dyDescent="0.35">
      <c r="A123" s="35" t="s">
        <v>38</v>
      </c>
      <c r="B123" s="31">
        <v>3775.5</v>
      </c>
      <c r="C123" s="36">
        <v>428456.25</v>
      </c>
      <c r="D123" s="36">
        <v>250</v>
      </c>
    </row>
    <row r="124" spans="1:4" x14ac:dyDescent="0.35">
      <c r="A124" s="35" t="s">
        <v>39</v>
      </c>
      <c r="B124" s="31">
        <v>8891</v>
      </c>
      <c r="C124" s="36">
        <v>1033861.25</v>
      </c>
      <c r="D124" s="36">
        <v>500</v>
      </c>
    </row>
    <row r="125" spans="1:4" x14ac:dyDescent="0.35">
      <c r="A125" s="35" t="s">
        <v>40</v>
      </c>
      <c r="B125" s="31">
        <v>7377</v>
      </c>
      <c r="C125" s="36">
        <v>865668.75</v>
      </c>
      <c r="D125" s="36">
        <v>500</v>
      </c>
    </row>
    <row r="126" spans="1:4" x14ac:dyDescent="0.35">
      <c r="A126" s="35" t="s">
        <v>41</v>
      </c>
      <c r="B126" s="31">
        <v>11134</v>
      </c>
      <c r="C126" s="36">
        <v>1299215</v>
      </c>
      <c r="D126" s="36">
        <v>750</v>
      </c>
    </row>
    <row r="127" spans="1:4" x14ac:dyDescent="0.35">
      <c r="A127" s="35" t="s">
        <v>42</v>
      </c>
      <c r="B127" s="31">
        <v>3114</v>
      </c>
      <c r="C127" s="36">
        <v>352536.25</v>
      </c>
      <c r="D127" s="36">
        <v>250</v>
      </c>
    </row>
    <row r="128" spans="1:4" x14ac:dyDescent="0.35">
      <c r="A128" s="34" t="s">
        <v>10</v>
      </c>
      <c r="B128" s="31">
        <v>86707</v>
      </c>
      <c r="C128" s="36">
        <v>8390746.1099999994</v>
      </c>
      <c r="D128" s="36">
        <v>7540</v>
      </c>
    </row>
    <row r="129" spans="1:4" x14ac:dyDescent="0.35">
      <c r="A129" s="35" t="s">
        <v>43</v>
      </c>
      <c r="B129" s="31">
        <v>9636</v>
      </c>
      <c r="C129" s="36">
        <v>1056492.98</v>
      </c>
      <c r="D129" s="36">
        <v>1104</v>
      </c>
    </row>
    <row r="130" spans="1:4" x14ac:dyDescent="0.35">
      <c r="A130" s="35" t="s">
        <v>38</v>
      </c>
      <c r="B130" s="31">
        <v>11253.5</v>
      </c>
      <c r="C130" s="36">
        <v>757341.03</v>
      </c>
      <c r="D130" s="36">
        <v>768</v>
      </c>
    </row>
    <row r="131" spans="1:4" x14ac:dyDescent="0.35">
      <c r="A131" s="35" t="s">
        <v>39</v>
      </c>
      <c r="B131" s="31">
        <v>12765.5</v>
      </c>
      <c r="C131" s="36">
        <v>1122655.79</v>
      </c>
      <c r="D131" s="36">
        <v>761</v>
      </c>
    </row>
    <row r="132" spans="1:4" x14ac:dyDescent="0.35">
      <c r="A132" s="35" t="s">
        <v>40</v>
      </c>
      <c r="B132" s="31">
        <v>28309</v>
      </c>
      <c r="C132" s="36">
        <v>2864956.64</v>
      </c>
      <c r="D132" s="36">
        <v>2249</v>
      </c>
    </row>
    <row r="133" spans="1:4" x14ac:dyDescent="0.35">
      <c r="A133" s="35" t="s">
        <v>41</v>
      </c>
      <c r="B133" s="31">
        <v>12203</v>
      </c>
      <c r="C133" s="36">
        <v>661621.64999999991</v>
      </c>
      <c r="D133" s="36">
        <v>814</v>
      </c>
    </row>
    <row r="134" spans="1:4" x14ac:dyDescent="0.35">
      <c r="A134" s="35" t="s">
        <v>42</v>
      </c>
      <c r="B134" s="31">
        <v>12540</v>
      </c>
      <c r="C134" s="36">
        <v>1927678.02</v>
      </c>
      <c r="D134" s="36">
        <v>1844</v>
      </c>
    </row>
    <row r="135" spans="1:4" x14ac:dyDescent="0.35">
      <c r="A135" s="34" t="s">
        <v>8</v>
      </c>
      <c r="B135" s="31">
        <v>33821.5</v>
      </c>
      <c r="C135" s="36">
        <v>465385.875</v>
      </c>
      <c r="D135" s="36">
        <v>300</v>
      </c>
    </row>
    <row r="136" spans="1:4" x14ac:dyDescent="0.35">
      <c r="A136" s="35" t="s">
        <v>43</v>
      </c>
      <c r="B136" s="31">
        <v>7033.5</v>
      </c>
      <c r="C136" s="36">
        <v>95234.324999999997</v>
      </c>
      <c r="D136" s="36">
        <v>60</v>
      </c>
    </row>
    <row r="137" spans="1:4" x14ac:dyDescent="0.35">
      <c r="A137" s="35" t="s">
        <v>38</v>
      </c>
      <c r="B137" s="31">
        <v>4597</v>
      </c>
      <c r="C137" s="36">
        <v>62122.35</v>
      </c>
      <c r="D137" s="36">
        <v>30</v>
      </c>
    </row>
    <row r="138" spans="1:4" x14ac:dyDescent="0.35">
      <c r="A138" s="35" t="s">
        <v>39</v>
      </c>
      <c r="B138" s="31">
        <v>1292</v>
      </c>
      <c r="C138" s="36">
        <v>18161.400000000001</v>
      </c>
      <c r="D138" s="36">
        <v>30</v>
      </c>
    </row>
    <row r="139" spans="1:4" x14ac:dyDescent="0.35">
      <c r="A139" s="35" t="s">
        <v>40</v>
      </c>
      <c r="B139" s="31">
        <v>15834</v>
      </c>
      <c r="C139" s="36">
        <v>221537.4</v>
      </c>
      <c r="D139" s="36">
        <v>120</v>
      </c>
    </row>
    <row r="140" spans="1:4" x14ac:dyDescent="0.35">
      <c r="A140" s="35" t="s">
        <v>41</v>
      </c>
      <c r="B140" s="31">
        <v>1345</v>
      </c>
      <c r="C140" s="36">
        <v>18573.75</v>
      </c>
      <c r="D140" s="36">
        <v>30</v>
      </c>
    </row>
    <row r="141" spans="1:4" x14ac:dyDescent="0.35">
      <c r="A141" s="35" t="s">
        <v>42</v>
      </c>
      <c r="B141" s="31">
        <v>3720</v>
      </c>
      <c r="C141" s="36">
        <v>49756.649999999994</v>
      </c>
      <c r="D141" s="36">
        <v>30</v>
      </c>
    </row>
    <row r="142" spans="1:4" x14ac:dyDescent="0.35">
      <c r="A142" s="34" t="s">
        <v>7</v>
      </c>
      <c r="B142" s="31">
        <v>41538</v>
      </c>
      <c r="C142" s="36">
        <v>11456559</v>
      </c>
      <c r="D142" s="36">
        <v>6000</v>
      </c>
    </row>
    <row r="143" spans="1:4" x14ac:dyDescent="0.35">
      <c r="A143" s="35" t="s">
        <v>43</v>
      </c>
      <c r="B143" s="31">
        <v>4365</v>
      </c>
      <c r="C143" s="36">
        <v>1190898</v>
      </c>
      <c r="D143" s="36">
        <v>600</v>
      </c>
    </row>
    <row r="144" spans="1:4" x14ac:dyDescent="0.35">
      <c r="A144" s="35" t="s">
        <v>38</v>
      </c>
      <c r="B144" s="31">
        <v>2001</v>
      </c>
      <c r="C144" s="36">
        <v>543015</v>
      </c>
      <c r="D144" s="36">
        <v>600</v>
      </c>
    </row>
    <row r="145" spans="1:4" x14ac:dyDescent="0.35">
      <c r="A145" s="35" t="s">
        <v>39</v>
      </c>
      <c r="B145" s="31">
        <v>4799</v>
      </c>
      <c r="C145" s="36">
        <v>1425303</v>
      </c>
      <c r="D145" s="36">
        <v>600</v>
      </c>
    </row>
    <row r="146" spans="1:4" x14ac:dyDescent="0.35">
      <c r="A146" s="35" t="s">
        <v>40</v>
      </c>
      <c r="B146" s="31">
        <v>10309</v>
      </c>
      <c r="C146" s="36">
        <v>2908284</v>
      </c>
      <c r="D146" s="36">
        <v>1200</v>
      </c>
    </row>
    <row r="147" spans="1:4" x14ac:dyDescent="0.35">
      <c r="A147" s="35" t="s">
        <v>41</v>
      </c>
      <c r="B147" s="31">
        <v>8700</v>
      </c>
      <c r="C147" s="36">
        <v>2293218</v>
      </c>
      <c r="D147" s="36">
        <v>1200</v>
      </c>
    </row>
    <row r="148" spans="1:4" x14ac:dyDescent="0.35">
      <c r="A148" s="35" t="s">
        <v>42</v>
      </c>
      <c r="B148" s="31">
        <v>11364</v>
      </c>
      <c r="C148" s="36">
        <v>3095841</v>
      </c>
      <c r="D148" s="36">
        <v>1800</v>
      </c>
    </row>
    <row r="149" spans="1:4" x14ac:dyDescent="0.35">
      <c r="A149" s="33" t="s">
        <v>68</v>
      </c>
      <c r="B149" s="31">
        <v>1125806</v>
      </c>
      <c r="C149" s="36">
        <v>118726350.26000002</v>
      </c>
      <c r="D149" s="36">
        <v>82921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01"/>
  <sheetViews>
    <sheetView topLeftCell="A2" zoomScaleNormal="100" workbookViewId="0">
      <selection activeCell="D24" sqref="D24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21.7265625" style="1" customWidth="1"/>
    <col min="7" max="7" width="12.54296875" style="1" bestFit="1" customWidth="1"/>
    <col min="8" max="8" width="25.5429687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111111111111111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33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9D1F-69B3-42C1-AD95-F0235BAA8B4B}">
  <sheetPr codeName="Sheet3"/>
  <dimension ref="A2:KY22"/>
  <sheetViews>
    <sheetView topLeftCell="B1" workbookViewId="0">
      <selection activeCell="C21" sqref="C21"/>
    </sheetView>
  </sheetViews>
  <sheetFormatPr defaultRowHeight="14.5" x14ac:dyDescent="0.35"/>
  <cols>
    <col min="1" max="1" width="24.26953125" bestFit="1" customWidth="1"/>
    <col min="2" max="2" width="15.26953125" bestFit="1" customWidth="1"/>
    <col min="3" max="4" width="8.6328125" bestFit="1" customWidth="1"/>
    <col min="5" max="5" width="6.6328125" bestFit="1" customWidth="1"/>
    <col min="6" max="6" width="8.54296875" bestFit="1" customWidth="1"/>
    <col min="7" max="8" width="8.6328125" bestFit="1" customWidth="1"/>
    <col min="9" max="9" width="7.6328125" bestFit="1" customWidth="1"/>
    <col min="10" max="18" width="8.6328125" bestFit="1" customWidth="1"/>
    <col min="19" max="19" width="6.6328125" bestFit="1" customWidth="1"/>
    <col min="20" max="20" width="8.54296875" bestFit="1" customWidth="1"/>
    <col min="21" max="21" width="6.6328125" bestFit="1" customWidth="1"/>
    <col min="22" max="22" width="8.54296875" bestFit="1" customWidth="1"/>
    <col min="23" max="23" width="6.6328125" bestFit="1" customWidth="1"/>
    <col min="24" max="24" width="8.54296875" bestFit="1" customWidth="1"/>
    <col min="25" max="27" width="8.6328125" bestFit="1" customWidth="1"/>
    <col min="28" max="28" width="6.6328125" bestFit="1" customWidth="1"/>
    <col min="29" max="32" width="8.6328125" bestFit="1" customWidth="1"/>
    <col min="33" max="33" width="6.6328125" bestFit="1" customWidth="1"/>
    <col min="34" max="34" width="7.6328125" bestFit="1" customWidth="1"/>
    <col min="35" max="35" width="8.54296875" bestFit="1" customWidth="1"/>
    <col min="36" max="36" width="7.6328125" bestFit="1" customWidth="1"/>
    <col min="37" max="37" width="8.54296875" bestFit="1" customWidth="1"/>
    <col min="38" max="38" width="6.6328125" bestFit="1" customWidth="1"/>
    <col min="39" max="39" width="7.6328125" bestFit="1" customWidth="1"/>
    <col min="40" max="41" width="8.6328125" bestFit="1" customWidth="1"/>
    <col min="42" max="42" width="6.6328125" bestFit="1" customWidth="1"/>
    <col min="43" max="43" width="8.54296875" bestFit="1" customWidth="1"/>
    <col min="44" max="44" width="6.6328125" bestFit="1" customWidth="1"/>
    <col min="45" max="48" width="8.6328125" bestFit="1" customWidth="1"/>
    <col min="49" max="49" width="7.6328125" bestFit="1" customWidth="1"/>
    <col min="50" max="50" width="8.54296875" bestFit="1" customWidth="1"/>
    <col min="51" max="58" width="8.6328125" bestFit="1" customWidth="1"/>
    <col min="59" max="59" width="6.6328125" bestFit="1" customWidth="1"/>
    <col min="60" max="61" width="8.6328125" bestFit="1" customWidth="1"/>
    <col min="62" max="62" width="7.6328125" bestFit="1" customWidth="1"/>
    <col min="63" max="64" width="8.6328125" bestFit="1" customWidth="1"/>
    <col min="65" max="65" width="7.6328125" bestFit="1" customWidth="1"/>
    <col min="66" max="67" width="8.6328125" bestFit="1" customWidth="1"/>
    <col min="68" max="68" width="6.6328125" bestFit="1" customWidth="1"/>
    <col min="69" max="69" width="8.54296875" bestFit="1" customWidth="1"/>
    <col min="70" max="70" width="7.6328125" bestFit="1" customWidth="1"/>
    <col min="71" max="74" width="8.6328125" bestFit="1" customWidth="1"/>
    <col min="75" max="75" width="6.6328125" bestFit="1" customWidth="1"/>
    <col min="76" max="76" width="7.6328125" bestFit="1" customWidth="1"/>
    <col min="77" max="77" width="8.54296875" bestFit="1" customWidth="1"/>
    <col min="78" max="78" width="7.6328125" bestFit="1" customWidth="1"/>
    <col min="79" max="79" width="8.54296875" bestFit="1" customWidth="1"/>
    <col min="80" max="81" width="8.6328125" bestFit="1" customWidth="1"/>
    <col min="82" max="82" width="7.6328125" bestFit="1" customWidth="1"/>
    <col min="83" max="84" width="8.6328125" bestFit="1" customWidth="1"/>
    <col min="85" max="85" width="6.6328125" bestFit="1" customWidth="1"/>
    <col min="86" max="86" width="8.54296875" bestFit="1" customWidth="1"/>
    <col min="87" max="87" width="6.6328125" bestFit="1" customWidth="1"/>
    <col min="88" max="88" width="8.54296875" bestFit="1" customWidth="1"/>
    <col min="89" max="89" width="7.6328125" bestFit="1" customWidth="1"/>
    <col min="90" max="90" width="8.54296875" bestFit="1" customWidth="1"/>
    <col min="91" max="97" width="8.6328125" bestFit="1" customWidth="1"/>
    <col min="98" max="98" width="9.54296875" bestFit="1" customWidth="1"/>
    <col min="99" max="99" width="6.6328125" bestFit="1" customWidth="1"/>
    <col min="100" max="100" width="9.54296875" bestFit="1" customWidth="1"/>
    <col min="101" max="101" width="6.6328125" bestFit="1" customWidth="1"/>
    <col min="102" max="102" width="9.54296875" bestFit="1" customWidth="1"/>
    <col min="103" max="103" width="7.6328125" bestFit="1" customWidth="1"/>
    <col min="104" max="104" width="9.54296875" bestFit="1" customWidth="1"/>
    <col min="105" max="105" width="8.6328125" bestFit="1" customWidth="1"/>
    <col min="106" max="106" width="9.54296875" bestFit="1" customWidth="1"/>
    <col min="107" max="107" width="6.6328125" bestFit="1" customWidth="1"/>
    <col min="108" max="108" width="9.54296875" bestFit="1" customWidth="1"/>
    <col min="109" max="109" width="7.6328125" bestFit="1" customWidth="1"/>
    <col min="110" max="110" width="8.6328125" bestFit="1" customWidth="1"/>
    <col min="111" max="111" width="9.54296875" bestFit="1" customWidth="1"/>
    <col min="112" max="112" width="6.6328125" bestFit="1" customWidth="1"/>
    <col min="113" max="113" width="8.6328125" bestFit="1" customWidth="1"/>
    <col min="114" max="114" width="9.54296875" bestFit="1" customWidth="1"/>
    <col min="115" max="115" width="6.6328125" bestFit="1" customWidth="1"/>
    <col min="116" max="116" width="9.54296875" bestFit="1" customWidth="1"/>
    <col min="117" max="117" width="6.6328125" bestFit="1" customWidth="1"/>
    <col min="118" max="118" width="7.6328125" bestFit="1" customWidth="1"/>
    <col min="119" max="119" width="9.54296875" bestFit="1" customWidth="1"/>
    <col min="120" max="121" width="8.6328125" bestFit="1" customWidth="1"/>
    <col min="122" max="122" width="9.54296875" bestFit="1" customWidth="1"/>
    <col min="123" max="123" width="7.6328125" bestFit="1" customWidth="1"/>
    <col min="124" max="124" width="8.6328125" bestFit="1" customWidth="1"/>
    <col min="125" max="125" width="9.54296875" bestFit="1" customWidth="1"/>
    <col min="126" max="126" width="8.6328125" bestFit="1" customWidth="1"/>
    <col min="127" max="127" width="9.54296875" bestFit="1" customWidth="1"/>
    <col min="128" max="128" width="8.6328125" bestFit="1" customWidth="1"/>
    <col min="129" max="129" width="9.54296875" bestFit="1" customWidth="1"/>
    <col min="130" max="130" width="6.6328125" bestFit="1" customWidth="1"/>
    <col min="131" max="131" width="9.54296875" bestFit="1" customWidth="1"/>
    <col min="132" max="132" width="8.6328125" bestFit="1" customWidth="1"/>
    <col min="133" max="133" width="9.54296875" bestFit="1" customWidth="1"/>
    <col min="134" max="134" width="7.6328125" bestFit="1" customWidth="1"/>
    <col min="135" max="135" width="8.6328125" bestFit="1" customWidth="1"/>
    <col min="136" max="136" width="9.54296875" bestFit="1" customWidth="1"/>
    <col min="137" max="137" width="6.6328125" bestFit="1" customWidth="1"/>
    <col min="138" max="138" width="8.6328125" bestFit="1" customWidth="1"/>
    <col min="139" max="139" width="9.54296875" bestFit="1" customWidth="1"/>
    <col min="140" max="140" width="7.6328125" bestFit="1" customWidth="1"/>
    <col min="141" max="141" width="9.54296875" bestFit="1" customWidth="1"/>
    <col min="142" max="142" width="8.6328125" bestFit="1" customWidth="1"/>
    <col min="143" max="143" width="9.54296875" bestFit="1" customWidth="1"/>
    <col min="144" max="144" width="6.6328125" bestFit="1" customWidth="1"/>
    <col min="145" max="145" width="9.54296875" bestFit="1" customWidth="1"/>
    <col min="146" max="146" width="7.6328125" bestFit="1" customWidth="1"/>
    <col min="147" max="147" width="8.6328125" bestFit="1" customWidth="1"/>
    <col min="148" max="148" width="9.54296875" bestFit="1" customWidth="1"/>
    <col min="149" max="149" width="8.6328125" bestFit="1" customWidth="1"/>
    <col min="150" max="150" width="9.54296875" bestFit="1" customWidth="1"/>
    <col min="151" max="151" width="6.6328125" bestFit="1" customWidth="1"/>
    <col min="152" max="152" width="9.54296875" bestFit="1" customWidth="1"/>
    <col min="153" max="153" width="6.6328125" bestFit="1" customWidth="1"/>
    <col min="154" max="154" width="9.54296875" bestFit="1" customWidth="1"/>
    <col min="155" max="155" width="6.6328125" bestFit="1" customWidth="1"/>
    <col min="156" max="156" width="9.54296875" bestFit="1" customWidth="1"/>
    <col min="157" max="157" width="6.6328125" bestFit="1" customWidth="1"/>
    <col min="158" max="158" width="7.6328125" bestFit="1" customWidth="1"/>
    <col min="159" max="159" width="9.54296875" bestFit="1" customWidth="1"/>
    <col min="160" max="160" width="7.6328125" bestFit="1" customWidth="1"/>
    <col min="161" max="161" width="9.54296875" bestFit="1" customWidth="1"/>
    <col min="162" max="162" width="6.6328125" bestFit="1" customWidth="1"/>
    <col min="163" max="163" width="8.6328125" bestFit="1" customWidth="1"/>
    <col min="164" max="164" width="9.54296875" bestFit="1" customWidth="1"/>
    <col min="165" max="165" width="7.6328125" bestFit="1" customWidth="1"/>
    <col min="166" max="166" width="8.6328125" bestFit="1" customWidth="1"/>
    <col min="167" max="167" width="9.54296875" bestFit="1" customWidth="1"/>
    <col min="168" max="168" width="6.6328125" bestFit="1" customWidth="1"/>
    <col min="169" max="169" width="7.6328125" bestFit="1" customWidth="1"/>
    <col min="170" max="170" width="9.54296875" bestFit="1" customWidth="1"/>
    <col min="171" max="171" width="7.6328125" bestFit="1" customWidth="1"/>
    <col min="172" max="172" width="9.54296875" bestFit="1" customWidth="1"/>
    <col min="173" max="173" width="8.6328125" bestFit="1" customWidth="1"/>
    <col min="174" max="174" width="9.54296875" bestFit="1" customWidth="1"/>
    <col min="175" max="175" width="7.6328125" bestFit="1" customWidth="1"/>
    <col min="176" max="176" width="9.54296875" bestFit="1" customWidth="1"/>
    <col min="177" max="177" width="8.6328125" bestFit="1" customWidth="1"/>
    <col min="178" max="178" width="9.54296875" bestFit="1" customWidth="1"/>
    <col min="179" max="179" width="7.6328125" bestFit="1" customWidth="1"/>
    <col min="180" max="180" width="9.54296875" bestFit="1" customWidth="1"/>
    <col min="181" max="181" width="6.6328125" bestFit="1" customWidth="1"/>
    <col min="182" max="182" width="9.54296875" bestFit="1" customWidth="1"/>
    <col min="183" max="183" width="7.6328125" bestFit="1" customWidth="1"/>
    <col min="184" max="184" width="9.54296875" bestFit="1" customWidth="1"/>
    <col min="185" max="185" width="6.6328125" bestFit="1" customWidth="1"/>
    <col min="186" max="186" width="9.54296875" bestFit="1" customWidth="1"/>
    <col min="187" max="187" width="6.6328125" bestFit="1" customWidth="1"/>
    <col min="188" max="188" width="9.54296875" bestFit="1" customWidth="1"/>
    <col min="189" max="189" width="6.6328125" bestFit="1" customWidth="1"/>
    <col min="190" max="190" width="9.54296875" bestFit="1" customWidth="1"/>
    <col min="191" max="192" width="8.6328125" bestFit="1" customWidth="1"/>
    <col min="193" max="193" width="9.54296875" bestFit="1" customWidth="1"/>
    <col min="194" max="194" width="8.6328125" bestFit="1" customWidth="1"/>
    <col min="195" max="195" width="9.54296875" bestFit="1" customWidth="1"/>
    <col min="196" max="196" width="7.6328125" bestFit="1" customWidth="1"/>
    <col min="197" max="197" width="9.54296875" bestFit="1" customWidth="1"/>
    <col min="198" max="198" width="7.6328125" bestFit="1" customWidth="1"/>
    <col min="199" max="199" width="9.54296875" bestFit="1" customWidth="1"/>
    <col min="200" max="200" width="8.6328125" bestFit="1" customWidth="1"/>
    <col min="201" max="201" width="9.54296875" bestFit="1" customWidth="1"/>
    <col min="202" max="202" width="7.6328125" bestFit="1" customWidth="1"/>
    <col min="203" max="203" width="8.6328125" bestFit="1" customWidth="1"/>
    <col min="204" max="204" width="9.54296875" bestFit="1" customWidth="1"/>
    <col min="205" max="205" width="7.6328125" bestFit="1" customWidth="1"/>
    <col min="206" max="206" width="9.54296875" bestFit="1" customWidth="1"/>
    <col min="207" max="207" width="8.6328125" bestFit="1" customWidth="1"/>
    <col min="208" max="208" width="9.54296875" bestFit="1" customWidth="1"/>
    <col min="209" max="209" width="7.6328125" bestFit="1" customWidth="1"/>
    <col min="210" max="210" width="9.54296875" bestFit="1" customWidth="1"/>
    <col min="211" max="211" width="7.6328125" bestFit="1" customWidth="1"/>
    <col min="212" max="212" width="9.54296875" bestFit="1" customWidth="1"/>
    <col min="213" max="213" width="8.6328125" bestFit="1" customWidth="1"/>
    <col min="214" max="214" width="9.54296875" bestFit="1" customWidth="1"/>
    <col min="215" max="216" width="8.6328125" bestFit="1" customWidth="1"/>
    <col min="217" max="217" width="9.54296875" bestFit="1" customWidth="1"/>
    <col min="218" max="218" width="8.6328125" bestFit="1" customWidth="1"/>
    <col min="219" max="219" width="9.54296875" bestFit="1" customWidth="1"/>
    <col min="220" max="220" width="7.6328125" bestFit="1" customWidth="1"/>
    <col min="221" max="221" width="9.54296875" bestFit="1" customWidth="1"/>
    <col min="222" max="222" width="7.6328125" bestFit="1" customWidth="1"/>
    <col min="223" max="223" width="9.54296875" bestFit="1" customWidth="1"/>
    <col min="224" max="224" width="7.6328125" bestFit="1" customWidth="1"/>
    <col min="225" max="225" width="9.54296875" bestFit="1" customWidth="1"/>
    <col min="226" max="226" width="6.6328125" bestFit="1" customWidth="1"/>
    <col min="227" max="227" width="7.6328125" bestFit="1" customWidth="1"/>
    <col min="228" max="228" width="8.6328125" bestFit="1" customWidth="1"/>
    <col min="229" max="229" width="9.54296875" bestFit="1" customWidth="1"/>
    <col min="230" max="230" width="7.6328125" bestFit="1" customWidth="1"/>
    <col min="231" max="231" width="9.54296875" bestFit="1" customWidth="1"/>
    <col min="232" max="232" width="7.6328125" bestFit="1" customWidth="1"/>
    <col min="233" max="233" width="9.54296875" bestFit="1" customWidth="1"/>
    <col min="234" max="234" width="7.6328125" bestFit="1" customWidth="1"/>
    <col min="235" max="235" width="9.54296875" bestFit="1" customWidth="1"/>
    <col min="236" max="236" width="7.6328125" bestFit="1" customWidth="1"/>
    <col min="237" max="237" width="8.6328125" bestFit="1" customWidth="1"/>
    <col min="238" max="238" width="9.54296875" bestFit="1" customWidth="1"/>
    <col min="239" max="239" width="8.6328125" bestFit="1" customWidth="1"/>
    <col min="240" max="240" width="9.54296875" bestFit="1" customWidth="1"/>
    <col min="241" max="241" width="7.6328125" bestFit="1" customWidth="1"/>
    <col min="242" max="242" width="9.54296875" bestFit="1" customWidth="1"/>
    <col min="243" max="243" width="8.6328125" bestFit="1" customWidth="1"/>
    <col min="244" max="244" width="9.54296875" bestFit="1" customWidth="1"/>
    <col min="245" max="245" width="7.6328125" bestFit="1" customWidth="1"/>
    <col min="246" max="246" width="9.54296875" bestFit="1" customWidth="1"/>
    <col min="247" max="248" width="8.6328125" bestFit="1" customWidth="1"/>
    <col min="249" max="249" width="9.54296875" bestFit="1" customWidth="1"/>
    <col min="250" max="250" width="8.6328125" bestFit="1" customWidth="1"/>
    <col min="251" max="251" width="9.54296875" bestFit="1" customWidth="1"/>
    <col min="252" max="252" width="6.6328125" bestFit="1" customWidth="1"/>
    <col min="253" max="253" width="7.6328125" bestFit="1" customWidth="1"/>
    <col min="254" max="254" width="9.54296875" bestFit="1" customWidth="1"/>
    <col min="255" max="255" width="7.6328125" bestFit="1" customWidth="1"/>
    <col min="256" max="256" width="9.54296875" bestFit="1" customWidth="1"/>
    <col min="257" max="257" width="7.6328125" bestFit="1" customWidth="1"/>
    <col min="258" max="258" width="9.54296875" bestFit="1" customWidth="1"/>
    <col min="259" max="259" width="6.6328125" bestFit="1" customWidth="1"/>
    <col min="260" max="260" width="9.54296875" bestFit="1" customWidth="1"/>
    <col min="261" max="261" width="8.6328125" bestFit="1" customWidth="1"/>
    <col min="262" max="262" width="9.54296875" bestFit="1" customWidth="1"/>
    <col min="263" max="263" width="8.6328125" bestFit="1" customWidth="1"/>
    <col min="264" max="264" width="9.54296875" bestFit="1" customWidth="1"/>
    <col min="265" max="265" width="7.6328125" bestFit="1" customWidth="1"/>
    <col min="266" max="266" width="9.54296875" bestFit="1" customWidth="1"/>
    <col min="267" max="267" width="6.6328125" bestFit="1" customWidth="1"/>
    <col min="268" max="268" width="9.54296875" bestFit="1" customWidth="1"/>
    <col min="269" max="269" width="6.6328125" bestFit="1" customWidth="1"/>
    <col min="270" max="270" width="9.54296875" bestFit="1" customWidth="1"/>
    <col min="271" max="271" width="8.6328125" bestFit="1" customWidth="1"/>
    <col min="272" max="272" width="9.54296875" bestFit="1" customWidth="1"/>
    <col min="273" max="273" width="8.6328125" bestFit="1" customWidth="1"/>
    <col min="274" max="274" width="9.54296875" bestFit="1" customWidth="1"/>
    <col min="275" max="275" width="8.6328125" bestFit="1" customWidth="1"/>
    <col min="276" max="276" width="9.54296875" bestFit="1" customWidth="1"/>
    <col min="277" max="277" width="8.6328125" bestFit="1" customWidth="1"/>
    <col min="278" max="278" width="9.54296875" bestFit="1" customWidth="1"/>
    <col min="279" max="279" width="8.6328125" bestFit="1" customWidth="1"/>
    <col min="280" max="280" width="9.54296875" bestFit="1" customWidth="1"/>
    <col min="281" max="281" width="8.6328125" bestFit="1" customWidth="1"/>
    <col min="282" max="282" width="9.54296875" bestFit="1" customWidth="1"/>
    <col min="283" max="283" width="6.6328125" bestFit="1" customWidth="1"/>
    <col min="284" max="284" width="9.54296875" bestFit="1" customWidth="1"/>
    <col min="285" max="285" width="8.6328125" bestFit="1" customWidth="1"/>
    <col min="286" max="286" width="9.54296875" bestFit="1" customWidth="1"/>
    <col min="287" max="287" width="7.6328125" bestFit="1" customWidth="1"/>
    <col min="288" max="288" width="9.54296875" bestFit="1" customWidth="1"/>
    <col min="289" max="289" width="8.6328125" bestFit="1" customWidth="1"/>
    <col min="290" max="290" width="9.54296875" bestFit="1" customWidth="1"/>
    <col min="291" max="291" width="6.6328125" bestFit="1" customWidth="1"/>
    <col min="292" max="292" width="9.54296875" bestFit="1" customWidth="1"/>
    <col min="293" max="294" width="6.6328125" bestFit="1" customWidth="1"/>
    <col min="295" max="295" width="9.54296875" bestFit="1" customWidth="1"/>
    <col min="296" max="296" width="7.6328125" bestFit="1" customWidth="1"/>
    <col min="297" max="297" width="9.54296875" bestFit="1" customWidth="1"/>
    <col min="298" max="298" width="8.6328125" bestFit="1" customWidth="1"/>
    <col min="299" max="299" width="9.54296875" bestFit="1" customWidth="1"/>
    <col min="300" max="300" width="8.6328125" bestFit="1" customWidth="1"/>
    <col min="301" max="301" width="9.54296875" bestFit="1" customWidth="1"/>
    <col min="302" max="303" width="8.6328125" bestFit="1" customWidth="1"/>
    <col min="304" max="304" width="9.54296875" bestFit="1" customWidth="1"/>
    <col min="305" max="305" width="6.6328125" bestFit="1" customWidth="1"/>
    <col min="306" max="306" width="7.6328125" bestFit="1" customWidth="1"/>
    <col min="307" max="307" width="9.54296875" bestFit="1" customWidth="1"/>
    <col min="308" max="309" width="6.6328125" bestFit="1" customWidth="1"/>
    <col min="310" max="310" width="9.54296875" bestFit="1" customWidth="1"/>
    <col min="311" max="311" width="11.1796875" bestFit="1" customWidth="1"/>
    <col min="312" max="312" width="7.6328125" bestFit="1" customWidth="1"/>
    <col min="313" max="313" width="8.6328125" bestFit="1" customWidth="1"/>
    <col min="314" max="314" width="9.54296875" bestFit="1" customWidth="1"/>
    <col min="315" max="315" width="7.6328125" bestFit="1" customWidth="1"/>
    <col min="316" max="316" width="9.54296875" bestFit="1" customWidth="1"/>
    <col min="317" max="317" width="6.6328125" bestFit="1" customWidth="1"/>
    <col min="318" max="318" width="9.54296875" bestFit="1" customWidth="1"/>
    <col min="319" max="319" width="7.6328125" bestFit="1" customWidth="1"/>
    <col min="320" max="320" width="8.6328125" bestFit="1" customWidth="1"/>
    <col min="321" max="321" width="9.54296875" bestFit="1" customWidth="1"/>
    <col min="322" max="322" width="7.6328125" bestFit="1" customWidth="1"/>
    <col min="323" max="323" width="9.54296875" bestFit="1" customWidth="1"/>
    <col min="324" max="325" width="8.6328125" bestFit="1" customWidth="1"/>
    <col min="326" max="326" width="9.54296875" bestFit="1" customWidth="1"/>
    <col min="327" max="327" width="7.6328125" bestFit="1" customWidth="1"/>
    <col min="328" max="328" width="9.54296875" bestFit="1" customWidth="1"/>
    <col min="329" max="329" width="6.6328125" bestFit="1" customWidth="1"/>
    <col min="330" max="330" width="9.54296875" bestFit="1" customWidth="1"/>
    <col min="331" max="331" width="6.6328125" bestFit="1" customWidth="1"/>
    <col min="332" max="332" width="9.54296875" bestFit="1" customWidth="1"/>
    <col min="333" max="333" width="7.6328125" bestFit="1" customWidth="1"/>
    <col min="334" max="334" width="8.6328125" bestFit="1" customWidth="1"/>
    <col min="335" max="335" width="9.54296875" bestFit="1" customWidth="1"/>
    <col min="336" max="336" width="7.6328125" bestFit="1" customWidth="1"/>
    <col min="337" max="337" width="8.6328125" bestFit="1" customWidth="1"/>
    <col min="338" max="338" width="9.54296875" bestFit="1" customWidth="1"/>
    <col min="339" max="339" width="8.6328125" bestFit="1" customWidth="1"/>
    <col min="340" max="340" width="9.54296875" bestFit="1" customWidth="1"/>
    <col min="341" max="341" width="6.6328125" bestFit="1" customWidth="1"/>
    <col min="342" max="342" width="7.6328125" bestFit="1" customWidth="1"/>
    <col min="343" max="343" width="9.54296875" bestFit="1" customWidth="1"/>
    <col min="344" max="345" width="8.6328125" bestFit="1" customWidth="1"/>
    <col min="346" max="346" width="9.54296875" bestFit="1" customWidth="1"/>
    <col min="347" max="347" width="7.6328125" bestFit="1" customWidth="1"/>
    <col min="348" max="348" width="9.54296875" bestFit="1" customWidth="1"/>
    <col min="349" max="349" width="8.6328125" bestFit="1" customWidth="1"/>
    <col min="350" max="350" width="9.54296875" bestFit="1" customWidth="1"/>
    <col min="351" max="352" width="8.6328125" bestFit="1" customWidth="1"/>
    <col min="353" max="353" width="9.54296875" bestFit="1" customWidth="1"/>
    <col min="354" max="354" width="6.6328125" bestFit="1" customWidth="1"/>
    <col min="355" max="355" width="8.6328125" bestFit="1" customWidth="1"/>
    <col min="356" max="356" width="9.54296875" bestFit="1" customWidth="1"/>
    <col min="357" max="357" width="6.6328125" bestFit="1" customWidth="1"/>
    <col min="358" max="358" width="7.6328125" bestFit="1" customWidth="1"/>
    <col min="359" max="359" width="9.54296875" bestFit="1" customWidth="1"/>
    <col min="360" max="360" width="6.6328125" bestFit="1" customWidth="1"/>
    <col min="361" max="361" width="7.6328125" bestFit="1" customWidth="1"/>
    <col min="362" max="362" width="9.54296875" bestFit="1" customWidth="1"/>
    <col min="363" max="363" width="6.6328125" bestFit="1" customWidth="1"/>
    <col min="364" max="364" width="9.54296875" bestFit="1" customWidth="1"/>
    <col min="365" max="365" width="7.6328125" bestFit="1" customWidth="1"/>
    <col min="366" max="366" width="9.54296875" bestFit="1" customWidth="1"/>
    <col min="367" max="367" width="8.6328125" bestFit="1" customWidth="1"/>
    <col min="368" max="368" width="9.54296875" bestFit="1" customWidth="1"/>
    <col min="369" max="369" width="6.6328125" bestFit="1" customWidth="1"/>
    <col min="370" max="370" width="9.54296875" bestFit="1" customWidth="1"/>
    <col min="371" max="371" width="7.6328125" bestFit="1" customWidth="1"/>
    <col min="372" max="372" width="9.54296875" bestFit="1" customWidth="1"/>
    <col min="373" max="373" width="8.6328125" bestFit="1" customWidth="1"/>
    <col min="374" max="374" width="9.54296875" bestFit="1" customWidth="1"/>
    <col min="375" max="375" width="8.6328125" bestFit="1" customWidth="1"/>
    <col min="376" max="376" width="9.54296875" bestFit="1" customWidth="1"/>
    <col min="377" max="377" width="8.6328125" bestFit="1" customWidth="1"/>
    <col min="378" max="378" width="9.54296875" bestFit="1" customWidth="1"/>
    <col min="379" max="379" width="8.6328125" bestFit="1" customWidth="1"/>
    <col min="380" max="380" width="11.08984375" bestFit="1" customWidth="1"/>
    <col min="381" max="381" width="7.6328125" bestFit="1" customWidth="1"/>
    <col min="382" max="382" width="9.54296875" bestFit="1" customWidth="1"/>
    <col min="383" max="383" width="6.6328125" bestFit="1" customWidth="1"/>
    <col min="384" max="384" width="7.6328125" bestFit="1" customWidth="1"/>
    <col min="385" max="385" width="9.54296875" bestFit="1" customWidth="1"/>
    <col min="386" max="386" width="7.6328125" bestFit="1" customWidth="1"/>
    <col min="387" max="387" width="8.6328125" bestFit="1" customWidth="1"/>
    <col min="388" max="388" width="9.54296875" bestFit="1" customWidth="1"/>
    <col min="389" max="389" width="6.6328125" bestFit="1" customWidth="1"/>
    <col min="390" max="390" width="9.54296875" bestFit="1" customWidth="1"/>
    <col min="391" max="391" width="8.6328125" bestFit="1" customWidth="1"/>
    <col min="392" max="392" width="11.08984375" bestFit="1" customWidth="1"/>
    <col min="393" max="393" width="7.6328125" bestFit="1" customWidth="1"/>
    <col min="394" max="395" width="8.6328125" bestFit="1" customWidth="1"/>
    <col min="396" max="396" width="9.54296875" bestFit="1" customWidth="1"/>
    <col min="397" max="397" width="8.6328125" bestFit="1" customWidth="1"/>
    <col min="398" max="398" width="11.08984375" bestFit="1" customWidth="1"/>
    <col min="399" max="399" width="8.6328125" bestFit="1" customWidth="1"/>
    <col min="400" max="400" width="11.08984375" bestFit="1" customWidth="1"/>
    <col min="401" max="401" width="7.6328125" bestFit="1" customWidth="1"/>
    <col min="402" max="402" width="8.6328125" bestFit="1" customWidth="1"/>
    <col min="403" max="403" width="9.54296875" bestFit="1" customWidth="1"/>
    <col min="404" max="404" width="8.6328125" bestFit="1" customWidth="1"/>
    <col min="405" max="405" width="9.54296875" bestFit="1" customWidth="1"/>
    <col min="406" max="406" width="6.6328125" bestFit="1" customWidth="1"/>
    <col min="407" max="407" width="8.6328125" bestFit="1" customWidth="1"/>
    <col min="408" max="408" width="9.54296875" bestFit="1" customWidth="1"/>
    <col min="409" max="409" width="8.6328125" bestFit="1" customWidth="1"/>
    <col min="410" max="410" width="11.08984375" bestFit="1" customWidth="1"/>
    <col min="411" max="411" width="8.6328125" bestFit="1" customWidth="1"/>
    <col min="412" max="412" width="9.54296875" bestFit="1" customWidth="1"/>
    <col min="413" max="413" width="8.6328125" bestFit="1" customWidth="1"/>
    <col min="414" max="414" width="11.08984375" bestFit="1" customWidth="1"/>
    <col min="415" max="415" width="6.6328125" bestFit="1" customWidth="1"/>
    <col min="416" max="416" width="9.54296875" bestFit="1" customWidth="1"/>
    <col min="417" max="417" width="6.6328125" bestFit="1" customWidth="1"/>
    <col min="418" max="418" width="9.54296875" bestFit="1" customWidth="1"/>
    <col min="419" max="419" width="8.6328125" bestFit="1" customWidth="1"/>
    <col min="420" max="420" width="9.54296875" bestFit="1" customWidth="1"/>
    <col min="421" max="421" width="8.6328125" bestFit="1" customWidth="1"/>
    <col min="422" max="422" width="9.54296875" bestFit="1" customWidth="1"/>
    <col min="423" max="423" width="8.6328125" bestFit="1" customWidth="1"/>
    <col min="424" max="424" width="9.54296875" bestFit="1" customWidth="1"/>
    <col min="425" max="425" width="6.6328125" bestFit="1" customWidth="1"/>
    <col min="426" max="426" width="7.6328125" bestFit="1" customWidth="1"/>
    <col min="427" max="428" width="8.6328125" bestFit="1" customWidth="1"/>
    <col min="429" max="429" width="9.54296875" bestFit="1" customWidth="1"/>
    <col min="430" max="431" width="8.6328125" bestFit="1" customWidth="1"/>
    <col min="432" max="432" width="9.54296875" bestFit="1" customWidth="1"/>
    <col min="433" max="433" width="6.6328125" bestFit="1" customWidth="1"/>
    <col min="434" max="434" width="7.6328125" bestFit="1" customWidth="1"/>
    <col min="435" max="435" width="9.54296875" bestFit="1" customWidth="1"/>
    <col min="436" max="436" width="7.6328125" bestFit="1" customWidth="1"/>
    <col min="437" max="437" width="9.54296875" bestFit="1" customWidth="1"/>
    <col min="438" max="438" width="8.6328125" bestFit="1" customWidth="1"/>
    <col min="439" max="439" width="9.54296875" bestFit="1" customWidth="1"/>
    <col min="440" max="440" width="8.6328125" bestFit="1" customWidth="1"/>
    <col min="441" max="441" width="9.54296875" bestFit="1" customWidth="1"/>
    <col min="442" max="442" width="7.6328125" bestFit="1" customWidth="1"/>
    <col min="443" max="443" width="8.6328125" bestFit="1" customWidth="1"/>
    <col min="444" max="444" width="9.54296875" bestFit="1" customWidth="1"/>
    <col min="445" max="445" width="7.6328125" bestFit="1" customWidth="1"/>
    <col min="446" max="446" width="9.54296875" bestFit="1" customWidth="1"/>
    <col min="447" max="447" width="6.6328125" bestFit="1" customWidth="1"/>
    <col min="448" max="448" width="9.54296875" bestFit="1" customWidth="1"/>
    <col min="449" max="449" width="6.6328125" bestFit="1" customWidth="1"/>
    <col min="450" max="450" width="8.6328125" bestFit="1" customWidth="1"/>
    <col min="451" max="451" width="9.54296875" bestFit="1" customWidth="1"/>
    <col min="452" max="452" width="6.6328125" bestFit="1" customWidth="1"/>
    <col min="453" max="453" width="9.54296875" bestFit="1" customWidth="1"/>
    <col min="454" max="454" width="6.6328125" bestFit="1" customWidth="1"/>
    <col min="455" max="455" width="9.54296875" bestFit="1" customWidth="1"/>
    <col min="456" max="456" width="7.6328125" bestFit="1" customWidth="1"/>
    <col min="457" max="457" width="8.6328125" bestFit="1" customWidth="1"/>
    <col min="458" max="458" width="9.54296875" bestFit="1" customWidth="1"/>
    <col min="459" max="459" width="6.6328125" bestFit="1" customWidth="1"/>
    <col min="460" max="460" width="8.6328125" bestFit="1" customWidth="1"/>
    <col min="461" max="461" width="9.54296875" bestFit="1" customWidth="1"/>
    <col min="462" max="462" width="7.6328125" bestFit="1" customWidth="1"/>
    <col min="463" max="463" width="8.6328125" bestFit="1" customWidth="1"/>
    <col min="464" max="464" width="9.54296875" bestFit="1" customWidth="1"/>
    <col min="465" max="465" width="8.6328125" bestFit="1" customWidth="1"/>
    <col min="466" max="466" width="9.54296875" bestFit="1" customWidth="1"/>
    <col min="467" max="468" width="8.6328125" bestFit="1" customWidth="1"/>
    <col min="469" max="469" width="9.54296875" bestFit="1" customWidth="1"/>
    <col min="470" max="470" width="6.6328125" bestFit="1" customWidth="1"/>
    <col min="471" max="471" width="9.54296875" bestFit="1" customWidth="1"/>
    <col min="472" max="473" width="8.6328125" bestFit="1" customWidth="1"/>
    <col min="474" max="474" width="9.54296875" bestFit="1" customWidth="1"/>
    <col min="475" max="475" width="7.6328125" bestFit="1" customWidth="1"/>
    <col min="476" max="476" width="8.6328125" bestFit="1" customWidth="1"/>
    <col min="477" max="477" width="9.54296875" bestFit="1" customWidth="1"/>
    <col min="478" max="478" width="7.6328125" bestFit="1" customWidth="1"/>
    <col min="479" max="479" width="9.54296875" bestFit="1" customWidth="1"/>
    <col min="480" max="480" width="8.6328125" bestFit="1" customWidth="1"/>
    <col min="481" max="481" width="9.54296875" bestFit="1" customWidth="1"/>
    <col min="482" max="482" width="7.6328125" bestFit="1" customWidth="1"/>
    <col min="483" max="483" width="9.54296875" bestFit="1" customWidth="1"/>
    <col min="484" max="484" width="7.6328125" bestFit="1" customWidth="1"/>
    <col min="485" max="485" width="9.54296875" bestFit="1" customWidth="1"/>
    <col min="486" max="486" width="7.6328125" bestFit="1" customWidth="1"/>
    <col min="487" max="487" width="9.54296875" bestFit="1" customWidth="1"/>
    <col min="488" max="488" width="8.6328125" bestFit="1" customWidth="1"/>
    <col min="489" max="489" width="11.08984375" bestFit="1" customWidth="1"/>
    <col min="490" max="490" width="8.6328125" bestFit="1" customWidth="1"/>
    <col min="491" max="491" width="11.08984375" bestFit="1" customWidth="1"/>
    <col min="492" max="492" width="8.6328125" bestFit="1" customWidth="1"/>
    <col min="493" max="493" width="9.54296875" bestFit="1" customWidth="1"/>
    <col min="494" max="494" width="8.6328125" bestFit="1" customWidth="1"/>
    <col min="495" max="495" width="9.54296875" bestFit="1" customWidth="1"/>
    <col min="496" max="497" width="8.6328125" bestFit="1" customWidth="1"/>
    <col min="498" max="498" width="9.54296875" bestFit="1" customWidth="1"/>
    <col min="499" max="499" width="6.6328125" bestFit="1" customWidth="1"/>
    <col min="500" max="500" width="9.54296875" bestFit="1" customWidth="1"/>
    <col min="501" max="501" width="8.6328125" bestFit="1" customWidth="1"/>
    <col min="502" max="502" width="9.54296875" bestFit="1" customWidth="1"/>
    <col min="503" max="503" width="8.6328125" bestFit="1" customWidth="1"/>
    <col min="504" max="504" width="9.54296875" bestFit="1" customWidth="1"/>
    <col min="505" max="505" width="8.6328125" bestFit="1" customWidth="1"/>
    <col min="506" max="506" width="9.54296875" bestFit="1" customWidth="1"/>
    <col min="507" max="507" width="8.6328125" bestFit="1" customWidth="1"/>
    <col min="508" max="508" width="9.54296875" bestFit="1" customWidth="1"/>
    <col min="509" max="509" width="7.6328125" bestFit="1" customWidth="1"/>
    <col min="510" max="510" width="9.54296875" bestFit="1" customWidth="1"/>
    <col min="511" max="511" width="6.6328125" bestFit="1" customWidth="1"/>
    <col min="512" max="512" width="7.6328125" bestFit="1" customWidth="1"/>
    <col min="513" max="513" width="9.54296875" bestFit="1" customWidth="1"/>
    <col min="514" max="514" width="7.6328125" bestFit="1" customWidth="1"/>
    <col min="515" max="515" width="9.54296875" bestFit="1" customWidth="1"/>
    <col min="516" max="516" width="7.6328125" bestFit="1" customWidth="1"/>
    <col min="517" max="517" width="8.6328125" bestFit="1" customWidth="1"/>
    <col min="518" max="518" width="9.54296875" bestFit="1" customWidth="1"/>
    <col min="519" max="519" width="8.6328125" bestFit="1" customWidth="1"/>
    <col min="520" max="520" width="9.54296875" bestFit="1" customWidth="1"/>
    <col min="521" max="521" width="8.6328125" bestFit="1" customWidth="1"/>
    <col min="522" max="522" width="11.08984375" bestFit="1" customWidth="1"/>
    <col min="523" max="523" width="6.6328125" bestFit="1" customWidth="1"/>
    <col min="524" max="524" width="7.6328125" bestFit="1" customWidth="1"/>
    <col min="525" max="525" width="9.54296875" bestFit="1" customWidth="1"/>
    <col min="526" max="526" width="8.6328125" bestFit="1" customWidth="1"/>
    <col min="527" max="527" width="9.54296875" bestFit="1" customWidth="1"/>
    <col min="528" max="528" width="6.6328125" bestFit="1" customWidth="1"/>
    <col min="529" max="529" width="9.54296875" bestFit="1" customWidth="1"/>
    <col min="530" max="530" width="7.6328125" bestFit="1" customWidth="1"/>
    <col min="531" max="531" width="9.54296875" bestFit="1" customWidth="1"/>
    <col min="532" max="532" width="6.6328125" bestFit="1" customWidth="1"/>
    <col min="533" max="533" width="9.54296875" bestFit="1" customWidth="1"/>
    <col min="534" max="534" width="7.6328125" bestFit="1" customWidth="1"/>
    <col min="535" max="535" width="9.54296875" bestFit="1" customWidth="1"/>
    <col min="536" max="536" width="6.6328125" bestFit="1" customWidth="1"/>
    <col min="537" max="537" width="9.54296875" bestFit="1" customWidth="1"/>
    <col min="538" max="538" width="8.6328125" bestFit="1" customWidth="1"/>
    <col min="539" max="539" width="9.54296875" bestFit="1" customWidth="1"/>
    <col min="540" max="540" width="8.6328125" bestFit="1" customWidth="1"/>
    <col min="541" max="541" width="9.54296875" bestFit="1" customWidth="1"/>
    <col min="542" max="542" width="8.6328125" bestFit="1" customWidth="1"/>
    <col min="543" max="543" width="9.54296875" bestFit="1" customWidth="1"/>
    <col min="544" max="544" width="7.6328125" bestFit="1" customWidth="1"/>
    <col min="545" max="545" width="8.6328125" bestFit="1" customWidth="1"/>
    <col min="546" max="546" width="9.54296875" bestFit="1" customWidth="1"/>
    <col min="547" max="547" width="7.6328125" bestFit="1" customWidth="1"/>
    <col min="548" max="548" width="9.54296875" bestFit="1" customWidth="1"/>
    <col min="549" max="549" width="6.6328125" bestFit="1" customWidth="1"/>
    <col min="550" max="550" width="9.54296875" bestFit="1" customWidth="1"/>
    <col min="551" max="551" width="6.6328125" bestFit="1" customWidth="1"/>
    <col min="552" max="552" width="9.54296875" bestFit="1" customWidth="1"/>
    <col min="553" max="553" width="6.6328125" bestFit="1" customWidth="1"/>
    <col min="554" max="554" width="9.54296875" bestFit="1" customWidth="1"/>
    <col min="555" max="555" width="6.6328125" bestFit="1" customWidth="1"/>
    <col min="556" max="556" width="8.6328125" bestFit="1" customWidth="1"/>
    <col min="557" max="557" width="9.54296875" bestFit="1" customWidth="1"/>
    <col min="558" max="558" width="8.6328125" bestFit="1" customWidth="1"/>
    <col min="559" max="559" width="9.54296875" bestFit="1" customWidth="1"/>
    <col min="560" max="560" width="8.6328125" bestFit="1" customWidth="1"/>
    <col min="561" max="561" width="9.54296875" bestFit="1" customWidth="1"/>
    <col min="562" max="562" width="6.6328125" bestFit="1" customWidth="1"/>
    <col min="563" max="563" width="9.54296875" bestFit="1" customWidth="1"/>
    <col min="564" max="564" width="6.6328125" bestFit="1" customWidth="1"/>
    <col min="565" max="565" width="8.6328125" bestFit="1" customWidth="1"/>
    <col min="566" max="566" width="9.54296875" bestFit="1" customWidth="1"/>
    <col min="567" max="567" width="6.6328125" bestFit="1" customWidth="1"/>
    <col min="568" max="568" width="7.6328125" bestFit="1" customWidth="1"/>
    <col min="569" max="569" width="9.54296875" bestFit="1" customWidth="1"/>
    <col min="570" max="570" width="8.6328125" bestFit="1" customWidth="1"/>
    <col min="571" max="571" width="9.54296875" bestFit="1" customWidth="1"/>
    <col min="572" max="572" width="7.6328125" bestFit="1" customWidth="1"/>
    <col min="573" max="574" width="8.6328125" bestFit="1" customWidth="1"/>
    <col min="575" max="575" width="9.54296875" bestFit="1" customWidth="1"/>
    <col min="576" max="576" width="7.6328125" bestFit="1" customWidth="1"/>
    <col min="577" max="577" width="9.54296875" bestFit="1" customWidth="1"/>
    <col min="578" max="578" width="6.6328125" bestFit="1" customWidth="1"/>
    <col min="579" max="579" width="9.54296875" bestFit="1" customWidth="1"/>
    <col min="580" max="580" width="6.6328125" bestFit="1" customWidth="1"/>
    <col min="581" max="581" width="9.54296875" bestFit="1" customWidth="1"/>
    <col min="582" max="582" width="8.6328125" bestFit="1" customWidth="1"/>
    <col min="583" max="583" width="9.54296875" bestFit="1" customWidth="1"/>
    <col min="584" max="584" width="7.6328125" bestFit="1" customWidth="1"/>
    <col min="585" max="585" width="9.54296875" bestFit="1" customWidth="1"/>
    <col min="586" max="586" width="8.6328125" bestFit="1" customWidth="1"/>
    <col min="587" max="587" width="9.54296875" bestFit="1" customWidth="1"/>
    <col min="588" max="588" width="6.6328125" bestFit="1" customWidth="1"/>
    <col min="589" max="589" width="9.54296875" bestFit="1" customWidth="1"/>
    <col min="590" max="590" width="6.6328125" bestFit="1" customWidth="1"/>
    <col min="591" max="591" width="8.6328125" bestFit="1" customWidth="1"/>
    <col min="592" max="592" width="9.54296875" bestFit="1" customWidth="1"/>
    <col min="593" max="593" width="6.6328125" bestFit="1" customWidth="1"/>
    <col min="594" max="594" width="8.6328125" bestFit="1" customWidth="1"/>
    <col min="595" max="595" width="9.54296875" bestFit="1" customWidth="1"/>
    <col min="596" max="596" width="7.6328125" bestFit="1" customWidth="1"/>
    <col min="597" max="597" width="9.54296875" bestFit="1" customWidth="1"/>
    <col min="598" max="598" width="8.6328125" bestFit="1" customWidth="1"/>
    <col min="599" max="599" width="11.08984375" bestFit="1" customWidth="1"/>
    <col min="600" max="600" width="8.6328125" bestFit="1" customWidth="1"/>
    <col min="601" max="601" width="9.54296875" bestFit="1" customWidth="1"/>
    <col min="602" max="602" width="7.6328125" bestFit="1" customWidth="1"/>
    <col min="603" max="603" width="8.6328125" bestFit="1" customWidth="1"/>
    <col min="604" max="604" width="9.54296875" bestFit="1" customWidth="1"/>
    <col min="605" max="606" width="6.6328125" bestFit="1" customWidth="1"/>
    <col min="607" max="607" width="9.54296875" bestFit="1" customWidth="1"/>
    <col min="608" max="608" width="6.6328125" bestFit="1" customWidth="1"/>
    <col min="609" max="609" width="9.54296875" bestFit="1" customWidth="1"/>
    <col min="610" max="610" width="6.6328125" bestFit="1" customWidth="1"/>
    <col min="611" max="611" width="7.6328125" bestFit="1" customWidth="1"/>
    <col min="612" max="612" width="9.54296875" bestFit="1" customWidth="1"/>
    <col min="613" max="613" width="8.6328125" bestFit="1" customWidth="1"/>
    <col min="614" max="614" width="9.54296875" bestFit="1" customWidth="1"/>
    <col min="615" max="615" width="8.6328125" bestFit="1" customWidth="1"/>
    <col min="616" max="616" width="9.54296875" bestFit="1" customWidth="1"/>
    <col min="617" max="617" width="6.6328125" bestFit="1" customWidth="1"/>
    <col min="618" max="618" width="8.6328125" bestFit="1" customWidth="1"/>
    <col min="619" max="619" width="9.54296875" bestFit="1" customWidth="1"/>
    <col min="620" max="620" width="7.6328125" bestFit="1" customWidth="1"/>
    <col min="621" max="621" width="9.54296875" bestFit="1" customWidth="1"/>
    <col min="622" max="622" width="8.6328125" bestFit="1" customWidth="1"/>
    <col min="623" max="623" width="9.54296875" bestFit="1" customWidth="1"/>
    <col min="624" max="624" width="7.6328125" bestFit="1" customWidth="1"/>
    <col min="625" max="625" width="9.54296875" bestFit="1" customWidth="1"/>
    <col min="626" max="626" width="8.6328125" bestFit="1" customWidth="1"/>
    <col min="627" max="627" width="11.08984375" bestFit="1" customWidth="1"/>
    <col min="628" max="628" width="8.6328125" bestFit="1" customWidth="1"/>
    <col min="629" max="629" width="9.54296875" bestFit="1" customWidth="1"/>
    <col min="630" max="630" width="8.6328125" bestFit="1" customWidth="1"/>
    <col min="631" max="631" width="9.54296875" bestFit="1" customWidth="1"/>
    <col min="632" max="632" width="8.6328125" bestFit="1" customWidth="1"/>
    <col min="633" max="633" width="9.54296875" bestFit="1" customWidth="1"/>
    <col min="634" max="634" width="8.6328125" bestFit="1" customWidth="1"/>
    <col min="635" max="635" width="9.54296875" bestFit="1" customWidth="1"/>
    <col min="636" max="636" width="6.6328125" bestFit="1" customWidth="1"/>
    <col min="637" max="637" width="9.54296875" bestFit="1" customWidth="1"/>
    <col min="638" max="638" width="7.6328125" bestFit="1" customWidth="1"/>
    <col min="639" max="639" width="9.54296875" bestFit="1" customWidth="1"/>
    <col min="640" max="640" width="8.6328125" bestFit="1" customWidth="1"/>
    <col min="641" max="641" width="9.54296875" bestFit="1" customWidth="1"/>
    <col min="642" max="642" width="6.6328125" bestFit="1" customWidth="1"/>
    <col min="643" max="643" width="7.6328125" bestFit="1" customWidth="1"/>
    <col min="644" max="644" width="9.54296875" bestFit="1" customWidth="1"/>
    <col min="645" max="645" width="6.6328125" bestFit="1" customWidth="1"/>
    <col min="646" max="646" width="7.6328125" bestFit="1" customWidth="1"/>
    <col min="647" max="647" width="9.54296875" bestFit="1" customWidth="1"/>
    <col min="648" max="648" width="6.6328125" bestFit="1" customWidth="1"/>
    <col min="649" max="649" width="8.6328125" bestFit="1" customWidth="1"/>
    <col min="650" max="650" width="9.54296875" bestFit="1" customWidth="1"/>
    <col min="651" max="651" width="8.6328125" bestFit="1" customWidth="1"/>
    <col min="652" max="652" width="9.54296875" bestFit="1" customWidth="1"/>
    <col min="653" max="654" width="8.6328125" bestFit="1" customWidth="1"/>
    <col min="655" max="655" width="9.54296875" bestFit="1" customWidth="1"/>
    <col min="656" max="656" width="6.6328125" bestFit="1" customWidth="1"/>
    <col min="657" max="657" width="8.6328125" bestFit="1" customWidth="1"/>
    <col min="658" max="658" width="9.54296875" bestFit="1" customWidth="1"/>
    <col min="659" max="660" width="6.6328125" bestFit="1" customWidth="1"/>
    <col min="661" max="661" width="9.54296875" bestFit="1" customWidth="1"/>
    <col min="662" max="662" width="7.6328125" bestFit="1" customWidth="1"/>
    <col min="663" max="663" width="9.54296875" bestFit="1" customWidth="1"/>
    <col min="664" max="664" width="6.6328125" bestFit="1" customWidth="1"/>
    <col min="665" max="665" width="9.54296875" bestFit="1" customWidth="1"/>
    <col min="666" max="666" width="8.6328125" bestFit="1" customWidth="1"/>
    <col min="667" max="667" width="11.08984375" bestFit="1" customWidth="1"/>
    <col min="668" max="668" width="8.6328125" bestFit="1" customWidth="1"/>
    <col min="669" max="669" width="9.54296875" bestFit="1" customWidth="1"/>
    <col min="670" max="670" width="6.6328125" bestFit="1" customWidth="1"/>
    <col min="671" max="671" width="9.54296875" bestFit="1" customWidth="1"/>
    <col min="672" max="672" width="8.6328125" bestFit="1" customWidth="1"/>
    <col min="673" max="673" width="9.54296875" bestFit="1" customWidth="1"/>
    <col min="674" max="674" width="7.6328125" bestFit="1" customWidth="1"/>
    <col min="675" max="675" width="9.54296875" bestFit="1" customWidth="1"/>
    <col min="676" max="677" width="6.6328125" bestFit="1" customWidth="1"/>
    <col min="678" max="678" width="9.54296875" bestFit="1" customWidth="1"/>
    <col min="679" max="679" width="6.6328125" bestFit="1" customWidth="1"/>
    <col min="680" max="680" width="9.54296875" bestFit="1" customWidth="1"/>
    <col min="681" max="681" width="6.6328125" bestFit="1" customWidth="1"/>
    <col min="682" max="682" width="9.54296875" bestFit="1" customWidth="1"/>
    <col min="683" max="683" width="6.6328125" bestFit="1" customWidth="1"/>
    <col min="684" max="684" width="9.54296875" bestFit="1" customWidth="1"/>
    <col min="685" max="685" width="7.6328125" bestFit="1" customWidth="1"/>
    <col min="686" max="686" width="9.54296875" bestFit="1" customWidth="1"/>
    <col min="687" max="687" width="6.6328125" bestFit="1" customWidth="1"/>
    <col min="688" max="688" width="9.54296875" bestFit="1" customWidth="1"/>
    <col min="689" max="690" width="8.6328125" bestFit="1" customWidth="1"/>
    <col min="691" max="691" width="9.54296875" bestFit="1" customWidth="1"/>
    <col min="692" max="692" width="6.6328125" bestFit="1" customWidth="1"/>
    <col min="693" max="693" width="9.54296875" bestFit="1" customWidth="1"/>
    <col min="694" max="694" width="7.6328125" bestFit="1" customWidth="1"/>
    <col min="695" max="695" width="9.54296875" bestFit="1" customWidth="1"/>
    <col min="696" max="696" width="7.6328125" bestFit="1" customWidth="1"/>
    <col min="697" max="697" width="9.54296875" bestFit="1" customWidth="1"/>
    <col min="698" max="698" width="7.6328125" bestFit="1" customWidth="1"/>
    <col min="699" max="699" width="9.54296875" bestFit="1" customWidth="1"/>
    <col min="700" max="700" width="8.6328125" bestFit="1" customWidth="1"/>
    <col min="701" max="701" width="9.54296875" bestFit="1" customWidth="1"/>
    <col min="702" max="702" width="7.6328125" bestFit="1" customWidth="1"/>
    <col min="703" max="703" width="9.54296875" bestFit="1" customWidth="1"/>
    <col min="704" max="704" width="7.6328125" bestFit="1" customWidth="1"/>
    <col min="705" max="705" width="9.54296875" bestFit="1" customWidth="1"/>
    <col min="706" max="706" width="6.6328125" bestFit="1" customWidth="1"/>
    <col min="707" max="707" width="9.54296875" bestFit="1" customWidth="1"/>
    <col min="708" max="708" width="8.6328125" bestFit="1" customWidth="1"/>
    <col min="709" max="709" width="11.08984375" bestFit="1" customWidth="1"/>
    <col min="710" max="710" width="7.6328125" bestFit="1" customWidth="1"/>
    <col min="711" max="711" width="9.54296875" bestFit="1" customWidth="1"/>
    <col min="712" max="712" width="7.6328125" bestFit="1" customWidth="1"/>
    <col min="713" max="713" width="8.6328125" bestFit="1" customWidth="1"/>
    <col min="714" max="714" width="9.54296875" bestFit="1" customWidth="1"/>
    <col min="715" max="715" width="8.6328125" bestFit="1" customWidth="1"/>
    <col min="716" max="716" width="11.08984375" bestFit="1" customWidth="1"/>
    <col min="717" max="717" width="6.6328125" bestFit="1" customWidth="1"/>
    <col min="718" max="718" width="7.6328125" bestFit="1" customWidth="1"/>
    <col min="719" max="719" width="9.54296875" bestFit="1" customWidth="1"/>
    <col min="720" max="720" width="7.6328125" bestFit="1" customWidth="1"/>
    <col min="721" max="722" width="8.6328125" bestFit="1" customWidth="1"/>
    <col min="723" max="723" width="9.54296875" bestFit="1" customWidth="1"/>
    <col min="724" max="725" width="6.6328125" bestFit="1" customWidth="1"/>
    <col min="726" max="726" width="9.54296875" bestFit="1" customWidth="1"/>
    <col min="727" max="727" width="7.6328125" bestFit="1" customWidth="1"/>
    <col min="728" max="728" width="9.54296875" bestFit="1" customWidth="1"/>
    <col min="729" max="729" width="8.6328125" bestFit="1" customWidth="1"/>
    <col min="730" max="730" width="9.54296875" bestFit="1" customWidth="1"/>
    <col min="731" max="731" width="8.6328125" bestFit="1" customWidth="1"/>
    <col min="732" max="732" width="9.54296875" bestFit="1" customWidth="1"/>
    <col min="733" max="733" width="6.6328125" bestFit="1" customWidth="1"/>
    <col min="734" max="734" width="8.6328125" bestFit="1" customWidth="1"/>
    <col min="735" max="735" width="9.54296875" bestFit="1" customWidth="1"/>
    <col min="736" max="736" width="6.6328125" bestFit="1" customWidth="1"/>
    <col min="737" max="737" width="9.54296875" bestFit="1" customWidth="1"/>
    <col min="738" max="738" width="6.6328125" bestFit="1" customWidth="1"/>
    <col min="739" max="739" width="7.6328125" bestFit="1" customWidth="1"/>
    <col min="740" max="740" width="9.54296875" bestFit="1" customWidth="1"/>
    <col min="741" max="741" width="8.6328125" bestFit="1" customWidth="1"/>
    <col min="742" max="742" width="11.08984375" bestFit="1" customWidth="1"/>
    <col min="743" max="743" width="6.6328125" bestFit="1" customWidth="1"/>
    <col min="744" max="744" width="8.6328125" bestFit="1" customWidth="1"/>
    <col min="745" max="745" width="9.54296875" bestFit="1" customWidth="1"/>
    <col min="746" max="746" width="7.6328125" bestFit="1" customWidth="1"/>
    <col min="747" max="747" width="9.54296875" bestFit="1" customWidth="1"/>
    <col min="748" max="748" width="7.6328125" bestFit="1" customWidth="1"/>
    <col min="749" max="749" width="9.54296875" bestFit="1" customWidth="1"/>
    <col min="750" max="750" width="8.6328125" bestFit="1" customWidth="1"/>
    <col min="751" max="751" width="9.54296875" bestFit="1" customWidth="1"/>
    <col min="752" max="752" width="7.6328125" bestFit="1" customWidth="1"/>
    <col min="753" max="753" width="9.54296875" bestFit="1" customWidth="1"/>
    <col min="754" max="754" width="7.6328125" bestFit="1" customWidth="1"/>
    <col min="755" max="755" width="9.54296875" bestFit="1" customWidth="1"/>
    <col min="756" max="756" width="6.6328125" bestFit="1" customWidth="1"/>
    <col min="757" max="757" width="8.6328125" bestFit="1" customWidth="1"/>
    <col min="758" max="758" width="9.54296875" bestFit="1" customWidth="1"/>
    <col min="759" max="759" width="8.6328125" bestFit="1" customWidth="1"/>
    <col min="760" max="760" width="9.54296875" bestFit="1" customWidth="1"/>
    <col min="761" max="761" width="6.6328125" bestFit="1" customWidth="1"/>
    <col min="762" max="762" width="9.54296875" bestFit="1" customWidth="1"/>
    <col min="763" max="763" width="6.6328125" bestFit="1" customWidth="1"/>
    <col min="764" max="764" width="9.54296875" bestFit="1" customWidth="1"/>
    <col min="765" max="765" width="7.6328125" bestFit="1" customWidth="1"/>
    <col min="766" max="766" width="9.54296875" bestFit="1" customWidth="1"/>
    <col min="767" max="767" width="8.6328125" bestFit="1" customWidth="1"/>
    <col min="768" max="768" width="9.54296875" bestFit="1" customWidth="1"/>
    <col min="769" max="769" width="8.6328125" bestFit="1" customWidth="1"/>
    <col min="770" max="770" width="9.54296875" bestFit="1" customWidth="1"/>
    <col min="771" max="771" width="7.6328125" bestFit="1" customWidth="1"/>
    <col min="772" max="772" width="8.6328125" bestFit="1" customWidth="1"/>
    <col min="773" max="773" width="9.54296875" bestFit="1" customWidth="1"/>
    <col min="774" max="774" width="7.6328125" bestFit="1" customWidth="1"/>
    <col min="775" max="775" width="9.54296875" bestFit="1" customWidth="1"/>
    <col min="776" max="776" width="8.6328125" bestFit="1" customWidth="1"/>
    <col min="777" max="777" width="9.54296875" bestFit="1" customWidth="1"/>
    <col min="778" max="778" width="6.6328125" bestFit="1" customWidth="1"/>
    <col min="779" max="779" width="9.54296875" bestFit="1" customWidth="1"/>
    <col min="780" max="780" width="7.6328125" bestFit="1" customWidth="1"/>
    <col min="781" max="781" width="8.6328125" bestFit="1" customWidth="1"/>
    <col min="782" max="782" width="9.54296875" bestFit="1" customWidth="1"/>
    <col min="783" max="783" width="8.6328125" bestFit="1" customWidth="1"/>
    <col min="784" max="784" width="9.54296875" bestFit="1" customWidth="1"/>
    <col min="785" max="785" width="8.6328125" bestFit="1" customWidth="1"/>
    <col min="786" max="786" width="11.08984375" bestFit="1" customWidth="1"/>
    <col min="787" max="787" width="6.6328125" bestFit="1" customWidth="1"/>
    <col min="788" max="788" width="9.54296875" bestFit="1" customWidth="1"/>
    <col min="789" max="789" width="6.6328125" bestFit="1" customWidth="1"/>
    <col min="790" max="790" width="7.6328125" bestFit="1" customWidth="1"/>
    <col min="791" max="791" width="8.6328125" bestFit="1" customWidth="1"/>
    <col min="792" max="792" width="9.54296875" bestFit="1" customWidth="1"/>
    <col min="793" max="793" width="7.6328125" bestFit="1" customWidth="1"/>
    <col min="794" max="794" width="9.54296875" bestFit="1" customWidth="1"/>
    <col min="795" max="795" width="7.6328125" bestFit="1" customWidth="1"/>
    <col min="796" max="796" width="9.54296875" bestFit="1" customWidth="1"/>
    <col min="797" max="797" width="6.6328125" bestFit="1" customWidth="1"/>
    <col min="798" max="798" width="9.54296875" bestFit="1" customWidth="1"/>
    <col min="799" max="799" width="7.6328125" bestFit="1" customWidth="1"/>
    <col min="800" max="800" width="8.6328125" bestFit="1" customWidth="1"/>
    <col min="801" max="801" width="9.54296875" bestFit="1" customWidth="1"/>
    <col min="802" max="802" width="6.6328125" bestFit="1" customWidth="1"/>
    <col min="803" max="803" width="8.6328125" bestFit="1" customWidth="1"/>
    <col min="804" max="804" width="9.54296875" bestFit="1" customWidth="1"/>
    <col min="805" max="805" width="8.6328125" bestFit="1" customWidth="1"/>
    <col min="806" max="806" width="9.54296875" bestFit="1" customWidth="1"/>
    <col min="807" max="807" width="8.6328125" bestFit="1" customWidth="1"/>
    <col min="808" max="808" width="9.54296875" bestFit="1" customWidth="1"/>
    <col min="809" max="809" width="8.6328125" bestFit="1" customWidth="1"/>
    <col min="810" max="810" width="9.54296875" bestFit="1" customWidth="1"/>
    <col min="811" max="811" width="6.6328125" bestFit="1" customWidth="1"/>
    <col min="812" max="812" width="9.54296875" bestFit="1" customWidth="1"/>
    <col min="813" max="813" width="6.6328125" bestFit="1" customWidth="1"/>
    <col min="814" max="814" width="9.54296875" bestFit="1" customWidth="1"/>
    <col min="815" max="815" width="6.6328125" bestFit="1" customWidth="1"/>
    <col min="816" max="816" width="7.6328125" bestFit="1" customWidth="1"/>
    <col min="817" max="817" width="9.54296875" bestFit="1" customWidth="1"/>
    <col min="818" max="818" width="8.6328125" bestFit="1" customWidth="1"/>
    <col min="819" max="819" width="9.54296875" bestFit="1" customWidth="1"/>
    <col min="820" max="820" width="6.6328125" bestFit="1" customWidth="1"/>
    <col min="821" max="821" width="9.54296875" bestFit="1" customWidth="1"/>
    <col min="822" max="822" width="8.6328125" bestFit="1" customWidth="1"/>
    <col min="823" max="823" width="9.54296875" bestFit="1" customWidth="1"/>
    <col min="824" max="824" width="8.6328125" bestFit="1" customWidth="1"/>
    <col min="825" max="825" width="9.54296875" bestFit="1" customWidth="1"/>
    <col min="826" max="826" width="8.6328125" bestFit="1" customWidth="1"/>
    <col min="827" max="827" width="9.54296875" bestFit="1" customWidth="1"/>
    <col min="828" max="828" width="8.6328125" bestFit="1" customWidth="1"/>
    <col min="829" max="829" width="9.54296875" bestFit="1" customWidth="1"/>
    <col min="830" max="830" width="6.6328125" bestFit="1" customWidth="1"/>
    <col min="831" max="832" width="8.6328125" bestFit="1" customWidth="1"/>
    <col min="833" max="833" width="9.54296875" bestFit="1" customWidth="1"/>
    <col min="834" max="834" width="7.6328125" bestFit="1" customWidth="1"/>
    <col min="835" max="835" width="9.54296875" bestFit="1" customWidth="1"/>
    <col min="836" max="836" width="6.6328125" bestFit="1" customWidth="1"/>
    <col min="837" max="837" width="7.6328125" bestFit="1" customWidth="1"/>
    <col min="838" max="838" width="9.54296875" bestFit="1" customWidth="1"/>
    <col min="839" max="839" width="8.6328125" bestFit="1" customWidth="1"/>
    <col min="840" max="840" width="9.54296875" bestFit="1" customWidth="1"/>
    <col min="841" max="841" width="8.6328125" bestFit="1" customWidth="1"/>
    <col min="842" max="842" width="9.54296875" bestFit="1" customWidth="1"/>
    <col min="843" max="844" width="8.6328125" bestFit="1" customWidth="1"/>
    <col min="845" max="845" width="9.54296875" bestFit="1" customWidth="1"/>
    <col min="846" max="846" width="8.6328125" bestFit="1" customWidth="1"/>
    <col min="847" max="847" width="9.54296875" bestFit="1" customWidth="1"/>
    <col min="848" max="848" width="7.6328125" bestFit="1" customWidth="1"/>
    <col min="849" max="849" width="9.54296875" bestFit="1" customWidth="1"/>
    <col min="850" max="851" width="8.6328125" bestFit="1" customWidth="1"/>
    <col min="852" max="852" width="9.54296875" bestFit="1" customWidth="1"/>
    <col min="853" max="853" width="7.6328125" bestFit="1" customWidth="1"/>
    <col min="854" max="854" width="8.6328125" bestFit="1" customWidth="1"/>
    <col min="855" max="855" width="9.54296875" bestFit="1" customWidth="1"/>
    <col min="856" max="856" width="7.6328125" bestFit="1" customWidth="1"/>
    <col min="857" max="857" width="9.54296875" bestFit="1" customWidth="1"/>
    <col min="858" max="858" width="7.6328125" bestFit="1" customWidth="1"/>
    <col min="859" max="859" width="9.54296875" bestFit="1" customWidth="1"/>
    <col min="860" max="860" width="7.6328125" bestFit="1" customWidth="1"/>
    <col min="861" max="861" width="9.54296875" bestFit="1" customWidth="1"/>
    <col min="862" max="862" width="7.6328125" bestFit="1" customWidth="1"/>
    <col min="863" max="863" width="8.6328125" bestFit="1" customWidth="1"/>
    <col min="864" max="864" width="9.54296875" bestFit="1" customWidth="1"/>
    <col min="865" max="865" width="8.6328125" bestFit="1" customWidth="1"/>
    <col min="866" max="866" width="9.54296875" bestFit="1" customWidth="1"/>
    <col min="867" max="867" width="8.6328125" bestFit="1" customWidth="1"/>
    <col min="868" max="868" width="11.08984375" bestFit="1" customWidth="1"/>
    <col min="869" max="869" width="8.6328125" bestFit="1" customWidth="1"/>
    <col min="870" max="870" width="11.08984375" bestFit="1" customWidth="1"/>
    <col min="871" max="871" width="8.6328125" bestFit="1" customWidth="1"/>
    <col min="872" max="872" width="11.08984375" bestFit="1" customWidth="1"/>
    <col min="873" max="873" width="8.6328125" bestFit="1" customWidth="1"/>
    <col min="874" max="874" width="11.08984375" bestFit="1" customWidth="1"/>
    <col min="875" max="875" width="7.6328125" bestFit="1" customWidth="1"/>
    <col min="876" max="876" width="9.54296875" bestFit="1" customWidth="1"/>
    <col min="877" max="877" width="7.6328125" bestFit="1" customWidth="1"/>
    <col min="878" max="878" width="9.54296875" bestFit="1" customWidth="1"/>
    <col min="879" max="879" width="7.6328125" bestFit="1" customWidth="1"/>
    <col min="880" max="880" width="9.54296875" bestFit="1" customWidth="1"/>
    <col min="881" max="881" width="8.6328125" bestFit="1" customWidth="1"/>
    <col min="882" max="882" width="11.08984375" bestFit="1" customWidth="1"/>
    <col min="883" max="883" width="6.6328125" bestFit="1" customWidth="1"/>
    <col min="884" max="884" width="9.54296875" bestFit="1" customWidth="1"/>
    <col min="885" max="885" width="7.6328125" bestFit="1" customWidth="1"/>
    <col min="886" max="886" width="9.54296875" bestFit="1" customWidth="1"/>
    <col min="887" max="887" width="8.6328125" bestFit="1" customWidth="1"/>
    <col min="888" max="888" width="11.08984375" bestFit="1" customWidth="1"/>
    <col min="889" max="889" width="7.6328125" bestFit="1" customWidth="1"/>
    <col min="890" max="890" width="9.54296875" bestFit="1" customWidth="1"/>
    <col min="891" max="891" width="8.6328125" bestFit="1" customWidth="1"/>
    <col min="892" max="892" width="11.08984375" bestFit="1" customWidth="1"/>
    <col min="893" max="893" width="8.6328125" bestFit="1" customWidth="1"/>
    <col min="894" max="894" width="11.08984375" bestFit="1" customWidth="1"/>
    <col min="895" max="895" width="8.6328125" bestFit="1" customWidth="1"/>
    <col min="896" max="896" width="9.54296875" bestFit="1" customWidth="1"/>
    <col min="897" max="897" width="8.6328125" bestFit="1" customWidth="1"/>
    <col min="898" max="898" width="11.08984375" bestFit="1" customWidth="1"/>
    <col min="899" max="899" width="7.6328125" bestFit="1" customWidth="1"/>
    <col min="900" max="900" width="9.54296875" bestFit="1" customWidth="1"/>
    <col min="901" max="901" width="8.6328125" bestFit="1" customWidth="1"/>
    <col min="902" max="902" width="11.08984375" bestFit="1" customWidth="1"/>
    <col min="903" max="903" width="7.6328125" bestFit="1" customWidth="1"/>
    <col min="904" max="904" width="9.54296875" bestFit="1" customWidth="1"/>
    <col min="905" max="905" width="8.6328125" bestFit="1" customWidth="1"/>
    <col min="906" max="906" width="11.08984375" bestFit="1" customWidth="1"/>
    <col min="907" max="907" width="8.6328125" bestFit="1" customWidth="1"/>
    <col min="908" max="908" width="11.08984375" bestFit="1" customWidth="1"/>
    <col min="909" max="909" width="7.6328125" bestFit="1" customWidth="1"/>
    <col min="910" max="910" width="9.54296875" bestFit="1" customWidth="1"/>
    <col min="911" max="911" width="8.6328125" bestFit="1" customWidth="1"/>
    <col min="912" max="912" width="11.08984375" bestFit="1" customWidth="1"/>
    <col min="913" max="913" width="11.1796875" bestFit="1" customWidth="1"/>
  </cols>
  <sheetData>
    <row r="2" spans="1:311" x14ac:dyDescent="0.35">
      <c r="A2" s="32" t="s">
        <v>0</v>
      </c>
      <c r="B2" t="s">
        <v>14</v>
      </c>
    </row>
    <row r="4" spans="1:311" x14ac:dyDescent="0.35">
      <c r="A4" s="32" t="s">
        <v>76</v>
      </c>
      <c r="B4" s="32" t="s">
        <v>75</v>
      </c>
    </row>
    <row r="5" spans="1:311" x14ac:dyDescent="0.35">
      <c r="B5">
        <v>214</v>
      </c>
      <c r="D5" t="s">
        <v>69</v>
      </c>
      <c r="E5">
        <v>263</v>
      </c>
      <c r="F5" t="s">
        <v>77</v>
      </c>
      <c r="G5">
        <v>266</v>
      </c>
      <c r="H5" t="s">
        <v>95</v>
      </c>
      <c r="I5">
        <v>267</v>
      </c>
      <c r="K5" t="s">
        <v>96</v>
      </c>
      <c r="L5">
        <v>269</v>
      </c>
      <c r="N5" t="s">
        <v>97</v>
      </c>
      <c r="O5">
        <v>306</v>
      </c>
      <c r="P5" t="s">
        <v>98</v>
      </c>
      <c r="Q5">
        <v>321</v>
      </c>
      <c r="R5" t="s">
        <v>99</v>
      </c>
      <c r="S5">
        <v>322</v>
      </c>
      <c r="T5" t="s">
        <v>100</v>
      </c>
      <c r="U5">
        <v>330</v>
      </c>
      <c r="V5" t="s">
        <v>101</v>
      </c>
      <c r="W5">
        <v>334</v>
      </c>
      <c r="X5" t="s">
        <v>102</v>
      </c>
      <c r="Y5">
        <v>344</v>
      </c>
      <c r="AA5" t="s">
        <v>103</v>
      </c>
      <c r="AB5">
        <v>345</v>
      </c>
      <c r="AD5" t="s">
        <v>104</v>
      </c>
      <c r="AE5">
        <v>349</v>
      </c>
      <c r="AF5" t="s">
        <v>105</v>
      </c>
      <c r="AG5">
        <v>367</v>
      </c>
      <c r="AI5" t="s">
        <v>78</v>
      </c>
      <c r="AJ5">
        <v>380</v>
      </c>
      <c r="AK5" t="s">
        <v>106</v>
      </c>
      <c r="AL5">
        <v>386</v>
      </c>
      <c r="AO5" t="s">
        <v>107</v>
      </c>
      <c r="AP5">
        <v>442</v>
      </c>
      <c r="AQ5" t="s">
        <v>108</v>
      </c>
      <c r="AR5">
        <v>494</v>
      </c>
      <c r="AT5" t="s">
        <v>109</v>
      </c>
      <c r="AU5">
        <v>544</v>
      </c>
      <c r="AV5" t="s">
        <v>79</v>
      </c>
      <c r="AW5">
        <v>549</v>
      </c>
      <c r="AX5" t="s">
        <v>110</v>
      </c>
      <c r="AY5">
        <v>588</v>
      </c>
      <c r="AZ5" t="s">
        <v>111</v>
      </c>
      <c r="BA5">
        <v>623</v>
      </c>
      <c r="BB5" t="s">
        <v>112</v>
      </c>
      <c r="BC5">
        <v>655</v>
      </c>
      <c r="BD5" t="s">
        <v>113</v>
      </c>
      <c r="BE5">
        <v>660</v>
      </c>
      <c r="BF5" t="s">
        <v>114</v>
      </c>
      <c r="BG5">
        <v>663</v>
      </c>
      <c r="BI5" t="s">
        <v>80</v>
      </c>
      <c r="BJ5">
        <v>671</v>
      </c>
      <c r="BL5" t="s">
        <v>115</v>
      </c>
      <c r="BM5">
        <v>704</v>
      </c>
      <c r="BO5" t="s">
        <v>116</v>
      </c>
      <c r="BP5">
        <v>720</v>
      </c>
      <c r="BQ5" t="s">
        <v>117</v>
      </c>
      <c r="BR5">
        <v>727</v>
      </c>
      <c r="BT5" t="s">
        <v>81</v>
      </c>
      <c r="BU5">
        <v>736</v>
      </c>
      <c r="BV5" t="s">
        <v>118</v>
      </c>
      <c r="BW5">
        <v>766</v>
      </c>
      <c r="BY5" t="s">
        <v>82</v>
      </c>
      <c r="BZ5">
        <v>788</v>
      </c>
      <c r="CA5" t="s">
        <v>119</v>
      </c>
      <c r="CB5">
        <v>808</v>
      </c>
      <c r="CC5" t="s">
        <v>120</v>
      </c>
      <c r="CD5">
        <v>809</v>
      </c>
      <c r="CF5" t="s">
        <v>121</v>
      </c>
      <c r="CG5">
        <v>887</v>
      </c>
      <c r="CH5" t="s">
        <v>122</v>
      </c>
      <c r="CI5">
        <v>908</v>
      </c>
      <c r="CJ5" t="s">
        <v>123</v>
      </c>
      <c r="CK5">
        <v>912</v>
      </c>
      <c r="CL5" t="s">
        <v>124</v>
      </c>
      <c r="CM5">
        <v>947</v>
      </c>
      <c r="CN5" t="s">
        <v>125</v>
      </c>
      <c r="CO5">
        <v>970</v>
      </c>
      <c r="CP5" t="s">
        <v>126</v>
      </c>
      <c r="CQ5">
        <v>994</v>
      </c>
      <c r="CR5" t="s">
        <v>127</v>
      </c>
      <c r="CS5">
        <v>1005</v>
      </c>
      <c r="CT5" t="s">
        <v>128</v>
      </c>
      <c r="CU5">
        <v>1016</v>
      </c>
      <c r="CV5" t="s">
        <v>129</v>
      </c>
      <c r="CW5">
        <v>1023</v>
      </c>
      <c r="CX5" t="s">
        <v>130</v>
      </c>
      <c r="CY5">
        <v>1031</v>
      </c>
      <c r="CZ5" t="s">
        <v>131</v>
      </c>
      <c r="DA5">
        <v>1033</v>
      </c>
      <c r="DB5" t="s">
        <v>132</v>
      </c>
      <c r="DC5">
        <v>1100</v>
      </c>
      <c r="DD5" t="s">
        <v>133</v>
      </c>
      <c r="DE5">
        <v>1123</v>
      </c>
      <c r="DG5" t="s">
        <v>83</v>
      </c>
      <c r="DH5">
        <v>1159</v>
      </c>
      <c r="DJ5" t="s">
        <v>134</v>
      </c>
      <c r="DK5">
        <v>1186</v>
      </c>
      <c r="DL5" t="s">
        <v>135</v>
      </c>
      <c r="DM5">
        <v>1198</v>
      </c>
      <c r="DO5" t="s">
        <v>136</v>
      </c>
      <c r="DP5">
        <v>1221</v>
      </c>
      <c r="DR5" t="s">
        <v>137</v>
      </c>
      <c r="DS5">
        <v>1228</v>
      </c>
      <c r="DU5" t="s">
        <v>138</v>
      </c>
      <c r="DV5">
        <v>1265</v>
      </c>
      <c r="DW5" t="s">
        <v>139</v>
      </c>
      <c r="DX5">
        <v>1281</v>
      </c>
      <c r="DY5" t="s">
        <v>140</v>
      </c>
      <c r="DZ5">
        <v>1283</v>
      </c>
      <c r="EA5" t="s">
        <v>141</v>
      </c>
      <c r="EB5">
        <v>1375</v>
      </c>
      <c r="EC5" t="s">
        <v>142</v>
      </c>
      <c r="ED5">
        <v>1389</v>
      </c>
      <c r="EF5" t="s">
        <v>143</v>
      </c>
      <c r="EG5">
        <v>1403</v>
      </c>
      <c r="EI5" t="s">
        <v>144</v>
      </c>
      <c r="EJ5">
        <v>1404</v>
      </c>
      <c r="EK5" t="s">
        <v>145</v>
      </c>
      <c r="EL5">
        <v>1421</v>
      </c>
      <c r="EM5" t="s">
        <v>146</v>
      </c>
      <c r="EN5">
        <v>1482</v>
      </c>
      <c r="EO5" t="s">
        <v>147</v>
      </c>
      <c r="EP5">
        <v>1514</v>
      </c>
      <c r="ER5" t="s">
        <v>84</v>
      </c>
      <c r="ES5">
        <v>1527</v>
      </c>
      <c r="ET5" t="s">
        <v>148</v>
      </c>
      <c r="EU5">
        <v>1560</v>
      </c>
      <c r="EV5" t="s">
        <v>149</v>
      </c>
      <c r="EW5">
        <v>1611</v>
      </c>
      <c r="EX5" t="s">
        <v>150</v>
      </c>
      <c r="EY5">
        <v>1660</v>
      </c>
      <c r="EZ5" t="s">
        <v>151</v>
      </c>
      <c r="FA5">
        <v>1715</v>
      </c>
      <c r="FC5" t="s">
        <v>152</v>
      </c>
      <c r="FD5">
        <v>1725</v>
      </c>
      <c r="FE5" t="s">
        <v>153</v>
      </c>
      <c r="FF5">
        <v>1727</v>
      </c>
      <c r="FH5" t="s">
        <v>154</v>
      </c>
      <c r="FI5">
        <v>1743</v>
      </c>
      <c r="FK5" t="s">
        <v>85</v>
      </c>
      <c r="FL5">
        <v>1757</v>
      </c>
      <c r="FN5" t="s">
        <v>155</v>
      </c>
      <c r="FO5">
        <v>1760</v>
      </c>
      <c r="FP5" t="s">
        <v>156</v>
      </c>
      <c r="FQ5">
        <v>1770</v>
      </c>
      <c r="FR5" t="s">
        <v>157</v>
      </c>
      <c r="FS5">
        <v>1775</v>
      </c>
      <c r="FT5" t="s">
        <v>158</v>
      </c>
      <c r="FU5">
        <v>1778</v>
      </c>
      <c r="FV5" t="s">
        <v>159</v>
      </c>
      <c r="FW5">
        <v>1785</v>
      </c>
      <c r="FX5" t="s">
        <v>160</v>
      </c>
      <c r="FY5">
        <v>1797</v>
      </c>
      <c r="FZ5" t="s">
        <v>161</v>
      </c>
      <c r="GA5">
        <v>1802</v>
      </c>
      <c r="GB5" t="s">
        <v>162</v>
      </c>
      <c r="GC5">
        <v>1804</v>
      </c>
      <c r="GD5" t="s">
        <v>86</v>
      </c>
      <c r="GE5">
        <v>1834</v>
      </c>
      <c r="GF5" t="s">
        <v>163</v>
      </c>
      <c r="GG5">
        <v>1857</v>
      </c>
      <c r="GH5" t="s">
        <v>164</v>
      </c>
      <c r="GI5">
        <v>1870</v>
      </c>
      <c r="GK5" t="s">
        <v>165</v>
      </c>
      <c r="GL5">
        <v>1916</v>
      </c>
      <c r="GM5" t="s">
        <v>87</v>
      </c>
      <c r="GN5">
        <v>1922</v>
      </c>
      <c r="GO5" t="s">
        <v>166</v>
      </c>
      <c r="GP5">
        <v>1925</v>
      </c>
      <c r="GQ5" t="s">
        <v>167</v>
      </c>
      <c r="GR5">
        <v>1940</v>
      </c>
      <c r="GS5" t="s">
        <v>168</v>
      </c>
      <c r="GT5">
        <v>1945</v>
      </c>
      <c r="GV5" t="s">
        <v>169</v>
      </c>
      <c r="GW5">
        <v>1946</v>
      </c>
      <c r="GX5" t="s">
        <v>170</v>
      </c>
      <c r="GY5">
        <v>1989</v>
      </c>
      <c r="GZ5" t="s">
        <v>171</v>
      </c>
      <c r="HA5">
        <v>2007</v>
      </c>
      <c r="HB5" t="s">
        <v>172</v>
      </c>
      <c r="HC5">
        <v>2013</v>
      </c>
      <c r="HD5" t="s">
        <v>173</v>
      </c>
      <c r="HE5">
        <v>2015</v>
      </c>
      <c r="HF5" t="s">
        <v>174</v>
      </c>
      <c r="HG5">
        <v>2076</v>
      </c>
      <c r="HI5" t="s">
        <v>175</v>
      </c>
      <c r="HJ5">
        <v>2092</v>
      </c>
      <c r="HK5" t="s">
        <v>176</v>
      </c>
      <c r="HL5">
        <v>2116</v>
      </c>
      <c r="HM5" t="s">
        <v>177</v>
      </c>
      <c r="HN5">
        <v>2125</v>
      </c>
      <c r="HO5" t="s">
        <v>178</v>
      </c>
      <c r="HP5">
        <v>2136</v>
      </c>
      <c r="HQ5" t="s">
        <v>179</v>
      </c>
      <c r="HR5">
        <v>2145</v>
      </c>
      <c r="HU5" t="s">
        <v>180</v>
      </c>
      <c r="HV5">
        <v>2146</v>
      </c>
      <c r="HW5" t="s">
        <v>88</v>
      </c>
      <c r="HX5">
        <v>2151</v>
      </c>
      <c r="HY5" t="s">
        <v>89</v>
      </c>
      <c r="HZ5">
        <v>2152</v>
      </c>
      <c r="IA5" t="s">
        <v>181</v>
      </c>
      <c r="IB5">
        <v>2167</v>
      </c>
      <c r="ID5" t="s">
        <v>182</v>
      </c>
      <c r="IE5">
        <v>2215</v>
      </c>
      <c r="IF5" t="s">
        <v>183</v>
      </c>
      <c r="IG5">
        <v>2222</v>
      </c>
      <c r="IH5" t="s">
        <v>184</v>
      </c>
      <c r="II5">
        <v>2234</v>
      </c>
      <c r="IJ5" t="s">
        <v>185</v>
      </c>
      <c r="IK5">
        <v>2261</v>
      </c>
      <c r="IL5" t="s">
        <v>186</v>
      </c>
      <c r="IM5">
        <v>2294</v>
      </c>
      <c r="IO5" t="s">
        <v>187</v>
      </c>
      <c r="IP5">
        <v>2297</v>
      </c>
      <c r="IQ5" t="s">
        <v>188</v>
      </c>
      <c r="IR5">
        <v>2299</v>
      </c>
      <c r="IT5" t="s">
        <v>189</v>
      </c>
      <c r="IU5">
        <v>2349</v>
      </c>
      <c r="IV5" t="s">
        <v>190</v>
      </c>
      <c r="IW5">
        <v>2409</v>
      </c>
      <c r="IX5" t="s">
        <v>191</v>
      </c>
      <c r="IY5">
        <v>2416</v>
      </c>
      <c r="IZ5" t="s">
        <v>192</v>
      </c>
      <c r="JA5">
        <v>2436</v>
      </c>
      <c r="JB5" t="s">
        <v>193</v>
      </c>
      <c r="JC5">
        <v>2438</v>
      </c>
      <c r="JD5" t="s">
        <v>194</v>
      </c>
      <c r="JE5">
        <v>2470</v>
      </c>
      <c r="JF5" t="s">
        <v>90</v>
      </c>
      <c r="JG5">
        <v>2498</v>
      </c>
      <c r="JH5" t="s">
        <v>195</v>
      </c>
      <c r="JI5">
        <v>2500</v>
      </c>
      <c r="JJ5" t="s">
        <v>196</v>
      </c>
      <c r="JK5">
        <v>2536</v>
      </c>
      <c r="JL5" t="s">
        <v>197</v>
      </c>
      <c r="JM5">
        <v>2548</v>
      </c>
      <c r="JN5" t="s">
        <v>198</v>
      </c>
      <c r="JO5">
        <v>2574</v>
      </c>
      <c r="JP5" t="s">
        <v>91</v>
      </c>
      <c r="JQ5">
        <v>2605</v>
      </c>
      <c r="JR5" t="s">
        <v>199</v>
      </c>
      <c r="JS5">
        <v>2646</v>
      </c>
      <c r="JT5" t="s">
        <v>200</v>
      </c>
      <c r="JU5">
        <v>2682</v>
      </c>
      <c r="JV5" t="s">
        <v>201</v>
      </c>
      <c r="JW5">
        <v>2706</v>
      </c>
      <c r="JX5" t="s">
        <v>202</v>
      </c>
      <c r="JY5">
        <v>2761</v>
      </c>
      <c r="JZ5" t="s">
        <v>203</v>
      </c>
      <c r="KA5">
        <v>2763</v>
      </c>
      <c r="KB5" t="s">
        <v>204</v>
      </c>
      <c r="KC5">
        <v>2805</v>
      </c>
      <c r="KD5" t="s">
        <v>205</v>
      </c>
      <c r="KE5">
        <v>2821</v>
      </c>
      <c r="KF5" t="s">
        <v>92</v>
      </c>
      <c r="KG5">
        <v>2851</v>
      </c>
      <c r="KI5" t="s">
        <v>93</v>
      </c>
      <c r="KJ5">
        <v>2931</v>
      </c>
      <c r="KK5" t="s">
        <v>206</v>
      </c>
      <c r="KL5">
        <v>2935</v>
      </c>
      <c r="KM5" t="s">
        <v>207</v>
      </c>
      <c r="KN5">
        <v>2954</v>
      </c>
      <c r="KO5" t="s">
        <v>208</v>
      </c>
      <c r="KP5">
        <v>2966</v>
      </c>
      <c r="KR5" t="s">
        <v>209</v>
      </c>
      <c r="KS5">
        <v>2992</v>
      </c>
      <c r="KU5" t="s">
        <v>94</v>
      </c>
      <c r="KV5">
        <v>2996</v>
      </c>
      <c r="KX5" t="s">
        <v>210</v>
      </c>
      <c r="KY5" t="s">
        <v>68</v>
      </c>
    </row>
    <row r="6" spans="1:311" x14ac:dyDescent="0.35">
      <c r="A6" s="32" t="s">
        <v>70</v>
      </c>
      <c r="B6" s="36">
        <v>3</v>
      </c>
      <c r="C6" s="36">
        <v>250</v>
      </c>
      <c r="E6" s="36">
        <v>3</v>
      </c>
      <c r="G6" s="36">
        <v>250</v>
      </c>
      <c r="I6" s="36">
        <v>10</v>
      </c>
      <c r="J6" s="36">
        <v>250</v>
      </c>
      <c r="L6" s="36">
        <v>120</v>
      </c>
      <c r="M6" s="36">
        <v>250</v>
      </c>
      <c r="O6" s="36">
        <v>260</v>
      </c>
      <c r="Q6" s="36">
        <v>260</v>
      </c>
      <c r="S6" s="36">
        <v>5</v>
      </c>
      <c r="U6" s="36">
        <v>3</v>
      </c>
      <c r="W6" s="36">
        <v>5</v>
      </c>
      <c r="Y6" s="36">
        <v>120</v>
      </c>
      <c r="Z6" s="36">
        <v>260</v>
      </c>
      <c r="AB6" s="36">
        <v>5</v>
      </c>
      <c r="AC6" s="36">
        <v>120</v>
      </c>
      <c r="AE6" s="36">
        <v>250</v>
      </c>
      <c r="AG6" s="36">
        <v>3</v>
      </c>
      <c r="AH6" s="36">
        <v>10</v>
      </c>
      <c r="AJ6" s="36">
        <v>10</v>
      </c>
      <c r="AL6" s="36">
        <v>3</v>
      </c>
      <c r="AM6" s="36">
        <v>10</v>
      </c>
      <c r="AN6" s="36">
        <v>120</v>
      </c>
      <c r="AP6" s="36">
        <v>3</v>
      </c>
      <c r="AR6" s="36">
        <v>3</v>
      </c>
      <c r="AS6" s="36">
        <v>250</v>
      </c>
      <c r="AU6" s="36">
        <v>120</v>
      </c>
      <c r="AW6" s="36">
        <v>10</v>
      </c>
      <c r="AY6" s="36">
        <v>120</v>
      </c>
      <c r="BA6" s="36">
        <v>250</v>
      </c>
      <c r="BC6" s="36">
        <v>120</v>
      </c>
      <c r="BE6" s="36">
        <v>120</v>
      </c>
      <c r="BG6" s="36">
        <v>5</v>
      </c>
      <c r="BH6" s="36">
        <v>120</v>
      </c>
      <c r="BJ6" s="36">
        <v>10</v>
      </c>
      <c r="BK6" s="36">
        <v>260</v>
      </c>
      <c r="BM6" s="36">
        <v>10</v>
      </c>
      <c r="BN6" s="36">
        <v>120</v>
      </c>
      <c r="BP6" s="36">
        <v>5</v>
      </c>
      <c r="BR6" s="36">
        <v>10</v>
      </c>
      <c r="BS6" s="36">
        <v>260</v>
      </c>
      <c r="BU6" s="36">
        <v>120</v>
      </c>
      <c r="BW6" s="36">
        <v>3</v>
      </c>
      <c r="BX6" s="36">
        <v>10</v>
      </c>
      <c r="BZ6" s="36">
        <v>10</v>
      </c>
      <c r="CB6" s="36">
        <v>250</v>
      </c>
      <c r="CD6" s="36">
        <v>10</v>
      </c>
      <c r="CE6" s="36">
        <v>120</v>
      </c>
      <c r="CG6" s="36">
        <v>3</v>
      </c>
      <c r="CI6" s="36">
        <v>3</v>
      </c>
      <c r="CK6" s="36">
        <v>10</v>
      </c>
      <c r="CM6" s="36">
        <v>260</v>
      </c>
      <c r="CO6" s="36">
        <v>260</v>
      </c>
      <c r="CQ6" s="36">
        <v>260</v>
      </c>
      <c r="CS6" s="36">
        <v>250</v>
      </c>
      <c r="CU6" s="36">
        <v>3</v>
      </c>
      <c r="CW6" s="36">
        <v>3</v>
      </c>
      <c r="CY6" s="36">
        <v>10</v>
      </c>
      <c r="DA6" s="36">
        <v>120</v>
      </c>
      <c r="DC6" s="36">
        <v>5</v>
      </c>
      <c r="DE6" s="36">
        <v>10</v>
      </c>
      <c r="DF6" s="36">
        <v>250</v>
      </c>
      <c r="DH6" s="36">
        <v>5</v>
      </c>
      <c r="DI6" s="36">
        <v>260</v>
      </c>
      <c r="DK6" s="36">
        <v>5</v>
      </c>
      <c r="DM6" s="36">
        <v>3</v>
      </c>
      <c r="DN6" s="36">
        <v>10</v>
      </c>
      <c r="DP6" s="36">
        <v>120</v>
      </c>
      <c r="DQ6" s="36">
        <v>250</v>
      </c>
      <c r="DS6" s="36">
        <v>10</v>
      </c>
      <c r="DT6" s="36">
        <v>260</v>
      </c>
      <c r="DV6" s="36">
        <v>250</v>
      </c>
      <c r="DX6" s="36">
        <v>250</v>
      </c>
      <c r="DZ6" s="36">
        <v>5</v>
      </c>
      <c r="EB6" s="36">
        <v>260</v>
      </c>
      <c r="ED6" s="36">
        <v>10</v>
      </c>
      <c r="EE6" s="36">
        <v>250</v>
      </c>
      <c r="EG6" s="36">
        <v>5</v>
      </c>
      <c r="EH6" s="36">
        <v>260</v>
      </c>
      <c r="EJ6" s="36">
        <v>10</v>
      </c>
      <c r="EL6" s="36">
        <v>120</v>
      </c>
      <c r="EN6" s="36">
        <v>3</v>
      </c>
      <c r="EP6" s="36">
        <v>10</v>
      </c>
      <c r="EQ6" s="36">
        <v>250</v>
      </c>
      <c r="ES6" s="36">
        <v>250</v>
      </c>
      <c r="EU6" s="36">
        <v>3</v>
      </c>
      <c r="EW6" s="36">
        <v>5</v>
      </c>
      <c r="EY6" s="36">
        <v>5</v>
      </c>
      <c r="FA6" s="36">
        <v>5</v>
      </c>
      <c r="FB6" s="36">
        <v>10</v>
      </c>
      <c r="FD6" s="36">
        <v>10</v>
      </c>
      <c r="FF6" s="36">
        <v>5</v>
      </c>
      <c r="FG6" s="36">
        <v>260</v>
      </c>
      <c r="FI6" s="36">
        <v>10</v>
      </c>
      <c r="FJ6" s="36">
        <v>260</v>
      </c>
      <c r="FL6" s="36">
        <v>5</v>
      </c>
      <c r="FM6" s="36">
        <v>10</v>
      </c>
      <c r="FO6" s="36">
        <v>10</v>
      </c>
      <c r="FQ6" s="36">
        <v>260</v>
      </c>
      <c r="FS6" s="36">
        <v>10</v>
      </c>
      <c r="FU6" s="36">
        <v>260</v>
      </c>
      <c r="FW6" s="36">
        <v>10</v>
      </c>
      <c r="FY6" s="36">
        <v>5</v>
      </c>
      <c r="GA6" s="36">
        <v>10</v>
      </c>
      <c r="GC6" s="36">
        <v>5</v>
      </c>
      <c r="GE6" s="36">
        <v>3</v>
      </c>
      <c r="GG6" s="36">
        <v>5</v>
      </c>
      <c r="GI6" s="36">
        <v>250</v>
      </c>
      <c r="GJ6" s="36">
        <v>260</v>
      </c>
      <c r="GL6" s="36">
        <v>120</v>
      </c>
      <c r="GN6" s="36">
        <v>10</v>
      </c>
      <c r="GP6" s="36">
        <v>10</v>
      </c>
      <c r="GR6" s="36">
        <v>250</v>
      </c>
      <c r="GT6" s="36">
        <v>10</v>
      </c>
      <c r="GU6" s="36">
        <v>250</v>
      </c>
      <c r="GW6" s="36">
        <v>10</v>
      </c>
      <c r="GY6" s="36">
        <v>260</v>
      </c>
      <c r="HA6" s="36">
        <v>10</v>
      </c>
      <c r="HC6" s="36">
        <v>10</v>
      </c>
      <c r="HE6" s="36">
        <v>260</v>
      </c>
      <c r="HG6" s="36">
        <v>120</v>
      </c>
      <c r="HH6" s="36">
        <v>260</v>
      </c>
      <c r="HJ6" s="36">
        <v>120</v>
      </c>
      <c r="HL6" s="36">
        <v>10</v>
      </c>
      <c r="HN6" s="36">
        <v>10</v>
      </c>
      <c r="HP6" s="36">
        <v>10</v>
      </c>
      <c r="HR6" s="36">
        <v>3</v>
      </c>
      <c r="HS6" s="36">
        <v>10</v>
      </c>
      <c r="HT6" s="36">
        <v>120</v>
      </c>
      <c r="HV6" s="36">
        <v>10</v>
      </c>
      <c r="HX6" s="36">
        <v>10</v>
      </c>
      <c r="HZ6" s="36">
        <v>10</v>
      </c>
      <c r="IB6" s="36">
        <v>10</v>
      </c>
      <c r="IC6" s="36">
        <v>250</v>
      </c>
      <c r="IE6" s="36">
        <v>250</v>
      </c>
      <c r="IG6" s="36">
        <v>10</v>
      </c>
      <c r="II6" s="36">
        <v>250</v>
      </c>
      <c r="IK6" s="36">
        <v>10</v>
      </c>
      <c r="IM6" s="36">
        <v>120</v>
      </c>
      <c r="IN6" s="36">
        <v>250</v>
      </c>
      <c r="IP6" s="36">
        <v>250</v>
      </c>
      <c r="IR6" s="36">
        <v>3</v>
      </c>
      <c r="IS6" s="36">
        <v>10</v>
      </c>
      <c r="IU6" s="36">
        <v>10</v>
      </c>
      <c r="IW6" s="36">
        <v>10</v>
      </c>
      <c r="IY6" s="36">
        <v>3</v>
      </c>
      <c r="JA6" s="36">
        <v>250</v>
      </c>
      <c r="JC6" s="36">
        <v>120</v>
      </c>
      <c r="JE6" s="36">
        <v>10</v>
      </c>
      <c r="JG6" s="36">
        <v>5</v>
      </c>
      <c r="JI6" s="36">
        <v>5</v>
      </c>
      <c r="JK6" s="36">
        <v>120</v>
      </c>
      <c r="JM6" s="36">
        <v>260</v>
      </c>
      <c r="JO6" s="36">
        <v>120</v>
      </c>
      <c r="JQ6" s="36">
        <v>120</v>
      </c>
      <c r="JS6" s="36">
        <v>120</v>
      </c>
      <c r="JU6" s="36">
        <v>250</v>
      </c>
      <c r="JW6" s="36">
        <v>3</v>
      </c>
      <c r="JY6" s="36">
        <v>260</v>
      </c>
      <c r="KA6" s="36">
        <v>10</v>
      </c>
      <c r="KC6" s="36">
        <v>120</v>
      </c>
      <c r="KE6" s="36">
        <v>3</v>
      </c>
      <c r="KG6" s="36">
        <v>3</v>
      </c>
      <c r="KH6" s="36">
        <v>5</v>
      </c>
      <c r="KJ6" s="36">
        <v>10</v>
      </c>
      <c r="KL6" s="36">
        <v>250</v>
      </c>
      <c r="KN6" s="36">
        <v>250</v>
      </c>
      <c r="KP6" s="36">
        <v>120</v>
      </c>
      <c r="KQ6" s="36">
        <v>260</v>
      </c>
      <c r="KS6" s="36">
        <v>5</v>
      </c>
      <c r="KT6" s="36">
        <v>10</v>
      </c>
      <c r="KV6" s="36">
        <v>3</v>
      </c>
      <c r="KW6" s="36">
        <v>5</v>
      </c>
    </row>
    <row r="7" spans="1:311" x14ac:dyDescent="0.35">
      <c r="A7" s="33" t="s">
        <v>16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>
        <v>120</v>
      </c>
      <c r="M7" s="36">
        <v>250</v>
      </c>
      <c r="N7" s="36">
        <v>370</v>
      </c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>
        <v>5</v>
      </c>
      <c r="AC7" s="36">
        <v>120</v>
      </c>
      <c r="AD7" s="36">
        <v>125</v>
      </c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>
        <v>250</v>
      </c>
      <c r="BB7" s="36">
        <v>250</v>
      </c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>
        <v>3</v>
      </c>
      <c r="CJ7" s="36">
        <v>3</v>
      </c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  <c r="DO7" s="36"/>
      <c r="DP7" s="36"/>
      <c r="DQ7" s="36"/>
      <c r="DR7" s="36"/>
      <c r="DS7" s="36">
        <v>10</v>
      </c>
      <c r="DT7" s="36">
        <v>260</v>
      </c>
      <c r="DU7" s="36">
        <v>270</v>
      </c>
      <c r="DV7" s="36"/>
      <c r="DW7" s="36"/>
      <c r="DX7" s="36"/>
      <c r="DY7" s="36"/>
      <c r="DZ7" s="36">
        <v>5</v>
      </c>
      <c r="EA7" s="36">
        <v>5</v>
      </c>
      <c r="EB7" s="36"/>
      <c r="EC7" s="36"/>
      <c r="ED7" s="36">
        <v>10</v>
      </c>
      <c r="EE7" s="36">
        <v>250</v>
      </c>
      <c r="EF7" s="36">
        <v>260</v>
      </c>
      <c r="EG7" s="36"/>
      <c r="EH7" s="36"/>
      <c r="EI7" s="36"/>
      <c r="EJ7" s="36">
        <v>10</v>
      </c>
      <c r="EK7" s="36">
        <v>10</v>
      </c>
      <c r="EL7" s="36"/>
      <c r="EM7" s="36"/>
      <c r="EN7" s="36"/>
      <c r="EO7" s="36"/>
      <c r="EP7" s="36"/>
      <c r="EQ7" s="36"/>
      <c r="ER7" s="36"/>
      <c r="ES7" s="36"/>
      <c r="ET7" s="36"/>
      <c r="EU7" s="36">
        <v>3</v>
      </c>
      <c r="EV7" s="36">
        <v>3</v>
      </c>
      <c r="EW7" s="36">
        <v>5</v>
      </c>
      <c r="EX7" s="36">
        <v>5</v>
      </c>
      <c r="EY7" s="36"/>
      <c r="EZ7" s="36"/>
      <c r="FA7" s="36"/>
      <c r="FB7" s="36"/>
      <c r="FC7" s="36"/>
      <c r="FD7" s="36">
        <v>10</v>
      </c>
      <c r="FE7" s="36">
        <v>10</v>
      </c>
      <c r="FF7" s="36"/>
      <c r="FG7" s="36"/>
      <c r="FH7" s="36"/>
      <c r="FI7" s="36">
        <v>10</v>
      </c>
      <c r="FJ7" s="36">
        <v>260</v>
      </c>
      <c r="FK7" s="36">
        <v>270</v>
      </c>
      <c r="FL7" s="36"/>
      <c r="FM7" s="36"/>
      <c r="FN7" s="36"/>
      <c r="FO7" s="36"/>
      <c r="FP7" s="36"/>
      <c r="FQ7" s="36"/>
      <c r="FR7" s="36"/>
      <c r="FS7" s="36"/>
      <c r="FT7" s="36"/>
      <c r="FU7" s="36">
        <v>260</v>
      </c>
      <c r="FV7" s="36">
        <v>260</v>
      </c>
      <c r="FW7" s="36"/>
      <c r="FX7" s="36"/>
      <c r="FY7" s="36"/>
      <c r="FZ7" s="36"/>
      <c r="GA7" s="36">
        <v>10</v>
      </c>
      <c r="GB7" s="36">
        <v>10</v>
      </c>
      <c r="GC7" s="36"/>
      <c r="GD7" s="36"/>
      <c r="GE7" s="36"/>
      <c r="GF7" s="36"/>
      <c r="GG7" s="36"/>
      <c r="GH7" s="36"/>
      <c r="GI7" s="36"/>
      <c r="GJ7" s="36"/>
      <c r="GK7" s="36"/>
      <c r="GL7" s="36">
        <v>120</v>
      </c>
      <c r="GM7" s="36">
        <v>120</v>
      </c>
      <c r="GN7" s="36"/>
      <c r="GO7" s="36"/>
      <c r="GP7" s="36"/>
      <c r="GQ7" s="36"/>
      <c r="GR7" s="36"/>
      <c r="GS7" s="36"/>
      <c r="GT7" s="36"/>
      <c r="GU7" s="36"/>
      <c r="GV7" s="36"/>
      <c r="GW7" s="36"/>
      <c r="GX7" s="36"/>
      <c r="GY7" s="36"/>
      <c r="GZ7" s="36"/>
      <c r="HA7" s="36"/>
      <c r="HB7" s="36"/>
      <c r="HC7" s="36"/>
      <c r="HD7" s="36"/>
      <c r="HE7" s="36"/>
      <c r="HF7" s="36"/>
      <c r="HG7" s="36"/>
      <c r="HH7" s="36"/>
      <c r="HI7" s="36"/>
      <c r="HJ7" s="36">
        <v>120</v>
      </c>
      <c r="HK7" s="36">
        <v>120</v>
      </c>
      <c r="HL7" s="36"/>
      <c r="HM7" s="36"/>
      <c r="HN7" s="36"/>
      <c r="HO7" s="36"/>
      <c r="HP7" s="36"/>
      <c r="HQ7" s="36"/>
      <c r="HR7" s="36"/>
      <c r="HS7" s="36"/>
      <c r="HT7" s="36"/>
      <c r="HU7" s="36"/>
      <c r="HV7" s="36"/>
      <c r="HW7" s="36"/>
      <c r="HX7" s="36"/>
      <c r="HY7" s="36"/>
      <c r="HZ7" s="36">
        <v>10</v>
      </c>
      <c r="IA7" s="36">
        <v>10</v>
      </c>
      <c r="IB7" s="36"/>
      <c r="IC7" s="36"/>
      <c r="ID7" s="36"/>
      <c r="IE7" s="36"/>
      <c r="IF7" s="36"/>
      <c r="IG7" s="36">
        <v>10</v>
      </c>
      <c r="IH7" s="36">
        <v>10</v>
      </c>
      <c r="II7" s="36"/>
      <c r="IJ7" s="36"/>
      <c r="IK7" s="36"/>
      <c r="IL7" s="36"/>
      <c r="IM7" s="36"/>
      <c r="IN7" s="36"/>
      <c r="IO7" s="36"/>
      <c r="IP7" s="36"/>
      <c r="IQ7" s="36"/>
      <c r="IR7" s="36">
        <v>3</v>
      </c>
      <c r="IS7" s="36">
        <v>10</v>
      </c>
      <c r="IT7" s="36">
        <v>13</v>
      </c>
      <c r="IU7" s="36">
        <v>10</v>
      </c>
      <c r="IV7" s="36">
        <v>10</v>
      </c>
      <c r="IW7" s="36"/>
      <c r="IX7" s="36"/>
      <c r="IY7" s="36">
        <v>3</v>
      </c>
      <c r="IZ7" s="36">
        <v>3</v>
      </c>
      <c r="JA7" s="36">
        <v>250</v>
      </c>
      <c r="JB7" s="36">
        <v>250</v>
      </c>
      <c r="JC7" s="36"/>
      <c r="JD7" s="36"/>
      <c r="JE7" s="36">
        <v>10</v>
      </c>
      <c r="JF7" s="36">
        <v>10</v>
      </c>
      <c r="JG7" s="36"/>
      <c r="JH7" s="36"/>
      <c r="JI7" s="36"/>
      <c r="JJ7" s="36"/>
      <c r="JK7" s="36"/>
      <c r="JL7" s="36"/>
      <c r="JM7" s="36"/>
      <c r="JN7" s="36"/>
      <c r="JO7" s="36"/>
      <c r="JP7" s="36"/>
      <c r="JQ7" s="36"/>
      <c r="JR7" s="36"/>
      <c r="JS7" s="36">
        <v>120</v>
      </c>
      <c r="JT7" s="36">
        <v>120</v>
      </c>
      <c r="JU7" s="36"/>
      <c r="JV7" s="36"/>
      <c r="JW7" s="36"/>
      <c r="JX7" s="36"/>
      <c r="JY7" s="36">
        <v>260</v>
      </c>
      <c r="JZ7" s="36">
        <v>260</v>
      </c>
      <c r="KA7" s="36"/>
      <c r="KB7" s="36"/>
      <c r="KC7" s="36"/>
      <c r="KD7" s="36"/>
      <c r="KE7" s="36"/>
      <c r="KF7" s="36"/>
      <c r="KG7" s="36">
        <v>3</v>
      </c>
      <c r="KH7" s="36">
        <v>5</v>
      </c>
      <c r="KI7" s="36">
        <v>8</v>
      </c>
      <c r="KJ7" s="36"/>
      <c r="KK7" s="36"/>
      <c r="KL7" s="36">
        <v>250</v>
      </c>
      <c r="KM7" s="36">
        <v>250</v>
      </c>
      <c r="KN7" s="36">
        <v>250</v>
      </c>
      <c r="KO7" s="36">
        <v>250</v>
      </c>
      <c r="KP7" s="36"/>
      <c r="KQ7" s="36"/>
      <c r="KR7" s="36"/>
      <c r="KS7" s="36"/>
      <c r="KT7" s="36"/>
      <c r="KU7" s="36"/>
      <c r="KV7" s="36"/>
      <c r="KW7" s="36"/>
      <c r="KX7" s="36"/>
      <c r="KY7" s="36">
        <v>3285</v>
      </c>
    </row>
    <row r="8" spans="1:311" x14ac:dyDescent="0.35">
      <c r="A8" s="34" t="s">
        <v>11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>
        <v>3</v>
      </c>
      <c r="CJ8" s="36">
        <v>3</v>
      </c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  <c r="DO8" s="36"/>
      <c r="DP8" s="36"/>
      <c r="DQ8" s="36"/>
      <c r="DR8" s="36"/>
      <c r="DS8" s="36"/>
      <c r="DT8" s="36"/>
      <c r="DU8" s="36"/>
      <c r="DV8" s="36"/>
      <c r="DW8" s="36"/>
      <c r="DX8" s="36"/>
      <c r="DY8" s="36"/>
      <c r="DZ8" s="36"/>
      <c r="EA8" s="36"/>
      <c r="EB8" s="36"/>
      <c r="EC8" s="36"/>
      <c r="ED8" s="36"/>
      <c r="EE8" s="36"/>
      <c r="EF8" s="36"/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/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J8" s="36"/>
      <c r="FK8" s="36"/>
      <c r="FL8" s="36"/>
      <c r="FM8" s="36"/>
      <c r="FN8" s="36"/>
      <c r="FO8" s="36"/>
      <c r="FP8" s="36"/>
      <c r="FQ8" s="36"/>
      <c r="FR8" s="36"/>
      <c r="FS8" s="36"/>
      <c r="FT8" s="36"/>
      <c r="FU8" s="36"/>
      <c r="FV8" s="36"/>
      <c r="FW8" s="36"/>
      <c r="FX8" s="36"/>
      <c r="FY8" s="36"/>
      <c r="FZ8" s="36"/>
      <c r="GA8" s="36"/>
      <c r="GB8" s="36"/>
      <c r="GC8" s="36"/>
      <c r="GD8" s="36"/>
      <c r="GE8" s="36"/>
      <c r="GF8" s="36"/>
      <c r="GG8" s="36"/>
      <c r="GH8" s="36"/>
      <c r="GI8" s="36"/>
      <c r="GJ8" s="36"/>
      <c r="GK8" s="36"/>
      <c r="GL8" s="36"/>
      <c r="GM8" s="36"/>
      <c r="GN8" s="36"/>
      <c r="GO8" s="36"/>
      <c r="GP8" s="36"/>
      <c r="GQ8" s="36"/>
      <c r="GR8" s="36"/>
      <c r="GS8" s="36"/>
      <c r="GT8" s="36"/>
      <c r="GU8" s="36"/>
      <c r="GV8" s="36"/>
      <c r="GW8" s="36"/>
      <c r="GX8" s="36"/>
      <c r="GY8" s="36"/>
      <c r="GZ8" s="36"/>
      <c r="HA8" s="36"/>
      <c r="HB8" s="36"/>
      <c r="HC8" s="36"/>
      <c r="HD8" s="36"/>
      <c r="HE8" s="36"/>
      <c r="HF8" s="36"/>
      <c r="HG8" s="36"/>
      <c r="HH8" s="36"/>
      <c r="HI8" s="36"/>
      <c r="HJ8" s="36"/>
      <c r="HK8" s="36"/>
      <c r="HL8" s="36"/>
      <c r="HM8" s="36"/>
      <c r="HN8" s="36"/>
      <c r="HO8" s="36"/>
      <c r="HP8" s="36"/>
      <c r="HQ8" s="36"/>
      <c r="HR8" s="36"/>
      <c r="HS8" s="36"/>
      <c r="HT8" s="36"/>
      <c r="HU8" s="36"/>
      <c r="HV8" s="36"/>
      <c r="HW8" s="36"/>
      <c r="HX8" s="36"/>
      <c r="HY8" s="36"/>
      <c r="HZ8" s="36"/>
      <c r="IA8" s="36"/>
      <c r="IB8" s="36"/>
      <c r="IC8" s="36"/>
      <c r="ID8" s="36"/>
      <c r="IE8" s="36"/>
      <c r="IF8" s="36"/>
      <c r="IG8" s="36">
        <v>10</v>
      </c>
      <c r="IH8" s="36">
        <v>10</v>
      </c>
      <c r="II8" s="36"/>
      <c r="IJ8" s="36"/>
      <c r="IK8" s="36"/>
      <c r="IL8" s="36"/>
      <c r="IM8" s="36"/>
      <c r="IN8" s="36"/>
      <c r="IO8" s="36"/>
      <c r="IP8" s="36"/>
      <c r="IQ8" s="36"/>
      <c r="IR8" s="36">
        <v>3</v>
      </c>
      <c r="IS8" s="36">
        <v>10</v>
      </c>
      <c r="IT8" s="36">
        <v>13</v>
      </c>
      <c r="IU8" s="36"/>
      <c r="IV8" s="36"/>
      <c r="IW8" s="36"/>
      <c r="IX8" s="36"/>
      <c r="IY8" s="36"/>
      <c r="IZ8" s="36"/>
      <c r="JA8" s="36"/>
      <c r="JB8" s="36"/>
      <c r="JC8" s="36"/>
      <c r="JD8" s="36"/>
      <c r="JE8" s="36"/>
      <c r="JF8" s="36"/>
      <c r="JG8" s="36"/>
      <c r="JH8" s="36"/>
      <c r="JI8" s="36"/>
      <c r="JJ8" s="36"/>
      <c r="JK8" s="36"/>
      <c r="JL8" s="36"/>
      <c r="JM8" s="36"/>
      <c r="JN8" s="36"/>
      <c r="JO8" s="36"/>
      <c r="JP8" s="36"/>
      <c r="JQ8" s="36"/>
      <c r="JR8" s="36"/>
      <c r="JS8" s="36"/>
      <c r="JT8" s="36"/>
      <c r="JU8" s="36"/>
      <c r="JV8" s="36"/>
      <c r="JW8" s="36"/>
      <c r="JX8" s="36"/>
      <c r="JY8" s="36">
        <v>260</v>
      </c>
      <c r="JZ8" s="36">
        <v>260</v>
      </c>
      <c r="KA8" s="36"/>
      <c r="KB8" s="36"/>
      <c r="KC8" s="36"/>
      <c r="KD8" s="36"/>
      <c r="KE8" s="36"/>
      <c r="KF8" s="36"/>
      <c r="KG8" s="36"/>
      <c r="KH8" s="36"/>
      <c r="KI8" s="36"/>
      <c r="KJ8" s="36"/>
      <c r="KK8" s="36"/>
      <c r="KL8" s="36"/>
      <c r="KM8" s="36"/>
      <c r="KN8" s="36"/>
      <c r="KO8" s="36"/>
      <c r="KP8" s="36"/>
      <c r="KQ8" s="36"/>
      <c r="KR8" s="36"/>
      <c r="KS8" s="36"/>
      <c r="KT8" s="36"/>
      <c r="KU8" s="36"/>
      <c r="KV8" s="36"/>
      <c r="KW8" s="36"/>
      <c r="KX8" s="36"/>
      <c r="KY8" s="36">
        <v>286</v>
      </c>
    </row>
    <row r="9" spans="1:311" x14ac:dyDescent="0.35">
      <c r="A9" s="34" t="s">
        <v>9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>
        <v>5</v>
      </c>
      <c r="AC9" s="36">
        <v>120</v>
      </c>
      <c r="AD9" s="36">
        <v>125</v>
      </c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36"/>
      <c r="FB9" s="36"/>
      <c r="FC9" s="36"/>
      <c r="FD9" s="36"/>
      <c r="FE9" s="36"/>
      <c r="FF9" s="36"/>
      <c r="FG9" s="36"/>
      <c r="FH9" s="36"/>
      <c r="FI9" s="36"/>
      <c r="FJ9" s="36"/>
      <c r="FK9" s="36"/>
      <c r="FL9" s="36"/>
      <c r="FM9" s="36"/>
      <c r="FN9" s="36"/>
      <c r="FO9" s="36"/>
      <c r="FP9" s="36"/>
      <c r="FQ9" s="36"/>
      <c r="FR9" s="36"/>
      <c r="FS9" s="36"/>
      <c r="FT9" s="36"/>
      <c r="FU9" s="36"/>
      <c r="FV9" s="36"/>
      <c r="FW9" s="36"/>
      <c r="FX9" s="36"/>
      <c r="FY9" s="36"/>
      <c r="FZ9" s="36"/>
      <c r="GA9" s="36"/>
      <c r="GB9" s="36"/>
      <c r="GC9" s="36"/>
      <c r="GD9" s="36"/>
      <c r="GE9" s="36"/>
      <c r="GF9" s="36"/>
      <c r="GG9" s="36"/>
      <c r="GH9" s="36"/>
      <c r="GI9" s="36"/>
      <c r="GJ9" s="36"/>
      <c r="GK9" s="36"/>
      <c r="GL9" s="36">
        <v>120</v>
      </c>
      <c r="GM9" s="36">
        <v>120</v>
      </c>
      <c r="GN9" s="36"/>
      <c r="GO9" s="36"/>
      <c r="GP9" s="36"/>
      <c r="GQ9" s="36"/>
      <c r="GR9" s="36"/>
      <c r="GS9" s="36"/>
      <c r="GT9" s="36"/>
      <c r="GU9" s="36"/>
      <c r="GV9" s="36"/>
      <c r="GW9" s="36"/>
      <c r="GX9" s="36"/>
      <c r="GY9" s="36"/>
      <c r="GZ9" s="36"/>
      <c r="HA9" s="36"/>
      <c r="HB9" s="36"/>
      <c r="HC9" s="36"/>
      <c r="HD9" s="36"/>
      <c r="HE9" s="36"/>
      <c r="HF9" s="36"/>
      <c r="HG9" s="36"/>
      <c r="HH9" s="36"/>
      <c r="HI9" s="36"/>
      <c r="HJ9" s="36"/>
      <c r="HK9" s="36"/>
      <c r="HL9" s="36"/>
      <c r="HM9" s="36"/>
      <c r="HN9" s="36"/>
      <c r="HO9" s="36"/>
      <c r="HP9" s="36"/>
      <c r="HQ9" s="36"/>
      <c r="HR9" s="36"/>
      <c r="HS9" s="36"/>
      <c r="HT9" s="36"/>
      <c r="HU9" s="36"/>
      <c r="HV9" s="36"/>
      <c r="HW9" s="36"/>
      <c r="HX9" s="36"/>
      <c r="HY9" s="36"/>
      <c r="HZ9" s="36"/>
      <c r="IA9" s="36"/>
      <c r="IB9" s="36"/>
      <c r="IC9" s="36"/>
      <c r="ID9" s="36"/>
      <c r="IE9" s="36"/>
      <c r="IF9" s="36"/>
      <c r="IG9" s="36"/>
      <c r="IH9" s="36"/>
      <c r="II9" s="36"/>
      <c r="IJ9" s="36"/>
      <c r="IK9" s="36"/>
      <c r="IL9" s="36"/>
      <c r="IM9" s="36"/>
      <c r="IN9" s="36"/>
      <c r="IO9" s="36"/>
      <c r="IP9" s="36"/>
      <c r="IQ9" s="36"/>
      <c r="IR9" s="36"/>
      <c r="IS9" s="36"/>
      <c r="IT9" s="36"/>
      <c r="IU9" s="36"/>
      <c r="IV9" s="36"/>
      <c r="IW9" s="36"/>
      <c r="IX9" s="36"/>
      <c r="IY9" s="36">
        <v>3</v>
      </c>
      <c r="IZ9" s="36">
        <v>3</v>
      </c>
      <c r="JA9" s="36"/>
      <c r="JB9" s="36"/>
      <c r="JC9" s="36"/>
      <c r="JD9" s="36"/>
      <c r="JE9" s="36"/>
      <c r="JF9" s="36"/>
      <c r="JG9" s="36"/>
      <c r="JH9" s="36"/>
      <c r="JI9" s="36"/>
      <c r="JJ9" s="36"/>
      <c r="JK9" s="36"/>
      <c r="JL9" s="36"/>
      <c r="JM9" s="36"/>
      <c r="JN9" s="36"/>
      <c r="JO9" s="36"/>
      <c r="JP9" s="36"/>
      <c r="JQ9" s="36"/>
      <c r="JR9" s="36"/>
      <c r="JS9" s="36"/>
      <c r="JT9" s="36"/>
      <c r="JU9" s="36"/>
      <c r="JV9" s="36"/>
      <c r="JW9" s="36"/>
      <c r="JX9" s="36"/>
      <c r="JY9" s="36"/>
      <c r="JZ9" s="36"/>
      <c r="KA9" s="36"/>
      <c r="KB9" s="36"/>
      <c r="KC9" s="36"/>
      <c r="KD9" s="36"/>
      <c r="KE9" s="36"/>
      <c r="KF9" s="36"/>
      <c r="KG9" s="36"/>
      <c r="KH9" s="36"/>
      <c r="KI9" s="36"/>
      <c r="KJ9" s="36"/>
      <c r="KK9" s="36"/>
      <c r="KL9" s="36"/>
      <c r="KM9" s="36"/>
      <c r="KN9" s="36">
        <v>250</v>
      </c>
      <c r="KO9" s="36">
        <v>250</v>
      </c>
      <c r="KP9" s="36"/>
      <c r="KQ9" s="36"/>
      <c r="KR9" s="36"/>
      <c r="KS9" s="36"/>
      <c r="KT9" s="36"/>
      <c r="KU9" s="36"/>
      <c r="KV9" s="36"/>
      <c r="KW9" s="36"/>
      <c r="KX9" s="36"/>
      <c r="KY9" s="36">
        <v>498</v>
      </c>
    </row>
    <row r="10" spans="1:311" x14ac:dyDescent="0.35">
      <c r="A10" s="34" t="s">
        <v>10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>
        <v>250</v>
      </c>
      <c r="BB10" s="36">
        <v>250</v>
      </c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>
        <v>10</v>
      </c>
      <c r="DT10" s="36">
        <v>260</v>
      </c>
      <c r="DU10" s="36">
        <v>270</v>
      </c>
      <c r="DV10" s="36"/>
      <c r="DW10" s="36"/>
      <c r="DX10" s="36"/>
      <c r="DY10" s="36"/>
      <c r="DZ10" s="36"/>
      <c r="EA10" s="36"/>
      <c r="EB10" s="36"/>
      <c r="EC10" s="36"/>
      <c r="ED10" s="36">
        <v>10</v>
      </c>
      <c r="EE10" s="36">
        <v>250</v>
      </c>
      <c r="EF10" s="36">
        <v>260</v>
      </c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>
        <v>5</v>
      </c>
      <c r="EX10" s="36">
        <v>5</v>
      </c>
      <c r="EY10" s="36"/>
      <c r="EZ10" s="36"/>
      <c r="FA10" s="36"/>
      <c r="FB10" s="36"/>
      <c r="FC10" s="36"/>
      <c r="FD10" s="36">
        <v>10</v>
      </c>
      <c r="FE10" s="36">
        <v>10</v>
      </c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>
        <v>260</v>
      </c>
      <c r="FV10" s="36">
        <v>260</v>
      </c>
      <c r="FW10" s="36"/>
      <c r="FX10" s="36"/>
      <c r="FY10" s="36"/>
      <c r="FZ10" s="36"/>
      <c r="GA10" s="36">
        <v>10</v>
      </c>
      <c r="GB10" s="36">
        <v>10</v>
      </c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>
        <v>120</v>
      </c>
      <c r="HK10" s="36">
        <v>120</v>
      </c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6">
        <v>10</v>
      </c>
      <c r="IV10" s="36">
        <v>10</v>
      </c>
      <c r="IW10" s="36"/>
      <c r="IX10" s="36"/>
      <c r="IY10" s="36"/>
      <c r="IZ10" s="36"/>
      <c r="JA10" s="36"/>
      <c r="JB10" s="36"/>
      <c r="JC10" s="36"/>
      <c r="JD10" s="36"/>
      <c r="JE10" s="36"/>
      <c r="JF10" s="36"/>
      <c r="JG10" s="36"/>
      <c r="JH10" s="36"/>
      <c r="JI10" s="36"/>
      <c r="JJ10" s="36"/>
      <c r="JK10" s="36"/>
      <c r="JL10" s="36"/>
      <c r="JM10" s="36"/>
      <c r="JN10" s="36"/>
      <c r="JO10" s="36"/>
      <c r="JP10" s="36"/>
      <c r="JQ10" s="36"/>
      <c r="JR10" s="36"/>
      <c r="JS10" s="36">
        <v>120</v>
      </c>
      <c r="JT10" s="36">
        <v>120</v>
      </c>
      <c r="JU10" s="36"/>
      <c r="JV10" s="36"/>
      <c r="JW10" s="36"/>
      <c r="JX10" s="36"/>
      <c r="JY10" s="36"/>
      <c r="JZ10" s="36"/>
      <c r="KA10" s="36"/>
      <c r="KB10" s="36"/>
      <c r="KC10" s="36"/>
      <c r="KD10" s="36"/>
      <c r="KE10" s="36"/>
      <c r="KF10" s="36"/>
      <c r="KG10" s="36">
        <v>3</v>
      </c>
      <c r="KH10" s="36">
        <v>5</v>
      </c>
      <c r="KI10" s="36">
        <v>8</v>
      </c>
      <c r="KJ10" s="36"/>
      <c r="KK10" s="36"/>
      <c r="KL10" s="36">
        <v>250</v>
      </c>
      <c r="KM10" s="36">
        <v>250</v>
      </c>
      <c r="KN10" s="36"/>
      <c r="KO10" s="36"/>
      <c r="KP10" s="36"/>
      <c r="KQ10" s="36"/>
      <c r="KR10" s="36"/>
      <c r="KS10" s="36"/>
      <c r="KT10" s="36"/>
      <c r="KU10" s="36"/>
      <c r="KV10" s="36"/>
      <c r="KW10" s="36"/>
      <c r="KX10" s="36"/>
      <c r="KY10" s="36">
        <v>1573</v>
      </c>
    </row>
    <row r="11" spans="1:311" x14ac:dyDescent="0.35">
      <c r="A11" s="34" t="s">
        <v>8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>
        <v>3</v>
      </c>
      <c r="EV11" s="36">
        <v>3</v>
      </c>
      <c r="EW11" s="36"/>
      <c r="EX11" s="36"/>
      <c r="EY11" s="36"/>
      <c r="EZ11" s="36"/>
      <c r="FA11" s="36"/>
      <c r="FB11" s="36"/>
      <c r="FC11" s="36"/>
      <c r="FD11" s="36"/>
      <c r="FE11" s="36"/>
      <c r="FF11" s="36"/>
      <c r="FG11" s="36"/>
      <c r="FH11" s="36"/>
      <c r="FI11" s="36">
        <v>10</v>
      </c>
      <c r="FJ11" s="36">
        <v>260</v>
      </c>
      <c r="FK11" s="36">
        <v>270</v>
      </c>
      <c r="FL11" s="36"/>
      <c r="FM11" s="36"/>
      <c r="FN11" s="36"/>
      <c r="FO11" s="36"/>
      <c r="FP11" s="36"/>
      <c r="FQ11" s="36"/>
      <c r="FR11" s="36"/>
      <c r="FS11" s="36"/>
      <c r="FT11" s="36"/>
      <c r="FU11" s="36"/>
      <c r="FV11" s="36"/>
      <c r="FW11" s="36"/>
      <c r="FX11" s="36"/>
      <c r="FY11" s="36"/>
      <c r="FZ11" s="36"/>
      <c r="GA11" s="36"/>
      <c r="GB11" s="36"/>
      <c r="GC11" s="36"/>
      <c r="GD11" s="36"/>
      <c r="GE11" s="36"/>
      <c r="GF11" s="36"/>
      <c r="GG11" s="36"/>
      <c r="GH11" s="36"/>
      <c r="GI11" s="36"/>
      <c r="GJ11" s="36"/>
      <c r="GK11" s="36"/>
      <c r="GL11" s="36"/>
      <c r="GM11" s="36"/>
      <c r="GN11" s="36"/>
      <c r="GO11" s="36"/>
      <c r="GP11" s="36"/>
      <c r="GQ11" s="36"/>
      <c r="GR11" s="36"/>
      <c r="GS11" s="36"/>
      <c r="GT11" s="36"/>
      <c r="GU11" s="36"/>
      <c r="GV11" s="36"/>
      <c r="GW11" s="36"/>
      <c r="GX11" s="36"/>
      <c r="GY11" s="36"/>
      <c r="GZ11" s="36"/>
      <c r="HA11" s="36"/>
      <c r="HB11" s="36"/>
      <c r="HC11" s="36"/>
      <c r="HD11" s="36"/>
      <c r="HE11" s="36"/>
      <c r="HF11" s="36"/>
      <c r="HG11" s="36"/>
      <c r="HH11" s="36"/>
      <c r="HI11" s="36"/>
      <c r="HJ11" s="36"/>
      <c r="HK11" s="36"/>
      <c r="HL11" s="36"/>
      <c r="HM11" s="36"/>
      <c r="HN11" s="36"/>
      <c r="HO11" s="36"/>
      <c r="HP11" s="36"/>
      <c r="HQ11" s="36"/>
      <c r="HR11" s="36"/>
      <c r="HS11" s="36"/>
      <c r="HT11" s="36"/>
      <c r="HU11" s="36"/>
      <c r="HV11" s="36"/>
      <c r="HW11" s="36"/>
      <c r="HX11" s="36"/>
      <c r="HY11" s="36"/>
      <c r="HZ11" s="36">
        <v>10</v>
      </c>
      <c r="IA11" s="36">
        <v>10</v>
      </c>
      <c r="IB11" s="36"/>
      <c r="IC11" s="36"/>
      <c r="ID11" s="36"/>
      <c r="IE11" s="36"/>
      <c r="IF11" s="36"/>
      <c r="IG11" s="36"/>
      <c r="IH11" s="36"/>
      <c r="II11" s="36"/>
      <c r="IJ11" s="36"/>
      <c r="IK11" s="36"/>
      <c r="IL11" s="36"/>
      <c r="IM11" s="36"/>
      <c r="IN11" s="36"/>
      <c r="IO11" s="36"/>
      <c r="IP11" s="36"/>
      <c r="IQ11" s="36"/>
      <c r="IR11" s="36"/>
      <c r="IS11" s="36"/>
      <c r="IT11" s="36"/>
      <c r="IU11" s="36"/>
      <c r="IV11" s="36"/>
      <c r="IW11" s="36"/>
      <c r="IX11" s="36"/>
      <c r="IY11" s="36"/>
      <c r="IZ11" s="36"/>
      <c r="JA11" s="36"/>
      <c r="JB11" s="36"/>
      <c r="JC11" s="36"/>
      <c r="JD11" s="36"/>
      <c r="JE11" s="36">
        <v>10</v>
      </c>
      <c r="JF11" s="36">
        <v>10</v>
      </c>
      <c r="JG11" s="36"/>
      <c r="JH11" s="36"/>
      <c r="JI11" s="36"/>
      <c r="JJ11" s="36"/>
      <c r="JK11" s="36"/>
      <c r="JL11" s="36"/>
      <c r="JM11" s="36"/>
      <c r="JN11" s="36"/>
      <c r="JO11" s="36"/>
      <c r="JP11" s="36"/>
      <c r="JQ11" s="36"/>
      <c r="JR11" s="36"/>
      <c r="JS11" s="36"/>
      <c r="JT11" s="36"/>
      <c r="JU11" s="36"/>
      <c r="JV11" s="36"/>
      <c r="JW11" s="36"/>
      <c r="JX11" s="36"/>
      <c r="JY11" s="36"/>
      <c r="JZ11" s="36"/>
      <c r="KA11" s="36"/>
      <c r="KB11" s="36"/>
      <c r="KC11" s="36"/>
      <c r="KD11" s="36"/>
      <c r="KE11" s="36"/>
      <c r="KF11" s="36"/>
      <c r="KG11" s="36"/>
      <c r="KH11" s="36"/>
      <c r="KI11" s="36"/>
      <c r="KJ11" s="36"/>
      <c r="KK11" s="36"/>
      <c r="KL11" s="36"/>
      <c r="KM11" s="36"/>
      <c r="KN11" s="36"/>
      <c r="KO11" s="36"/>
      <c r="KP11" s="36"/>
      <c r="KQ11" s="36"/>
      <c r="KR11" s="36"/>
      <c r="KS11" s="36"/>
      <c r="KT11" s="36"/>
      <c r="KU11" s="36"/>
      <c r="KV11" s="36"/>
      <c r="KW11" s="36"/>
      <c r="KX11" s="36"/>
      <c r="KY11" s="36">
        <v>293</v>
      </c>
    </row>
    <row r="12" spans="1:311" x14ac:dyDescent="0.35">
      <c r="A12" s="34" t="s">
        <v>7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>
        <v>120</v>
      </c>
      <c r="M12" s="36">
        <v>250</v>
      </c>
      <c r="N12" s="36">
        <v>370</v>
      </c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  <c r="DO12" s="36"/>
      <c r="DP12" s="36"/>
      <c r="DQ12" s="36"/>
      <c r="DR12" s="36"/>
      <c r="DS12" s="36"/>
      <c r="DT12" s="36"/>
      <c r="DU12" s="36"/>
      <c r="DV12" s="36"/>
      <c r="DW12" s="36"/>
      <c r="DX12" s="36"/>
      <c r="DY12" s="36"/>
      <c r="DZ12" s="36">
        <v>5</v>
      </c>
      <c r="EA12" s="36">
        <v>5</v>
      </c>
      <c r="EB12" s="36"/>
      <c r="EC12" s="36"/>
      <c r="ED12" s="36"/>
      <c r="EE12" s="36"/>
      <c r="EF12" s="36"/>
      <c r="EG12" s="36"/>
      <c r="EH12" s="36"/>
      <c r="EI12" s="36"/>
      <c r="EJ12" s="36">
        <v>10</v>
      </c>
      <c r="EK12" s="36">
        <v>10</v>
      </c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36"/>
      <c r="EX12" s="36"/>
      <c r="EY12" s="36"/>
      <c r="EZ12" s="36"/>
      <c r="FA12" s="36"/>
      <c r="FB12" s="36"/>
      <c r="FC12" s="36"/>
      <c r="FD12" s="36"/>
      <c r="FE12" s="36"/>
      <c r="FF12" s="36"/>
      <c r="FG12" s="36"/>
      <c r="FH12" s="36"/>
      <c r="FI12" s="36"/>
      <c r="FJ12" s="36"/>
      <c r="FK12" s="36"/>
      <c r="FL12" s="36"/>
      <c r="FM12" s="36"/>
      <c r="FN12" s="36"/>
      <c r="FO12" s="36"/>
      <c r="FP12" s="36"/>
      <c r="FQ12" s="36"/>
      <c r="FR12" s="36"/>
      <c r="FS12" s="36"/>
      <c r="FT12" s="36"/>
      <c r="FU12" s="36"/>
      <c r="FV12" s="36"/>
      <c r="FW12" s="36"/>
      <c r="FX12" s="36"/>
      <c r="FY12" s="36"/>
      <c r="FZ12" s="36"/>
      <c r="GA12" s="36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6"/>
      <c r="GM12" s="36"/>
      <c r="GN12" s="36"/>
      <c r="GO12" s="36"/>
      <c r="GP12" s="36"/>
      <c r="GQ12" s="36"/>
      <c r="GR12" s="36"/>
      <c r="GS12" s="36"/>
      <c r="GT12" s="36"/>
      <c r="GU12" s="36"/>
      <c r="GV12" s="36"/>
      <c r="GW12" s="36"/>
      <c r="GX12" s="36"/>
      <c r="GY12" s="36"/>
      <c r="GZ12" s="36"/>
      <c r="HA12" s="36"/>
      <c r="HB12" s="36"/>
      <c r="HC12" s="36"/>
      <c r="HD12" s="36"/>
      <c r="HE12" s="36"/>
      <c r="HF12" s="36"/>
      <c r="HG12" s="36"/>
      <c r="HH12" s="36"/>
      <c r="HI12" s="36"/>
      <c r="HJ12" s="36"/>
      <c r="HK12" s="36"/>
      <c r="HL12" s="36"/>
      <c r="HM12" s="36"/>
      <c r="HN12" s="36"/>
      <c r="HO12" s="36"/>
      <c r="HP12" s="36"/>
      <c r="HQ12" s="36"/>
      <c r="HR12" s="36"/>
      <c r="HS12" s="36"/>
      <c r="HT12" s="36"/>
      <c r="HU12" s="36"/>
      <c r="HV12" s="36"/>
      <c r="HW12" s="36"/>
      <c r="HX12" s="36"/>
      <c r="HY12" s="36"/>
      <c r="HZ12" s="36"/>
      <c r="IA12" s="36"/>
      <c r="IB12" s="36"/>
      <c r="IC12" s="36"/>
      <c r="ID12" s="36"/>
      <c r="IE12" s="36"/>
      <c r="IF12" s="36"/>
      <c r="IG12" s="36"/>
      <c r="IH12" s="36"/>
      <c r="II12" s="36"/>
      <c r="IJ12" s="36"/>
      <c r="IK12" s="36"/>
      <c r="IL12" s="36"/>
      <c r="IM12" s="36"/>
      <c r="IN12" s="36"/>
      <c r="IO12" s="36"/>
      <c r="IP12" s="36"/>
      <c r="IQ12" s="36"/>
      <c r="IR12" s="36"/>
      <c r="IS12" s="36"/>
      <c r="IT12" s="36"/>
      <c r="IU12" s="36"/>
      <c r="IV12" s="36"/>
      <c r="IW12" s="36"/>
      <c r="IX12" s="36"/>
      <c r="IY12" s="36"/>
      <c r="IZ12" s="36"/>
      <c r="JA12" s="36">
        <v>250</v>
      </c>
      <c r="JB12" s="36">
        <v>250</v>
      </c>
      <c r="JC12" s="36"/>
      <c r="JD12" s="36"/>
      <c r="JE12" s="36"/>
      <c r="JF12" s="36"/>
      <c r="JG12" s="36"/>
      <c r="JH12" s="36"/>
      <c r="JI12" s="36"/>
      <c r="JJ12" s="36"/>
      <c r="JK12" s="36"/>
      <c r="JL12" s="36"/>
      <c r="JM12" s="36"/>
      <c r="JN12" s="36"/>
      <c r="JO12" s="36"/>
      <c r="JP12" s="36"/>
      <c r="JQ12" s="36"/>
      <c r="JR12" s="36"/>
      <c r="JS12" s="36"/>
      <c r="JT12" s="36"/>
      <c r="JU12" s="36"/>
      <c r="JV12" s="36"/>
      <c r="JW12" s="36"/>
      <c r="JX12" s="36"/>
      <c r="JY12" s="36"/>
      <c r="JZ12" s="36"/>
      <c r="KA12" s="36"/>
      <c r="KB12" s="36"/>
      <c r="KC12" s="36"/>
      <c r="KD12" s="36"/>
      <c r="KE12" s="36"/>
      <c r="KF12" s="36"/>
      <c r="KG12" s="36"/>
      <c r="KH12" s="36"/>
      <c r="KI12" s="36"/>
      <c r="KJ12" s="36"/>
      <c r="KK12" s="36"/>
      <c r="KL12" s="36"/>
      <c r="KM12" s="36"/>
      <c r="KN12" s="36"/>
      <c r="KO12" s="36"/>
      <c r="KP12" s="36"/>
      <c r="KQ12" s="36"/>
      <c r="KR12" s="36"/>
      <c r="KS12" s="36"/>
      <c r="KT12" s="36"/>
      <c r="KU12" s="36"/>
      <c r="KV12" s="36"/>
      <c r="KW12" s="36"/>
      <c r="KX12" s="36"/>
      <c r="KY12" s="36">
        <v>635</v>
      </c>
    </row>
    <row r="13" spans="1:311" x14ac:dyDescent="0.35">
      <c r="A13" s="33" t="s">
        <v>18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>
        <v>260</v>
      </c>
      <c r="P13" s="36">
        <v>260</v>
      </c>
      <c r="Q13" s="36">
        <v>260</v>
      </c>
      <c r="R13" s="36">
        <v>260</v>
      </c>
      <c r="S13" s="36">
        <v>5</v>
      </c>
      <c r="T13" s="36">
        <v>5</v>
      </c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>
        <v>120</v>
      </c>
      <c r="AO13" s="36">
        <v>120</v>
      </c>
      <c r="AP13" s="36"/>
      <c r="AQ13" s="36"/>
      <c r="AR13" s="36"/>
      <c r="AS13" s="36"/>
      <c r="AT13" s="36"/>
      <c r="AU13" s="36"/>
      <c r="AV13" s="36"/>
      <c r="AW13" s="36">
        <v>10</v>
      </c>
      <c r="AX13" s="36">
        <v>10</v>
      </c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>
        <v>10</v>
      </c>
      <c r="BN13" s="36">
        <v>120</v>
      </c>
      <c r="BO13" s="36">
        <v>130</v>
      </c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>
        <v>3</v>
      </c>
      <c r="CX13" s="36">
        <v>3</v>
      </c>
      <c r="CY13" s="36">
        <v>10</v>
      </c>
      <c r="CZ13" s="36">
        <v>10</v>
      </c>
      <c r="DA13" s="36">
        <v>120</v>
      </c>
      <c r="DB13" s="36">
        <v>120</v>
      </c>
      <c r="DC13" s="36"/>
      <c r="DD13" s="36"/>
      <c r="DE13" s="36"/>
      <c r="DF13" s="36"/>
      <c r="DG13" s="36"/>
      <c r="DH13" s="36"/>
      <c r="DI13" s="36"/>
      <c r="DJ13" s="36"/>
      <c r="DK13" s="36">
        <v>5</v>
      </c>
      <c r="DL13" s="36">
        <v>5</v>
      </c>
      <c r="DM13" s="36">
        <v>3</v>
      </c>
      <c r="DN13" s="36">
        <v>10</v>
      </c>
      <c r="DO13" s="36">
        <v>13</v>
      </c>
      <c r="DP13" s="36">
        <v>120</v>
      </c>
      <c r="DQ13" s="36">
        <v>250</v>
      </c>
      <c r="DR13" s="36">
        <v>370</v>
      </c>
      <c r="DS13" s="36"/>
      <c r="DT13" s="36"/>
      <c r="DU13" s="36"/>
      <c r="DV13" s="36"/>
      <c r="DW13" s="36"/>
      <c r="DX13" s="36">
        <v>250</v>
      </c>
      <c r="DY13" s="36">
        <v>250</v>
      </c>
      <c r="DZ13" s="36"/>
      <c r="EA13" s="36"/>
      <c r="EB13" s="36"/>
      <c r="EC13" s="36"/>
      <c r="ED13" s="36"/>
      <c r="EE13" s="36"/>
      <c r="EF13" s="36"/>
      <c r="EG13" s="36">
        <v>5</v>
      </c>
      <c r="EH13" s="36">
        <v>260</v>
      </c>
      <c r="EI13" s="36">
        <v>265</v>
      </c>
      <c r="EJ13" s="36"/>
      <c r="EK13" s="36"/>
      <c r="EL13" s="36"/>
      <c r="EM13" s="36"/>
      <c r="EN13" s="36">
        <v>3</v>
      </c>
      <c r="EO13" s="36">
        <v>3</v>
      </c>
      <c r="EP13" s="36"/>
      <c r="EQ13" s="36"/>
      <c r="ER13" s="36"/>
      <c r="ES13" s="36">
        <v>250</v>
      </c>
      <c r="ET13" s="36">
        <v>250</v>
      </c>
      <c r="EU13" s="36"/>
      <c r="EV13" s="36"/>
      <c r="EW13" s="36"/>
      <c r="EX13" s="36"/>
      <c r="EY13" s="36"/>
      <c r="EZ13" s="36"/>
      <c r="FA13" s="36"/>
      <c r="FB13" s="36"/>
      <c r="FC13" s="36"/>
      <c r="FD13" s="36"/>
      <c r="FE13" s="36"/>
      <c r="FF13" s="36"/>
      <c r="FG13" s="36"/>
      <c r="FH13" s="36"/>
      <c r="FI13" s="36"/>
      <c r="FJ13" s="36"/>
      <c r="FK13" s="36"/>
      <c r="FL13" s="36">
        <v>5</v>
      </c>
      <c r="FM13" s="36">
        <v>10</v>
      </c>
      <c r="FN13" s="36">
        <v>15</v>
      </c>
      <c r="FO13" s="36"/>
      <c r="FP13" s="36"/>
      <c r="FQ13" s="36"/>
      <c r="FR13" s="36"/>
      <c r="FS13" s="36"/>
      <c r="FT13" s="36"/>
      <c r="FU13" s="36"/>
      <c r="FV13" s="36"/>
      <c r="FW13" s="36">
        <v>10</v>
      </c>
      <c r="FX13" s="36">
        <v>10</v>
      </c>
      <c r="FY13" s="36"/>
      <c r="FZ13" s="36"/>
      <c r="GA13" s="36"/>
      <c r="GB13" s="36"/>
      <c r="GC13" s="36"/>
      <c r="GD13" s="36"/>
      <c r="GE13" s="36"/>
      <c r="GF13" s="36"/>
      <c r="GG13" s="36">
        <v>5</v>
      </c>
      <c r="GH13" s="36">
        <v>5</v>
      </c>
      <c r="GI13" s="36"/>
      <c r="GJ13" s="36"/>
      <c r="GK13" s="36"/>
      <c r="GL13" s="36"/>
      <c r="GM13" s="36"/>
      <c r="GN13" s="36">
        <v>10</v>
      </c>
      <c r="GO13" s="36">
        <v>10</v>
      </c>
      <c r="GP13" s="36"/>
      <c r="GQ13" s="36"/>
      <c r="GR13" s="36"/>
      <c r="GS13" s="36"/>
      <c r="GT13" s="36"/>
      <c r="GU13" s="36"/>
      <c r="GV13" s="36"/>
      <c r="GW13" s="36"/>
      <c r="GX13" s="36"/>
      <c r="GY13" s="36"/>
      <c r="GZ13" s="36"/>
      <c r="HA13" s="36"/>
      <c r="HB13" s="36"/>
      <c r="HC13" s="36"/>
      <c r="HD13" s="36"/>
      <c r="HE13" s="36"/>
      <c r="HF13" s="36"/>
      <c r="HG13" s="36">
        <v>120</v>
      </c>
      <c r="HH13" s="36">
        <v>260</v>
      </c>
      <c r="HI13" s="36">
        <v>380</v>
      </c>
      <c r="HJ13" s="36"/>
      <c r="HK13" s="36"/>
      <c r="HL13" s="36"/>
      <c r="HM13" s="36"/>
      <c r="HN13" s="36"/>
      <c r="HO13" s="36"/>
      <c r="HP13" s="36">
        <v>10</v>
      </c>
      <c r="HQ13" s="36">
        <v>10</v>
      </c>
      <c r="HR13" s="36">
        <v>3</v>
      </c>
      <c r="HS13" s="36"/>
      <c r="HT13" s="36"/>
      <c r="HU13" s="36">
        <v>3</v>
      </c>
      <c r="HV13" s="36"/>
      <c r="HW13" s="36"/>
      <c r="HX13" s="36"/>
      <c r="HY13" s="36"/>
      <c r="HZ13" s="36"/>
      <c r="IA13" s="36"/>
      <c r="IB13" s="36">
        <v>10</v>
      </c>
      <c r="IC13" s="36">
        <v>250</v>
      </c>
      <c r="ID13" s="36">
        <v>260</v>
      </c>
      <c r="IE13" s="36"/>
      <c r="IF13" s="36"/>
      <c r="IG13" s="36"/>
      <c r="IH13" s="36"/>
      <c r="II13" s="36">
        <v>250</v>
      </c>
      <c r="IJ13" s="36">
        <v>250</v>
      </c>
      <c r="IK13" s="36">
        <v>10</v>
      </c>
      <c r="IL13" s="36">
        <v>10</v>
      </c>
      <c r="IM13" s="36"/>
      <c r="IN13" s="36"/>
      <c r="IO13" s="36"/>
      <c r="IP13" s="36"/>
      <c r="IQ13" s="36"/>
      <c r="IR13" s="36"/>
      <c r="IS13" s="36"/>
      <c r="IT13" s="36"/>
      <c r="IU13" s="36"/>
      <c r="IV13" s="36"/>
      <c r="IW13" s="36"/>
      <c r="IX13" s="36"/>
      <c r="IY13" s="36"/>
      <c r="IZ13" s="36"/>
      <c r="JA13" s="36"/>
      <c r="JB13" s="36"/>
      <c r="JC13" s="36"/>
      <c r="JD13" s="36"/>
      <c r="JE13" s="36"/>
      <c r="JF13" s="36"/>
      <c r="JG13" s="36"/>
      <c r="JH13" s="36"/>
      <c r="JI13" s="36"/>
      <c r="JJ13" s="36"/>
      <c r="JK13" s="36"/>
      <c r="JL13" s="36"/>
      <c r="JM13" s="36"/>
      <c r="JN13" s="36"/>
      <c r="JO13" s="36"/>
      <c r="JP13" s="36"/>
      <c r="JQ13" s="36"/>
      <c r="JR13" s="36"/>
      <c r="JS13" s="36"/>
      <c r="JT13" s="36"/>
      <c r="JU13" s="36">
        <v>250</v>
      </c>
      <c r="JV13" s="36">
        <v>250</v>
      </c>
      <c r="JW13" s="36"/>
      <c r="JX13" s="36"/>
      <c r="JY13" s="36"/>
      <c r="JZ13" s="36"/>
      <c r="KA13" s="36"/>
      <c r="KB13" s="36"/>
      <c r="KC13" s="36">
        <v>120</v>
      </c>
      <c r="KD13" s="36">
        <v>120</v>
      </c>
      <c r="KE13" s="36"/>
      <c r="KF13" s="36"/>
      <c r="KG13" s="36"/>
      <c r="KH13" s="36"/>
      <c r="KI13" s="36"/>
      <c r="KJ13" s="36"/>
      <c r="KK13" s="36"/>
      <c r="KL13" s="36"/>
      <c r="KM13" s="36"/>
      <c r="KN13" s="36"/>
      <c r="KO13" s="36"/>
      <c r="KP13" s="36"/>
      <c r="KQ13" s="36"/>
      <c r="KR13" s="36"/>
      <c r="KS13" s="36"/>
      <c r="KT13" s="36"/>
      <c r="KU13" s="36"/>
      <c r="KV13" s="36"/>
      <c r="KW13" s="36"/>
      <c r="KX13" s="36"/>
      <c r="KY13" s="36">
        <v>3397</v>
      </c>
    </row>
    <row r="14" spans="1:311" x14ac:dyDescent="0.35">
      <c r="A14" s="33" t="s">
        <v>19</v>
      </c>
      <c r="B14" s="36">
        <v>3</v>
      </c>
      <c r="C14" s="36">
        <v>250</v>
      </c>
      <c r="D14" s="36">
        <v>253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>
        <v>5</v>
      </c>
      <c r="X14" s="36">
        <v>5</v>
      </c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>
        <v>3</v>
      </c>
      <c r="AQ14" s="36">
        <v>3</v>
      </c>
      <c r="AR14" s="36"/>
      <c r="AS14" s="36"/>
      <c r="AT14" s="36"/>
      <c r="AU14" s="36"/>
      <c r="AV14" s="36"/>
      <c r="AW14" s="36"/>
      <c r="AX14" s="36"/>
      <c r="AY14" s="36">
        <v>120</v>
      </c>
      <c r="AZ14" s="36">
        <v>120</v>
      </c>
      <c r="BA14" s="36"/>
      <c r="BB14" s="36"/>
      <c r="BC14" s="36"/>
      <c r="BD14" s="36"/>
      <c r="BE14" s="36">
        <v>120</v>
      </c>
      <c r="BF14" s="36">
        <v>120</v>
      </c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>
        <v>3</v>
      </c>
      <c r="BX14" s="36">
        <v>10</v>
      </c>
      <c r="BY14" s="36">
        <v>13</v>
      </c>
      <c r="BZ14" s="36"/>
      <c r="CA14" s="36"/>
      <c r="CB14" s="36"/>
      <c r="CC14" s="36"/>
      <c r="CD14" s="36">
        <v>10</v>
      </c>
      <c r="CE14" s="36">
        <v>120</v>
      </c>
      <c r="CF14" s="36">
        <v>130</v>
      </c>
      <c r="CG14" s="36">
        <v>3</v>
      </c>
      <c r="CH14" s="36">
        <v>3</v>
      </c>
      <c r="CI14" s="36"/>
      <c r="CJ14" s="36"/>
      <c r="CK14" s="36"/>
      <c r="CL14" s="36"/>
      <c r="CM14" s="36"/>
      <c r="CN14" s="36"/>
      <c r="CO14" s="36">
        <v>260</v>
      </c>
      <c r="CP14" s="36">
        <v>260</v>
      </c>
      <c r="CQ14" s="36">
        <v>260</v>
      </c>
      <c r="CR14" s="36">
        <v>260</v>
      </c>
      <c r="CS14" s="36"/>
      <c r="CT14" s="36"/>
      <c r="CU14" s="36">
        <v>3</v>
      </c>
      <c r="CV14" s="36">
        <v>3</v>
      </c>
      <c r="CW14" s="36"/>
      <c r="CX14" s="36"/>
      <c r="CY14" s="36"/>
      <c r="CZ14" s="36"/>
      <c r="DA14" s="36"/>
      <c r="DB14" s="36"/>
      <c r="DC14" s="36"/>
      <c r="DD14" s="36"/>
      <c r="DE14" s="36">
        <v>10</v>
      </c>
      <c r="DF14" s="36"/>
      <c r="DG14" s="36">
        <v>10</v>
      </c>
      <c r="DH14" s="36">
        <v>5</v>
      </c>
      <c r="DI14" s="36">
        <v>260</v>
      </c>
      <c r="DJ14" s="36">
        <v>265</v>
      </c>
      <c r="DK14" s="36"/>
      <c r="DL14" s="36"/>
      <c r="DM14" s="36"/>
      <c r="DN14" s="36"/>
      <c r="DO14" s="36"/>
      <c r="DP14" s="36"/>
      <c r="DQ14" s="36"/>
      <c r="DR14" s="36"/>
      <c r="DS14" s="36"/>
      <c r="DT14" s="36"/>
      <c r="DU14" s="36"/>
      <c r="DV14" s="36"/>
      <c r="DW14" s="36"/>
      <c r="DX14" s="36"/>
      <c r="DY14" s="36"/>
      <c r="DZ14" s="36"/>
      <c r="EA14" s="36"/>
      <c r="EB14" s="36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36"/>
      <c r="EX14" s="36"/>
      <c r="EY14" s="36"/>
      <c r="EZ14" s="36"/>
      <c r="FA14" s="36"/>
      <c r="FB14" s="36"/>
      <c r="FC14" s="36"/>
      <c r="FD14" s="36"/>
      <c r="FE14" s="36"/>
      <c r="FF14" s="36"/>
      <c r="FG14" s="36"/>
      <c r="FH14" s="36"/>
      <c r="FI14" s="36"/>
      <c r="FJ14" s="36"/>
      <c r="FK14" s="36"/>
      <c r="FL14" s="36"/>
      <c r="FM14" s="36"/>
      <c r="FN14" s="36"/>
      <c r="FO14" s="36"/>
      <c r="FP14" s="36"/>
      <c r="FQ14" s="36">
        <v>260</v>
      </c>
      <c r="FR14" s="36">
        <v>260</v>
      </c>
      <c r="FS14" s="36">
        <v>10</v>
      </c>
      <c r="FT14" s="36">
        <v>10</v>
      </c>
      <c r="FU14" s="36"/>
      <c r="FV14" s="36"/>
      <c r="FW14" s="36"/>
      <c r="FX14" s="36"/>
      <c r="FY14" s="36">
        <v>5</v>
      </c>
      <c r="FZ14" s="36">
        <v>5</v>
      </c>
      <c r="GA14" s="36"/>
      <c r="GB14" s="36"/>
      <c r="GC14" s="36"/>
      <c r="GD14" s="36"/>
      <c r="GE14" s="36"/>
      <c r="GF14" s="36"/>
      <c r="GG14" s="36"/>
      <c r="GH14" s="36"/>
      <c r="GI14" s="36">
        <v>250</v>
      </c>
      <c r="GJ14" s="36"/>
      <c r="GK14" s="36">
        <v>250</v>
      </c>
      <c r="GL14" s="36"/>
      <c r="GM14" s="36"/>
      <c r="GN14" s="36"/>
      <c r="GO14" s="36"/>
      <c r="GP14" s="36"/>
      <c r="GQ14" s="36"/>
      <c r="GR14" s="36"/>
      <c r="GS14" s="36"/>
      <c r="GT14" s="36">
        <v>10</v>
      </c>
      <c r="GU14" s="36">
        <v>250</v>
      </c>
      <c r="GV14" s="36">
        <v>260</v>
      </c>
      <c r="GW14" s="36"/>
      <c r="GX14" s="36"/>
      <c r="GY14" s="36"/>
      <c r="GZ14" s="36"/>
      <c r="HA14" s="36"/>
      <c r="HB14" s="36"/>
      <c r="HC14" s="36"/>
      <c r="HD14" s="36"/>
      <c r="HE14" s="36"/>
      <c r="HF14" s="36"/>
      <c r="HG14" s="36"/>
      <c r="HH14" s="36"/>
      <c r="HI14" s="36"/>
      <c r="HJ14" s="36"/>
      <c r="HK14" s="36"/>
      <c r="HL14" s="36">
        <v>10</v>
      </c>
      <c r="HM14" s="36">
        <v>10</v>
      </c>
      <c r="HN14" s="36">
        <v>10</v>
      </c>
      <c r="HO14" s="36">
        <v>10</v>
      </c>
      <c r="HP14" s="36"/>
      <c r="HQ14" s="36"/>
      <c r="HR14" s="36"/>
      <c r="HS14" s="36"/>
      <c r="HT14" s="36"/>
      <c r="HU14" s="36"/>
      <c r="HV14" s="36">
        <v>10</v>
      </c>
      <c r="HW14" s="36">
        <v>10</v>
      </c>
      <c r="HX14" s="36"/>
      <c r="HY14" s="36"/>
      <c r="HZ14" s="36"/>
      <c r="IA14" s="36"/>
      <c r="IB14" s="36"/>
      <c r="IC14" s="36"/>
      <c r="ID14" s="36"/>
      <c r="IE14" s="36">
        <v>250</v>
      </c>
      <c r="IF14" s="36">
        <v>250</v>
      </c>
      <c r="IG14" s="36"/>
      <c r="IH14" s="36"/>
      <c r="II14" s="36"/>
      <c r="IJ14" s="36"/>
      <c r="IK14" s="36"/>
      <c r="IL14" s="36"/>
      <c r="IM14" s="36"/>
      <c r="IN14" s="36"/>
      <c r="IO14" s="36"/>
      <c r="IP14" s="36">
        <v>250</v>
      </c>
      <c r="IQ14" s="36">
        <v>250</v>
      </c>
      <c r="IR14" s="36"/>
      <c r="IS14" s="36"/>
      <c r="IT14" s="36"/>
      <c r="IU14" s="36"/>
      <c r="IV14" s="36"/>
      <c r="IW14" s="36">
        <v>10</v>
      </c>
      <c r="IX14" s="36">
        <v>10</v>
      </c>
      <c r="IY14" s="36"/>
      <c r="IZ14" s="36"/>
      <c r="JA14" s="36"/>
      <c r="JB14" s="36"/>
      <c r="JC14" s="36"/>
      <c r="JD14" s="36"/>
      <c r="JE14" s="36"/>
      <c r="JF14" s="36"/>
      <c r="JG14" s="36"/>
      <c r="JH14" s="36"/>
      <c r="JI14" s="36">
        <v>5</v>
      </c>
      <c r="JJ14" s="36">
        <v>5</v>
      </c>
      <c r="JK14" s="36">
        <v>120</v>
      </c>
      <c r="JL14" s="36">
        <v>120</v>
      </c>
      <c r="JM14" s="36"/>
      <c r="JN14" s="36"/>
      <c r="JO14" s="36"/>
      <c r="JP14" s="36"/>
      <c r="JQ14" s="36"/>
      <c r="JR14" s="36"/>
      <c r="JS14" s="36"/>
      <c r="JT14" s="36"/>
      <c r="JU14" s="36"/>
      <c r="JV14" s="36"/>
      <c r="JW14" s="36"/>
      <c r="JX14" s="36"/>
      <c r="JY14" s="36"/>
      <c r="JZ14" s="36"/>
      <c r="KA14" s="36"/>
      <c r="KB14" s="36"/>
      <c r="KC14" s="36"/>
      <c r="KD14" s="36"/>
      <c r="KE14" s="36"/>
      <c r="KF14" s="36"/>
      <c r="KG14" s="36"/>
      <c r="KH14" s="36"/>
      <c r="KI14" s="36"/>
      <c r="KJ14" s="36"/>
      <c r="KK14" s="36"/>
      <c r="KL14" s="36"/>
      <c r="KM14" s="36"/>
      <c r="KN14" s="36"/>
      <c r="KO14" s="36"/>
      <c r="KP14" s="36">
        <v>120</v>
      </c>
      <c r="KQ14" s="36">
        <v>260</v>
      </c>
      <c r="KR14" s="36">
        <v>380</v>
      </c>
      <c r="KS14" s="36">
        <v>5</v>
      </c>
      <c r="KT14" s="36">
        <v>10</v>
      </c>
      <c r="KU14" s="36">
        <v>15</v>
      </c>
      <c r="KV14" s="36"/>
      <c r="KW14" s="36"/>
      <c r="KX14" s="36"/>
      <c r="KY14" s="36">
        <v>3290</v>
      </c>
    </row>
    <row r="15" spans="1:311" x14ac:dyDescent="0.35">
      <c r="A15" s="33" t="s">
        <v>20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>
        <v>120</v>
      </c>
      <c r="Z15" s="36">
        <v>260</v>
      </c>
      <c r="AA15" s="36">
        <v>380</v>
      </c>
      <c r="AB15" s="36"/>
      <c r="AC15" s="36"/>
      <c r="AD15" s="36"/>
      <c r="AE15" s="36"/>
      <c r="AF15" s="36"/>
      <c r="AG15" s="36">
        <v>3</v>
      </c>
      <c r="AH15" s="36">
        <v>10</v>
      </c>
      <c r="AI15" s="36">
        <v>13</v>
      </c>
      <c r="AJ15" s="36">
        <v>10</v>
      </c>
      <c r="AK15" s="36">
        <v>10</v>
      </c>
      <c r="AL15" s="36"/>
      <c r="AM15" s="36"/>
      <c r="AN15" s="36"/>
      <c r="AO15" s="36"/>
      <c r="AP15" s="36"/>
      <c r="AQ15" s="36"/>
      <c r="AR15" s="36">
        <v>3</v>
      </c>
      <c r="AS15" s="36">
        <v>250</v>
      </c>
      <c r="AT15" s="36">
        <v>253</v>
      </c>
      <c r="AU15" s="36">
        <v>120</v>
      </c>
      <c r="AV15" s="36">
        <v>120</v>
      </c>
      <c r="AW15" s="36"/>
      <c r="AX15" s="36"/>
      <c r="AY15" s="36"/>
      <c r="AZ15" s="36"/>
      <c r="BA15" s="36"/>
      <c r="BB15" s="36"/>
      <c r="BC15" s="36">
        <v>120</v>
      </c>
      <c r="BD15" s="36">
        <v>120</v>
      </c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>
        <v>5</v>
      </c>
      <c r="BQ15" s="36">
        <v>5</v>
      </c>
      <c r="BR15" s="36"/>
      <c r="BS15" s="36"/>
      <c r="BT15" s="36"/>
      <c r="BU15" s="36"/>
      <c r="BV15" s="36"/>
      <c r="BW15" s="36"/>
      <c r="BX15" s="36"/>
      <c r="BY15" s="36"/>
      <c r="BZ15" s="36">
        <v>10</v>
      </c>
      <c r="CA15" s="36">
        <v>10</v>
      </c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>
        <v>260</v>
      </c>
      <c r="CN15" s="36">
        <v>260</v>
      </c>
      <c r="CO15" s="36"/>
      <c r="CP15" s="36"/>
      <c r="CQ15" s="36"/>
      <c r="CR15" s="36"/>
      <c r="CS15" s="36">
        <v>250</v>
      </c>
      <c r="CT15" s="36">
        <v>250</v>
      </c>
      <c r="CU15" s="36"/>
      <c r="CV15" s="36"/>
      <c r="CW15" s="36"/>
      <c r="CX15" s="36"/>
      <c r="CY15" s="36"/>
      <c r="CZ15" s="36"/>
      <c r="DA15" s="36"/>
      <c r="DB15" s="36"/>
      <c r="DC15" s="36">
        <v>5</v>
      </c>
      <c r="DD15" s="36">
        <v>5</v>
      </c>
      <c r="DE15" s="36"/>
      <c r="DF15" s="36">
        <v>250</v>
      </c>
      <c r="DG15" s="36">
        <v>250</v>
      </c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>
        <v>260</v>
      </c>
      <c r="EC15" s="36">
        <v>260</v>
      </c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>
        <v>10</v>
      </c>
      <c r="EQ15" s="36">
        <v>250</v>
      </c>
      <c r="ER15" s="36">
        <v>260</v>
      </c>
      <c r="ES15" s="36"/>
      <c r="ET15" s="36"/>
      <c r="EU15" s="36"/>
      <c r="EV15" s="36"/>
      <c r="EW15" s="36"/>
      <c r="EX15" s="36"/>
      <c r="EY15" s="36">
        <v>5</v>
      </c>
      <c r="EZ15" s="36">
        <v>5</v>
      </c>
      <c r="FA15" s="36">
        <v>5</v>
      </c>
      <c r="FB15" s="36">
        <v>10</v>
      </c>
      <c r="FC15" s="36">
        <v>15</v>
      </c>
      <c r="FD15" s="36"/>
      <c r="FE15" s="36"/>
      <c r="FF15" s="36">
        <v>5</v>
      </c>
      <c r="FG15" s="36">
        <v>260</v>
      </c>
      <c r="FH15" s="36">
        <v>265</v>
      </c>
      <c r="FI15" s="36"/>
      <c r="FJ15" s="36"/>
      <c r="FK15" s="36"/>
      <c r="FL15" s="36"/>
      <c r="FM15" s="36"/>
      <c r="FN15" s="36"/>
      <c r="FO15" s="36">
        <v>10</v>
      </c>
      <c r="FP15" s="36">
        <v>10</v>
      </c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>
        <v>3</v>
      </c>
      <c r="GF15" s="36">
        <v>3</v>
      </c>
      <c r="GG15" s="36"/>
      <c r="GH15" s="36"/>
      <c r="GI15" s="36"/>
      <c r="GJ15" s="36">
        <v>260</v>
      </c>
      <c r="GK15" s="36">
        <v>260</v>
      </c>
      <c r="GL15" s="36"/>
      <c r="GM15" s="36"/>
      <c r="GN15" s="36"/>
      <c r="GO15" s="36"/>
      <c r="GP15" s="36"/>
      <c r="GQ15" s="36"/>
      <c r="GR15" s="36">
        <v>250</v>
      </c>
      <c r="GS15" s="36">
        <v>250</v>
      </c>
      <c r="GT15" s="36"/>
      <c r="GU15" s="36"/>
      <c r="GV15" s="36"/>
      <c r="GW15" s="36">
        <v>10</v>
      </c>
      <c r="GX15" s="36">
        <v>10</v>
      </c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>
        <v>10</v>
      </c>
      <c r="HT15" s="36">
        <v>120</v>
      </c>
      <c r="HU15" s="36">
        <v>130</v>
      </c>
      <c r="HV15" s="36"/>
      <c r="HW15" s="36"/>
      <c r="HX15" s="36">
        <v>10</v>
      </c>
      <c r="HY15" s="36">
        <v>10</v>
      </c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6"/>
      <c r="IV15" s="36"/>
      <c r="IW15" s="36"/>
      <c r="IX15" s="36"/>
      <c r="IY15" s="36"/>
      <c r="IZ15" s="36"/>
      <c r="JA15" s="36"/>
      <c r="JB15" s="36"/>
      <c r="JC15" s="36"/>
      <c r="JD15" s="36"/>
      <c r="JE15" s="36"/>
      <c r="JF15" s="36"/>
      <c r="JG15" s="36"/>
      <c r="JH15" s="36"/>
      <c r="JI15" s="36"/>
      <c r="JJ15" s="36"/>
      <c r="JK15" s="36"/>
      <c r="JL15" s="36"/>
      <c r="JM15" s="36"/>
      <c r="JN15" s="36"/>
      <c r="JO15" s="36"/>
      <c r="JP15" s="36"/>
      <c r="JQ15" s="36">
        <v>120</v>
      </c>
      <c r="JR15" s="36">
        <v>120</v>
      </c>
      <c r="JS15" s="36"/>
      <c r="JT15" s="36"/>
      <c r="JU15" s="36"/>
      <c r="JV15" s="36"/>
      <c r="JW15" s="36">
        <v>3</v>
      </c>
      <c r="JX15" s="36">
        <v>3</v>
      </c>
      <c r="JY15" s="36"/>
      <c r="JZ15" s="36"/>
      <c r="KA15" s="36">
        <v>10</v>
      </c>
      <c r="KB15" s="36">
        <v>10</v>
      </c>
      <c r="KC15" s="36"/>
      <c r="KD15" s="36"/>
      <c r="KE15" s="36">
        <v>3</v>
      </c>
      <c r="KF15" s="36">
        <v>3</v>
      </c>
      <c r="KG15" s="36"/>
      <c r="KH15" s="36"/>
      <c r="KI15" s="36"/>
      <c r="KJ15" s="36"/>
      <c r="KK15" s="36"/>
      <c r="KL15" s="36"/>
      <c r="KM15" s="36"/>
      <c r="KN15" s="36"/>
      <c r="KO15" s="36"/>
      <c r="KP15" s="36"/>
      <c r="KQ15" s="36"/>
      <c r="KR15" s="36"/>
      <c r="KS15" s="36"/>
      <c r="KT15" s="36"/>
      <c r="KU15" s="36"/>
      <c r="KV15" s="36"/>
      <c r="KW15" s="36"/>
      <c r="KX15" s="36"/>
      <c r="KY15" s="36">
        <v>3290</v>
      </c>
    </row>
    <row r="16" spans="1:311" x14ac:dyDescent="0.35">
      <c r="A16" s="33" t="s">
        <v>17</v>
      </c>
      <c r="B16" s="36"/>
      <c r="C16" s="36"/>
      <c r="D16" s="36"/>
      <c r="E16" s="36">
        <v>3</v>
      </c>
      <c r="F16" s="36">
        <v>3</v>
      </c>
      <c r="G16" s="36">
        <v>250</v>
      </c>
      <c r="H16" s="36">
        <v>250</v>
      </c>
      <c r="I16" s="36">
        <v>10</v>
      </c>
      <c r="J16" s="36">
        <v>250</v>
      </c>
      <c r="K16" s="36">
        <v>260</v>
      </c>
      <c r="L16" s="36"/>
      <c r="M16" s="36"/>
      <c r="N16" s="36"/>
      <c r="O16" s="36"/>
      <c r="P16" s="36"/>
      <c r="Q16" s="36"/>
      <c r="R16" s="36"/>
      <c r="S16" s="36"/>
      <c r="T16" s="36"/>
      <c r="U16" s="36">
        <v>3</v>
      </c>
      <c r="V16" s="36">
        <v>3</v>
      </c>
      <c r="W16" s="36"/>
      <c r="X16" s="36"/>
      <c r="Y16" s="36"/>
      <c r="Z16" s="36"/>
      <c r="AA16" s="36"/>
      <c r="AB16" s="36"/>
      <c r="AC16" s="36"/>
      <c r="AD16" s="36"/>
      <c r="AE16" s="36">
        <v>250</v>
      </c>
      <c r="AF16" s="36">
        <v>250</v>
      </c>
      <c r="AG16" s="36"/>
      <c r="AH16" s="36"/>
      <c r="AI16" s="36"/>
      <c r="AJ16" s="36">
        <v>10</v>
      </c>
      <c r="AK16" s="36">
        <v>10</v>
      </c>
      <c r="AL16" s="36">
        <v>3</v>
      </c>
      <c r="AM16" s="36">
        <v>10</v>
      </c>
      <c r="AN16" s="36"/>
      <c r="AO16" s="36">
        <v>13</v>
      </c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>
        <v>5</v>
      </c>
      <c r="BH16" s="36">
        <v>120</v>
      </c>
      <c r="BI16" s="36">
        <v>125</v>
      </c>
      <c r="BJ16" s="36">
        <v>10</v>
      </c>
      <c r="BK16" s="36">
        <v>260</v>
      </c>
      <c r="BL16" s="36">
        <v>270</v>
      </c>
      <c r="BM16" s="36"/>
      <c r="BN16" s="36"/>
      <c r="BO16" s="36"/>
      <c r="BP16" s="36"/>
      <c r="BQ16" s="36"/>
      <c r="BR16" s="36">
        <v>10</v>
      </c>
      <c r="BS16" s="36">
        <v>260</v>
      </c>
      <c r="BT16" s="36">
        <v>270</v>
      </c>
      <c r="BU16" s="36">
        <v>120</v>
      </c>
      <c r="BV16" s="36">
        <v>120</v>
      </c>
      <c r="BW16" s="36"/>
      <c r="BX16" s="36"/>
      <c r="BY16" s="36"/>
      <c r="BZ16" s="36"/>
      <c r="CA16" s="36"/>
      <c r="CB16" s="36">
        <v>250</v>
      </c>
      <c r="CC16" s="36">
        <v>250</v>
      </c>
      <c r="CD16" s="36"/>
      <c r="CE16" s="36"/>
      <c r="CF16" s="36"/>
      <c r="CG16" s="36"/>
      <c r="CH16" s="36"/>
      <c r="CI16" s="36"/>
      <c r="CJ16" s="36"/>
      <c r="CK16" s="36">
        <v>10</v>
      </c>
      <c r="CL16" s="36">
        <v>10</v>
      </c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>
        <v>250</v>
      </c>
      <c r="DW16" s="36">
        <v>250</v>
      </c>
      <c r="DX16" s="36"/>
      <c r="DY16" s="3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>
        <v>120</v>
      </c>
      <c r="EM16" s="36">
        <v>120</v>
      </c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36"/>
      <c r="FI16" s="36"/>
      <c r="FJ16" s="36"/>
      <c r="FK16" s="36"/>
      <c r="FL16" s="36"/>
      <c r="FM16" s="36"/>
      <c r="FN16" s="36"/>
      <c r="FO16" s="36"/>
      <c r="FP16" s="36"/>
      <c r="FQ16" s="36"/>
      <c r="FR16" s="36"/>
      <c r="FS16" s="36"/>
      <c r="FT16" s="36"/>
      <c r="FU16" s="36"/>
      <c r="FV16" s="36"/>
      <c r="FW16" s="36"/>
      <c r="FX16" s="36"/>
      <c r="FY16" s="36"/>
      <c r="FZ16" s="36"/>
      <c r="GA16" s="36"/>
      <c r="GB16" s="36"/>
      <c r="GC16" s="36">
        <v>5</v>
      </c>
      <c r="GD16" s="36">
        <v>5</v>
      </c>
      <c r="GE16" s="36"/>
      <c r="GF16" s="36"/>
      <c r="GG16" s="36"/>
      <c r="GH16" s="36"/>
      <c r="GI16" s="36"/>
      <c r="GJ16" s="36"/>
      <c r="GK16" s="36"/>
      <c r="GL16" s="36"/>
      <c r="GM16" s="36"/>
      <c r="GN16" s="36"/>
      <c r="GO16" s="36"/>
      <c r="GP16" s="36">
        <v>10</v>
      </c>
      <c r="GQ16" s="36">
        <v>10</v>
      </c>
      <c r="GR16" s="36"/>
      <c r="GS16" s="36"/>
      <c r="GT16" s="36"/>
      <c r="GU16" s="36"/>
      <c r="GV16" s="36"/>
      <c r="GW16" s="36"/>
      <c r="GX16" s="36"/>
      <c r="GY16" s="36">
        <v>260</v>
      </c>
      <c r="GZ16" s="36">
        <v>260</v>
      </c>
      <c r="HA16" s="36">
        <v>10</v>
      </c>
      <c r="HB16" s="36">
        <v>10</v>
      </c>
      <c r="HC16" s="36">
        <v>10</v>
      </c>
      <c r="HD16" s="36">
        <v>10</v>
      </c>
      <c r="HE16" s="36">
        <v>260</v>
      </c>
      <c r="HF16" s="36">
        <v>260</v>
      </c>
      <c r="HG16" s="36"/>
      <c r="HH16" s="36"/>
      <c r="HI16" s="36"/>
      <c r="HJ16" s="36"/>
      <c r="HK16" s="36"/>
      <c r="HL16" s="36"/>
      <c r="HM16" s="36"/>
      <c r="HN16" s="36"/>
      <c r="HO16" s="36"/>
      <c r="HP16" s="36"/>
      <c r="HQ16" s="36"/>
      <c r="HR16" s="36"/>
      <c r="HS16" s="36"/>
      <c r="HT16" s="36"/>
      <c r="HU16" s="36"/>
      <c r="HV16" s="36"/>
      <c r="HW16" s="36"/>
      <c r="HX16" s="36"/>
      <c r="HY16" s="36"/>
      <c r="HZ16" s="36"/>
      <c r="IA16" s="36"/>
      <c r="IB16" s="36"/>
      <c r="IC16" s="36"/>
      <c r="ID16" s="36"/>
      <c r="IE16" s="36"/>
      <c r="IF16" s="36"/>
      <c r="IG16" s="36"/>
      <c r="IH16" s="36"/>
      <c r="II16" s="36"/>
      <c r="IJ16" s="36"/>
      <c r="IK16" s="36"/>
      <c r="IL16" s="36"/>
      <c r="IM16" s="36">
        <v>120</v>
      </c>
      <c r="IN16" s="36">
        <v>250</v>
      </c>
      <c r="IO16" s="36">
        <v>370</v>
      </c>
      <c r="IP16" s="36"/>
      <c r="IQ16" s="36"/>
      <c r="IR16" s="36"/>
      <c r="IS16" s="36"/>
      <c r="IT16" s="36"/>
      <c r="IU16" s="36"/>
      <c r="IV16" s="36"/>
      <c r="IW16" s="36"/>
      <c r="IX16" s="36"/>
      <c r="IY16" s="36"/>
      <c r="IZ16" s="36"/>
      <c r="JA16" s="36"/>
      <c r="JB16" s="36"/>
      <c r="JC16" s="36">
        <v>120</v>
      </c>
      <c r="JD16" s="36">
        <v>120</v>
      </c>
      <c r="JE16" s="36"/>
      <c r="JF16" s="36"/>
      <c r="JG16" s="36">
        <v>5</v>
      </c>
      <c r="JH16" s="36">
        <v>5</v>
      </c>
      <c r="JI16" s="36"/>
      <c r="JJ16" s="36"/>
      <c r="JK16" s="36"/>
      <c r="JL16" s="36"/>
      <c r="JM16" s="36">
        <v>260</v>
      </c>
      <c r="JN16" s="36">
        <v>260</v>
      </c>
      <c r="JO16" s="36">
        <v>120</v>
      </c>
      <c r="JP16" s="36">
        <v>120</v>
      </c>
      <c r="JQ16" s="36"/>
      <c r="JR16" s="36"/>
      <c r="JS16" s="36"/>
      <c r="JT16" s="36"/>
      <c r="JU16" s="36"/>
      <c r="JV16" s="36"/>
      <c r="JW16" s="36"/>
      <c r="JX16" s="36"/>
      <c r="JY16" s="36"/>
      <c r="JZ16" s="36"/>
      <c r="KA16" s="36"/>
      <c r="KB16" s="36"/>
      <c r="KC16" s="36"/>
      <c r="KD16" s="36"/>
      <c r="KE16" s="36"/>
      <c r="KF16" s="36"/>
      <c r="KG16" s="36"/>
      <c r="KH16" s="36"/>
      <c r="KI16" s="36"/>
      <c r="KJ16" s="36">
        <v>10</v>
      </c>
      <c r="KK16" s="36">
        <v>10</v>
      </c>
      <c r="KL16" s="36"/>
      <c r="KM16" s="36"/>
      <c r="KN16" s="36"/>
      <c r="KO16" s="36"/>
      <c r="KP16" s="36"/>
      <c r="KQ16" s="36"/>
      <c r="KR16" s="36"/>
      <c r="KS16" s="36"/>
      <c r="KT16" s="36"/>
      <c r="KU16" s="36"/>
      <c r="KV16" s="36">
        <v>3</v>
      </c>
      <c r="KW16" s="36">
        <v>5</v>
      </c>
      <c r="KX16" s="36">
        <v>8</v>
      </c>
      <c r="KY16" s="36">
        <v>3652</v>
      </c>
    </row>
    <row r="17" spans="1:311" x14ac:dyDescent="0.35">
      <c r="A17" s="34" t="s">
        <v>11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>
        <v>3</v>
      </c>
      <c r="AM17" s="36">
        <v>10</v>
      </c>
      <c r="AN17" s="36"/>
      <c r="AO17" s="36">
        <v>13</v>
      </c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>
        <v>10</v>
      </c>
      <c r="CL17" s="36">
        <v>10</v>
      </c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36"/>
      <c r="DY17" s="3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36"/>
      <c r="FI17" s="36"/>
      <c r="FJ17" s="36"/>
      <c r="FK17" s="36"/>
      <c r="FL17" s="36"/>
      <c r="FM17" s="36"/>
      <c r="FN17" s="36"/>
      <c r="FO17" s="36"/>
      <c r="FP17" s="36"/>
      <c r="FQ17" s="36"/>
      <c r="FR17" s="36"/>
      <c r="FS17" s="36"/>
      <c r="FT17" s="36"/>
      <c r="FU17" s="36"/>
      <c r="FV17" s="36"/>
      <c r="FW17" s="36"/>
      <c r="FX17" s="36"/>
      <c r="FY17" s="36"/>
      <c r="FZ17" s="36"/>
      <c r="GA17" s="36"/>
      <c r="GB17" s="36"/>
      <c r="GC17" s="36"/>
      <c r="GD17" s="36"/>
      <c r="GE17" s="36"/>
      <c r="GF17" s="36"/>
      <c r="GG17" s="36"/>
      <c r="GH17" s="36"/>
      <c r="GI17" s="36"/>
      <c r="GJ17" s="36"/>
      <c r="GK17" s="36"/>
      <c r="GL17" s="36"/>
      <c r="GM17" s="36"/>
      <c r="GN17" s="36"/>
      <c r="GO17" s="36"/>
      <c r="GP17" s="36"/>
      <c r="GQ17" s="36"/>
      <c r="GR17" s="36"/>
      <c r="GS17" s="36"/>
      <c r="GT17" s="36"/>
      <c r="GU17" s="36"/>
      <c r="GV17" s="36"/>
      <c r="GW17" s="36"/>
      <c r="GX17" s="36"/>
      <c r="GY17" s="36">
        <v>260</v>
      </c>
      <c r="GZ17" s="36">
        <v>260</v>
      </c>
      <c r="HA17" s="36"/>
      <c r="HB17" s="36"/>
      <c r="HC17" s="36"/>
      <c r="HD17" s="36"/>
      <c r="HE17" s="36">
        <v>260</v>
      </c>
      <c r="HF17" s="36">
        <v>260</v>
      </c>
      <c r="HG17" s="36"/>
      <c r="HH17" s="36"/>
      <c r="HI17" s="36"/>
      <c r="HJ17" s="36"/>
      <c r="HK17" s="36"/>
      <c r="HL17" s="36"/>
      <c r="HM17" s="36"/>
      <c r="HN17" s="36"/>
      <c r="HO17" s="36"/>
      <c r="HP17" s="36"/>
      <c r="HQ17" s="36"/>
      <c r="HR17" s="36"/>
      <c r="HS17" s="36"/>
      <c r="HT17" s="36"/>
      <c r="HU17" s="36"/>
      <c r="HV17" s="36"/>
      <c r="HW17" s="36"/>
      <c r="HX17" s="36"/>
      <c r="HY17" s="36"/>
      <c r="HZ17" s="36"/>
      <c r="IA17" s="36"/>
      <c r="IB17" s="36"/>
      <c r="IC17" s="36"/>
      <c r="ID17" s="36"/>
      <c r="IE17" s="36"/>
      <c r="IF17" s="36"/>
      <c r="IG17" s="36"/>
      <c r="IH17" s="36"/>
      <c r="II17" s="36"/>
      <c r="IJ17" s="36"/>
      <c r="IK17" s="36"/>
      <c r="IL17" s="36"/>
      <c r="IM17" s="36"/>
      <c r="IN17" s="36"/>
      <c r="IO17" s="36"/>
      <c r="IP17" s="36"/>
      <c r="IQ17" s="36"/>
      <c r="IR17" s="36"/>
      <c r="IS17" s="36"/>
      <c r="IT17" s="36"/>
      <c r="IU17" s="36"/>
      <c r="IV17" s="36"/>
      <c r="IW17" s="36"/>
      <c r="IX17" s="36"/>
      <c r="IY17" s="36"/>
      <c r="IZ17" s="36"/>
      <c r="JA17" s="36"/>
      <c r="JB17" s="36"/>
      <c r="JC17" s="36"/>
      <c r="JD17" s="36"/>
      <c r="JE17" s="36"/>
      <c r="JF17" s="36"/>
      <c r="JG17" s="36"/>
      <c r="JH17" s="36"/>
      <c r="JI17" s="36"/>
      <c r="JJ17" s="36"/>
      <c r="JK17" s="36"/>
      <c r="JL17" s="36"/>
      <c r="JM17" s="36"/>
      <c r="JN17" s="36"/>
      <c r="JO17" s="36"/>
      <c r="JP17" s="36"/>
      <c r="JQ17" s="36"/>
      <c r="JR17" s="36"/>
      <c r="JS17" s="36"/>
      <c r="JT17" s="36"/>
      <c r="JU17" s="36"/>
      <c r="JV17" s="36"/>
      <c r="JW17" s="36"/>
      <c r="JX17" s="36"/>
      <c r="JY17" s="36"/>
      <c r="JZ17" s="36"/>
      <c r="KA17" s="36"/>
      <c r="KB17" s="36"/>
      <c r="KC17" s="36"/>
      <c r="KD17" s="36"/>
      <c r="KE17" s="36"/>
      <c r="KF17" s="36"/>
      <c r="KG17" s="36"/>
      <c r="KH17" s="36"/>
      <c r="KI17" s="36"/>
      <c r="KJ17" s="36"/>
      <c r="KK17" s="36"/>
      <c r="KL17" s="36"/>
      <c r="KM17" s="36"/>
      <c r="KN17" s="36"/>
      <c r="KO17" s="36"/>
      <c r="KP17" s="36"/>
      <c r="KQ17" s="36"/>
      <c r="KR17" s="36"/>
      <c r="KS17" s="36"/>
      <c r="KT17" s="36"/>
      <c r="KU17" s="36"/>
      <c r="KV17" s="36"/>
      <c r="KW17" s="36"/>
      <c r="KX17" s="36"/>
      <c r="KY17" s="36">
        <v>543</v>
      </c>
    </row>
    <row r="18" spans="1:311" x14ac:dyDescent="0.35">
      <c r="A18" s="34" t="s">
        <v>9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>
        <v>3</v>
      </c>
      <c r="V18" s="36">
        <v>3</v>
      </c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>
        <v>5</v>
      </c>
      <c r="BH18" s="36">
        <v>120</v>
      </c>
      <c r="BI18" s="36">
        <v>125</v>
      </c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>
        <v>5</v>
      </c>
      <c r="GD18" s="36">
        <v>5</v>
      </c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  <c r="HP18" s="36"/>
      <c r="HQ18" s="36"/>
      <c r="HR18" s="36"/>
      <c r="HS18" s="36"/>
      <c r="HT18" s="36"/>
      <c r="HU18" s="36"/>
      <c r="HV18" s="36"/>
      <c r="HW18" s="36"/>
      <c r="HX18" s="36"/>
      <c r="HY18" s="36"/>
      <c r="HZ18" s="36"/>
      <c r="IA18" s="36"/>
      <c r="IB18" s="36"/>
      <c r="IC18" s="36"/>
      <c r="ID18" s="36"/>
      <c r="IE18" s="36"/>
      <c r="IF18" s="36"/>
      <c r="IG18" s="36"/>
      <c r="IH18" s="36"/>
      <c r="II18" s="36"/>
      <c r="IJ18" s="36"/>
      <c r="IK18" s="36"/>
      <c r="IL18" s="36"/>
      <c r="IM18" s="36"/>
      <c r="IN18" s="36"/>
      <c r="IO18" s="36"/>
      <c r="IP18" s="36"/>
      <c r="IQ18" s="36"/>
      <c r="IR18" s="36"/>
      <c r="IS18" s="36"/>
      <c r="IT18" s="36"/>
      <c r="IU18" s="36"/>
      <c r="IV18" s="36"/>
      <c r="IW18" s="36"/>
      <c r="IX18" s="36"/>
      <c r="IY18" s="36"/>
      <c r="IZ18" s="36"/>
      <c r="JA18" s="36"/>
      <c r="JB18" s="36"/>
      <c r="JC18" s="36">
        <v>120</v>
      </c>
      <c r="JD18" s="36">
        <v>120</v>
      </c>
      <c r="JE18" s="36"/>
      <c r="JF18" s="36"/>
      <c r="JG18" s="36"/>
      <c r="JH18" s="36"/>
      <c r="JI18" s="36"/>
      <c r="JJ18" s="36"/>
      <c r="JK18" s="36"/>
      <c r="JL18" s="36"/>
      <c r="JM18" s="36"/>
      <c r="JN18" s="36"/>
      <c r="JO18" s="36"/>
      <c r="JP18" s="36"/>
      <c r="JQ18" s="36"/>
      <c r="JR18" s="36"/>
      <c r="JS18" s="36"/>
      <c r="JT18" s="36"/>
      <c r="JU18" s="36"/>
      <c r="JV18" s="36"/>
      <c r="JW18" s="36"/>
      <c r="JX18" s="36"/>
      <c r="JY18" s="36"/>
      <c r="JZ18" s="36"/>
      <c r="KA18" s="36"/>
      <c r="KB18" s="36"/>
      <c r="KC18" s="36"/>
      <c r="KD18" s="36"/>
      <c r="KE18" s="36"/>
      <c r="KF18" s="36"/>
      <c r="KG18" s="36"/>
      <c r="KH18" s="36"/>
      <c r="KI18" s="36"/>
      <c r="KJ18" s="36"/>
      <c r="KK18" s="36"/>
      <c r="KL18" s="36"/>
      <c r="KM18" s="36"/>
      <c r="KN18" s="36"/>
      <c r="KO18" s="36"/>
      <c r="KP18" s="36"/>
      <c r="KQ18" s="36"/>
      <c r="KR18" s="36"/>
      <c r="KS18" s="36"/>
      <c r="KT18" s="36"/>
      <c r="KU18" s="36"/>
      <c r="KV18" s="36"/>
      <c r="KW18" s="36"/>
      <c r="KX18" s="36"/>
      <c r="KY18" s="36">
        <v>253</v>
      </c>
    </row>
    <row r="19" spans="1:311" x14ac:dyDescent="0.35">
      <c r="A19" s="34" t="s">
        <v>10</v>
      </c>
      <c r="B19" s="36"/>
      <c r="C19" s="36"/>
      <c r="D19" s="36"/>
      <c r="E19" s="36">
        <v>3</v>
      </c>
      <c r="F19" s="36">
        <v>3</v>
      </c>
      <c r="G19" s="36">
        <v>250</v>
      </c>
      <c r="H19" s="36">
        <v>250</v>
      </c>
      <c r="I19" s="36">
        <v>10</v>
      </c>
      <c r="J19" s="36">
        <v>250</v>
      </c>
      <c r="K19" s="36">
        <v>260</v>
      </c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>
        <v>250</v>
      </c>
      <c r="AF19" s="36">
        <v>250</v>
      </c>
      <c r="AG19" s="36"/>
      <c r="AH19" s="36"/>
      <c r="AI19" s="36"/>
      <c r="AJ19" s="36">
        <v>10</v>
      </c>
      <c r="AK19" s="36">
        <v>10</v>
      </c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>
        <v>10</v>
      </c>
      <c r="BS19" s="36">
        <v>260</v>
      </c>
      <c r="BT19" s="36">
        <v>270</v>
      </c>
      <c r="BU19" s="36">
        <v>120</v>
      </c>
      <c r="BV19" s="36">
        <v>120</v>
      </c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  <c r="DO19" s="36"/>
      <c r="DP19" s="36"/>
      <c r="DQ19" s="36"/>
      <c r="DR19" s="36"/>
      <c r="DS19" s="36"/>
      <c r="DT19" s="36"/>
      <c r="DU19" s="36"/>
      <c r="DV19" s="36">
        <v>250</v>
      </c>
      <c r="DW19" s="36">
        <v>250</v>
      </c>
      <c r="DX19" s="36"/>
      <c r="DY19" s="36"/>
      <c r="DZ19" s="36"/>
      <c r="EA19" s="36"/>
      <c r="EB19" s="36"/>
      <c r="EC19" s="36"/>
      <c r="ED19" s="36"/>
      <c r="EE19" s="36"/>
      <c r="EF19" s="36"/>
      <c r="EG19" s="36"/>
      <c r="EH19" s="36"/>
      <c r="EI19" s="36"/>
      <c r="EJ19" s="36"/>
      <c r="EK19" s="36"/>
      <c r="EL19" s="36">
        <v>120</v>
      </c>
      <c r="EM19" s="36">
        <v>120</v>
      </c>
      <c r="EN19" s="36"/>
      <c r="EO19" s="36"/>
      <c r="EP19" s="36"/>
      <c r="EQ19" s="36"/>
      <c r="ER19" s="36"/>
      <c r="ES19" s="36"/>
      <c r="ET19" s="36"/>
      <c r="EU19" s="36"/>
      <c r="EV19" s="36"/>
      <c r="EW19" s="36"/>
      <c r="EX19" s="36"/>
      <c r="EY19" s="36"/>
      <c r="EZ19" s="36"/>
      <c r="FA19" s="36"/>
      <c r="FB19" s="36"/>
      <c r="FC19" s="36"/>
      <c r="FD19" s="36"/>
      <c r="FE19" s="36"/>
      <c r="FF19" s="36"/>
      <c r="FG19" s="36"/>
      <c r="FH19" s="36"/>
      <c r="FI19" s="36"/>
      <c r="FJ19" s="36"/>
      <c r="FK19" s="36"/>
      <c r="FL19" s="36"/>
      <c r="FM19" s="36"/>
      <c r="FN19" s="36"/>
      <c r="FO19" s="36"/>
      <c r="FP19" s="36"/>
      <c r="FQ19" s="36"/>
      <c r="FR19" s="36"/>
      <c r="FS19" s="36"/>
      <c r="FT19" s="36"/>
      <c r="FU19" s="36"/>
      <c r="FV19" s="36"/>
      <c r="FW19" s="36"/>
      <c r="FX19" s="36"/>
      <c r="FY19" s="36"/>
      <c r="FZ19" s="36"/>
      <c r="GA19" s="36"/>
      <c r="GB19" s="36"/>
      <c r="GC19" s="36"/>
      <c r="GD19" s="36"/>
      <c r="GE19" s="36"/>
      <c r="GF19" s="36"/>
      <c r="GG19" s="36"/>
      <c r="GH19" s="36"/>
      <c r="GI19" s="36"/>
      <c r="GJ19" s="36"/>
      <c r="GK19" s="36"/>
      <c r="GL19" s="36"/>
      <c r="GM19" s="36"/>
      <c r="GN19" s="36"/>
      <c r="GO19" s="36"/>
      <c r="GP19" s="36"/>
      <c r="GQ19" s="36"/>
      <c r="GR19" s="36"/>
      <c r="GS19" s="36"/>
      <c r="GT19" s="36"/>
      <c r="GU19" s="36"/>
      <c r="GV19" s="36"/>
      <c r="GW19" s="36"/>
      <c r="GX19" s="36"/>
      <c r="GY19" s="36"/>
      <c r="GZ19" s="36"/>
      <c r="HA19" s="36">
        <v>10</v>
      </c>
      <c r="HB19" s="36">
        <v>10</v>
      </c>
      <c r="HC19" s="36">
        <v>10</v>
      </c>
      <c r="HD19" s="36">
        <v>10</v>
      </c>
      <c r="HE19" s="36"/>
      <c r="HF19" s="36"/>
      <c r="HG19" s="36"/>
      <c r="HH19" s="36"/>
      <c r="HI19" s="36"/>
      <c r="HJ19" s="36"/>
      <c r="HK19" s="36"/>
      <c r="HL19" s="36"/>
      <c r="HM19" s="36"/>
      <c r="HN19" s="36"/>
      <c r="HO19" s="36"/>
      <c r="HP19" s="36"/>
      <c r="HQ19" s="36"/>
      <c r="HR19" s="36"/>
      <c r="HS19" s="36"/>
      <c r="HT19" s="36"/>
      <c r="HU19" s="36"/>
      <c r="HV19" s="36"/>
      <c r="HW19" s="36"/>
      <c r="HX19" s="36"/>
      <c r="HY19" s="36"/>
      <c r="HZ19" s="36"/>
      <c r="IA19" s="36"/>
      <c r="IB19" s="36"/>
      <c r="IC19" s="36"/>
      <c r="ID19" s="36"/>
      <c r="IE19" s="36"/>
      <c r="IF19" s="36"/>
      <c r="IG19" s="36"/>
      <c r="IH19" s="36"/>
      <c r="II19" s="36"/>
      <c r="IJ19" s="36"/>
      <c r="IK19" s="36"/>
      <c r="IL19" s="36"/>
      <c r="IM19" s="36"/>
      <c r="IN19" s="36"/>
      <c r="IO19" s="36"/>
      <c r="IP19" s="36"/>
      <c r="IQ19" s="36"/>
      <c r="IR19" s="36"/>
      <c r="IS19" s="36"/>
      <c r="IT19" s="36"/>
      <c r="IU19" s="36"/>
      <c r="IV19" s="36"/>
      <c r="IW19" s="36"/>
      <c r="IX19" s="36"/>
      <c r="IY19" s="36"/>
      <c r="IZ19" s="36"/>
      <c r="JA19" s="36"/>
      <c r="JB19" s="36"/>
      <c r="JC19" s="36"/>
      <c r="JD19" s="36"/>
      <c r="JE19" s="36"/>
      <c r="JF19" s="36"/>
      <c r="JG19" s="36"/>
      <c r="JH19" s="36"/>
      <c r="JI19" s="36"/>
      <c r="JJ19" s="36"/>
      <c r="JK19" s="36"/>
      <c r="JL19" s="36"/>
      <c r="JM19" s="36"/>
      <c r="JN19" s="36"/>
      <c r="JO19" s="36"/>
      <c r="JP19" s="36"/>
      <c r="JQ19" s="36"/>
      <c r="JR19" s="36"/>
      <c r="JS19" s="36"/>
      <c r="JT19" s="36"/>
      <c r="JU19" s="36"/>
      <c r="JV19" s="36"/>
      <c r="JW19" s="36"/>
      <c r="JX19" s="36"/>
      <c r="JY19" s="36"/>
      <c r="JZ19" s="36"/>
      <c r="KA19" s="36"/>
      <c r="KB19" s="36"/>
      <c r="KC19" s="36"/>
      <c r="KD19" s="36"/>
      <c r="KE19" s="36"/>
      <c r="KF19" s="36"/>
      <c r="KG19" s="36"/>
      <c r="KH19" s="36"/>
      <c r="KI19" s="36"/>
      <c r="KJ19" s="36"/>
      <c r="KK19" s="36"/>
      <c r="KL19" s="36"/>
      <c r="KM19" s="36"/>
      <c r="KN19" s="36"/>
      <c r="KO19" s="36"/>
      <c r="KP19" s="36"/>
      <c r="KQ19" s="36"/>
      <c r="KR19" s="36"/>
      <c r="KS19" s="36"/>
      <c r="KT19" s="36"/>
      <c r="KU19" s="36"/>
      <c r="KV19" s="36">
        <v>3</v>
      </c>
      <c r="KW19" s="36">
        <v>5</v>
      </c>
      <c r="KX19" s="36">
        <v>8</v>
      </c>
      <c r="KY19" s="36">
        <v>1561</v>
      </c>
    </row>
    <row r="20" spans="1:311" x14ac:dyDescent="0.35">
      <c r="A20" s="34" t="s">
        <v>8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>
        <v>10</v>
      </c>
      <c r="BK20" s="36">
        <v>260</v>
      </c>
      <c r="BL20" s="36">
        <v>270</v>
      </c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  <c r="DO20" s="36"/>
      <c r="DP20" s="36"/>
      <c r="DQ20" s="36"/>
      <c r="DR20" s="36"/>
      <c r="DS20" s="36"/>
      <c r="DT20" s="36"/>
      <c r="DU20" s="36"/>
      <c r="DV20" s="36"/>
      <c r="DW20" s="36"/>
      <c r="DX20" s="36"/>
      <c r="DY20" s="36"/>
      <c r="DZ20" s="36"/>
      <c r="EA20" s="36"/>
      <c r="EB20" s="36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36"/>
      <c r="EX20" s="36"/>
      <c r="EY20" s="36"/>
      <c r="EZ20" s="36"/>
      <c r="FA20" s="36"/>
      <c r="FB20" s="36"/>
      <c r="FC20" s="36"/>
      <c r="FD20" s="36"/>
      <c r="FE20" s="36"/>
      <c r="FF20" s="36"/>
      <c r="FG20" s="36"/>
      <c r="FH20" s="36"/>
      <c r="FI20" s="36"/>
      <c r="FJ20" s="36"/>
      <c r="FK20" s="36"/>
      <c r="FL20" s="36"/>
      <c r="FM20" s="36"/>
      <c r="FN20" s="36"/>
      <c r="FO20" s="36"/>
      <c r="FP20" s="36"/>
      <c r="FQ20" s="36"/>
      <c r="FR20" s="36"/>
      <c r="FS20" s="36"/>
      <c r="FT20" s="36"/>
      <c r="FU20" s="36"/>
      <c r="FV20" s="36"/>
      <c r="FW20" s="36"/>
      <c r="FX20" s="36"/>
      <c r="FY20" s="36"/>
      <c r="FZ20" s="36"/>
      <c r="GA20" s="36"/>
      <c r="GB20" s="36"/>
      <c r="GC20" s="36"/>
      <c r="GD20" s="36"/>
      <c r="GE20" s="36"/>
      <c r="GF20" s="36"/>
      <c r="GG20" s="36"/>
      <c r="GH20" s="36"/>
      <c r="GI20" s="36"/>
      <c r="GJ20" s="36"/>
      <c r="GK20" s="36"/>
      <c r="GL20" s="36"/>
      <c r="GM20" s="36"/>
      <c r="GN20" s="36"/>
      <c r="GO20" s="36"/>
      <c r="GP20" s="36">
        <v>10</v>
      </c>
      <c r="GQ20" s="36">
        <v>10</v>
      </c>
      <c r="GR20" s="36"/>
      <c r="GS20" s="36"/>
      <c r="GT20" s="36"/>
      <c r="GU20" s="36"/>
      <c r="GV20" s="36"/>
      <c r="GW20" s="36"/>
      <c r="GX20" s="36"/>
      <c r="GY20" s="36"/>
      <c r="GZ20" s="36"/>
      <c r="HA20" s="36"/>
      <c r="HB20" s="36"/>
      <c r="HC20" s="36"/>
      <c r="HD20" s="36"/>
      <c r="HE20" s="36"/>
      <c r="HF20" s="36"/>
      <c r="HG20" s="36"/>
      <c r="HH20" s="36"/>
      <c r="HI20" s="36"/>
      <c r="HJ20" s="36"/>
      <c r="HK20" s="36"/>
      <c r="HL20" s="36"/>
      <c r="HM20" s="36"/>
      <c r="HN20" s="36"/>
      <c r="HO20" s="36"/>
      <c r="HP20" s="36"/>
      <c r="HQ20" s="36"/>
      <c r="HR20" s="36"/>
      <c r="HS20" s="36"/>
      <c r="HT20" s="36"/>
      <c r="HU20" s="36"/>
      <c r="HV20" s="36"/>
      <c r="HW20" s="36"/>
      <c r="HX20" s="36"/>
      <c r="HY20" s="36"/>
      <c r="HZ20" s="36"/>
      <c r="IA20" s="36"/>
      <c r="IB20" s="36"/>
      <c r="IC20" s="36"/>
      <c r="ID20" s="36"/>
      <c r="IE20" s="36"/>
      <c r="IF20" s="36"/>
      <c r="IG20" s="36"/>
      <c r="IH20" s="36"/>
      <c r="II20" s="36"/>
      <c r="IJ20" s="36"/>
      <c r="IK20" s="36"/>
      <c r="IL20" s="36"/>
      <c r="IM20" s="36"/>
      <c r="IN20" s="36"/>
      <c r="IO20" s="36"/>
      <c r="IP20" s="36"/>
      <c r="IQ20" s="36"/>
      <c r="IR20" s="36"/>
      <c r="IS20" s="36"/>
      <c r="IT20" s="36"/>
      <c r="IU20" s="36"/>
      <c r="IV20" s="36"/>
      <c r="IW20" s="36"/>
      <c r="IX20" s="36"/>
      <c r="IY20" s="36"/>
      <c r="IZ20" s="36"/>
      <c r="JA20" s="36"/>
      <c r="JB20" s="36"/>
      <c r="JC20" s="36"/>
      <c r="JD20" s="36"/>
      <c r="JE20" s="36"/>
      <c r="JF20" s="36"/>
      <c r="JG20" s="36"/>
      <c r="JH20" s="36"/>
      <c r="JI20" s="36"/>
      <c r="JJ20" s="36"/>
      <c r="JK20" s="36"/>
      <c r="JL20" s="36"/>
      <c r="JM20" s="36">
        <v>260</v>
      </c>
      <c r="JN20" s="36">
        <v>260</v>
      </c>
      <c r="JO20" s="36"/>
      <c r="JP20" s="36"/>
      <c r="JQ20" s="36"/>
      <c r="JR20" s="36"/>
      <c r="JS20" s="36"/>
      <c r="JT20" s="36"/>
      <c r="JU20" s="36"/>
      <c r="JV20" s="36"/>
      <c r="JW20" s="36"/>
      <c r="JX20" s="36"/>
      <c r="JY20" s="36"/>
      <c r="JZ20" s="36"/>
      <c r="KA20" s="36"/>
      <c r="KB20" s="36"/>
      <c r="KC20" s="36"/>
      <c r="KD20" s="36"/>
      <c r="KE20" s="36"/>
      <c r="KF20" s="36"/>
      <c r="KG20" s="36"/>
      <c r="KH20" s="36"/>
      <c r="KI20" s="36"/>
      <c r="KJ20" s="36">
        <v>10</v>
      </c>
      <c r="KK20" s="36">
        <v>10</v>
      </c>
      <c r="KL20" s="36"/>
      <c r="KM20" s="36"/>
      <c r="KN20" s="36"/>
      <c r="KO20" s="36"/>
      <c r="KP20" s="36"/>
      <c r="KQ20" s="36"/>
      <c r="KR20" s="36"/>
      <c r="KS20" s="36"/>
      <c r="KT20" s="36"/>
      <c r="KU20" s="36"/>
      <c r="KV20" s="36"/>
      <c r="KW20" s="36"/>
      <c r="KX20" s="36"/>
      <c r="KY20" s="36">
        <v>550</v>
      </c>
    </row>
    <row r="21" spans="1:311" x14ac:dyDescent="0.35">
      <c r="A21" s="34" t="s">
        <v>7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>
        <v>250</v>
      </c>
      <c r="CC21" s="36">
        <v>250</v>
      </c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  <c r="DO21" s="36"/>
      <c r="DP21" s="36"/>
      <c r="DQ21" s="36"/>
      <c r="DR21" s="36"/>
      <c r="DS21" s="36"/>
      <c r="DT21" s="36"/>
      <c r="DU21" s="36"/>
      <c r="DV21" s="36"/>
      <c r="DW21" s="36"/>
      <c r="DX21" s="36"/>
      <c r="DY21" s="36"/>
      <c r="DZ21" s="36"/>
      <c r="EA21" s="36"/>
      <c r="EB21" s="36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36"/>
      <c r="EX21" s="36"/>
      <c r="EY21" s="36"/>
      <c r="EZ21" s="36"/>
      <c r="FA21" s="36"/>
      <c r="FB21" s="36"/>
      <c r="FC21" s="36"/>
      <c r="FD21" s="36"/>
      <c r="FE21" s="36"/>
      <c r="FF21" s="36"/>
      <c r="FG21" s="36"/>
      <c r="FH21" s="36"/>
      <c r="FI21" s="36"/>
      <c r="FJ21" s="36"/>
      <c r="FK21" s="36"/>
      <c r="FL21" s="36"/>
      <c r="FM21" s="36"/>
      <c r="FN21" s="36"/>
      <c r="FO21" s="36"/>
      <c r="FP21" s="36"/>
      <c r="FQ21" s="36"/>
      <c r="FR21" s="36"/>
      <c r="FS21" s="36"/>
      <c r="FT21" s="36"/>
      <c r="FU21" s="36"/>
      <c r="FV21" s="36"/>
      <c r="FW21" s="36"/>
      <c r="FX21" s="36"/>
      <c r="FY21" s="36"/>
      <c r="FZ21" s="36"/>
      <c r="GA21" s="36"/>
      <c r="GB21" s="36"/>
      <c r="GC21" s="36"/>
      <c r="GD21" s="36"/>
      <c r="GE21" s="36"/>
      <c r="GF21" s="36"/>
      <c r="GG21" s="36"/>
      <c r="GH21" s="36"/>
      <c r="GI21" s="36"/>
      <c r="GJ21" s="36"/>
      <c r="GK21" s="36"/>
      <c r="GL21" s="36"/>
      <c r="GM21" s="36"/>
      <c r="GN21" s="36"/>
      <c r="GO21" s="36"/>
      <c r="GP21" s="36"/>
      <c r="GQ21" s="36"/>
      <c r="GR21" s="36"/>
      <c r="GS21" s="36"/>
      <c r="GT21" s="36"/>
      <c r="GU21" s="36"/>
      <c r="GV21" s="36"/>
      <c r="GW21" s="36"/>
      <c r="GX21" s="36"/>
      <c r="GY21" s="36"/>
      <c r="GZ21" s="36"/>
      <c r="HA21" s="36"/>
      <c r="HB21" s="36"/>
      <c r="HC21" s="36"/>
      <c r="HD21" s="36"/>
      <c r="HE21" s="36"/>
      <c r="HF21" s="36"/>
      <c r="HG21" s="36"/>
      <c r="HH21" s="36"/>
      <c r="HI21" s="36"/>
      <c r="HJ21" s="36"/>
      <c r="HK21" s="36"/>
      <c r="HL21" s="36"/>
      <c r="HM21" s="36"/>
      <c r="HN21" s="36"/>
      <c r="HO21" s="36"/>
      <c r="HP21" s="36"/>
      <c r="HQ21" s="36"/>
      <c r="HR21" s="36"/>
      <c r="HS21" s="36"/>
      <c r="HT21" s="36"/>
      <c r="HU21" s="36"/>
      <c r="HV21" s="36"/>
      <c r="HW21" s="36"/>
      <c r="HX21" s="36"/>
      <c r="HY21" s="36"/>
      <c r="HZ21" s="36"/>
      <c r="IA21" s="36"/>
      <c r="IB21" s="36"/>
      <c r="IC21" s="36"/>
      <c r="ID21" s="36"/>
      <c r="IE21" s="36"/>
      <c r="IF21" s="36"/>
      <c r="IG21" s="36"/>
      <c r="IH21" s="36"/>
      <c r="II21" s="36"/>
      <c r="IJ21" s="36"/>
      <c r="IK21" s="36"/>
      <c r="IL21" s="36"/>
      <c r="IM21" s="36">
        <v>120</v>
      </c>
      <c r="IN21" s="36">
        <v>250</v>
      </c>
      <c r="IO21" s="36">
        <v>370</v>
      </c>
      <c r="IP21" s="36"/>
      <c r="IQ21" s="36"/>
      <c r="IR21" s="36"/>
      <c r="IS21" s="36"/>
      <c r="IT21" s="36"/>
      <c r="IU21" s="36"/>
      <c r="IV21" s="36"/>
      <c r="IW21" s="36"/>
      <c r="IX21" s="36"/>
      <c r="IY21" s="36"/>
      <c r="IZ21" s="36"/>
      <c r="JA21" s="36"/>
      <c r="JB21" s="36"/>
      <c r="JC21" s="36"/>
      <c r="JD21" s="36"/>
      <c r="JE21" s="36"/>
      <c r="JF21" s="36"/>
      <c r="JG21" s="36">
        <v>5</v>
      </c>
      <c r="JH21" s="36">
        <v>5</v>
      </c>
      <c r="JI21" s="36"/>
      <c r="JJ21" s="36"/>
      <c r="JK21" s="36"/>
      <c r="JL21" s="36"/>
      <c r="JM21" s="36"/>
      <c r="JN21" s="36"/>
      <c r="JO21" s="36">
        <v>120</v>
      </c>
      <c r="JP21" s="36">
        <v>120</v>
      </c>
      <c r="JQ21" s="36"/>
      <c r="JR21" s="36"/>
      <c r="JS21" s="36"/>
      <c r="JT21" s="36"/>
      <c r="JU21" s="36"/>
      <c r="JV21" s="36"/>
      <c r="JW21" s="36"/>
      <c r="JX21" s="36"/>
      <c r="JY21" s="36"/>
      <c r="JZ21" s="36"/>
      <c r="KA21" s="36"/>
      <c r="KB21" s="36"/>
      <c r="KC21" s="36"/>
      <c r="KD21" s="36"/>
      <c r="KE21" s="36"/>
      <c r="KF21" s="36"/>
      <c r="KG21" s="36"/>
      <c r="KH21" s="36"/>
      <c r="KI21" s="36"/>
      <c r="KJ21" s="36"/>
      <c r="KK21" s="36"/>
      <c r="KL21" s="36"/>
      <c r="KM21" s="36"/>
      <c r="KN21" s="36"/>
      <c r="KO21" s="36"/>
      <c r="KP21" s="36"/>
      <c r="KQ21" s="36"/>
      <c r="KR21" s="36"/>
      <c r="KS21" s="36"/>
      <c r="KT21" s="36"/>
      <c r="KU21" s="36"/>
      <c r="KV21" s="36"/>
      <c r="KW21" s="36"/>
      <c r="KX21" s="36"/>
      <c r="KY21" s="36">
        <v>745</v>
      </c>
    </row>
    <row r="22" spans="1:311" x14ac:dyDescent="0.35">
      <c r="A22" s="33" t="s">
        <v>68</v>
      </c>
      <c r="B22" s="36">
        <v>3</v>
      </c>
      <c r="C22" s="36">
        <v>250</v>
      </c>
      <c r="D22" s="36">
        <v>253</v>
      </c>
      <c r="E22" s="36">
        <v>3</v>
      </c>
      <c r="F22" s="36">
        <v>3</v>
      </c>
      <c r="G22" s="36">
        <v>250</v>
      </c>
      <c r="H22" s="36">
        <v>250</v>
      </c>
      <c r="I22" s="36">
        <v>10</v>
      </c>
      <c r="J22" s="36">
        <v>250</v>
      </c>
      <c r="K22" s="36">
        <v>260</v>
      </c>
      <c r="L22" s="36">
        <v>120</v>
      </c>
      <c r="M22" s="36">
        <v>250</v>
      </c>
      <c r="N22" s="36">
        <v>370</v>
      </c>
      <c r="O22" s="36">
        <v>260</v>
      </c>
      <c r="P22" s="36">
        <v>260</v>
      </c>
      <c r="Q22" s="36">
        <v>260</v>
      </c>
      <c r="R22" s="36">
        <v>260</v>
      </c>
      <c r="S22" s="36">
        <v>5</v>
      </c>
      <c r="T22" s="36">
        <v>5</v>
      </c>
      <c r="U22" s="36">
        <v>3</v>
      </c>
      <c r="V22" s="36">
        <v>3</v>
      </c>
      <c r="W22" s="36">
        <v>5</v>
      </c>
      <c r="X22" s="36">
        <v>5</v>
      </c>
      <c r="Y22" s="36">
        <v>120</v>
      </c>
      <c r="Z22" s="36">
        <v>260</v>
      </c>
      <c r="AA22" s="36">
        <v>380</v>
      </c>
      <c r="AB22" s="36">
        <v>5</v>
      </c>
      <c r="AC22" s="36">
        <v>120</v>
      </c>
      <c r="AD22" s="36">
        <v>125</v>
      </c>
      <c r="AE22" s="36">
        <v>250</v>
      </c>
      <c r="AF22" s="36">
        <v>250</v>
      </c>
      <c r="AG22" s="36">
        <v>3</v>
      </c>
      <c r="AH22" s="36">
        <v>10</v>
      </c>
      <c r="AI22" s="36">
        <v>13</v>
      </c>
      <c r="AJ22" s="36">
        <v>20</v>
      </c>
      <c r="AK22" s="36">
        <v>20</v>
      </c>
      <c r="AL22" s="36">
        <v>3</v>
      </c>
      <c r="AM22" s="36">
        <v>10</v>
      </c>
      <c r="AN22" s="36">
        <v>120</v>
      </c>
      <c r="AO22" s="36">
        <v>133</v>
      </c>
      <c r="AP22" s="36">
        <v>3</v>
      </c>
      <c r="AQ22" s="36">
        <v>3</v>
      </c>
      <c r="AR22" s="36">
        <v>3</v>
      </c>
      <c r="AS22" s="36">
        <v>250</v>
      </c>
      <c r="AT22" s="36">
        <v>253</v>
      </c>
      <c r="AU22" s="36">
        <v>120</v>
      </c>
      <c r="AV22" s="36">
        <v>120</v>
      </c>
      <c r="AW22" s="36">
        <v>10</v>
      </c>
      <c r="AX22" s="36">
        <v>10</v>
      </c>
      <c r="AY22" s="36">
        <v>120</v>
      </c>
      <c r="AZ22" s="36">
        <v>120</v>
      </c>
      <c r="BA22" s="36">
        <v>250</v>
      </c>
      <c r="BB22" s="36">
        <v>250</v>
      </c>
      <c r="BC22" s="36">
        <v>120</v>
      </c>
      <c r="BD22" s="36">
        <v>120</v>
      </c>
      <c r="BE22" s="36">
        <v>120</v>
      </c>
      <c r="BF22" s="36">
        <v>120</v>
      </c>
      <c r="BG22" s="36">
        <v>5</v>
      </c>
      <c r="BH22" s="36">
        <v>120</v>
      </c>
      <c r="BI22" s="36">
        <v>125</v>
      </c>
      <c r="BJ22" s="36">
        <v>10</v>
      </c>
      <c r="BK22" s="36">
        <v>260</v>
      </c>
      <c r="BL22" s="36">
        <v>270</v>
      </c>
      <c r="BM22" s="36">
        <v>10</v>
      </c>
      <c r="BN22" s="36">
        <v>120</v>
      </c>
      <c r="BO22" s="36">
        <v>130</v>
      </c>
      <c r="BP22" s="36">
        <v>5</v>
      </c>
      <c r="BQ22" s="36">
        <v>5</v>
      </c>
      <c r="BR22" s="36">
        <v>10</v>
      </c>
      <c r="BS22" s="36">
        <v>260</v>
      </c>
      <c r="BT22" s="36">
        <v>270</v>
      </c>
      <c r="BU22" s="36">
        <v>120</v>
      </c>
      <c r="BV22" s="36">
        <v>120</v>
      </c>
      <c r="BW22" s="36">
        <v>3</v>
      </c>
      <c r="BX22" s="36">
        <v>10</v>
      </c>
      <c r="BY22" s="36">
        <v>13</v>
      </c>
      <c r="BZ22" s="36">
        <v>10</v>
      </c>
      <c r="CA22" s="36">
        <v>10</v>
      </c>
      <c r="CB22" s="36">
        <v>250</v>
      </c>
      <c r="CC22" s="36">
        <v>250</v>
      </c>
      <c r="CD22" s="36">
        <v>10</v>
      </c>
      <c r="CE22" s="36">
        <v>120</v>
      </c>
      <c r="CF22" s="36">
        <v>130</v>
      </c>
      <c r="CG22" s="36">
        <v>3</v>
      </c>
      <c r="CH22" s="36">
        <v>3</v>
      </c>
      <c r="CI22" s="36">
        <v>3</v>
      </c>
      <c r="CJ22" s="36">
        <v>3</v>
      </c>
      <c r="CK22" s="36">
        <v>10</v>
      </c>
      <c r="CL22" s="36">
        <v>10</v>
      </c>
      <c r="CM22" s="36">
        <v>260</v>
      </c>
      <c r="CN22" s="36">
        <v>260</v>
      </c>
      <c r="CO22" s="36">
        <v>260</v>
      </c>
      <c r="CP22" s="36">
        <v>260</v>
      </c>
      <c r="CQ22" s="36">
        <v>260</v>
      </c>
      <c r="CR22" s="36">
        <v>260</v>
      </c>
      <c r="CS22" s="36">
        <v>250</v>
      </c>
      <c r="CT22" s="36">
        <v>250</v>
      </c>
      <c r="CU22" s="36">
        <v>3</v>
      </c>
      <c r="CV22" s="36">
        <v>3</v>
      </c>
      <c r="CW22" s="36">
        <v>3</v>
      </c>
      <c r="CX22" s="36">
        <v>3</v>
      </c>
      <c r="CY22" s="36">
        <v>10</v>
      </c>
      <c r="CZ22" s="36">
        <v>10</v>
      </c>
      <c r="DA22" s="36">
        <v>120</v>
      </c>
      <c r="DB22" s="36">
        <v>120</v>
      </c>
      <c r="DC22" s="36">
        <v>5</v>
      </c>
      <c r="DD22" s="36">
        <v>5</v>
      </c>
      <c r="DE22" s="36">
        <v>10</v>
      </c>
      <c r="DF22" s="36">
        <v>250</v>
      </c>
      <c r="DG22" s="36">
        <v>260</v>
      </c>
      <c r="DH22" s="36">
        <v>5</v>
      </c>
      <c r="DI22" s="36">
        <v>260</v>
      </c>
      <c r="DJ22" s="36">
        <v>265</v>
      </c>
      <c r="DK22" s="36">
        <v>5</v>
      </c>
      <c r="DL22" s="36">
        <v>5</v>
      </c>
      <c r="DM22" s="36">
        <v>3</v>
      </c>
      <c r="DN22" s="36">
        <v>10</v>
      </c>
      <c r="DO22" s="36">
        <v>13</v>
      </c>
      <c r="DP22" s="36">
        <v>120</v>
      </c>
      <c r="DQ22" s="36">
        <v>250</v>
      </c>
      <c r="DR22" s="36">
        <v>370</v>
      </c>
      <c r="DS22" s="36">
        <v>10</v>
      </c>
      <c r="DT22" s="36">
        <v>260</v>
      </c>
      <c r="DU22" s="36">
        <v>270</v>
      </c>
      <c r="DV22" s="36">
        <v>250</v>
      </c>
      <c r="DW22" s="36">
        <v>250</v>
      </c>
      <c r="DX22" s="36">
        <v>250</v>
      </c>
      <c r="DY22" s="36">
        <v>250</v>
      </c>
      <c r="DZ22" s="36">
        <v>5</v>
      </c>
      <c r="EA22" s="36">
        <v>5</v>
      </c>
      <c r="EB22" s="36">
        <v>260</v>
      </c>
      <c r="EC22" s="36">
        <v>260</v>
      </c>
      <c r="ED22" s="36">
        <v>10</v>
      </c>
      <c r="EE22" s="36">
        <v>250</v>
      </c>
      <c r="EF22" s="36">
        <v>260</v>
      </c>
      <c r="EG22" s="36">
        <v>5</v>
      </c>
      <c r="EH22" s="36">
        <v>260</v>
      </c>
      <c r="EI22" s="36">
        <v>265</v>
      </c>
      <c r="EJ22" s="36">
        <v>10</v>
      </c>
      <c r="EK22" s="36">
        <v>10</v>
      </c>
      <c r="EL22" s="36">
        <v>120</v>
      </c>
      <c r="EM22" s="36">
        <v>120</v>
      </c>
      <c r="EN22" s="36">
        <v>3</v>
      </c>
      <c r="EO22" s="36">
        <v>3</v>
      </c>
      <c r="EP22" s="36">
        <v>10</v>
      </c>
      <c r="EQ22" s="36">
        <v>250</v>
      </c>
      <c r="ER22" s="36">
        <v>260</v>
      </c>
      <c r="ES22" s="36">
        <v>250</v>
      </c>
      <c r="ET22" s="36">
        <v>250</v>
      </c>
      <c r="EU22" s="36">
        <v>3</v>
      </c>
      <c r="EV22" s="36">
        <v>3</v>
      </c>
      <c r="EW22" s="36">
        <v>5</v>
      </c>
      <c r="EX22" s="36">
        <v>5</v>
      </c>
      <c r="EY22" s="36">
        <v>5</v>
      </c>
      <c r="EZ22" s="36">
        <v>5</v>
      </c>
      <c r="FA22" s="36">
        <v>5</v>
      </c>
      <c r="FB22" s="36">
        <v>10</v>
      </c>
      <c r="FC22" s="36">
        <v>15</v>
      </c>
      <c r="FD22" s="36">
        <v>10</v>
      </c>
      <c r="FE22" s="36">
        <v>10</v>
      </c>
      <c r="FF22" s="36">
        <v>5</v>
      </c>
      <c r="FG22" s="36">
        <v>260</v>
      </c>
      <c r="FH22" s="36">
        <v>265</v>
      </c>
      <c r="FI22" s="36">
        <v>10</v>
      </c>
      <c r="FJ22" s="36">
        <v>260</v>
      </c>
      <c r="FK22" s="36">
        <v>270</v>
      </c>
      <c r="FL22" s="36">
        <v>5</v>
      </c>
      <c r="FM22" s="36">
        <v>10</v>
      </c>
      <c r="FN22" s="36">
        <v>15</v>
      </c>
      <c r="FO22" s="36">
        <v>10</v>
      </c>
      <c r="FP22" s="36">
        <v>10</v>
      </c>
      <c r="FQ22" s="36">
        <v>260</v>
      </c>
      <c r="FR22" s="36">
        <v>260</v>
      </c>
      <c r="FS22" s="36">
        <v>10</v>
      </c>
      <c r="FT22" s="36">
        <v>10</v>
      </c>
      <c r="FU22" s="36">
        <v>260</v>
      </c>
      <c r="FV22" s="36">
        <v>260</v>
      </c>
      <c r="FW22" s="36">
        <v>10</v>
      </c>
      <c r="FX22" s="36">
        <v>10</v>
      </c>
      <c r="FY22" s="36">
        <v>5</v>
      </c>
      <c r="FZ22" s="36">
        <v>5</v>
      </c>
      <c r="GA22" s="36">
        <v>10</v>
      </c>
      <c r="GB22" s="36">
        <v>10</v>
      </c>
      <c r="GC22" s="36">
        <v>5</v>
      </c>
      <c r="GD22" s="36">
        <v>5</v>
      </c>
      <c r="GE22" s="36">
        <v>3</v>
      </c>
      <c r="GF22" s="36">
        <v>3</v>
      </c>
      <c r="GG22" s="36">
        <v>5</v>
      </c>
      <c r="GH22" s="36">
        <v>5</v>
      </c>
      <c r="GI22" s="36">
        <v>250</v>
      </c>
      <c r="GJ22" s="36">
        <v>260</v>
      </c>
      <c r="GK22" s="36">
        <v>510</v>
      </c>
      <c r="GL22" s="36">
        <v>120</v>
      </c>
      <c r="GM22" s="36">
        <v>120</v>
      </c>
      <c r="GN22" s="36">
        <v>10</v>
      </c>
      <c r="GO22" s="36">
        <v>10</v>
      </c>
      <c r="GP22" s="36">
        <v>10</v>
      </c>
      <c r="GQ22" s="36">
        <v>10</v>
      </c>
      <c r="GR22" s="36">
        <v>250</v>
      </c>
      <c r="GS22" s="36">
        <v>250</v>
      </c>
      <c r="GT22" s="36">
        <v>10</v>
      </c>
      <c r="GU22" s="36">
        <v>250</v>
      </c>
      <c r="GV22" s="36">
        <v>260</v>
      </c>
      <c r="GW22" s="36">
        <v>10</v>
      </c>
      <c r="GX22" s="36">
        <v>10</v>
      </c>
      <c r="GY22" s="36">
        <v>260</v>
      </c>
      <c r="GZ22" s="36">
        <v>260</v>
      </c>
      <c r="HA22" s="36">
        <v>10</v>
      </c>
      <c r="HB22" s="36">
        <v>10</v>
      </c>
      <c r="HC22" s="36">
        <v>10</v>
      </c>
      <c r="HD22" s="36">
        <v>10</v>
      </c>
      <c r="HE22" s="36">
        <v>260</v>
      </c>
      <c r="HF22" s="36">
        <v>260</v>
      </c>
      <c r="HG22" s="36">
        <v>120</v>
      </c>
      <c r="HH22" s="36">
        <v>260</v>
      </c>
      <c r="HI22" s="36">
        <v>380</v>
      </c>
      <c r="HJ22" s="36">
        <v>120</v>
      </c>
      <c r="HK22" s="36">
        <v>120</v>
      </c>
      <c r="HL22" s="36">
        <v>10</v>
      </c>
      <c r="HM22" s="36">
        <v>10</v>
      </c>
      <c r="HN22" s="36">
        <v>10</v>
      </c>
      <c r="HO22" s="36">
        <v>10</v>
      </c>
      <c r="HP22" s="36">
        <v>10</v>
      </c>
      <c r="HQ22" s="36">
        <v>10</v>
      </c>
      <c r="HR22" s="36">
        <v>3</v>
      </c>
      <c r="HS22" s="36">
        <v>10</v>
      </c>
      <c r="HT22" s="36">
        <v>120</v>
      </c>
      <c r="HU22" s="36">
        <v>133</v>
      </c>
      <c r="HV22" s="36">
        <v>10</v>
      </c>
      <c r="HW22" s="36">
        <v>10</v>
      </c>
      <c r="HX22" s="36">
        <v>10</v>
      </c>
      <c r="HY22" s="36">
        <v>10</v>
      </c>
      <c r="HZ22" s="36">
        <v>10</v>
      </c>
      <c r="IA22" s="36">
        <v>10</v>
      </c>
      <c r="IB22" s="36">
        <v>10</v>
      </c>
      <c r="IC22" s="36">
        <v>250</v>
      </c>
      <c r="ID22" s="36">
        <v>260</v>
      </c>
      <c r="IE22" s="36">
        <v>250</v>
      </c>
      <c r="IF22" s="36">
        <v>250</v>
      </c>
      <c r="IG22" s="36">
        <v>10</v>
      </c>
      <c r="IH22" s="36">
        <v>10</v>
      </c>
      <c r="II22" s="36">
        <v>250</v>
      </c>
      <c r="IJ22" s="36">
        <v>250</v>
      </c>
      <c r="IK22" s="36">
        <v>10</v>
      </c>
      <c r="IL22" s="36">
        <v>10</v>
      </c>
      <c r="IM22" s="36">
        <v>120</v>
      </c>
      <c r="IN22" s="36">
        <v>250</v>
      </c>
      <c r="IO22" s="36">
        <v>370</v>
      </c>
      <c r="IP22" s="36">
        <v>250</v>
      </c>
      <c r="IQ22" s="36">
        <v>250</v>
      </c>
      <c r="IR22" s="36">
        <v>3</v>
      </c>
      <c r="IS22" s="36">
        <v>10</v>
      </c>
      <c r="IT22" s="36">
        <v>13</v>
      </c>
      <c r="IU22" s="36">
        <v>10</v>
      </c>
      <c r="IV22" s="36">
        <v>10</v>
      </c>
      <c r="IW22" s="36">
        <v>10</v>
      </c>
      <c r="IX22" s="36">
        <v>10</v>
      </c>
      <c r="IY22" s="36">
        <v>3</v>
      </c>
      <c r="IZ22" s="36">
        <v>3</v>
      </c>
      <c r="JA22" s="36">
        <v>250</v>
      </c>
      <c r="JB22" s="36">
        <v>250</v>
      </c>
      <c r="JC22" s="36">
        <v>120</v>
      </c>
      <c r="JD22" s="36">
        <v>120</v>
      </c>
      <c r="JE22" s="36">
        <v>10</v>
      </c>
      <c r="JF22" s="36">
        <v>10</v>
      </c>
      <c r="JG22" s="36">
        <v>5</v>
      </c>
      <c r="JH22" s="36">
        <v>5</v>
      </c>
      <c r="JI22" s="36">
        <v>5</v>
      </c>
      <c r="JJ22" s="36">
        <v>5</v>
      </c>
      <c r="JK22" s="36">
        <v>120</v>
      </c>
      <c r="JL22" s="36">
        <v>120</v>
      </c>
      <c r="JM22" s="36">
        <v>260</v>
      </c>
      <c r="JN22" s="36">
        <v>260</v>
      </c>
      <c r="JO22" s="36">
        <v>120</v>
      </c>
      <c r="JP22" s="36">
        <v>120</v>
      </c>
      <c r="JQ22" s="36">
        <v>120</v>
      </c>
      <c r="JR22" s="36">
        <v>120</v>
      </c>
      <c r="JS22" s="36">
        <v>120</v>
      </c>
      <c r="JT22" s="36">
        <v>120</v>
      </c>
      <c r="JU22" s="36">
        <v>250</v>
      </c>
      <c r="JV22" s="36">
        <v>250</v>
      </c>
      <c r="JW22" s="36">
        <v>3</v>
      </c>
      <c r="JX22" s="36">
        <v>3</v>
      </c>
      <c r="JY22" s="36">
        <v>260</v>
      </c>
      <c r="JZ22" s="36">
        <v>260</v>
      </c>
      <c r="KA22" s="36">
        <v>10</v>
      </c>
      <c r="KB22" s="36">
        <v>10</v>
      </c>
      <c r="KC22" s="36">
        <v>120</v>
      </c>
      <c r="KD22" s="36">
        <v>120</v>
      </c>
      <c r="KE22" s="36">
        <v>3</v>
      </c>
      <c r="KF22" s="36">
        <v>3</v>
      </c>
      <c r="KG22" s="36">
        <v>3</v>
      </c>
      <c r="KH22" s="36">
        <v>5</v>
      </c>
      <c r="KI22" s="36">
        <v>8</v>
      </c>
      <c r="KJ22" s="36">
        <v>10</v>
      </c>
      <c r="KK22" s="36">
        <v>10</v>
      </c>
      <c r="KL22" s="36">
        <v>250</v>
      </c>
      <c r="KM22" s="36">
        <v>250</v>
      </c>
      <c r="KN22" s="36">
        <v>250</v>
      </c>
      <c r="KO22" s="36">
        <v>250</v>
      </c>
      <c r="KP22" s="36">
        <v>120</v>
      </c>
      <c r="KQ22" s="36">
        <v>260</v>
      </c>
      <c r="KR22" s="36">
        <v>380</v>
      </c>
      <c r="KS22" s="36">
        <v>5</v>
      </c>
      <c r="KT22" s="36">
        <v>10</v>
      </c>
      <c r="KU22" s="36">
        <v>15</v>
      </c>
      <c r="KV22" s="36">
        <v>3</v>
      </c>
      <c r="KW22" s="36">
        <v>5</v>
      </c>
      <c r="KX22" s="36">
        <v>8</v>
      </c>
      <c r="KY22" s="36">
        <v>16914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3CCA8-1820-4531-9CC9-3C81E00C164B}">
  <sheetPr codeName="Sheet4"/>
  <dimension ref="A1:D22"/>
  <sheetViews>
    <sheetView topLeftCell="A7" zoomScale="115" zoomScaleNormal="115" workbookViewId="0">
      <selection activeCell="E9" sqref="E9"/>
    </sheetView>
  </sheetViews>
  <sheetFormatPr defaultRowHeight="14.5" x14ac:dyDescent="0.35"/>
  <cols>
    <col min="3" max="3" width="10" style="16" customWidth="1"/>
    <col min="4" max="4" width="9.6328125" customWidth="1"/>
  </cols>
  <sheetData>
    <row r="1" spans="1:3" s="10" customFormat="1" x14ac:dyDescent="0.35">
      <c r="A1" s="10" t="s">
        <v>50</v>
      </c>
      <c r="B1" s="10" t="s">
        <v>51</v>
      </c>
      <c r="C1" s="15" t="s">
        <v>52</v>
      </c>
    </row>
    <row r="2" spans="1:3" x14ac:dyDescent="0.35">
      <c r="A2" s="17" t="s">
        <v>53</v>
      </c>
      <c r="B2" s="17">
        <v>10000</v>
      </c>
      <c r="C2" s="18">
        <v>100</v>
      </c>
    </row>
    <row r="3" spans="1:3" s="17" customFormat="1" x14ac:dyDescent="0.35">
      <c r="A3" t="s">
        <v>63</v>
      </c>
      <c r="B3">
        <f>B2*1.1</f>
        <v>11000</v>
      </c>
      <c r="C3" s="16">
        <f>C2*1.1</f>
        <v>110.00000000000001</v>
      </c>
    </row>
    <row r="4" spans="1:3" s="19" customFormat="1" x14ac:dyDescent="0.35">
      <c r="A4" t="s">
        <v>62</v>
      </c>
      <c r="B4">
        <f>B3*1.1</f>
        <v>12100.000000000002</v>
      </c>
      <c r="C4" s="16">
        <f>C3*1.1</f>
        <v>121.00000000000003</v>
      </c>
    </row>
    <row r="5" spans="1:3" x14ac:dyDescent="0.35">
      <c r="A5" t="s">
        <v>61</v>
      </c>
      <c r="B5">
        <f>B4*1.1</f>
        <v>13310.000000000004</v>
      </c>
      <c r="C5" s="16">
        <f>C4*1.1</f>
        <v>133.10000000000005</v>
      </c>
    </row>
    <row r="6" spans="1:3" x14ac:dyDescent="0.35">
      <c r="A6" t="s">
        <v>60</v>
      </c>
      <c r="B6">
        <f>B5*1.1</f>
        <v>14641.000000000005</v>
      </c>
      <c r="C6" s="16">
        <f>C5*1.1</f>
        <v>146.41000000000008</v>
      </c>
    </row>
    <row r="7" spans="1:3" x14ac:dyDescent="0.35">
      <c r="A7" s="17" t="s">
        <v>59</v>
      </c>
      <c r="B7" s="17">
        <f>B6*1.1</f>
        <v>16105.100000000008</v>
      </c>
      <c r="C7" s="18">
        <f>C6*1.1</f>
        <v>161.0510000000001</v>
      </c>
    </row>
    <row r="8" spans="1:3" x14ac:dyDescent="0.35">
      <c r="A8" t="s">
        <v>58</v>
      </c>
      <c r="B8">
        <f>B7*1.1</f>
        <v>17715.610000000011</v>
      </c>
      <c r="C8" s="16">
        <f>C7*1.1</f>
        <v>177.15610000000012</v>
      </c>
    </row>
    <row r="9" spans="1:3" x14ac:dyDescent="0.35">
      <c r="A9" t="s">
        <v>57</v>
      </c>
      <c r="B9">
        <f>B8*1.1</f>
        <v>19487.171000000013</v>
      </c>
      <c r="C9" s="16">
        <f>C8*1.1</f>
        <v>194.87171000000015</v>
      </c>
    </row>
    <row r="10" spans="1:3" x14ac:dyDescent="0.35">
      <c r="A10" t="s">
        <v>25</v>
      </c>
      <c r="B10">
        <f>B9*1.1</f>
        <v>21435.888100000015</v>
      </c>
      <c r="C10" s="16">
        <f>C9*1.1</f>
        <v>214.3588810000002</v>
      </c>
    </row>
    <row r="11" spans="1:3" x14ac:dyDescent="0.35">
      <c r="A11" t="s">
        <v>56</v>
      </c>
      <c r="B11">
        <f>B10*1.1</f>
        <v>23579.476910000019</v>
      </c>
      <c r="C11" s="16">
        <f>C10*1.1</f>
        <v>235.79476910000022</v>
      </c>
    </row>
    <row r="12" spans="1:3" x14ac:dyDescent="0.35">
      <c r="A12" t="s">
        <v>55</v>
      </c>
      <c r="B12">
        <f>B11*1.1</f>
        <v>25937.424601000024</v>
      </c>
      <c r="C12" s="16">
        <f>C11*1.1</f>
        <v>259.37424601000026</v>
      </c>
    </row>
    <row r="13" spans="1:3" x14ac:dyDescent="0.35">
      <c r="A13" s="19" t="s">
        <v>54</v>
      </c>
      <c r="B13" s="19">
        <f>B12*1.1</f>
        <v>28531.16706110003</v>
      </c>
      <c r="C13" s="20">
        <f>C12*1.1</f>
        <v>285.3116706110003</v>
      </c>
    </row>
    <row r="21" spans="3:4" x14ac:dyDescent="0.35">
      <c r="C21" s="16" t="s">
        <v>212</v>
      </c>
      <c r="D21" t="s">
        <v>213</v>
      </c>
    </row>
    <row r="22" spans="3:4" x14ac:dyDescent="0.35">
      <c r="C22" s="16" t="s">
        <v>211</v>
      </c>
      <c r="D22" t="s">
        <v>211</v>
      </c>
    </row>
  </sheetData>
  <phoneticPr fontId="5" type="noConversion"/>
  <conditionalFormatting sqref="B1:B104857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:C20 C22:C1048576">
    <cfRule type="cellIs" dxfId="4" priority="2" operator="greaterThan">
      <formula>200</formula>
    </cfRule>
  </conditionalFormatting>
  <conditionalFormatting sqref="C21">
    <cfRule type="cellIs" dxfId="3" priority="1" operator="greaterThan">
      <formula>200</formula>
    </cfRule>
  </conditionalFormatting>
  <pageMargins left="0.7" right="0.7" top="0.75" bottom="0.75" header="0.3" footer="0.3"/>
  <pageSetup orientation="portrait" r:id="rId1"/>
  <drawing r:id="rId2"/>
  <legacyDrawing r:id="rId3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00F9-4D4C-4A4E-8997-4D5F1D242F58}">
  <sheetPr codeName="Sheet5"/>
  <dimension ref="A3:C16"/>
  <sheetViews>
    <sheetView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13.7265625" bestFit="1" customWidth="1"/>
    <col min="3" max="3" width="11.81640625" bestFit="1" customWidth="1"/>
  </cols>
  <sheetData>
    <row r="3" spans="1:3" x14ac:dyDescent="0.35">
      <c r="A3" s="32" t="s">
        <v>70</v>
      </c>
      <c r="B3" t="s">
        <v>65</v>
      </c>
      <c r="C3" t="s">
        <v>71</v>
      </c>
    </row>
    <row r="4" spans="1:3" x14ac:dyDescent="0.35">
      <c r="A4" s="33" t="s">
        <v>53</v>
      </c>
      <c r="B4" s="16">
        <v>100</v>
      </c>
      <c r="C4" s="31">
        <v>10000</v>
      </c>
    </row>
    <row r="5" spans="1:3" x14ac:dyDescent="0.35">
      <c r="A5" s="33" t="s">
        <v>54</v>
      </c>
      <c r="B5" s="16">
        <v>285</v>
      </c>
      <c r="C5" s="31">
        <v>28531.17</v>
      </c>
    </row>
    <row r="6" spans="1:3" x14ac:dyDescent="0.35">
      <c r="A6" s="33" t="s">
        <v>55</v>
      </c>
      <c r="B6" s="16">
        <v>259.37424601000015</v>
      </c>
      <c r="C6" s="31">
        <v>25937.424601000024</v>
      </c>
    </row>
    <row r="7" spans="1:3" x14ac:dyDescent="0.35">
      <c r="A7" s="33" t="s">
        <v>56</v>
      </c>
      <c r="B7" s="16">
        <v>235.79476910000014</v>
      </c>
      <c r="C7" s="31">
        <v>23579.476910000019</v>
      </c>
    </row>
    <row r="8" spans="1:3" x14ac:dyDescent="0.35">
      <c r="A8" s="33" t="s">
        <v>25</v>
      </c>
      <c r="B8" s="16">
        <v>214.35888100000011</v>
      </c>
      <c r="C8" s="31">
        <v>21435.888100000015</v>
      </c>
    </row>
    <row r="9" spans="1:3" x14ac:dyDescent="0.35">
      <c r="A9" s="33" t="s">
        <v>57</v>
      </c>
      <c r="B9" s="16">
        <v>194.87171000000009</v>
      </c>
      <c r="C9" s="31">
        <v>19487.171000000013</v>
      </c>
    </row>
    <row r="10" spans="1:3" x14ac:dyDescent="0.35">
      <c r="A10" s="33" t="s">
        <v>58</v>
      </c>
      <c r="B10" s="16">
        <v>177.15610000000007</v>
      </c>
      <c r="C10" s="31">
        <v>17715.610000000011</v>
      </c>
    </row>
    <row r="11" spans="1:3" x14ac:dyDescent="0.35">
      <c r="A11" s="33" t="s">
        <v>59</v>
      </c>
      <c r="B11" s="16">
        <v>220</v>
      </c>
      <c r="C11" s="31">
        <v>22000</v>
      </c>
    </row>
    <row r="12" spans="1:3" x14ac:dyDescent="0.35">
      <c r="A12" s="33" t="s">
        <v>60</v>
      </c>
      <c r="B12" s="16">
        <v>161.05100000000004</v>
      </c>
      <c r="C12" s="31">
        <v>16105.100000000008</v>
      </c>
    </row>
    <row r="13" spans="1:3" x14ac:dyDescent="0.35">
      <c r="A13" s="33" t="s">
        <v>61</v>
      </c>
      <c r="B13" s="16">
        <v>146.41000000000003</v>
      </c>
      <c r="C13" s="31">
        <v>14641.000000000005</v>
      </c>
    </row>
    <row r="14" spans="1:3" x14ac:dyDescent="0.35">
      <c r="A14" s="33" t="s">
        <v>62</v>
      </c>
      <c r="B14" s="16">
        <v>133.10000000000002</v>
      </c>
      <c r="C14" s="31">
        <v>13310.000000000004</v>
      </c>
    </row>
    <row r="15" spans="1:3" x14ac:dyDescent="0.35">
      <c r="A15" s="33" t="s">
        <v>63</v>
      </c>
      <c r="B15" s="16">
        <v>121.00000000000001</v>
      </c>
      <c r="C15" s="31">
        <v>12100.000000000002</v>
      </c>
    </row>
    <row r="16" spans="1:3" x14ac:dyDescent="0.35">
      <c r="A16" s="33" t="s">
        <v>68</v>
      </c>
      <c r="B16" s="16">
        <v>2248.1167061100009</v>
      </c>
      <c r="C16" s="31">
        <v>224842.84061100008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AFDA6-4669-4CF5-826E-EE91BEDB3B65}">
  <sheetPr codeName="Sheet6"/>
  <dimension ref="A1:C14"/>
  <sheetViews>
    <sheetView tabSelected="1" workbookViewId="0">
      <selection activeCell="M14" sqref="M14"/>
    </sheetView>
  </sheetViews>
  <sheetFormatPr defaultRowHeight="14.5" x14ac:dyDescent="0.35"/>
  <sheetData>
    <row r="1" spans="1:3" s="10" customFormat="1" x14ac:dyDescent="0.35">
      <c r="A1" s="10" t="s">
        <v>50</v>
      </c>
      <c r="B1" s="10" t="s">
        <v>64</v>
      </c>
      <c r="C1" s="10" t="s">
        <v>52</v>
      </c>
    </row>
    <row r="2" spans="1:3" x14ac:dyDescent="0.35">
      <c r="A2" s="29" t="s">
        <v>53</v>
      </c>
      <c r="B2" s="29">
        <v>10000</v>
      </c>
      <c r="C2" s="30">
        <v>100</v>
      </c>
    </row>
    <row r="3" spans="1:3" x14ac:dyDescent="0.35">
      <c r="A3" s="21" t="s">
        <v>59</v>
      </c>
      <c r="B3" s="22">
        <f>B2*1.1</f>
        <v>11000</v>
      </c>
      <c r="C3" s="23">
        <f>C2*1.1</f>
        <v>110.00000000000001</v>
      </c>
    </row>
    <row r="4" spans="1:3" x14ac:dyDescent="0.35">
      <c r="A4" s="21" t="s">
        <v>59</v>
      </c>
      <c r="B4" s="22">
        <v>11000</v>
      </c>
      <c r="C4" s="23">
        <v>110</v>
      </c>
    </row>
    <row r="5" spans="1:3" x14ac:dyDescent="0.35">
      <c r="A5" s="11" t="s">
        <v>63</v>
      </c>
      <c r="B5" s="12">
        <f>B4*1.1</f>
        <v>12100.000000000002</v>
      </c>
      <c r="C5" s="28">
        <f>C4*1.1</f>
        <v>121.00000000000001</v>
      </c>
    </row>
    <row r="6" spans="1:3" x14ac:dyDescent="0.35">
      <c r="A6" s="13" t="s">
        <v>62</v>
      </c>
      <c r="B6" s="14">
        <f>B5*1.1</f>
        <v>13310.000000000004</v>
      </c>
      <c r="C6" s="27">
        <f>C5*1.1</f>
        <v>133.10000000000002</v>
      </c>
    </row>
    <row r="7" spans="1:3" x14ac:dyDescent="0.35">
      <c r="A7" s="11" t="s">
        <v>61</v>
      </c>
      <c r="B7" s="12">
        <f>B6*1.1</f>
        <v>14641.000000000005</v>
      </c>
      <c r="C7" s="28">
        <f>C6*1.1</f>
        <v>146.41000000000003</v>
      </c>
    </row>
    <row r="8" spans="1:3" x14ac:dyDescent="0.35">
      <c r="A8" s="13" t="s">
        <v>60</v>
      </c>
      <c r="B8" s="14">
        <f>B7*1.1</f>
        <v>16105.100000000008</v>
      </c>
      <c r="C8" s="27">
        <f>C7*1.1</f>
        <v>161.05100000000004</v>
      </c>
    </row>
    <row r="9" spans="1:3" x14ac:dyDescent="0.35">
      <c r="A9" s="13" t="s">
        <v>58</v>
      </c>
      <c r="B9" s="14">
        <f>B8*1.1</f>
        <v>17715.610000000011</v>
      </c>
      <c r="C9" s="27">
        <f>C8*1.1</f>
        <v>177.15610000000007</v>
      </c>
    </row>
    <row r="10" spans="1:3" x14ac:dyDescent="0.35">
      <c r="A10" s="11" t="s">
        <v>57</v>
      </c>
      <c r="B10" s="12">
        <f>B9*1.1</f>
        <v>19487.171000000013</v>
      </c>
      <c r="C10" s="28">
        <f>C9*1.1</f>
        <v>194.87171000000009</v>
      </c>
    </row>
    <row r="11" spans="1:3" x14ac:dyDescent="0.35">
      <c r="A11" s="13" t="s">
        <v>25</v>
      </c>
      <c r="B11" s="14">
        <f>B10*1.1</f>
        <v>21435.888100000015</v>
      </c>
      <c r="C11" s="27">
        <f>C10*1.1</f>
        <v>214.35888100000011</v>
      </c>
    </row>
    <row r="12" spans="1:3" x14ac:dyDescent="0.35">
      <c r="A12" s="11" t="s">
        <v>56</v>
      </c>
      <c r="B12" s="12">
        <f>B11*1.1</f>
        <v>23579.476910000019</v>
      </c>
      <c r="C12" s="28">
        <f>C11*1.1</f>
        <v>235.79476910000014</v>
      </c>
    </row>
    <row r="13" spans="1:3" x14ac:dyDescent="0.35">
      <c r="A13" s="13" t="s">
        <v>55</v>
      </c>
      <c r="B13" s="14">
        <f>B12*1.1</f>
        <v>25937.424601000024</v>
      </c>
      <c r="C13" s="27">
        <f>C12*1.1</f>
        <v>259.37424601000015</v>
      </c>
    </row>
    <row r="14" spans="1:3" x14ac:dyDescent="0.35">
      <c r="A14" s="24" t="s">
        <v>54</v>
      </c>
      <c r="B14" s="25">
        <v>28531.17</v>
      </c>
      <c r="C14" s="26">
        <v>285</v>
      </c>
    </row>
  </sheetData>
  <autoFilter ref="A1:C16" xr:uid="{C45AFDA6-4669-4CF5-826E-EE91BEDB3B65}">
    <sortState xmlns:xlrd2="http://schemas.microsoft.com/office/spreadsheetml/2017/richdata2" ref="A2:C15">
      <sortCondition sortBy="cellColor" ref="C1:C14" dxfId="8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FBC60-A068-45C5-8C6E-84DB6293D4BA}">
  <sheetPr codeName="Sheet7"/>
  <dimension ref="A2:C15"/>
  <sheetViews>
    <sheetView workbookViewId="0">
      <selection activeCell="H2" sqref="H2"/>
    </sheetView>
  </sheetViews>
  <sheetFormatPr defaultRowHeight="14.5" x14ac:dyDescent="0.35"/>
  <cols>
    <col min="1" max="1" width="10.7265625" bestFit="1" customWidth="1"/>
    <col min="2" max="2" width="13.7265625" bestFit="1" customWidth="1"/>
    <col min="3" max="4" width="12.1796875" bestFit="1" customWidth="1"/>
  </cols>
  <sheetData>
    <row r="2" spans="1:3" x14ac:dyDescent="0.35">
      <c r="A2" s="32" t="s">
        <v>52</v>
      </c>
      <c r="B2" t="s">
        <v>65</v>
      </c>
      <c r="C2" t="s">
        <v>67</v>
      </c>
    </row>
    <row r="3" spans="1:3" x14ac:dyDescent="0.35">
      <c r="A3" s="16">
        <v>100</v>
      </c>
      <c r="B3" s="16">
        <v>100</v>
      </c>
      <c r="C3" s="31">
        <v>10000</v>
      </c>
    </row>
    <row r="4" spans="1:3" x14ac:dyDescent="0.35">
      <c r="A4" s="16">
        <v>110.00000000000001</v>
      </c>
      <c r="B4" s="16">
        <v>110.00000000000001</v>
      </c>
      <c r="C4" s="31">
        <v>11000</v>
      </c>
    </row>
    <row r="5" spans="1:3" x14ac:dyDescent="0.35">
      <c r="A5" s="16">
        <v>121.00000000000003</v>
      </c>
      <c r="B5" s="16">
        <v>121.00000000000003</v>
      </c>
      <c r="C5" s="31">
        <v>12100.000000000002</v>
      </c>
    </row>
    <row r="6" spans="1:3" x14ac:dyDescent="0.35">
      <c r="A6" s="16">
        <v>133.10000000000005</v>
      </c>
      <c r="B6" s="16">
        <v>133.10000000000005</v>
      </c>
      <c r="C6" s="31">
        <v>13310.000000000004</v>
      </c>
    </row>
    <row r="7" spans="1:3" x14ac:dyDescent="0.35">
      <c r="A7" s="16">
        <v>146.41000000000008</v>
      </c>
      <c r="B7" s="16">
        <v>146.41000000000008</v>
      </c>
      <c r="C7" s="31">
        <v>14641.000000000005</v>
      </c>
    </row>
    <row r="8" spans="1:3" x14ac:dyDescent="0.35">
      <c r="A8" s="16">
        <v>161.0510000000001</v>
      </c>
      <c r="B8" s="16">
        <v>161.0510000000001</v>
      </c>
      <c r="C8" s="31">
        <v>16105.100000000008</v>
      </c>
    </row>
    <row r="9" spans="1:3" x14ac:dyDescent="0.35">
      <c r="A9" s="16">
        <v>177.15610000000012</v>
      </c>
      <c r="B9" s="16">
        <v>177.15610000000012</v>
      </c>
      <c r="C9" s="31">
        <v>17715.610000000011</v>
      </c>
    </row>
    <row r="10" spans="1:3" x14ac:dyDescent="0.35">
      <c r="A10" s="16">
        <v>194.87171000000015</v>
      </c>
      <c r="B10" s="16">
        <v>194.87171000000015</v>
      </c>
      <c r="C10" s="31">
        <v>19487.171000000013</v>
      </c>
    </row>
    <row r="11" spans="1:3" x14ac:dyDescent="0.35">
      <c r="A11" s="16">
        <v>214.3588810000002</v>
      </c>
      <c r="B11" s="16">
        <v>214.3588810000002</v>
      </c>
      <c r="C11" s="31">
        <v>21435.888100000015</v>
      </c>
    </row>
    <row r="12" spans="1:3" x14ac:dyDescent="0.35">
      <c r="A12" s="16">
        <v>235.79476910000022</v>
      </c>
      <c r="B12" s="16">
        <v>235.79476910000022</v>
      </c>
      <c r="C12" s="31">
        <v>23579.476910000019</v>
      </c>
    </row>
    <row r="13" spans="1:3" x14ac:dyDescent="0.35">
      <c r="A13" s="16">
        <v>259.37424601000026</v>
      </c>
      <c r="B13" s="16">
        <v>259.37424601000026</v>
      </c>
      <c r="C13" s="31">
        <v>25937.424601000024</v>
      </c>
    </row>
    <row r="14" spans="1:3" x14ac:dyDescent="0.35">
      <c r="A14" s="16">
        <v>285.3116706110003</v>
      </c>
      <c r="B14" s="16">
        <v>285.3116706110003</v>
      </c>
      <c r="C14" s="31">
        <v>28531.16706110003</v>
      </c>
    </row>
    <row r="15" spans="1:3" x14ac:dyDescent="0.35">
      <c r="A15" s="16" t="s">
        <v>68</v>
      </c>
      <c r="B15" s="16">
        <v>2138.4283767210013</v>
      </c>
      <c r="C15" s="31">
        <v>213842.83767210017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98B3-AB68-40D7-BF50-57292B0C0E4E}">
  <sheetPr codeName="Sheet8"/>
  <dimension ref="A2:M19"/>
  <sheetViews>
    <sheetView zoomScale="130" zoomScaleNormal="130" workbookViewId="0">
      <selection activeCell="M12" sqref="M12"/>
    </sheetView>
  </sheetViews>
  <sheetFormatPr defaultRowHeight="14.5" x14ac:dyDescent="0.35"/>
  <cols>
    <col min="1" max="1" width="10.7265625" bestFit="1" customWidth="1"/>
    <col min="2" max="2" width="16.81640625" bestFit="1" customWidth="1"/>
    <col min="3" max="3" width="12.1796875" bestFit="1" customWidth="1"/>
    <col min="10" max="10" width="10.26953125" customWidth="1"/>
    <col min="11" max="11" width="10.36328125" customWidth="1"/>
  </cols>
  <sheetData>
    <row r="2" spans="1:13" x14ac:dyDescent="0.35">
      <c r="A2" s="32" t="s">
        <v>50</v>
      </c>
      <c r="B2" t="s">
        <v>66</v>
      </c>
      <c r="C2" t="s">
        <v>67</v>
      </c>
      <c r="I2" t="s">
        <v>50</v>
      </c>
      <c r="J2" t="s">
        <v>214</v>
      </c>
      <c r="K2" t="s">
        <v>215</v>
      </c>
      <c r="M2" t="s">
        <v>227</v>
      </c>
    </row>
    <row r="3" spans="1:13" x14ac:dyDescent="0.35">
      <c r="A3" t="s">
        <v>54</v>
      </c>
      <c r="B3" s="16">
        <v>285.3116706110003</v>
      </c>
      <c r="C3" s="31">
        <v>28531.16706110003</v>
      </c>
    </row>
    <row r="4" spans="1:13" x14ac:dyDescent="0.35">
      <c r="A4" t="s">
        <v>55</v>
      </c>
      <c r="B4" s="16">
        <v>259.37424601000026</v>
      </c>
      <c r="C4" s="31">
        <v>25937.424601000024</v>
      </c>
      <c r="I4" t="s">
        <v>53</v>
      </c>
      <c r="J4" s="16">
        <v>285.3116706110003</v>
      </c>
      <c r="K4">
        <v>100000</v>
      </c>
    </row>
    <row r="5" spans="1:13" x14ac:dyDescent="0.35">
      <c r="A5" t="s">
        <v>56</v>
      </c>
      <c r="B5" s="16">
        <v>235.79476910000022</v>
      </c>
      <c r="C5" s="31">
        <v>23579.476910000019</v>
      </c>
      <c r="I5" t="s">
        <v>54</v>
      </c>
      <c r="J5" s="16">
        <f>1.1*J4</f>
        <v>313.84283767210036</v>
      </c>
      <c r="K5">
        <f>1.1*K4</f>
        <v>110000.00000000001</v>
      </c>
    </row>
    <row r="6" spans="1:13" x14ac:dyDescent="0.35">
      <c r="A6" t="s">
        <v>25</v>
      </c>
      <c r="B6" s="16">
        <v>214.3588810000002</v>
      </c>
      <c r="C6" s="31">
        <v>21435.888100000015</v>
      </c>
      <c r="I6" t="s">
        <v>55</v>
      </c>
      <c r="J6" s="16">
        <f t="shared" ref="J6:J15" si="0">1.1*J5</f>
        <v>345.22712143931039</v>
      </c>
      <c r="K6">
        <f t="shared" ref="K6:K15" si="1">1.1*K5</f>
        <v>121000.00000000003</v>
      </c>
    </row>
    <row r="7" spans="1:13" x14ac:dyDescent="0.35">
      <c r="A7" t="s">
        <v>57</v>
      </c>
      <c r="B7" s="16">
        <v>194.87171000000015</v>
      </c>
      <c r="C7" s="31">
        <v>19487.171000000013</v>
      </c>
      <c r="I7" t="s">
        <v>56</v>
      </c>
      <c r="J7" s="16">
        <f t="shared" si="0"/>
        <v>379.74983358324147</v>
      </c>
      <c r="K7">
        <f t="shared" si="1"/>
        <v>133100.00000000003</v>
      </c>
    </row>
    <row r="8" spans="1:13" x14ac:dyDescent="0.35">
      <c r="A8" t="s">
        <v>58</v>
      </c>
      <c r="B8" s="16">
        <v>177.15610000000012</v>
      </c>
      <c r="C8" s="31">
        <v>17715.610000000011</v>
      </c>
      <c r="I8" t="s">
        <v>25</v>
      </c>
      <c r="J8" s="16">
        <f t="shared" si="0"/>
        <v>417.72481694156562</v>
      </c>
      <c r="K8">
        <f t="shared" si="1"/>
        <v>146410.00000000006</v>
      </c>
    </row>
    <row r="9" spans="1:13" x14ac:dyDescent="0.35">
      <c r="A9" t="s">
        <v>59</v>
      </c>
      <c r="B9" s="16">
        <v>161.0510000000001</v>
      </c>
      <c r="C9" s="31">
        <v>16105.100000000008</v>
      </c>
      <c r="I9" t="s">
        <v>57</v>
      </c>
      <c r="J9" s="16">
        <f t="shared" si="0"/>
        <v>459.49729863572225</v>
      </c>
      <c r="K9">
        <f t="shared" si="1"/>
        <v>161051.00000000009</v>
      </c>
    </row>
    <row r="10" spans="1:13" x14ac:dyDescent="0.35">
      <c r="A10" t="s">
        <v>60</v>
      </c>
      <c r="B10" s="16">
        <v>146.41000000000008</v>
      </c>
      <c r="C10" s="31">
        <v>14641.000000000005</v>
      </c>
      <c r="I10" t="s">
        <v>58</v>
      </c>
      <c r="J10" s="16">
        <f t="shared" si="0"/>
        <v>505.4470284992945</v>
      </c>
      <c r="K10">
        <f t="shared" si="1"/>
        <v>177156.10000000012</v>
      </c>
    </row>
    <row r="11" spans="1:13" x14ac:dyDescent="0.35">
      <c r="A11" t="s">
        <v>61</v>
      </c>
      <c r="B11" s="16">
        <v>133.10000000000005</v>
      </c>
      <c r="C11" s="31">
        <v>13310.000000000004</v>
      </c>
      <c r="I11" t="s">
        <v>59</v>
      </c>
      <c r="J11" s="16">
        <f t="shared" si="0"/>
        <v>555.99173134922398</v>
      </c>
      <c r="K11">
        <f t="shared" si="1"/>
        <v>194871.71000000014</v>
      </c>
    </row>
    <row r="12" spans="1:13" x14ac:dyDescent="0.35">
      <c r="A12" t="s">
        <v>62</v>
      </c>
      <c r="B12" s="16">
        <v>121.00000000000003</v>
      </c>
      <c r="C12" s="31">
        <v>12100.000000000002</v>
      </c>
      <c r="I12" t="s">
        <v>60</v>
      </c>
      <c r="J12" s="16">
        <f t="shared" si="0"/>
        <v>611.59090448414645</v>
      </c>
      <c r="K12">
        <f t="shared" si="1"/>
        <v>214358.88100000017</v>
      </c>
    </row>
    <row r="13" spans="1:13" x14ac:dyDescent="0.35">
      <c r="A13" t="s">
        <v>63</v>
      </c>
      <c r="B13" s="16">
        <v>110.00000000000001</v>
      </c>
      <c r="C13" s="31">
        <v>11000</v>
      </c>
      <c r="I13" t="s">
        <v>61</v>
      </c>
      <c r="J13" s="16">
        <f t="shared" si="0"/>
        <v>672.74999493256109</v>
      </c>
      <c r="K13">
        <f t="shared" si="1"/>
        <v>235794.76910000021</v>
      </c>
    </row>
    <row r="14" spans="1:13" x14ac:dyDescent="0.35">
      <c r="A14" t="s">
        <v>53</v>
      </c>
      <c r="B14" s="16">
        <v>100</v>
      </c>
      <c r="C14" s="31">
        <v>10000</v>
      </c>
      <c r="I14" t="s">
        <v>62</v>
      </c>
      <c r="J14" s="16">
        <f t="shared" si="0"/>
        <v>740.02499442581723</v>
      </c>
      <c r="K14">
        <f t="shared" si="1"/>
        <v>259374.24601000026</v>
      </c>
    </row>
    <row r="15" spans="1:13" x14ac:dyDescent="0.35">
      <c r="A15" t="s">
        <v>68</v>
      </c>
      <c r="B15" s="16">
        <v>178.20236472675015</v>
      </c>
      <c r="C15" s="31">
        <v>213842.83767210011</v>
      </c>
      <c r="I15" t="s">
        <v>63</v>
      </c>
      <c r="J15" s="16">
        <f t="shared" si="0"/>
        <v>814.02749386839901</v>
      </c>
      <c r="K15">
        <f t="shared" si="1"/>
        <v>285311.67061100033</v>
      </c>
    </row>
    <row r="17" spans="9:11" x14ac:dyDescent="0.35">
      <c r="I17" t="s">
        <v>63</v>
      </c>
      <c r="J17">
        <v>1000</v>
      </c>
      <c r="K17">
        <v>100000</v>
      </c>
    </row>
    <row r="19" spans="9:11" x14ac:dyDescent="0.35">
      <c r="I19" t="s">
        <v>63</v>
      </c>
      <c r="J19">
        <v>2000</v>
      </c>
      <c r="K19">
        <v>100000</v>
      </c>
    </row>
  </sheetData>
  <phoneticPr fontId="5" type="noConversion"/>
  <conditionalFormatting sqref="J1:J19 J22:J1048576">
    <cfRule type="cellIs" dxfId="2" priority="1" operator="greaterThan">
      <formula>500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EEF7-D9DB-41FE-BC0C-05714F3DF4BF}">
  <sheetPr codeName="Sheet9"/>
  <dimension ref="A1:H13"/>
  <sheetViews>
    <sheetView workbookViewId="0">
      <selection activeCell="K11" sqref="K11"/>
    </sheetView>
  </sheetViews>
  <sheetFormatPr defaultRowHeight="14.5" x14ac:dyDescent="0.35"/>
  <cols>
    <col min="2" max="2" width="10.1796875" customWidth="1"/>
    <col min="3" max="3" width="10" customWidth="1"/>
  </cols>
  <sheetData>
    <row r="1" spans="1:8" x14ac:dyDescent="0.35">
      <c r="A1" t="s">
        <v>50</v>
      </c>
      <c r="B1" t="s">
        <v>214</v>
      </c>
      <c r="C1" t="s">
        <v>215</v>
      </c>
    </row>
    <row r="2" spans="1:8" x14ac:dyDescent="0.35">
      <c r="A2" t="s">
        <v>53</v>
      </c>
      <c r="B2" s="16">
        <v>200</v>
      </c>
      <c r="C2">
        <v>100000</v>
      </c>
      <c r="G2" t="s">
        <v>216</v>
      </c>
      <c r="H2" t="s">
        <v>217</v>
      </c>
    </row>
    <row r="3" spans="1:8" x14ac:dyDescent="0.35">
      <c r="A3" t="s">
        <v>54</v>
      </c>
      <c r="B3" s="16">
        <f>B2*1.1</f>
        <v>220.00000000000003</v>
      </c>
      <c r="C3">
        <f>C2*1.1</f>
        <v>110000.00000000001</v>
      </c>
    </row>
    <row r="4" spans="1:8" x14ac:dyDescent="0.35">
      <c r="A4" t="s">
        <v>55</v>
      </c>
      <c r="B4" s="16">
        <f>B3*1.1</f>
        <v>242.00000000000006</v>
      </c>
      <c r="C4">
        <f>C3*1.1</f>
        <v>121000.00000000003</v>
      </c>
      <c r="G4">
        <v>200</v>
      </c>
      <c r="H4">
        <v>40000</v>
      </c>
    </row>
    <row r="5" spans="1:8" x14ac:dyDescent="0.35">
      <c r="A5" t="s">
        <v>56</v>
      </c>
      <c r="B5" s="16">
        <f>B4*1.1</f>
        <v>266.2000000000001</v>
      </c>
      <c r="C5">
        <f>C4*1.1</f>
        <v>133100.00000000003</v>
      </c>
      <c r="G5">
        <v>200</v>
      </c>
      <c r="H5">
        <v>20000</v>
      </c>
    </row>
    <row r="6" spans="1:8" x14ac:dyDescent="0.35">
      <c r="A6" t="s">
        <v>25</v>
      </c>
      <c r="B6" s="16">
        <f>B5*1.1</f>
        <v>292.82000000000016</v>
      </c>
      <c r="C6">
        <f>C5*1.1</f>
        <v>146410.00000000006</v>
      </c>
      <c r="G6">
        <v>300</v>
      </c>
      <c r="H6">
        <v>30000</v>
      </c>
    </row>
    <row r="7" spans="1:8" x14ac:dyDescent="0.35">
      <c r="A7" t="s">
        <v>57</v>
      </c>
      <c r="B7" s="16">
        <f>B6*1.1</f>
        <v>322.1020000000002</v>
      </c>
      <c r="C7">
        <f>C6*1.1</f>
        <v>161051.00000000009</v>
      </c>
    </row>
    <row r="8" spans="1:8" x14ac:dyDescent="0.35">
      <c r="A8" t="s">
        <v>58</v>
      </c>
      <c r="B8" s="16">
        <f>B7*1.1</f>
        <v>354.31220000000025</v>
      </c>
      <c r="C8">
        <f>C7*1.1</f>
        <v>177156.10000000012</v>
      </c>
    </row>
    <row r="9" spans="1:8" x14ac:dyDescent="0.35">
      <c r="A9" t="s">
        <v>59</v>
      </c>
      <c r="B9" s="16">
        <f>B8*1.1</f>
        <v>389.7434200000003</v>
      </c>
      <c r="C9">
        <f>C8*1.1</f>
        <v>194871.71000000014</v>
      </c>
    </row>
    <row r="10" spans="1:8" x14ac:dyDescent="0.35">
      <c r="A10" t="s">
        <v>60</v>
      </c>
      <c r="B10" s="16">
        <f>B9*1.1</f>
        <v>428.71776200000039</v>
      </c>
      <c r="C10">
        <f>C9*1.1</f>
        <v>214358.88100000017</v>
      </c>
    </row>
    <row r="11" spans="1:8" x14ac:dyDescent="0.35">
      <c r="A11" t="s">
        <v>61</v>
      </c>
      <c r="B11" s="16">
        <f>B10*1.1</f>
        <v>471.58953820000045</v>
      </c>
      <c r="C11">
        <f>C10*1.1</f>
        <v>235794.76910000021</v>
      </c>
    </row>
    <row r="12" spans="1:8" x14ac:dyDescent="0.35">
      <c r="A12" t="s">
        <v>62</v>
      </c>
      <c r="B12" s="16">
        <f>B11*1.1</f>
        <v>518.74849202000053</v>
      </c>
      <c r="C12">
        <f>C11*1.1</f>
        <v>259374.24601000026</v>
      </c>
    </row>
    <row r="13" spans="1:8" x14ac:dyDescent="0.35">
      <c r="A13" t="s">
        <v>63</v>
      </c>
      <c r="B13" s="16">
        <f>B12*1.1</f>
        <v>570.62334122200059</v>
      </c>
      <c r="C13">
        <f>C12*1.1</f>
        <v>285311.67061100033</v>
      </c>
    </row>
  </sheetData>
  <phoneticPr fontId="5" type="noConversion"/>
  <conditionalFormatting sqref="C1:C1048576">
    <cfRule type="cellIs" dxfId="1" priority="2" operator="greaterThan">
      <formula>150000</formula>
    </cfRule>
  </conditionalFormatting>
  <conditionalFormatting sqref="G1:G6 G8:G1048576">
    <cfRule type="duplicateValues" dxfId="0" priority="1"/>
  </conditionalFormatting>
  <dataValidations count="2">
    <dataValidation type="whole" allowBlank="1" showInputMessage="1" showErrorMessage="1" errorTitle="invalid data" error="Please enter between 1 and 1000" sqref="G1:G1048576" xr:uid="{B636DB63-2346-4D60-AF93-5A75C7CD2D58}">
      <formula1>1</formula1>
      <formula2>1000</formula2>
    </dataValidation>
    <dataValidation type="whole" allowBlank="1" showInputMessage="1" showErrorMessage="1" errorTitle="invalid data" error="Please enter between 10000 and 99999" sqref="H1:H1048576" xr:uid="{543BE01B-200C-4144-8614-9D2F3B65B30D}">
      <formula1>10000</formula1>
      <formula2>99000</formula2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2F87-1B94-47EE-BC6C-F564C573A1D8}">
  <sheetPr codeName="Sheet10"/>
  <dimension ref="A2:C28"/>
  <sheetViews>
    <sheetView workbookViewId="0"/>
  </sheetViews>
  <sheetFormatPr defaultRowHeight="14.5" x14ac:dyDescent="0.35"/>
  <cols>
    <col min="1" max="1" width="21.54296875" bestFit="1" customWidth="1"/>
    <col min="2" max="2" width="15.26953125" bestFit="1" customWidth="1"/>
    <col min="3" max="3" width="16.36328125" bestFit="1" customWidth="1"/>
  </cols>
  <sheetData>
    <row r="2" spans="1:3" x14ac:dyDescent="0.35">
      <c r="A2" s="32" t="s">
        <v>36</v>
      </c>
      <c r="B2" s="32" t="s">
        <v>44</v>
      </c>
      <c r="C2" t="s">
        <v>74</v>
      </c>
    </row>
    <row r="3" spans="1:3" x14ac:dyDescent="0.35">
      <c r="A3" t="s">
        <v>16</v>
      </c>
      <c r="B3" t="s">
        <v>48</v>
      </c>
      <c r="C3" s="36">
        <v>8657237.6599999983</v>
      </c>
    </row>
    <row r="4" spans="1:3" x14ac:dyDescent="0.35">
      <c r="B4" t="s">
        <v>47</v>
      </c>
      <c r="C4" s="36">
        <v>7865428.3550000014</v>
      </c>
    </row>
    <row r="5" spans="1:3" x14ac:dyDescent="0.35">
      <c r="B5" t="s">
        <v>46</v>
      </c>
      <c r="C5" s="36">
        <v>6537899.3700000001</v>
      </c>
    </row>
    <row r="6" spans="1:3" x14ac:dyDescent="0.35">
      <c r="B6" t="s">
        <v>45</v>
      </c>
      <c r="C6" s="36">
        <v>1827089.5</v>
      </c>
    </row>
    <row r="7" spans="1:3" x14ac:dyDescent="0.35">
      <c r="A7" t="s">
        <v>219</v>
      </c>
      <c r="C7" s="36">
        <v>24887654.884999998</v>
      </c>
    </row>
    <row r="8" spans="1:3" x14ac:dyDescent="0.35">
      <c r="A8" t="s">
        <v>18</v>
      </c>
      <c r="B8" t="s">
        <v>47</v>
      </c>
      <c r="C8" s="36">
        <v>10057889.359999999</v>
      </c>
    </row>
    <row r="9" spans="1:3" x14ac:dyDescent="0.35">
      <c r="B9" t="s">
        <v>46</v>
      </c>
      <c r="C9" s="36">
        <v>5913163.1850000005</v>
      </c>
    </row>
    <row r="10" spans="1:3" x14ac:dyDescent="0.35">
      <c r="B10" t="s">
        <v>48</v>
      </c>
      <c r="C10" s="36">
        <v>5865834.7350000003</v>
      </c>
    </row>
    <row r="11" spans="1:3" x14ac:dyDescent="0.35">
      <c r="B11" t="s">
        <v>45</v>
      </c>
      <c r="C11" s="36">
        <v>2517285</v>
      </c>
    </row>
    <row r="12" spans="1:3" x14ac:dyDescent="0.35">
      <c r="A12" t="s">
        <v>220</v>
      </c>
      <c r="C12" s="36">
        <v>24354172.280000001</v>
      </c>
    </row>
    <row r="13" spans="1:3" x14ac:dyDescent="0.35">
      <c r="A13" t="s">
        <v>19</v>
      </c>
      <c r="B13" t="s">
        <v>46</v>
      </c>
      <c r="C13" s="36">
        <v>10316608.08</v>
      </c>
    </row>
    <row r="14" spans="1:3" x14ac:dyDescent="0.35">
      <c r="B14" t="s">
        <v>47</v>
      </c>
      <c r="C14" s="36">
        <v>5824029.879999998</v>
      </c>
    </row>
    <row r="15" spans="1:3" x14ac:dyDescent="0.35">
      <c r="B15" t="s">
        <v>48</v>
      </c>
      <c r="C15" s="36">
        <v>4878794.3600000013</v>
      </c>
    </row>
    <row r="16" spans="1:3" x14ac:dyDescent="0.35">
      <c r="B16" t="s">
        <v>45</v>
      </c>
      <c r="C16" s="36">
        <v>2485908.5</v>
      </c>
    </row>
    <row r="17" spans="1:3" x14ac:dyDescent="0.35">
      <c r="A17" t="s">
        <v>221</v>
      </c>
      <c r="C17" s="36">
        <v>23505340.82</v>
      </c>
    </row>
    <row r="18" spans="1:3" x14ac:dyDescent="0.35">
      <c r="A18" t="s">
        <v>20</v>
      </c>
      <c r="B18" t="s">
        <v>47</v>
      </c>
      <c r="C18" s="36">
        <v>7864732.4899999984</v>
      </c>
    </row>
    <row r="19" spans="1:3" x14ac:dyDescent="0.35">
      <c r="B19" t="s">
        <v>48</v>
      </c>
      <c r="C19" s="36">
        <v>6829693.6899999995</v>
      </c>
    </row>
    <row r="20" spans="1:3" x14ac:dyDescent="0.35">
      <c r="B20" t="s">
        <v>46</v>
      </c>
      <c r="C20" s="36">
        <v>5588703.9299999997</v>
      </c>
    </row>
    <row r="21" spans="1:3" x14ac:dyDescent="0.35">
      <c r="B21" t="s">
        <v>45</v>
      </c>
      <c r="C21" s="36">
        <v>666222</v>
      </c>
    </row>
    <row r="22" spans="1:3" x14ac:dyDescent="0.35">
      <c r="A22" t="s">
        <v>222</v>
      </c>
      <c r="C22" s="36">
        <v>20949352.109999999</v>
      </c>
    </row>
    <row r="23" spans="1:3" x14ac:dyDescent="0.35">
      <c r="A23" t="s">
        <v>17</v>
      </c>
      <c r="B23" t="s">
        <v>48</v>
      </c>
      <c r="C23" s="36">
        <v>11140926.280000001</v>
      </c>
    </row>
    <row r="24" spans="1:3" x14ac:dyDescent="0.35">
      <c r="B24" t="s">
        <v>47</v>
      </c>
      <c r="C24" s="36">
        <v>7168350.7499999981</v>
      </c>
    </row>
    <row r="25" spans="1:3" x14ac:dyDescent="0.35">
      <c r="B25" t="s">
        <v>46</v>
      </c>
      <c r="C25" s="36">
        <v>6273404.1350000007</v>
      </c>
    </row>
    <row r="26" spans="1:3" x14ac:dyDescent="0.35">
      <c r="B26" t="s">
        <v>45</v>
      </c>
      <c r="C26" s="36">
        <v>447149</v>
      </c>
    </row>
    <row r="27" spans="1:3" x14ac:dyDescent="0.35">
      <c r="A27" t="s">
        <v>223</v>
      </c>
      <c r="C27" s="36">
        <v>25029830.164999999</v>
      </c>
    </row>
    <row r="28" spans="1:3" x14ac:dyDescent="0.35">
      <c r="A28" t="s">
        <v>68</v>
      </c>
      <c r="C28" s="36">
        <v>118726350.25999999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0E58-BC51-4F92-9A64-D4B05EDFEAF0}">
  <sheetPr codeName="Sheet11"/>
  <dimension ref="A2:G20"/>
  <sheetViews>
    <sheetView topLeftCell="I7" workbookViewId="0"/>
  </sheetViews>
  <sheetFormatPr defaultRowHeight="14.5" x14ac:dyDescent="0.35"/>
  <cols>
    <col min="1" max="1" width="15.08984375" bestFit="1" customWidth="1"/>
    <col min="2" max="6" width="21.81640625" bestFit="1" customWidth="1"/>
    <col min="7" max="7" width="11.1796875" bestFit="1" customWidth="1"/>
  </cols>
  <sheetData>
    <row r="2" spans="1:7" x14ac:dyDescent="0.35">
      <c r="A2" s="32" t="s">
        <v>73</v>
      </c>
      <c r="B2" s="32" t="s">
        <v>36</v>
      </c>
    </row>
    <row r="3" spans="1:7" x14ac:dyDescent="0.35">
      <c r="A3" s="32" t="s">
        <v>12</v>
      </c>
      <c r="B3" t="s">
        <v>16</v>
      </c>
      <c r="C3" t="s">
        <v>18</v>
      </c>
      <c r="D3" t="s">
        <v>19</v>
      </c>
      <c r="E3" t="s">
        <v>20</v>
      </c>
      <c r="F3" t="s">
        <v>17</v>
      </c>
      <c r="G3" t="s">
        <v>68</v>
      </c>
    </row>
    <row r="4" spans="1:7" x14ac:dyDescent="0.35">
      <c r="A4" s="4">
        <v>41518</v>
      </c>
      <c r="B4" s="36">
        <v>829</v>
      </c>
      <c r="C4" s="36">
        <v>829</v>
      </c>
      <c r="D4" s="36">
        <v>829</v>
      </c>
      <c r="E4" s="36">
        <v>829</v>
      </c>
      <c r="F4" s="36">
        <v>829</v>
      </c>
      <c r="G4" s="36">
        <v>4145</v>
      </c>
    </row>
    <row r="5" spans="1:7" x14ac:dyDescent="0.35">
      <c r="A5" s="4">
        <v>41548</v>
      </c>
      <c r="B5" s="36">
        <v>1658</v>
      </c>
      <c r="C5" s="36">
        <v>1658</v>
      </c>
      <c r="D5" s="36">
        <v>1658</v>
      </c>
      <c r="E5" s="36">
        <v>1658</v>
      </c>
      <c r="F5" s="36">
        <v>1658</v>
      </c>
      <c r="G5" s="36">
        <v>8290</v>
      </c>
    </row>
    <row r="6" spans="1:7" x14ac:dyDescent="0.35">
      <c r="A6" s="4">
        <v>41579</v>
      </c>
      <c r="B6" s="36">
        <v>829</v>
      </c>
      <c r="C6" s="36">
        <v>829</v>
      </c>
      <c r="D6" s="36">
        <v>829</v>
      </c>
      <c r="E6" s="36">
        <v>829</v>
      </c>
      <c r="F6" s="36">
        <v>829</v>
      </c>
      <c r="G6" s="36">
        <v>4145</v>
      </c>
    </row>
    <row r="7" spans="1:7" x14ac:dyDescent="0.35">
      <c r="A7" s="4">
        <v>41609</v>
      </c>
      <c r="B7" s="36">
        <v>829</v>
      </c>
      <c r="C7" s="36">
        <v>829</v>
      </c>
      <c r="D7" s="36">
        <v>829</v>
      </c>
      <c r="E7" s="36">
        <v>829</v>
      </c>
      <c r="F7" s="36">
        <v>829</v>
      </c>
      <c r="G7" s="36">
        <v>4145</v>
      </c>
    </row>
    <row r="8" spans="1:7" x14ac:dyDescent="0.35">
      <c r="A8" s="4">
        <v>41640</v>
      </c>
      <c r="B8" s="36">
        <v>829</v>
      </c>
      <c r="C8" s="36">
        <v>829</v>
      </c>
      <c r="D8" s="36">
        <v>829</v>
      </c>
      <c r="E8" s="36">
        <v>829</v>
      </c>
      <c r="F8" s="36">
        <v>829</v>
      </c>
      <c r="G8" s="36">
        <v>4145</v>
      </c>
    </row>
    <row r="9" spans="1:7" x14ac:dyDescent="0.35">
      <c r="A9" s="4">
        <v>41671</v>
      </c>
      <c r="B9" s="36">
        <v>829</v>
      </c>
      <c r="C9" s="36">
        <v>829</v>
      </c>
      <c r="D9" s="36">
        <v>829</v>
      </c>
      <c r="E9" s="36">
        <v>829</v>
      </c>
      <c r="F9" s="36">
        <v>829</v>
      </c>
      <c r="G9" s="36">
        <v>4145</v>
      </c>
    </row>
    <row r="10" spans="1:7" x14ac:dyDescent="0.35">
      <c r="A10" s="4">
        <v>41699</v>
      </c>
      <c r="B10" s="36">
        <v>829</v>
      </c>
      <c r="C10" s="36">
        <v>829</v>
      </c>
      <c r="D10" s="36">
        <v>829</v>
      </c>
      <c r="E10" s="36">
        <v>829</v>
      </c>
      <c r="F10" s="36">
        <v>829</v>
      </c>
      <c r="G10" s="36">
        <v>4145</v>
      </c>
    </row>
    <row r="11" spans="1:7" x14ac:dyDescent="0.35">
      <c r="A11" s="4">
        <v>41730</v>
      </c>
      <c r="B11" s="36">
        <v>850</v>
      </c>
      <c r="C11" s="36">
        <v>829</v>
      </c>
      <c r="D11" s="36">
        <v>829</v>
      </c>
      <c r="E11" s="36">
        <v>829</v>
      </c>
      <c r="F11" s="36">
        <v>829</v>
      </c>
      <c r="G11" s="36">
        <v>4166</v>
      </c>
    </row>
    <row r="12" spans="1:7" x14ac:dyDescent="0.35">
      <c r="A12" s="4">
        <v>41760</v>
      </c>
      <c r="B12" s="36">
        <v>829</v>
      </c>
      <c r="C12" s="36">
        <v>829</v>
      </c>
      <c r="D12" s="36">
        <v>829</v>
      </c>
      <c r="E12" s="36">
        <v>829</v>
      </c>
      <c r="F12" s="36">
        <v>829</v>
      </c>
      <c r="G12" s="36">
        <v>4145</v>
      </c>
    </row>
    <row r="13" spans="1:7" x14ac:dyDescent="0.35">
      <c r="A13" s="4">
        <v>41791</v>
      </c>
      <c r="B13" s="36">
        <v>1658</v>
      </c>
      <c r="C13" s="36">
        <v>1658</v>
      </c>
      <c r="D13" s="36">
        <v>1658</v>
      </c>
      <c r="E13" s="36">
        <v>1658</v>
      </c>
      <c r="F13" s="36">
        <v>1658</v>
      </c>
      <c r="G13" s="36">
        <v>8290</v>
      </c>
    </row>
    <row r="14" spans="1:7" x14ac:dyDescent="0.35">
      <c r="A14" s="4">
        <v>41821</v>
      </c>
      <c r="B14" s="36">
        <v>829</v>
      </c>
      <c r="C14" s="36">
        <v>829</v>
      </c>
      <c r="D14" s="36">
        <v>829</v>
      </c>
      <c r="E14" s="36">
        <v>829</v>
      </c>
      <c r="F14" s="36">
        <v>829</v>
      </c>
      <c r="G14" s="36">
        <v>4145</v>
      </c>
    </row>
    <row r="15" spans="1:7" x14ac:dyDescent="0.35">
      <c r="A15" s="4">
        <v>41852</v>
      </c>
      <c r="B15" s="36">
        <v>829</v>
      </c>
      <c r="C15" s="36">
        <v>829</v>
      </c>
      <c r="D15" s="36">
        <v>829</v>
      </c>
      <c r="E15" s="36">
        <v>829</v>
      </c>
      <c r="F15" s="36">
        <v>829</v>
      </c>
      <c r="G15" s="36">
        <v>4145</v>
      </c>
    </row>
    <row r="16" spans="1:7" x14ac:dyDescent="0.35">
      <c r="A16" s="4">
        <v>41883</v>
      </c>
      <c r="B16" s="36">
        <v>829</v>
      </c>
      <c r="C16" s="36">
        <v>829</v>
      </c>
      <c r="D16" s="36">
        <v>829</v>
      </c>
      <c r="E16" s="36">
        <v>829</v>
      </c>
      <c r="F16" s="36">
        <v>829</v>
      </c>
      <c r="G16" s="36">
        <v>4145</v>
      </c>
    </row>
    <row r="17" spans="1:7" x14ac:dyDescent="0.35">
      <c r="A17" s="4">
        <v>41913</v>
      </c>
      <c r="B17" s="36">
        <v>1658</v>
      </c>
      <c r="C17" s="36">
        <v>1658</v>
      </c>
      <c r="D17" s="36">
        <v>1658</v>
      </c>
      <c r="E17" s="36">
        <v>1658</v>
      </c>
      <c r="F17" s="36">
        <v>1658</v>
      </c>
      <c r="G17" s="36">
        <v>8290</v>
      </c>
    </row>
    <row r="18" spans="1:7" x14ac:dyDescent="0.35">
      <c r="A18" s="4">
        <v>41944</v>
      </c>
      <c r="B18" s="36">
        <v>829</v>
      </c>
      <c r="C18" s="36">
        <v>829</v>
      </c>
      <c r="D18" s="36">
        <v>829</v>
      </c>
      <c r="E18" s="36">
        <v>829</v>
      </c>
      <c r="F18" s="36">
        <v>829</v>
      </c>
      <c r="G18" s="36">
        <v>4145</v>
      </c>
    </row>
    <row r="19" spans="1:7" x14ac:dyDescent="0.35">
      <c r="A19" s="4">
        <v>41974</v>
      </c>
      <c r="B19" s="36">
        <v>1658</v>
      </c>
      <c r="C19" s="36">
        <v>1658</v>
      </c>
      <c r="D19" s="36">
        <v>1658</v>
      </c>
      <c r="E19" s="36">
        <v>1658</v>
      </c>
      <c r="F19" s="36">
        <v>1658</v>
      </c>
      <c r="G19" s="36">
        <v>8290</v>
      </c>
    </row>
    <row r="20" spans="1:7" x14ac:dyDescent="0.35">
      <c r="A20" s="4" t="s">
        <v>68</v>
      </c>
      <c r="B20" s="36">
        <v>16601</v>
      </c>
      <c r="C20" s="36">
        <v>16580</v>
      </c>
      <c r="D20" s="36">
        <v>16580</v>
      </c>
      <c r="E20" s="36">
        <v>16580</v>
      </c>
      <c r="F20" s="36">
        <v>16580</v>
      </c>
      <c r="G20" s="36">
        <v>82921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322F-E7DF-4602-B21D-DCD762DB73DA}">
  <sheetPr codeName="Sheet14"/>
  <dimension ref="H24:J27"/>
  <sheetViews>
    <sheetView workbookViewId="0">
      <selection activeCell="G15" sqref="G15"/>
    </sheetView>
  </sheetViews>
  <sheetFormatPr defaultRowHeight="14.5" x14ac:dyDescent="0.35"/>
  <sheetData>
    <row r="24" spans="8:10" x14ac:dyDescent="0.35">
      <c r="H24" t="s">
        <v>224</v>
      </c>
      <c r="I24" t="s">
        <v>225</v>
      </c>
      <c r="J24" t="s">
        <v>226</v>
      </c>
    </row>
    <row r="26" spans="8:10" x14ac:dyDescent="0.35">
      <c r="H26">
        <v>10</v>
      </c>
      <c r="J26" cm="1">
        <f t="array" ref="J26">findArea(H26,I26)</f>
        <v>100</v>
      </c>
    </row>
    <row r="27" spans="8:10" x14ac:dyDescent="0.35">
      <c r="H27">
        <v>10</v>
      </c>
      <c r="I27">
        <v>20</v>
      </c>
      <c r="J27" cm="1">
        <f t="array" ref="J27">findArea(H27,I27)</f>
        <v>200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4339" r:id="rId3" name="CheckBox1">
          <controlPr defaultSize="0" autoLine="0" r:id="rId4">
            <anchor moveWithCells="1">
              <from>
                <xdr:col>15</xdr:col>
                <xdr:colOff>527050</xdr:colOff>
                <xdr:row>11</xdr:row>
                <xdr:rowOff>107950</xdr:rowOff>
              </from>
              <to>
                <xdr:col>17</xdr:col>
                <xdr:colOff>533400</xdr:colOff>
                <xdr:row>14</xdr:row>
                <xdr:rowOff>165100</xdr:rowOff>
              </to>
            </anchor>
          </controlPr>
        </control>
      </mc:Choice>
      <mc:Fallback>
        <control shapeId="14339" r:id="rId3" name="CheckBox1"/>
      </mc:Fallback>
    </mc:AlternateContent>
    <mc:AlternateContent xmlns:mc="http://schemas.openxmlformats.org/markup-compatibility/2006">
      <mc:Choice Requires="x14">
        <control shapeId="14338" r:id="rId5" name="CommandButton1">
          <controlPr defaultSize="0" autoLine="0" r:id="rId6">
            <anchor moveWithCells="1">
              <from>
                <xdr:col>11</xdr:col>
                <xdr:colOff>533400</xdr:colOff>
                <xdr:row>4</xdr:row>
                <xdr:rowOff>12700</xdr:rowOff>
              </from>
              <to>
                <xdr:col>15</xdr:col>
                <xdr:colOff>50800</xdr:colOff>
                <xdr:row>6</xdr:row>
                <xdr:rowOff>146050</xdr:rowOff>
              </to>
            </anchor>
          </controlPr>
        </control>
      </mc:Choice>
      <mc:Fallback>
        <control shapeId="14338" r:id="rId5" name="CommandButton1"/>
      </mc:Fallback>
    </mc:AlternateContent>
    <mc:AlternateContent xmlns:mc="http://schemas.openxmlformats.org/markup-compatibility/2006">
      <mc:Choice Requires="x14">
        <control shapeId="14337" r:id="rId7" name="Button 1">
          <controlPr defaultSize="0" print="0" autoFill="0" autoPict="0" macro="[0]!Button1_Click">
            <anchor moveWithCells="1" sizeWithCells="1">
              <from>
                <xdr:col>7</xdr:col>
                <xdr:colOff>152400</xdr:colOff>
                <xdr:row>4</xdr:row>
                <xdr:rowOff>57150</xdr:rowOff>
              </from>
              <to>
                <xdr:col>9</xdr:col>
                <xdr:colOff>590550</xdr:colOff>
                <xdr:row>7</xdr:row>
                <xdr:rowOff>69850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4340" r:id="rId8" name="Check Box 4">
          <controlPr defaultSize="0" autoFill="0" autoLine="0" autoPict="0" macro="[0]!Welcome_Click">
            <anchor moveWithCells="1">
              <from>
                <xdr:col>14</xdr:col>
                <xdr:colOff>222250</xdr:colOff>
                <xdr:row>18</xdr:row>
                <xdr:rowOff>114300</xdr:rowOff>
              </from>
              <to>
                <xdr:col>17</xdr:col>
                <xdr:colOff>184150</xdr:colOff>
                <xdr:row>23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4341" r:id="rId9" name="Label 5">
          <controlPr defaultSize="0" autoFill="0" autoLine="0" autoPict="0" macro="[0]!findArea2">
            <anchor moveWithCells="1" sizeWithCells="1">
              <from>
                <xdr:col>3</xdr:col>
                <xdr:colOff>107950</xdr:colOff>
                <xdr:row>11</xdr:row>
                <xdr:rowOff>57150</xdr:rowOff>
              </from>
              <to>
                <xdr:col>5</xdr:col>
                <xdr:colOff>171450</xdr:colOff>
                <xdr:row>15</xdr:row>
                <xdr:rowOff>69850</xdr:rowOff>
              </to>
            </anchor>
          </controlPr>
        </control>
      </mc:Choice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CD27-9375-45B2-9194-1125B200B547}">
  <sheetPr codeName="Sheet12"/>
  <dimension ref="A2:D10"/>
  <sheetViews>
    <sheetView workbookViewId="0"/>
  </sheetViews>
  <sheetFormatPr defaultRowHeight="14.5" x14ac:dyDescent="0.35"/>
  <cols>
    <col min="1" max="1" width="24.26953125" bestFit="1" customWidth="1"/>
    <col min="2" max="4" width="11.1796875" bestFit="1" customWidth="1"/>
  </cols>
  <sheetData>
    <row r="2" spans="1:4" x14ac:dyDescent="0.35">
      <c r="A2" s="32" t="s">
        <v>76</v>
      </c>
      <c r="B2" s="32" t="s">
        <v>0</v>
      </c>
    </row>
    <row r="3" spans="1:4" x14ac:dyDescent="0.35">
      <c r="A3" s="32" t="s">
        <v>37</v>
      </c>
      <c r="B3" t="s">
        <v>14</v>
      </c>
      <c r="C3" t="s">
        <v>15</v>
      </c>
      <c r="D3" t="s">
        <v>68</v>
      </c>
    </row>
    <row r="4" spans="1:4" x14ac:dyDescent="0.35">
      <c r="A4" t="s">
        <v>43</v>
      </c>
      <c r="B4" s="36">
        <v>5980</v>
      </c>
      <c r="C4" s="36">
        <v>18460</v>
      </c>
      <c r="D4" s="36">
        <v>24440</v>
      </c>
    </row>
    <row r="5" spans="1:4" x14ac:dyDescent="0.35">
      <c r="A5" t="s">
        <v>38</v>
      </c>
      <c r="B5" s="36">
        <v>69</v>
      </c>
      <c r="C5" s="36">
        <v>210</v>
      </c>
      <c r="D5" s="36">
        <v>279</v>
      </c>
    </row>
    <row r="6" spans="1:4" x14ac:dyDescent="0.35">
      <c r="A6" t="s">
        <v>39</v>
      </c>
      <c r="B6" s="36">
        <v>115</v>
      </c>
      <c r="C6" s="36">
        <v>350</v>
      </c>
      <c r="D6" s="36">
        <v>465</v>
      </c>
    </row>
    <row r="7" spans="1:4" x14ac:dyDescent="0.35">
      <c r="A7" t="s">
        <v>40</v>
      </c>
      <c r="B7" s="36">
        <v>510</v>
      </c>
      <c r="C7" s="36">
        <v>1510</v>
      </c>
      <c r="D7" s="36">
        <v>2020</v>
      </c>
    </row>
    <row r="8" spans="1:4" x14ac:dyDescent="0.35">
      <c r="A8" t="s">
        <v>41</v>
      </c>
      <c r="B8" s="36">
        <v>3240</v>
      </c>
      <c r="C8" s="36">
        <v>9840</v>
      </c>
      <c r="D8" s="36">
        <v>13080</v>
      </c>
    </row>
    <row r="9" spans="1:4" x14ac:dyDescent="0.35">
      <c r="A9" t="s">
        <v>42</v>
      </c>
      <c r="B9" s="36">
        <v>7000</v>
      </c>
      <c r="C9" s="36">
        <v>20250</v>
      </c>
      <c r="D9" s="36">
        <v>27250</v>
      </c>
    </row>
    <row r="10" spans="1:4" x14ac:dyDescent="0.35">
      <c r="A10" t="s">
        <v>68</v>
      </c>
      <c r="B10" s="36">
        <v>16914</v>
      </c>
      <c r="C10" s="36">
        <v>50620</v>
      </c>
      <c r="D10" s="36">
        <v>67534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75C2-0D97-4913-8480-EBDA5F7E5552}">
  <sheetPr codeName="Sheet13"/>
  <dimension ref="A2:B19"/>
  <sheetViews>
    <sheetView workbookViewId="0"/>
  </sheetViews>
  <sheetFormatPr defaultRowHeight="14.5" x14ac:dyDescent="0.35"/>
  <cols>
    <col min="1" max="1" width="10.7265625" bestFit="1" customWidth="1"/>
    <col min="2" max="2" width="24.1796875" bestFit="1" customWidth="1"/>
  </cols>
  <sheetData>
    <row r="2" spans="1:2" x14ac:dyDescent="0.35">
      <c r="A2" s="32" t="s">
        <v>12</v>
      </c>
      <c r="B2" t="s">
        <v>218</v>
      </c>
    </row>
    <row r="3" spans="1:2" x14ac:dyDescent="0.35">
      <c r="A3" s="4">
        <v>41518</v>
      </c>
      <c r="B3" s="36">
        <v>4729736</v>
      </c>
    </row>
    <row r="4" spans="1:2" x14ac:dyDescent="0.35">
      <c r="A4" s="4">
        <v>41548</v>
      </c>
      <c r="B4" s="36">
        <v>9828688</v>
      </c>
    </row>
    <row r="5" spans="1:2" x14ac:dyDescent="0.35">
      <c r="A5" s="4">
        <v>41579</v>
      </c>
      <c r="B5" s="36">
        <v>8167338</v>
      </c>
    </row>
    <row r="6" spans="1:2" x14ac:dyDescent="0.35">
      <c r="A6" s="4">
        <v>41609</v>
      </c>
      <c r="B6" s="36">
        <v>5835025</v>
      </c>
    </row>
    <row r="7" spans="1:2" x14ac:dyDescent="0.35">
      <c r="A7" s="4">
        <v>41640</v>
      </c>
      <c r="B7" s="36">
        <v>111111118386144.5</v>
      </c>
    </row>
    <row r="8" spans="1:2" x14ac:dyDescent="0.35">
      <c r="A8" s="4">
        <v>41671</v>
      </c>
      <c r="B8" s="36">
        <v>7699201</v>
      </c>
    </row>
    <row r="9" spans="1:2" x14ac:dyDescent="0.35">
      <c r="A9" s="4">
        <v>41699</v>
      </c>
      <c r="B9" s="36">
        <v>6124026</v>
      </c>
    </row>
    <row r="10" spans="1:2" x14ac:dyDescent="0.35">
      <c r="A10" s="4">
        <v>41730</v>
      </c>
      <c r="B10" s="36">
        <v>7429392.5</v>
      </c>
    </row>
    <row r="11" spans="1:2" x14ac:dyDescent="0.35">
      <c r="A11" s="4">
        <v>41760</v>
      </c>
      <c r="B11" s="36">
        <v>6767911</v>
      </c>
    </row>
    <row r="12" spans="1:2" x14ac:dyDescent="0.35">
      <c r="A12" s="4">
        <v>41791</v>
      </c>
      <c r="B12" s="36">
        <v>10268972</v>
      </c>
    </row>
    <row r="13" spans="1:2" x14ac:dyDescent="0.35">
      <c r="A13" s="4">
        <v>41821</v>
      </c>
      <c r="B13" s="36">
        <v>8833027.5</v>
      </c>
    </row>
    <row r="14" spans="1:2" x14ac:dyDescent="0.35">
      <c r="A14" s="4">
        <v>41852</v>
      </c>
      <c r="B14" s="36">
        <v>6325959</v>
      </c>
    </row>
    <row r="15" spans="1:2" x14ac:dyDescent="0.35">
      <c r="A15" s="4">
        <v>41883</v>
      </c>
      <c r="B15" s="36">
        <v>6845317</v>
      </c>
    </row>
    <row r="16" spans="1:2" x14ac:dyDescent="0.35">
      <c r="A16" s="4">
        <v>41913</v>
      </c>
      <c r="B16" s="36">
        <v>13313424</v>
      </c>
    </row>
    <row r="17" spans="1:2" x14ac:dyDescent="0.35">
      <c r="A17" s="4">
        <v>41944</v>
      </c>
      <c r="B17" s="36">
        <v>5947910</v>
      </c>
    </row>
    <row r="18" spans="1:2" x14ac:dyDescent="0.35">
      <c r="A18" s="4">
        <v>41974</v>
      </c>
      <c r="B18" s="36">
        <v>12508268</v>
      </c>
    </row>
    <row r="19" spans="1:2" x14ac:dyDescent="0.35">
      <c r="A19" s="4" t="s">
        <v>68</v>
      </c>
      <c r="B19" s="36">
        <v>111111239010339.5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DC02-CB28-4DEA-A056-9A1D15594FCB}">
  <dimension ref="A1:Q47"/>
  <sheetViews>
    <sheetView topLeftCell="B1" zoomScale="130" zoomScaleNormal="130" workbookViewId="0">
      <selection activeCell="M44" sqref="M44"/>
    </sheetView>
  </sheetViews>
  <sheetFormatPr defaultRowHeight="14.5" x14ac:dyDescent="0.35"/>
  <cols>
    <col min="1" max="1" width="17.90625" customWidth="1"/>
    <col min="8" max="8" width="16.54296875" customWidth="1"/>
    <col min="10" max="10" width="11.6328125" customWidth="1"/>
    <col min="11" max="11" width="16.08984375" customWidth="1"/>
    <col min="12" max="12" width="19.26953125" customWidth="1"/>
    <col min="13" max="13" width="13.90625" customWidth="1"/>
    <col min="17" max="17" width="18.1796875" customWidth="1"/>
  </cols>
  <sheetData>
    <row r="1" spans="1:17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  <c r="Q1" t="s">
        <v>228</v>
      </c>
    </row>
    <row r="2" spans="1:17" x14ac:dyDescent="0.35">
      <c r="A2" t="s">
        <v>10</v>
      </c>
      <c r="B2" t="s">
        <v>229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111111111111111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  <c r="Q2">
        <f>LEN(TRIM(B2))</f>
        <v>6</v>
      </c>
    </row>
    <row r="3" spans="1:17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  <c r="Q3">
        <f t="shared" ref="Q3:Q16" si="0">LEN(B3)</f>
        <v>7</v>
      </c>
    </row>
    <row r="4" spans="1:17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  <c r="Q4">
        <f t="shared" si="0"/>
        <v>6</v>
      </c>
    </row>
    <row r="5" spans="1:17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  <c r="Q5">
        <f t="shared" si="0"/>
        <v>7</v>
      </c>
    </row>
    <row r="6" spans="1:17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  <c r="Q6">
        <f t="shared" si="0"/>
        <v>6</v>
      </c>
    </row>
    <row r="7" spans="1:17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  <c r="Q7">
        <f t="shared" si="0"/>
        <v>7</v>
      </c>
    </row>
    <row r="8" spans="1:17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  <c r="Q8">
        <f t="shared" si="0"/>
        <v>7</v>
      </c>
    </row>
    <row r="9" spans="1:17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  <c r="Q9">
        <f t="shared" si="0"/>
        <v>6</v>
      </c>
    </row>
    <row r="10" spans="1:17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  <c r="Q10">
        <f t="shared" si="0"/>
        <v>6</v>
      </c>
    </row>
    <row r="11" spans="1:17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  <c r="Q11">
        <f t="shared" si="0"/>
        <v>7</v>
      </c>
    </row>
    <row r="12" spans="1:17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  <c r="Q12">
        <f t="shared" si="0"/>
        <v>6</v>
      </c>
    </row>
    <row r="13" spans="1:17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  <c r="Q13">
        <f t="shared" si="0"/>
        <v>6</v>
      </c>
    </row>
    <row r="14" spans="1:17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  <c r="Q14">
        <f t="shared" si="0"/>
        <v>6</v>
      </c>
    </row>
    <row r="15" spans="1:17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  <c r="Q15">
        <f t="shared" si="0"/>
        <v>7</v>
      </c>
    </row>
    <row r="16" spans="1:17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  <c r="Q16">
        <f t="shared" si="0"/>
        <v>6</v>
      </c>
    </row>
    <row r="23" spans="5:11" x14ac:dyDescent="0.35">
      <c r="J23" t="s">
        <v>231</v>
      </c>
      <c r="K23" t="s">
        <v>232</v>
      </c>
    </row>
    <row r="24" spans="5:11" x14ac:dyDescent="0.35">
      <c r="F24" t="str">
        <f>UPPER(B2)</f>
        <v xml:space="preserve"> CANADA </v>
      </c>
    </row>
    <row r="25" spans="5:11" x14ac:dyDescent="0.35">
      <c r="J25">
        <v>1</v>
      </c>
      <c r="K25">
        <v>20</v>
      </c>
    </row>
    <row r="26" spans="5:11" x14ac:dyDescent="0.35">
      <c r="J26">
        <v>2</v>
      </c>
      <c r="K26">
        <v>30</v>
      </c>
    </row>
    <row r="27" spans="5:11" x14ac:dyDescent="0.35">
      <c r="J27">
        <v>3</v>
      </c>
      <c r="K27">
        <v>20</v>
      </c>
    </row>
    <row r="28" spans="5:11" x14ac:dyDescent="0.35">
      <c r="E28" t="s">
        <v>230</v>
      </c>
      <c r="F28" t="str">
        <f>PROPER(E28)</f>
        <v>Canada</v>
      </c>
      <c r="J28">
        <v>4</v>
      </c>
      <c r="K28">
        <v>30</v>
      </c>
    </row>
    <row r="29" spans="5:11" x14ac:dyDescent="0.35">
      <c r="J29">
        <v>5</v>
      </c>
      <c r="K29">
        <v>50</v>
      </c>
    </row>
    <row r="30" spans="5:11" x14ac:dyDescent="0.35">
      <c r="J30">
        <v>6</v>
      </c>
      <c r="K30">
        <v>60</v>
      </c>
    </row>
    <row r="31" spans="5:11" x14ac:dyDescent="0.35">
      <c r="J31">
        <v>7</v>
      </c>
      <c r="K31">
        <v>20</v>
      </c>
    </row>
    <row r="32" spans="5:11" x14ac:dyDescent="0.35">
      <c r="J32">
        <v>8</v>
      </c>
      <c r="K32">
        <v>50</v>
      </c>
    </row>
    <row r="33" spans="10:13" x14ac:dyDescent="0.35">
      <c r="J33">
        <v>9</v>
      </c>
      <c r="K33">
        <v>50</v>
      </c>
    </row>
    <row r="34" spans="10:13" x14ac:dyDescent="0.35">
      <c r="J34">
        <v>10</v>
      </c>
      <c r="K34">
        <v>60</v>
      </c>
    </row>
    <row r="35" spans="10:13" x14ac:dyDescent="0.35">
      <c r="J35">
        <v>11</v>
      </c>
      <c r="K35">
        <v>70</v>
      </c>
    </row>
    <row r="36" spans="10:13" x14ac:dyDescent="0.35">
      <c r="J36">
        <v>12</v>
      </c>
      <c r="K36">
        <v>80</v>
      </c>
    </row>
    <row r="40" spans="10:13" x14ac:dyDescent="0.35">
      <c r="K40" t="s">
        <v>233</v>
      </c>
      <c r="L40">
        <f>COUNTIF(K25:K36,"&gt;=50")</f>
        <v>7</v>
      </c>
    </row>
    <row r="41" spans="10:13" x14ac:dyDescent="0.35">
      <c r="K41" t="s">
        <v>234</v>
      </c>
      <c r="L41">
        <f>COUNTIF(K25:K36,"&lt;50")</f>
        <v>5</v>
      </c>
    </row>
    <row r="43" spans="10:13" x14ac:dyDescent="0.35">
      <c r="K43" t="s">
        <v>235</v>
      </c>
      <c r="L43">
        <f>SUMIF(K25:K36,"&gt;=50")</f>
        <v>420</v>
      </c>
    </row>
    <row r="44" spans="10:13" x14ac:dyDescent="0.35">
      <c r="K44" t="s">
        <v>236</v>
      </c>
      <c r="L44">
        <f>L43/L40</f>
        <v>60</v>
      </c>
      <c r="M44">
        <f>AVERAGEIF(K25:K36,"&gt;=50")</f>
        <v>60</v>
      </c>
    </row>
    <row r="46" spans="10:13" x14ac:dyDescent="0.35">
      <c r="K46" t="s">
        <v>237</v>
      </c>
      <c r="L46">
        <f>SUMIF(K25:K36,"&lt;50")</f>
        <v>120</v>
      </c>
    </row>
    <row r="47" spans="10:13" x14ac:dyDescent="0.35">
      <c r="K47" t="s">
        <v>238</v>
      </c>
      <c r="L47">
        <f>L46/L41</f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3E2FB63D-9BAA-46B1-A515-6F8D2AA9AC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Sheet9</vt:lpstr>
      <vt:lpstr>Sheet16</vt:lpstr>
      <vt:lpstr>Sheet1</vt:lpstr>
      <vt:lpstr>sheet1-pivot</vt:lpstr>
      <vt:lpstr>Sheet2</vt:lpstr>
      <vt:lpstr>Sheet6</vt:lpstr>
      <vt:lpstr>Sheet3</vt:lpstr>
      <vt:lpstr>Sheet4</vt:lpstr>
      <vt:lpstr>Sheet5</vt:lpstr>
      <vt:lpstr>Sheet8</vt:lpstr>
      <vt:lpstr>Sheet10</vt:lpstr>
      <vt:lpstr>Sheet11</vt:lpstr>
      <vt:lpstr>Sheet14</vt:lpstr>
      <vt:lpstr>Sheet12</vt:lpstr>
      <vt:lpstr>Sheet13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dineshchandgr@outlook.com</cp:lastModifiedBy>
  <dcterms:created xsi:type="dcterms:W3CDTF">2014-01-28T02:45:41Z</dcterms:created>
  <dcterms:modified xsi:type="dcterms:W3CDTF">2024-12-22T11:11:01Z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