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1" sheetId="1" r:id="rId4"/>
    <sheet state="visible" name="SelectCluster-GetComic_1" sheetId="2" r:id="rId5"/>
    <sheet state="visible" name="Data_2" sheetId="3" r:id="rId6"/>
  </sheets>
  <definedNames/>
  <calcPr/>
</workbook>
</file>

<file path=xl/sharedStrings.xml><?xml version="1.0" encoding="utf-8"?>
<sst xmlns="http://schemas.openxmlformats.org/spreadsheetml/2006/main" count="77" uniqueCount="43">
  <si>
    <t>Cluster</t>
  </si>
  <si>
    <t>Size</t>
  </si>
  <si>
    <t>Price</t>
  </si>
  <si>
    <t>Market Cap</t>
  </si>
  <si>
    <t>Free Float Market Cap %</t>
  </si>
  <si>
    <t>6m ADV</t>
  </si>
  <si>
    <t>RoE %</t>
  </si>
  <si>
    <t>RoCE %</t>
  </si>
  <si>
    <t>EBIT Margin %</t>
  </si>
  <si>
    <t>EPS</t>
  </si>
  <si>
    <t>PAT %</t>
  </si>
  <si>
    <t>Stock Return %</t>
  </si>
  <si>
    <t>characterurl</t>
  </si>
  <si>
    <t>pose</t>
  </si>
  <si>
    <t>emotion</t>
  </si>
  <si>
    <t>text</t>
  </si>
  <si>
    <t>speech bubble url</t>
  </si>
  <si>
    <t>handsfolded</t>
  </si>
  <si>
    <t>curious</t>
  </si>
  <si>
    <t>🔴 ... has high EPS, low Market Cap, low Stock Return %, low 6m ADV</t>
  </si>
  <si>
    <t>yuhoo</t>
  </si>
  <si>
    <t>excited</t>
  </si>
  <si>
    <t>🟢 ... has high Stock Return %, low Free Float Market Cap %, high PAT %, high RoE %</t>
  </si>
  <si>
    <t>readingpaper</t>
  </si>
  <si>
    <t>rollingeyes</t>
  </si>
  <si>
    <t>... has low Free Float Market Cap %, high EBIT Margin %, high PAT %, high RoE %</t>
  </si>
  <si>
    <t>thumbsup</t>
  </si>
  <si>
    <t>laugh</t>
  </si>
  <si>
    <t>... has high 6m ADV, high Market Cap, high Free Float Market Cap %, high RoE %</t>
  </si>
  <si>
    <t>... has high Price, low EPS, high RoE %, high RoCE %</t>
  </si>
  <si>
    <t>holdingcoffee</t>
  </si>
  <si>
    <t>worried</t>
  </si>
  <si>
    <t>... has low PAT %, low EBIT Margin %, low RoE %, low RoCE %</t>
  </si>
  <si>
    <t>neutral</t>
  </si>
  <si>
    <t>... has high PAT %, low Stock Return %, high RoE %, low 6m ADV</t>
  </si>
  <si>
    <t xml:space="preserve">This cluster has </t>
  </si>
  <si>
    <t xml:space="preserve">This group has </t>
  </si>
  <si>
    <t xml:space="preserve">This is a group of  </t>
  </si>
  <si>
    <t>🟢</t>
  </si>
  <si>
    <t>🔴</t>
  </si>
  <si>
    <t>Text</t>
  </si>
  <si>
    <t>Pose</t>
  </si>
  <si>
    <t>Emotion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</si>
</sst>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1.0"/>
      <color rgb="FF484848"/>
      <name val="&quot;Roboto Slab&quot;"/>
    </font>
    <font>
      <b/>
      <sz val="11.0"/>
      <color rgb="FFC0504D"/>
      <name val="&quot;Roboto Slab&quot;"/>
    </font>
    <font>
      <sz val="11.0"/>
      <color rgb="FFFFFFFF"/>
      <name val="&quot;Roboto Slab&quot;"/>
    </font>
    <font>
      <sz val="11.0"/>
      <color rgb="FF000000"/>
      <name val="&quot;Roboto Slab&quot;"/>
    </font>
    <font>
      <b/>
      <color rgb="FF344846"/>
      <name val="Arial"/>
    </font>
    <font>
      <color rgb="FF344846"/>
      <name val="Arial"/>
    </font>
    <font>
      <u/>
      <color rgb="FF344846"/>
      <name val="Arial"/>
    </font>
    <font>
      <u/>
      <color rgb="FF0000FF"/>
    </font>
    <font>
      <u/>
      <color rgb="FF1155CC"/>
      <name val="Arial"/>
    </font>
    <font>
      <sz val="11.0"/>
      <color rgb="FF008000"/>
      <name val="Inconsolata"/>
    </font>
    <font>
      <sz val="11.0"/>
      <color rgb="FF000000"/>
      <name val="Inconsolata"/>
    </font>
    <font>
      <u/>
      <color rgb="FF0000FF"/>
    </font>
    <font/>
  </fonts>
  <fills count="5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3027"/>
        <bgColor rgb="FFD73027"/>
      </patternFill>
    </fill>
    <fill>
      <patternFill patternType="solid">
        <fgColor rgb="FFFAE7AD"/>
        <bgColor rgb="FFFAE7AD"/>
      </patternFill>
    </fill>
    <fill>
      <patternFill patternType="solid">
        <fgColor rgb="FFFBFDBD"/>
        <bgColor rgb="FFFBFDBD"/>
      </patternFill>
    </fill>
    <fill>
      <patternFill patternType="solid">
        <fgColor rgb="FFEEF7B7"/>
        <bgColor rgb="FFEEF7B7"/>
      </patternFill>
    </fill>
    <fill>
      <patternFill patternType="solid">
        <fgColor rgb="FF1A9850"/>
        <bgColor rgb="FF1A9850"/>
      </patternFill>
    </fill>
    <fill>
      <patternFill patternType="solid">
        <fgColor rgb="FFE36F55"/>
        <bgColor rgb="FFE36F55"/>
      </patternFill>
    </fill>
    <fill>
      <patternFill patternType="solid">
        <fgColor rgb="FFF2BE8F"/>
        <bgColor rgb="FFF2BE8F"/>
      </patternFill>
    </fill>
    <fill>
      <patternFill patternType="solid">
        <fgColor rgb="FFF7D49F"/>
        <bgColor rgb="FFF7D49F"/>
      </patternFill>
    </fill>
    <fill>
      <patternFill patternType="solid">
        <fgColor rgb="FFE6F4B3"/>
        <bgColor rgb="FFE6F4B3"/>
      </patternFill>
    </fill>
    <fill>
      <patternFill patternType="solid">
        <fgColor rgb="FF80C682"/>
        <bgColor rgb="FF80C682"/>
      </patternFill>
    </fill>
    <fill>
      <patternFill patternType="solid">
        <fgColor rgb="FFE78162"/>
        <bgColor rgb="FFE78162"/>
      </patternFill>
    </fill>
    <fill>
      <patternFill patternType="solid">
        <fgColor rgb="FFF0AF85"/>
        <bgColor rgb="FFF0AF85"/>
      </patternFill>
    </fill>
    <fill>
      <patternFill patternType="solid">
        <fgColor rgb="FF5DB671"/>
        <bgColor rgb="FF5DB671"/>
      </patternFill>
    </fill>
    <fill>
      <patternFill patternType="solid">
        <fgColor rgb="FFD8342A"/>
        <bgColor rgb="FFD8342A"/>
      </patternFill>
    </fill>
    <fill>
      <patternFill patternType="solid">
        <fgColor rgb="FFAEDA98"/>
        <bgColor rgb="FFAEDA98"/>
      </patternFill>
    </fill>
    <fill>
      <patternFill patternType="solid">
        <fgColor rgb="FFB5DE9B"/>
        <bgColor rgb="FFB5DE9B"/>
      </patternFill>
    </fill>
    <fill>
      <patternFill patternType="solid">
        <fgColor rgb="FFF8D9A3"/>
        <bgColor rgb="FFF8D9A3"/>
      </patternFill>
    </fill>
    <fill>
      <patternFill patternType="solid">
        <fgColor rgb="FFF7D39F"/>
        <bgColor rgb="FFF7D39F"/>
      </patternFill>
    </fill>
    <fill>
      <patternFill patternType="solid">
        <fgColor rgb="FFFDF7B9"/>
        <bgColor rgb="FFFDF7B9"/>
      </patternFill>
    </fill>
    <fill>
      <patternFill patternType="solid">
        <fgColor rgb="FF9AD28E"/>
        <bgColor rgb="FF9AD28E"/>
      </patternFill>
    </fill>
    <fill>
      <patternFill patternType="solid">
        <fgColor rgb="FFE57A5D"/>
        <bgColor rgb="FFE57A5D"/>
      </patternFill>
    </fill>
    <fill>
      <patternFill patternType="solid">
        <fgColor rgb="FFEDA079"/>
        <bgColor rgb="FFEDA079"/>
      </patternFill>
    </fill>
    <fill>
      <patternFill patternType="solid">
        <fgColor rgb="FFC4E4A2"/>
        <bgColor rgb="FFC4E4A2"/>
      </patternFill>
    </fill>
    <fill>
      <patternFill patternType="solid">
        <fgColor rgb="FF76C17D"/>
        <bgColor rgb="FF76C17D"/>
      </patternFill>
    </fill>
    <fill>
      <patternFill patternType="solid">
        <fgColor rgb="FF2CA059"/>
        <bgColor rgb="FF2CA059"/>
      </patternFill>
    </fill>
    <fill>
      <patternFill patternType="solid">
        <fgColor rgb="FF2FA15A"/>
        <bgColor rgb="FF2FA15A"/>
      </patternFill>
    </fill>
    <fill>
      <patternFill patternType="solid">
        <fgColor rgb="FF8BCB87"/>
        <bgColor rgb="FF8BCB87"/>
      </patternFill>
    </fill>
    <fill>
      <patternFill patternType="solid">
        <fgColor rgb="FFFCEEB3"/>
        <bgColor rgb="FFFCEEB3"/>
      </patternFill>
    </fill>
    <fill>
      <patternFill patternType="solid">
        <fgColor rgb="FFE9F5B4"/>
        <bgColor rgb="FFE9F5B4"/>
      </patternFill>
    </fill>
    <fill>
      <patternFill patternType="solid">
        <fgColor rgb="FF44AB65"/>
        <bgColor rgb="FF44AB65"/>
      </patternFill>
    </fill>
    <fill>
      <patternFill patternType="solid">
        <fgColor rgb="FF45AB65"/>
        <bgColor rgb="FF45AB65"/>
      </patternFill>
    </fill>
    <fill>
      <patternFill patternType="solid">
        <fgColor rgb="FFFDFEBE"/>
        <bgColor rgb="FFFDFEBE"/>
      </patternFill>
    </fill>
    <fill>
      <patternFill patternType="solid">
        <fgColor rgb="FFACDA97"/>
        <bgColor rgb="FFACDA97"/>
      </patternFill>
    </fill>
    <fill>
      <patternFill patternType="solid">
        <fgColor rgb="FF90CD89"/>
        <bgColor rgb="FF90CD89"/>
      </patternFill>
    </fill>
    <fill>
      <patternFill patternType="solid">
        <fgColor rgb="FF44AB64"/>
        <bgColor rgb="FF44AB64"/>
      </patternFill>
    </fill>
    <fill>
      <patternFill patternType="solid">
        <fgColor rgb="FF63B974"/>
        <bgColor rgb="FF63B974"/>
      </patternFill>
    </fill>
    <fill>
      <patternFill patternType="solid">
        <fgColor rgb="FF9FD491"/>
        <bgColor rgb="FF9FD491"/>
      </patternFill>
    </fill>
    <fill>
      <patternFill patternType="solid">
        <fgColor rgb="FFF9DDA6"/>
        <bgColor rgb="FFF9DDA6"/>
      </patternFill>
    </fill>
    <fill>
      <patternFill patternType="solid">
        <fgColor rgb="FFEDA47C"/>
        <bgColor rgb="FFEDA47C"/>
      </patternFill>
    </fill>
    <fill>
      <patternFill patternType="solid">
        <fgColor rgb="FFF5CD9A"/>
        <bgColor rgb="FFF5CD9A"/>
      </patternFill>
    </fill>
    <fill>
      <patternFill patternType="solid">
        <fgColor rgb="FFD9EEAC"/>
        <bgColor rgb="FFD9EEAC"/>
      </patternFill>
    </fill>
    <fill>
      <patternFill patternType="solid">
        <fgColor rgb="FFFFFFBF"/>
        <bgColor rgb="FFFFFFBF"/>
      </patternFill>
    </fill>
    <fill>
      <patternFill patternType="solid">
        <fgColor rgb="FF97D08D"/>
        <bgColor rgb="FF97D08D"/>
      </patternFill>
    </fill>
    <fill>
      <patternFill patternType="solid">
        <fgColor rgb="FF6CBD78"/>
        <bgColor rgb="FF6CBD78"/>
      </patternFill>
    </fill>
    <fill>
      <patternFill patternType="solid">
        <fgColor rgb="FF3BA760"/>
        <bgColor rgb="FF3BA760"/>
      </patternFill>
    </fill>
    <fill>
      <patternFill patternType="solid">
        <fgColor rgb="FF7DC480"/>
        <bgColor rgb="FF7DC480"/>
      </patternFill>
    </fill>
    <fill>
      <patternFill patternType="solid">
        <fgColor rgb="FFEC9E77"/>
        <bgColor rgb="FFEC9E77"/>
      </patternFill>
    </fill>
    <fill>
      <patternFill patternType="solid">
        <fgColor rgb="FFF9E1A9"/>
        <bgColor rgb="FFF9E1A9"/>
      </patternFill>
    </fill>
    <fill>
      <patternFill patternType="solid">
        <fgColor rgb="FFF7D6A1"/>
        <bgColor rgb="FFF7D6A1"/>
      </patternFill>
    </fill>
    <fill>
      <patternFill patternType="solid">
        <fgColor rgb="FFE67E60"/>
        <bgColor rgb="FFE67E60"/>
      </patternFill>
    </fill>
    <fill>
      <patternFill patternType="solid">
        <fgColor rgb="FFEA916F"/>
        <bgColor rgb="FFEA916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 vertical="bottom"/>
    </xf>
    <xf borderId="0" fillId="2" fontId="3" numFmtId="0" xfId="0" applyAlignment="1" applyFont="1">
      <alignment horizontal="right" vertical="top"/>
    </xf>
    <xf borderId="0" fillId="2" fontId="4" numFmtId="0" xfId="0" applyAlignment="1" applyFont="1">
      <alignment horizontal="right" readingOrder="0" vertical="top"/>
    </xf>
    <xf borderId="0" fillId="3" fontId="5" numFmtId="0" xfId="0" applyAlignment="1" applyFill="1" applyFont="1">
      <alignment horizontal="right" readingOrder="0" vertical="top"/>
    </xf>
    <xf borderId="0" fillId="4" fontId="6" numFmtId="0" xfId="0" applyAlignment="1" applyFill="1" applyFont="1">
      <alignment horizontal="right" readingOrder="0" vertical="top"/>
    </xf>
    <xf borderId="0" fillId="5" fontId="6" numFmtId="0" xfId="0" applyAlignment="1" applyFill="1" applyFont="1">
      <alignment horizontal="right" readingOrder="0" vertical="top"/>
    </xf>
    <xf borderId="0" fillId="6" fontId="6" numFmtId="0" xfId="0" applyAlignment="1" applyFill="1" applyFont="1">
      <alignment horizontal="right" readingOrder="0" vertical="top"/>
    </xf>
    <xf borderId="0" fillId="7" fontId="5" numFmtId="4" xfId="0" applyAlignment="1" applyFill="1" applyFont="1" applyNumberFormat="1">
      <alignment horizontal="right" readingOrder="0" vertical="top"/>
    </xf>
    <xf borderId="0" fillId="8" fontId="6" numFmtId="0" xfId="0" applyAlignment="1" applyFill="1" applyFont="1">
      <alignment horizontal="right" readingOrder="0" vertical="top"/>
    </xf>
    <xf borderId="0" fillId="9" fontId="6" numFmtId="0" xfId="0" applyAlignment="1" applyFill="1" applyFont="1">
      <alignment horizontal="right" readingOrder="0" vertical="top"/>
    </xf>
    <xf borderId="0" fillId="10" fontId="6" numFmtId="0" xfId="0" applyAlignment="1" applyFill="1" applyFont="1">
      <alignment horizontal="right" readingOrder="0" vertical="top"/>
    </xf>
    <xf borderId="0" fillId="11" fontId="6" numFmtId="3" xfId="0" applyAlignment="1" applyFill="1" applyFont="1" applyNumberFormat="1">
      <alignment horizontal="right" readingOrder="0" vertical="top"/>
    </xf>
    <xf borderId="0" fillId="7" fontId="5" numFmtId="3" xfId="0" applyAlignment="1" applyFont="1" applyNumberFormat="1">
      <alignment horizontal="right" readingOrder="0" vertical="top"/>
    </xf>
    <xf borderId="0" fillId="12" fontId="6" numFmtId="3" xfId="0" applyAlignment="1" applyFill="1" applyFont="1" applyNumberFormat="1">
      <alignment horizontal="right" readingOrder="0" vertical="top"/>
    </xf>
    <xf borderId="0" fillId="13" fontId="6" numFmtId="0" xfId="0" applyAlignment="1" applyFill="1" applyFont="1">
      <alignment horizontal="right" readingOrder="0" vertical="top"/>
    </xf>
    <xf borderId="0" fillId="14" fontId="6" numFmtId="0" xfId="0" applyAlignment="1" applyFill="1" applyFont="1">
      <alignment horizontal="right" readingOrder="0" vertical="top"/>
    </xf>
    <xf borderId="0" fillId="15" fontId="6" numFmtId="10" xfId="0" applyAlignment="1" applyFill="1" applyFont="1" applyNumberFormat="1">
      <alignment horizontal="right" readingOrder="0" vertical="top"/>
    </xf>
    <xf borderId="0" fillId="16" fontId="5" numFmtId="10" xfId="0" applyAlignment="1" applyFill="1" applyFont="1" applyNumberFormat="1">
      <alignment horizontal="right" readingOrder="0" vertical="top"/>
    </xf>
    <xf borderId="0" fillId="3" fontId="5" numFmtId="10" xfId="0" applyAlignment="1" applyFont="1" applyNumberFormat="1">
      <alignment horizontal="right" readingOrder="0" vertical="top"/>
    </xf>
    <xf borderId="0" fillId="7" fontId="5" numFmtId="10" xfId="0" applyAlignment="1" applyFont="1" applyNumberFormat="1">
      <alignment horizontal="right" readingOrder="0" vertical="top"/>
    </xf>
    <xf borderId="0" fillId="17" fontId="6" numFmtId="10" xfId="0" applyAlignment="1" applyFill="1" applyFont="1" applyNumberFormat="1">
      <alignment horizontal="right" readingOrder="0" vertical="top"/>
    </xf>
    <xf borderId="0" fillId="18" fontId="6" numFmtId="10" xfId="0" applyAlignment="1" applyFill="1" applyFont="1" applyNumberFormat="1">
      <alignment horizontal="right" readingOrder="0" vertical="top"/>
    </xf>
    <xf borderId="0" fillId="19" fontId="6" numFmtId="10" xfId="0" applyAlignment="1" applyFill="1" applyFont="1" applyNumberFormat="1">
      <alignment horizontal="right" readingOrder="0" vertical="top"/>
    </xf>
    <xf borderId="0" fillId="20" fontId="6" numFmtId="0" xfId="0" applyAlignment="1" applyFill="1" applyFont="1">
      <alignment horizontal="right" readingOrder="0" vertical="top"/>
    </xf>
    <xf borderId="0" fillId="21" fontId="6" numFmtId="0" xfId="0" applyAlignment="1" applyFill="1" applyFont="1">
      <alignment horizontal="right" readingOrder="0" vertical="top"/>
    </xf>
    <xf borderId="0" fillId="7" fontId="5" numFmtId="0" xfId="0" applyAlignment="1" applyFont="1">
      <alignment horizontal="right" readingOrder="0" vertical="top"/>
    </xf>
    <xf borderId="0" fillId="22" fontId="6" numFmtId="0" xfId="0" applyAlignment="1" applyFill="1" applyFont="1">
      <alignment horizontal="right" readingOrder="0" vertical="top"/>
    </xf>
    <xf borderId="0" fillId="23" fontId="6" numFmtId="0" xfId="0" applyAlignment="1" applyFill="1" applyFont="1">
      <alignment horizontal="right" readingOrder="0" vertical="top"/>
    </xf>
    <xf borderId="0" fillId="24" fontId="6" numFmtId="0" xfId="0" applyAlignment="1" applyFill="1" applyFont="1">
      <alignment horizontal="right" readingOrder="0" vertical="top"/>
    </xf>
    <xf borderId="0" fillId="25" fontId="6" numFmtId="10" xfId="0" applyAlignment="1" applyFill="1" applyFont="1" applyNumberFormat="1">
      <alignment horizontal="right" readingOrder="0" vertical="top"/>
    </xf>
    <xf borderId="0" fillId="26" fontId="6" numFmtId="10" xfId="0" applyAlignment="1" applyFill="1" applyFont="1" applyNumberFormat="1">
      <alignment horizontal="right" readingOrder="0" vertical="top"/>
    </xf>
    <xf borderId="0" fillId="27" fontId="5" numFmtId="10" xfId="0" applyAlignment="1" applyFill="1" applyFont="1" applyNumberFormat="1">
      <alignment horizontal="right" readingOrder="0" vertical="top"/>
    </xf>
    <xf borderId="0" fillId="28" fontId="5" numFmtId="10" xfId="0" applyAlignment="1" applyFill="1" applyFont="1" applyNumberFormat="1">
      <alignment horizontal="right" readingOrder="0" vertical="top"/>
    </xf>
    <xf borderId="0" fillId="29" fontId="6" numFmtId="10" xfId="0" applyAlignment="1" applyFill="1" applyFont="1" applyNumberFormat="1">
      <alignment horizontal="right" readingOrder="0" vertical="top"/>
    </xf>
    <xf borderId="0" fillId="30" fontId="6" numFmtId="10" xfId="0" applyAlignment="1" applyFill="1" applyFont="1" applyNumberFormat="1">
      <alignment horizontal="right" readingOrder="0" vertical="top"/>
    </xf>
    <xf borderId="0" fillId="31" fontId="6" numFmtId="10" xfId="0" applyAlignment="1" applyFill="1" applyFont="1" applyNumberFormat="1">
      <alignment horizontal="right" readingOrder="0" vertical="top"/>
    </xf>
    <xf borderId="0" fillId="32" fontId="6" numFmtId="10" xfId="0" applyAlignment="1" applyFill="1" applyFont="1" applyNumberFormat="1">
      <alignment horizontal="right" readingOrder="0" vertical="top"/>
    </xf>
    <xf borderId="0" fillId="33" fontId="6" numFmtId="10" xfId="0" applyAlignment="1" applyFill="1" applyFont="1" applyNumberFormat="1">
      <alignment horizontal="right" readingOrder="0" vertical="top"/>
    </xf>
    <xf borderId="0" fillId="34" fontId="6" numFmtId="10" xfId="0" applyAlignment="1" applyFill="1" applyFont="1" applyNumberFormat="1">
      <alignment horizontal="right" readingOrder="0" vertical="top"/>
    </xf>
    <xf borderId="0" fillId="35" fontId="6" numFmtId="10" xfId="0" applyAlignment="1" applyFill="1" applyFont="1" applyNumberFormat="1">
      <alignment horizontal="right" readingOrder="0" vertical="top"/>
    </xf>
    <xf borderId="0" fillId="36" fontId="6" numFmtId="10" xfId="0" applyAlignment="1" applyFill="1" applyFont="1" applyNumberFormat="1">
      <alignment horizontal="right" readingOrder="0" vertical="top"/>
    </xf>
    <xf borderId="0" fillId="37" fontId="6" numFmtId="10" xfId="0" applyAlignment="1" applyFill="1" applyFont="1" applyNumberFormat="1">
      <alignment horizontal="right" readingOrder="0" vertical="top"/>
    </xf>
    <xf borderId="0" fillId="38" fontId="6" numFmtId="10" xfId="0" applyAlignment="1" applyFill="1" applyFont="1" applyNumberFormat="1">
      <alignment horizontal="right" readingOrder="0" vertical="top"/>
    </xf>
    <xf borderId="0" fillId="39" fontId="6" numFmtId="10" xfId="0" applyAlignment="1" applyFill="1" applyFont="1" applyNumberFormat="1">
      <alignment horizontal="right" readingOrder="0" vertical="top"/>
    </xf>
    <xf borderId="0" fillId="40" fontId="6" numFmtId="0" xfId="0" applyAlignment="1" applyFill="1" applyFont="1">
      <alignment horizontal="right" readingOrder="0" vertical="top"/>
    </xf>
    <xf borderId="0" fillId="41" fontId="6" numFmtId="0" xfId="0" applyAlignment="1" applyFill="1" applyFont="1">
      <alignment horizontal="right" readingOrder="0" vertical="top"/>
    </xf>
    <xf borderId="0" fillId="42" fontId="6" numFmtId="0" xfId="0" applyAlignment="1" applyFill="1" applyFont="1">
      <alignment horizontal="right" readingOrder="0" vertical="top"/>
    </xf>
    <xf borderId="0" fillId="43" fontId="6" numFmtId="0" xfId="0" applyAlignment="1" applyFill="1" applyFont="1">
      <alignment horizontal="right" readingOrder="0" vertical="top"/>
    </xf>
    <xf borderId="0" fillId="44" fontId="6" numFmtId="0" xfId="0" applyAlignment="1" applyFill="1" applyFont="1">
      <alignment horizontal="right" readingOrder="0" vertical="top"/>
    </xf>
    <xf borderId="0" fillId="45" fontId="6" numFmtId="10" xfId="0" applyAlignment="1" applyFill="1" applyFont="1" applyNumberFormat="1">
      <alignment horizontal="right" readingOrder="0" vertical="top"/>
    </xf>
    <xf borderId="0" fillId="46" fontId="6" numFmtId="10" xfId="0" applyAlignment="1" applyFill="1" applyFont="1" applyNumberFormat="1">
      <alignment horizontal="right" readingOrder="0" vertical="top"/>
    </xf>
    <xf borderId="0" fillId="47" fontId="5" numFmtId="10" xfId="0" applyAlignment="1" applyFill="1" applyFont="1" applyNumberFormat="1">
      <alignment horizontal="right" readingOrder="0" vertical="top"/>
    </xf>
    <xf borderId="0" fillId="48" fontId="6" numFmtId="10" xfId="0" applyAlignment="1" applyFill="1" applyFont="1" applyNumberFormat="1">
      <alignment horizontal="right" readingOrder="0" vertical="top"/>
    </xf>
    <xf borderId="0" fillId="49" fontId="6" numFmtId="0" xfId="0" applyAlignment="1" applyFill="1" applyFont="1">
      <alignment horizontal="right" readingOrder="0" vertical="top"/>
    </xf>
    <xf borderId="0" fillId="50" fontId="6" numFmtId="0" xfId="0" applyAlignment="1" applyFill="1" applyFont="1">
      <alignment horizontal="right" readingOrder="0" vertical="top"/>
    </xf>
    <xf borderId="0" fillId="51" fontId="6" numFmtId="0" xfId="0" applyAlignment="1" applyFill="1" applyFont="1">
      <alignment horizontal="right" readingOrder="0" vertical="top"/>
    </xf>
    <xf borderId="0" fillId="52" fontId="6" numFmtId="0" xfId="0" applyAlignment="1" applyFill="1" applyFont="1">
      <alignment horizontal="right" readingOrder="0" vertical="top"/>
    </xf>
    <xf borderId="0" fillId="53" fontId="6" numFmtId="0" xfId="0" applyAlignment="1" applyFill="1" applyFont="1">
      <alignment horizontal="right" readingOrder="0" vertical="top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wrapText="0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left" readingOrder="0" vertical="bottom"/>
    </xf>
    <xf borderId="0" fillId="2" fontId="12" numFmtId="0" xfId="0" applyFont="1"/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right" vertical="center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1" fillId="54" fontId="2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left" vertical="bottom"/>
    </xf>
    <xf borderId="0" fillId="2" fontId="1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55" fontId="1" numFmtId="0" xfId="0" applyFill="1" applyFont="1"/>
    <xf borderId="0" fillId="55" fontId="2" numFmtId="0" xfId="0" applyAlignment="1" applyFont="1">
      <alignment readingOrder="0"/>
    </xf>
    <xf borderId="0" fillId="56" fontId="1" numFmtId="0" xfId="0" applyAlignment="1" applyFill="1" applyFont="1">
      <alignment horizontal="center" readingOrder="0" shrinkToFit="0" wrapText="0"/>
    </xf>
    <xf borderId="0" fillId="57" fontId="1" numFmtId="0" xfId="0" applyAlignment="1" applyFill="1" applyFont="1">
      <alignment horizontal="center" shrinkToFit="0" wrapText="0"/>
    </xf>
    <xf borderId="0" fillId="57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readingOrder="0" shrinkToFit="0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2" fontId="13" numFmtId="0" xfId="0" applyAlignment="1" applyFont="1">
      <alignment readingOrder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shrinkToFit="0" vertical="center" wrapText="1"/>
    </xf>
    <xf borderId="0" fillId="0" fontId="14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wrapText="0"/>
    </xf>
    <xf borderId="1" fillId="0" fontId="8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center" readingOrder="0" vertical="center"/>
    </xf>
    <xf borderId="3" fillId="0" fontId="15" numFmtId="0" xfId="0" applyBorder="1" applyFont="1"/>
    <xf borderId="4" fillId="0" fontId="15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4.43"/>
    <col customWidth="1" min="11" max="11" width="58.0"/>
    <col customWidth="1" min="12" max="12" width="14.43"/>
    <col customWidth="1" min="13" max="13" width="16.29"/>
    <col customWidth="1" min="14" max="15" width="14.43"/>
  </cols>
  <sheetData>
    <row r="1">
      <c r="L1" s="1"/>
    </row>
    <row r="2">
      <c r="L2" s="1"/>
    </row>
    <row r="3">
      <c r="L3" s="1"/>
    </row>
    <row r="4">
      <c r="L4" s="1"/>
    </row>
    <row r="5">
      <c r="C5" s="2" t="s">
        <v>0</v>
      </c>
      <c r="D5" s="3">
        <v>0.0</v>
      </c>
      <c r="E5" s="3">
        <v>1.0</v>
      </c>
      <c r="F5" s="3">
        <v>2.0</v>
      </c>
      <c r="G5" s="3">
        <v>3.0</v>
      </c>
      <c r="H5" s="3">
        <v>4.0</v>
      </c>
      <c r="I5" s="3">
        <v>5.0</v>
      </c>
      <c r="J5" s="3">
        <v>6.0</v>
      </c>
      <c r="L5" s="1"/>
    </row>
    <row r="6">
      <c r="C6" s="4" t="s">
        <v>1</v>
      </c>
      <c r="D6" s="4">
        <v>27.0</v>
      </c>
      <c r="E6" s="4">
        <v>129.0</v>
      </c>
      <c r="F6" s="4">
        <v>331.0</v>
      </c>
      <c r="G6" s="4">
        <v>17.0</v>
      </c>
      <c r="H6" s="4">
        <v>5.0</v>
      </c>
      <c r="I6" s="4">
        <v>75.0</v>
      </c>
      <c r="J6" s="4">
        <v>641.0</v>
      </c>
      <c r="L6" s="1"/>
    </row>
    <row r="7">
      <c r="B7" s="5"/>
      <c r="C7" s="6" t="s">
        <v>2</v>
      </c>
      <c r="D7" s="7">
        <v>23.55</v>
      </c>
      <c r="E7" s="8">
        <v>508.15</v>
      </c>
      <c r="F7" s="9">
        <v>804.94</v>
      </c>
      <c r="G7" s="10">
        <v>991.43</v>
      </c>
      <c r="H7" s="11">
        <v>24682.16</v>
      </c>
      <c r="I7" s="12">
        <v>67.38</v>
      </c>
      <c r="J7" s="13">
        <v>256.79</v>
      </c>
      <c r="L7" s="1"/>
    </row>
    <row r="8">
      <c r="B8" s="5"/>
      <c r="C8" s="6" t="s">
        <v>3</v>
      </c>
      <c r="D8" s="7">
        <v>37.0</v>
      </c>
      <c r="E8" s="14">
        <v>503.0</v>
      </c>
      <c r="F8" s="15">
        <v>1445.0</v>
      </c>
      <c r="G8" s="16">
        <v>27477.0</v>
      </c>
      <c r="H8" s="17">
        <v>6273.0</v>
      </c>
      <c r="I8" s="18">
        <v>133.0</v>
      </c>
      <c r="J8" s="19">
        <v>282.0</v>
      </c>
      <c r="L8" s="1"/>
    </row>
    <row r="9">
      <c r="B9" s="5"/>
      <c r="C9" s="6" t="s">
        <v>4</v>
      </c>
      <c r="D9" s="20">
        <v>0.496</v>
      </c>
      <c r="E9" s="21">
        <v>0.39</v>
      </c>
      <c r="F9" s="22">
        <v>0.388</v>
      </c>
      <c r="G9" s="23">
        <v>0.514</v>
      </c>
      <c r="H9" s="24">
        <v>0.474</v>
      </c>
      <c r="I9" s="25">
        <v>0.472</v>
      </c>
      <c r="J9" s="26">
        <v>0.44</v>
      </c>
      <c r="L9" s="1"/>
    </row>
    <row r="10">
      <c r="B10" s="5"/>
      <c r="C10" s="6" t="s">
        <v>5</v>
      </c>
      <c r="D10" s="7">
        <v>0.15</v>
      </c>
      <c r="E10" s="27">
        <v>1.21</v>
      </c>
      <c r="F10" s="28">
        <v>1.93</v>
      </c>
      <c r="G10" s="29">
        <v>31.49</v>
      </c>
      <c r="H10" s="30">
        <v>7.01</v>
      </c>
      <c r="I10" s="31">
        <v>0.38</v>
      </c>
      <c r="J10" s="32">
        <v>0.62</v>
      </c>
      <c r="L10" s="1"/>
    </row>
    <row r="11">
      <c r="B11" s="5"/>
      <c r="C11" s="6" t="s">
        <v>6</v>
      </c>
      <c r="D11" s="33">
        <v>-0.069</v>
      </c>
      <c r="E11" s="34">
        <v>0.084</v>
      </c>
      <c r="F11" s="35">
        <v>0.232</v>
      </c>
      <c r="G11" s="36">
        <v>0.225</v>
      </c>
      <c r="H11" s="23">
        <v>0.266</v>
      </c>
      <c r="I11" s="22">
        <v>-0.637</v>
      </c>
      <c r="J11" s="37">
        <v>0.043</v>
      </c>
      <c r="L11" s="1"/>
    </row>
    <row r="12">
      <c r="B12" s="5"/>
      <c r="C12" s="6" t="s">
        <v>7</v>
      </c>
      <c r="D12" s="38">
        <v>0.072</v>
      </c>
      <c r="E12" s="39">
        <v>0.113</v>
      </c>
      <c r="F12" s="40">
        <v>0.28</v>
      </c>
      <c r="G12" s="41">
        <v>0.28</v>
      </c>
      <c r="H12" s="23">
        <v>0.323</v>
      </c>
      <c r="I12" s="22">
        <v>-0.141</v>
      </c>
      <c r="J12" s="42">
        <v>0.093</v>
      </c>
      <c r="L12" s="1"/>
    </row>
    <row r="13">
      <c r="B13" s="5"/>
      <c r="C13" s="6" t="s">
        <v>8</v>
      </c>
      <c r="D13" s="43">
        <v>0.042</v>
      </c>
      <c r="E13" s="44">
        <v>0.072</v>
      </c>
      <c r="F13" s="23">
        <v>0.198</v>
      </c>
      <c r="G13" s="45">
        <v>0.154</v>
      </c>
      <c r="H13" s="46">
        <v>0.12</v>
      </c>
      <c r="I13" s="22">
        <v>-0.29</v>
      </c>
      <c r="J13" s="47">
        <v>0.056</v>
      </c>
      <c r="L13" s="1"/>
    </row>
    <row r="14">
      <c r="B14" s="5"/>
      <c r="C14" s="6" t="s">
        <v>9</v>
      </c>
      <c r="D14" s="11">
        <v>1770.24</v>
      </c>
      <c r="E14" s="48">
        <v>81.88</v>
      </c>
      <c r="F14" s="49">
        <v>39.28</v>
      </c>
      <c r="G14" s="50">
        <v>66.03</v>
      </c>
      <c r="H14" s="7">
        <v>8.93</v>
      </c>
      <c r="I14" s="51">
        <v>195.46</v>
      </c>
      <c r="J14" s="52">
        <v>126.02</v>
      </c>
      <c r="L14" s="1"/>
    </row>
    <row r="15">
      <c r="B15" s="5"/>
      <c r="C15" s="6" t="s">
        <v>10</v>
      </c>
      <c r="D15" s="53">
        <v>-0.012</v>
      </c>
      <c r="E15" s="54">
        <v>0.042</v>
      </c>
      <c r="F15" s="23">
        <v>0.143</v>
      </c>
      <c r="G15" s="55">
        <v>0.103</v>
      </c>
      <c r="H15" s="41">
        <v>0.09</v>
      </c>
      <c r="I15" s="22">
        <v>-0.424</v>
      </c>
      <c r="J15" s="56">
        <v>0.021</v>
      </c>
      <c r="L15" s="1"/>
    </row>
    <row r="16">
      <c r="B16" s="5"/>
      <c r="C16" s="6" t="s">
        <v>11</v>
      </c>
      <c r="D16" s="7">
        <v>-3981.2</v>
      </c>
      <c r="E16" s="29">
        <v>0.0</v>
      </c>
      <c r="F16" s="57">
        <v>-94.4</v>
      </c>
      <c r="G16" s="58">
        <v>2307.2</v>
      </c>
      <c r="H16" s="59">
        <v>1902.1</v>
      </c>
      <c r="I16" s="60">
        <v>-1208.0</v>
      </c>
      <c r="J16" s="61">
        <v>-521.3</v>
      </c>
      <c r="L16" s="1"/>
    </row>
    <row r="17">
      <c r="L17" s="1"/>
    </row>
    <row r="18">
      <c r="L18" s="1"/>
    </row>
    <row r="19">
      <c r="L19" s="1"/>
    </row>
    <row r="20">
      <c r="L20" s="1"/>
    </row>
    <row r="21">
      <c r="L21" s="1"/>
    </row>
    <row r="22">
      <c r="L22" s="1"/>
    </row>
    <row r="23">
      <c r="A23" s="62"/>
      <c r="B23" s="62"/>
      <c r="C23" s="62"/>
      <c r="D23" s="62"/>
      <c r="E23" s="62"/>
      <c r="F23" s="62"/>
      <c r="G23" s="62"/>
      <c r="H23" s="63" t="s">
        <v>12</v>
      </c>
      <c r="I23" s="63" t="s">
        <v>13</v>
      </c>
      <c r="J23" s="63" t="s">
        <v>14</v>
      </c>
      <c r="K23" s="3" t="s">
        <v>15</v>
      </c>
      <c r="L23" s="64" t="s">
        <v>16</v>
      </c>
    </row>
    <row r="24">
      <c r="A24" s="65"/>
      <c r="B24" s="65"/>
      <c r="C24" s="65"/>
      <c r="D24" s="65"/>
      <c r="E24" s="65"/>
      <c r="F24" s="65"/>
      <c r="G24" s="65"/>
      <c r="H24" s="66" t="str">
        <f t="shared" ref="H24:H30" si="1">"https://gramener.com/comicgen/v1/comic?name=dey&amp;angle=straight&amp;emotion="&amp;J24&amp;"&amp;pose="&amp;I24&amp;"&amp;mirror="</f>
        <v>https://gramener.com/comicgen/v1/comic?name=dey&amp;angle=straight&amp;emotion=curious&amp;pose=handsfolded&amp;mirror=</v>
      </c>
      <c r="I24" s="67" t="s">
        <v>17</v>
      </c>
      <c r="J24" s="67" t="s">
        <v>18</v>
      </c>
      <c r="K24" s="68" t="s">
        <v>19</v>
      </c>
      <c r="L24" s="69" t="str">
        <f t="shared" ref="L24:L30" si="2">"https://gramener.com/comicgen/v1/comic?name=speechbubble&amp;text="&amp;encodeurl(K24)&amp;"&amp;width=150&amp;height=200&amp;align=center&amp;font-family=Architects+Daughter&amp;font-size=15&amp;font-weight=normal&amp;pointerx=100&amp;pointery=-70&amp;padding=17&amp;fill=%23ffffff&amp;line-height=1&amp;x=0&amp;y=0&amp;scale=.6&amp;rough=4.3&amp;mirror="</f>
        <v>https://gramener.com/comicgen/v1/comic?name=speechbubble&amp;text=%F0%9F%94%B4%20...%20has%20high%20EPS%2C%20low%20Market%20Cap%2C%20low%20Stock%20Return%20%25%2C%20low%206m%20ADV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24" s="68"/>
    </row>
    <row r="25">
      <c r="A25" s="65"/>
      <c r="B25" s="65"/>
      <c r="C25" s="65"/>
      <c r="D25" s="65"/>
      <c r="E25" s="65"/>
      <c r="F25" s="65"/>
      <c r="G25" s="65"/>
      <c r="H25" s="66" t="str">
        <f t="shared" si="1"/>
        <v>https://gramener.com/comicgen/v1/comic?name=dey&amp;angle=straight&amp;emotion=excited&amp;pose=yuhoo&amp;mirror=</v>
      </c>
      <c r="I25" s="67" t="s">
        <v>20</v>
      </c>
      <c r="J25" s="67" t="s">
        <v>21</v>
      </c>
      <c r="K25" s="68" t="s">
        <v>22</v>
      </c>
      <c r="L25" s="69" t="str">
        <f t="shared" si="2"/>
        <v>https://gramener.com/comicgen/v1/comic?name=speechbubble&amp;text=%F0%9F%9F%A2%20...%20has%20high%20Stock%20Return%20%25%2C%20low%20Free%20Float%20Market%20Cap%20%25%2C%20high%20PAT%20%25%2C%20high%20RoE%20%25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25" s="70"/>
    </row>
    <row r="26">
      <c r="A26" s="65"/>
      <c r="B26" s="65"/>
      <c r="C26" s="65"/>
      <c r="D26" s="65"/>
      <c r="E26" s="65"/>
      <c r="F26" s="65"/>
      <c r="G26" s="65"/>
      <c r="H26" s="66" t="str">
        <f t="shared" si="1"/>
        <v>https://gramener.com/comicgen/v1/comic?name=dey&amp;angle=straight&amp;emotion=rollingeyes&amp;pose=readingpaper&amp;mirror=</v>
      </c>
      <c r="I26" s="67" t="s">
        <v>23</v>
      </c>
      <c r="J26" s="67" t="s">
        <v>24</v>
      </c>
      <c r="K26" s="68" t="s">
        <v>25</v>
      </c>
      <c r="L26" s="69" t="str">
        <f t="shared" si="2"/>
        <v>https://gramener.com/comicgen/v1/comic?name=speechbubble&amp;text=...%20has%20low%20Free%20Float%20Market%20Cap%20%25%2C%20high%20EBIT%20Margin%20%25%2C%20high%20PAT%20%25%2C%20high%20RoE%20%25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26" s="70"/>
    </row>
    <row r="27">
      <c r="A27" s="65"/>
      <c r="B27" s="65"/>
      <c r="C27" s="65"/>
      <c r="D27" s="65"/>
      <c r="E27" s="65"/>
      <c r="F27" s="65"/>
      <c r="G27" s="65"/>
      <c r="H27" s="66" t="str">
        <f t="shared" si="1"/>
        <v>https://gramener.com/comicgen/v1/comic?name=dey&amp;angle=straight&amp;emotion=laugh&amp;pose=thumbsup&amp;mirror=</v>
      </c>
      <c r="I27" s="67" t="s">
        <v>26</v>
      </c>
      <c r="J27" s="67" t="s">
        <v>27</v>
      </c>
      <c r="K27" s="68" t="s">
        <v>28</v>
      </c>
      <c r="L27" s="69" t="str">
        <f t="shared" si="2"/>
        <v>https://gramener.com/comicgen/v1/comic?name=speechbubble&amp;text=...%20has%20high%206m%20ADV%2C%20high%20Market%20Cap%2C%20high%20Free%20Float%20Market%20Cap%20%25%2C%20high%20RoE%20%25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27" s="70"/>
    </row>
    <row r="28">
      <c r="A28" s="65"/>
      <c r="B28" s="65"/>
      <c r="C28" s="65"/>
      <c r="D28" s="65"/>
      <c r="E28" s="65"/>
      <c r="F28" s="65"/>
      <c r="G28" s="65"/>
      <c r="H28" s="66" t="str">
        <f t="shared" si="1"/>
        <v>https://gramener.com/comicgen/v1/comic?name=dey&amp;angle=straight&amp;emotion=laugh&amp;pose=readingpaper&amp;mirror=</v>
      </c>
      <c r="I28" s="67" t="s">
        <v>23</v>
      </c>
      <c r="J28" s="67" t="s">
        <v>27</v>
      </c>
      <c r="K28" s="68" t="s">
        <v>29</v>
      </c>
      <c r="L28" s="69" t="str">
        <f t="shared" si="2"/>
        <v>https://gramener.com/comicgen/v1/comic?name=speechbubble&amp;text=...%20has%20high%20Price%2C%20low%20EPS%2C%20high%20RoE%20%25%2C%20high%20RoCE%20%25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28" s="70"/>
    </row>
    <row r="29">
      <c r="A29" s="65"/>
      <c r="B29" s="65"/>
      <c r="C29" s="65"/>
      <c r="D29" s="65"/>
      <c r="E29" s="65"/>
      <c r="F29" s="65"/>
      <c r="G29" s="65"/>
      <c r="H29" s="66" t="str">
        <f t="shared" si="1"/>
        <v>https://gramener.com/comicgen/v1/comic?name=dey&amp;angle=straight&amp;emotion=worried&amp;pose=holdingcoffee&amp;mirror=</v>
      </c>
      <c r="I29" s="67" t="s">
        <v>30</v>
      </c>
      <c r="J29" s="67" t="s">
        <v>31</v>
      </c>
      <c r="K29" s="68" t="s">
        <v>32</v>
      </c>
      <c r="L29" s="69" t="str">
        <f t="shared" si="2"/>
        <v>https://gramener.com/comicgen/v1/comic?name=speechbubble&amp;text=...%20has%20low%20PAT%20%25%2C%20low%20EBIT%20Margin%20%25%2C%20low%20RoE%20%25%2C%20low%20RoCE%20%25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29" s="70"/>
    </row>
    <row r="30">
      <c r="A30" s="65"/>
      <c r="B30" s="65"/>
      <c r="C30" s="65"/>
      <c r="D30" s="65"/>
      <c r="E30" s="65"/>
      <c r="F30" s="65"/>
      <c r="G30" s="65"/>
      <c r="H30" s="66" t="str">
        <f t="shared" si="1"/>
        <v>https://gramener.com/comicgen/v1/comic?name=dey&amp;angle=straight&amp;emotion=neutral&amp;pose=handsfolded&amp;mirror=</v>
      </c>
      <c r="I30" s="67" t="s">
        <v>17</v>
      </c>
      <c r="J30" s="67" t="s">
        <v>33</v>
      </c>
      <c r="K30" s="68" t="s">
        <v>34</v>
      </c>
      <c r="L30" s="69" t="str">
        <f t="shared" si="2"/>
        <v>https://gramener.com/comicgen/v1/comic?name=speechbubble&amp;text=...%20has%20high%20PAT%20%25%2C%20low%20Stock%20Return%20%25%2C%20high%20RoE%20%25%2C%20low%206m%20ADV&amp;width=150&amp;height=200&amp;align=center&amp;font-family=Architects+Daughter&amp;font-size=15&amp;font-weight=normal&amp;pointerx=100&amp;pointery=-70&amp;padding=17&amp;fill=%23ffffff&amp;line-height=1&amp;x=0&amp;y=0&amp;scale=.6&amp;rough=4.3&amp;mirror=</v>
      </c>
      <c r="N30" s="70"/>
    </row>
    <row r="31">
      <c r="L31" s="1"/>
    </row>
    <row r="32">
      <c r="H32" s="3"/>
      <c r="I32" s="71"/>
      <c r="J32" s="71"/>
      <c r="K32" s="71"/>
      <c r="L32" s="71"/>
      <c r="M32" s="71"/>
      <c r="N32" s="71"/>
      <c r="O32" s="71"/>
      <c r="P32" s="71"/>
    </row>
    <row r="33">
      <c r="H33" s="3"/>
      <c r="I33" s="72"/>
      <c r="J33" s="72"/>
      <c r="K33" s="72"/>
      <c r="L33" s="72"/>
      <c r="M33" s="72"/>
      <c r="N33" s="72"/>
      <c r="O33" s="72"/>
    </row>
    <row r="34">
      <c r="H34" s="73"/>
      <c r="I34" s="74"/>
      <c r="J34" s="74"/>
      <c r="K34" s="74"/>
      <c r="L34" s="74"/>
      <c r="M34" s="74"/>
      <c r="N34" s="74"/>
      <c r="O34" s="74"/>
    </row>
    <row r="35">
      <c r="H35" s="3"/>
    </row>
    <row r="36">
      <c r="H36" s="64"/>
      <c r="I36" s="74"/>
      <c r="J36" s="74"/>
      <c r="K36" s="74"/>
      <c r="L36" s="74"/>
      <c r="M36" s="74"/>
      <c r="N36" s="74"/>
      <c r="O36" s="74"/>
      <c r="P36" s="74"/>
    </row>
    <row r="37">
      <c r="L37" s="1"/>
    </row>
    <row r="38">
      <c r="L38" s="1"/>
    </row>
    <row r="39">
      <c r="L39" s="1"/>
    </row>
    <row r="40">
      <c r="L40" s="1"/>
    </row>
    <row r="41">
      <c r="L41" s="1"/>
    </row>
    <row r="42">
      <c r="L42" s="1"/>
    </row>
    <row r="43">
      <c r="L43" s="1"/>
    </row>
    <row r="44">
      <c r="L44" s="1"/>
    </row>
    <row r="45">
      <c r="L45" s="1"/>
    </row>
    <row r="46">
      <c r="L46" s="1"/>
    </row>
    <row r="47">
      <c r="L47" s="1"/>
    </row>
    <row r="48">
      <c r="L48" s="1"/>
    </row>
    <row r="49">
      <c r="L49" s="1"/>
    </row>
    <row r="50">
      <c r="L50" s="1"/>
    </row>
    <row r="51">
      <c r="L51" s="1"/>
    </row>
    <row r="52">
      <c r="L52" s="1"/>
    </row>
    <row r="53">
      <c r="L53" s="1"/>
    </row>
    <row r="54">
      <c r="L54" s="1"/>
    </row>
    <row r="55">
      <c r="L55" s="1"/>
    </row>
    <row r="56">
      <c r="L56" s="1"/>
    </row>
    <row r="57">
      <c r="L57" s="1"/>
    </row>
    <row r="58">
      <c r="L58" s="1"/>
    </row>
    <row r="59">
      <c r="L59" s="1"/>
    </row>
    <row r="60">
      <c r="L60" s="1"/>
    </row>
    <row r="61">
      <c r="L61" s="1"/>
    </row>
    <row r="62">
      <c r="L62" s="1"/>
    </row>
    <row r="63">
      <c r="L63" s="1"/>
    </row>
    <row r="64">
      <c r="L64" s="1"/>
    </row>
    <row r="65">
      <c r="L65" s="1"/>
    </row>
    <row r="66">
      <c r="L66" s="1"/>
    </row>
    <row r="67">
      <c r="L67" s="1"/>
    </row>
    <row r="68">
      <c r="L68" s="1"/>
    </row>
    <row r="69">
      <c r="L69" s="1"/>
    </row>
    <row r="70">
      <c r="L70" s="1"/>
    </row>
    <row r="71">
      <c r="L71" s="1"/>
    </row>
    <row r="72">
      <c r="L72" s="1"/>
    </row>
    <row r="73">
      <c r="L73" s="1"/>
    </row>
    <row r="74">
      <c r="L74" s="1"/>
    </row>
    <row r="75">
      <c r="L75" s="1"/>
    </row>
    <row r="76">
      <c r="L76" s="1"/>
    </row>
    <row r="77">
      <c r="L77" s="1"/>
    </row>
    <row r="78">
      <c r="L78" s="1"/>
    </row>
    <row r="79">
      <c r="L79" s="1"/>
    </row>
    <row r="80">
      <c r="L80" s="1"/>
    </row>
    <row r="81">
      <c r="L81" s="1"/>
    </row>
    <row r="82">
      <c r="L82" s="1"/>
    </row>
    <row r="83">
      <c r="L83" s="1"/>
    </row>
    <row r="84">
      <c r="L84" s="1"/>
    </row>
    <row r="85">
      <c r="L85" s="1"/>
    </row>
    <row r="86">
      <c r="L86" s="1"/>
    </row>
    <row r="87">
      <c r="L87" s="1"/>
    </row>
    <row r="88">
      <c r="L88" s="1"/>
    </row>
    <row r="89">
      <c r="L89" s="1"/>
    </row>
    <row r="90">
      <c r="L90" s="1"/>
    </row>
    <row r="91">
      <c r="L91" s="1"/>
    </row>
    <row r="92">
      <c r="L92" s="1"/>
    </row>
    <row r="93">
      <c r="L93" s="1"/>
    </row>
    <row r="94">
      <c r="L94" s="1"/>
    </row>
    <row r="95">
      <c r="L95" s="1"/>
    </row>
    <row r="96"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0.0"/>
    <col customWidth="1" min="5" max="5" width="65.29"/>
    <col customWidth="1" min="6" max="6" width="51.86"/>
  </cols>
  <sheetData>
    <row r="1">
      <c r="A1" s="75"/>
      <c r="B1" s="75"/>
    </row>
    <row r="2">
      <c r="A2" s="75"/>
      <c r="B2" s="75"/>
    </row>
    <row r="3">
      <c r="A3" s="75"/>
      <c r="B3" s="75"/>
    </row>
    <row r="5" ht="171.0" customHeight="1">
      <c r="D5" s="76" t="str">
        <f>image("https://gramener.com/comicgen/v1/comic?name=speechbubble&amp;text=Hey%2C+can+you+please+help+analyze+the+performance+of+these+companies%3F+I%27m+planning+to+buy+and+sell+some+stocks...&amp;width=196&amp;height=100&amp;align=center&amp;font-family=Architects+Daughter&amp;font-siz"&amp;"e=15&amp;font-weight=normal&amp;pointerx=280&amp;pointery=6&amp;padding=5&amp;fill=%23ffffff&amp;line-height=1&amp;x=0&amp;y=0&amp;scale=.6&amp;rough=2.5&amp;mirror=")</f>
        <v/>
      </c>
      <c r="E5" s="77" t="str">
        <f>image("https://gramener.com/comicgen/v1/comic?name=dey&amp;angle=side&amp;emotion=afraid&amp;pose=readingpaper&amp;mirror=")</f>
        <v/>
      </c>
    </row>
    <row r="6" ht="161.25" customHeight="1">
      <c r="D6" s="78" t="str">
        <f>image("https://gramener.com/comicgen/v1/comic?name=priya&amp;angle=sitting&amp;emotion=smile&amp;pose=sittingonbeanbagholdinglaptop&amp;mirror=")</f>
        <v/>
      </c>
      <c r="E6" s="77" t="str">
        <f>image("https://gramener.com/comicgen/v1/comic?name=speechbubble&amp;text=Let+me+run+a+cluster+analysis+on+the+data+and+see+if+I+can+get+some+insights...&amp;width=127&amp;height=100&amp;align=center&amp;font-family=Architects+Daughter&amp;font-size=15&amp;font-weight=normal&amp;pointerx=-40&amp;po"&amp;"intery=30&amp;padding=5&amp;fill=%23ffffff&amp;line-height=1&amp;x=0&amp;y=0&amp;scale=.6&amp;rough=2.5&amp;mirror=")</f>
        <v/>
      </c>
      <c r="F6" s="78"/>
    </row>
    <row r="7" ht="223.5" customHeight="1">
      <c r="D7" s="79" t="str">
        <f>image("https://gramener.com/comicgen/v1/comic?name=speechbubble&amp;text=Sure%2C+thanks%21&amp;width=100&amp;height=100&amp;align=center&amp;font-family=Architects+Daughter&amp;font-size=15&amp;font-weight=normal&amp;pointerx=150&amp;pointery=50&amp;padding=20&amp;fill=%23ffffff&amp;line-height=1&amp;x=0&amp;y=0&amp;scal"&amp;"e=.5&amp;rough=2.5&amp;mirror=")</f>
        <v/>
      </c>
      <c r="E7" s="80" t="str">
        <f>image("https://gramener.com/comicgen/v1/comic?name=dey&amp;angle=side&amp;emotion=laugh&amp;pose=thumbsup&amp;mirror=")</f>
        <v/>
      </c>
    </row>
    <row r="8" ht="184.5" customHeight="1">
      <c r="D8" s="78" t="str">
        <f>image("https://gramener.com/comicgen/v1/comic?name=priya&amp;angle=sitting&amp;emotion=smile&amp;pose=sittingonbeanbagholdinglaptop&amp;mirror=")</f>
        <v/>
      </c>
      <c r="E8" s="80" t="str">
        <f>image("https://gramener.com/comicgen/v1/comic?name=speechbubble&amp;text=...+so+I+jave+a+7+cluster+solution%2C+and+here%27s+how+they+look.&amp;width=100&amp;height=100&amp;align=center&amp;font-family=Architects+Daughter&amp;font-size=15&amp;font-weight=normal&amp;pointerx=-50&amp;pointery=35&amp;padd"&amp;"ing=5&amp;fill=%23ffffff&amp;line-height=1&amp;x=0&amp;y=0&amp;scale=.5&amp;rough=2.5&amp;mirror=")</f>
        <v/>
      </c>
    </row>
    <row r="9" ht="223.5" customHeight="1">
      <c r="B9" s="81" t="s">
        <v>0</v>
      </c>
      <c r="C9" s="81">
        <v>3.0</v>
      </c>
      <c r="D9" s="82" t="str">
        <f>if(C9=0, image(Data_1!L24), if(C9=1,image(Data_1!L25),if(C9=2, image(Data_1!L26), if(C9=3, image(Data_1!L27), if(C9=4, image(Data_1!L28), if(C9=5, image(Data_1!L29),if(C9=6, image(Data_1!L30))))))))</f>
        <v/>
      </c>
      <c r="E9" s="79" t="str">
        <f>if(C9=0, image(Data_1!H24), if(C9=1,image(Data_1!H25),if(C9=2, image(Data_1!H26), if(C9=3, image(Data_1!H27), if(C9=4, image(Data_1!H28), if(C9=5, image(Data_1!H29),if(C9=6, image(Data_1!H30))))))))</f>
        <v/>
      </c>
    </row>
    <row r="10" ht="204.75" customHeight="1">
      <c r="B10" s="81" t="s">
        <v>0</v>
      </c>
      <c r="C10" s="81">
        <v>1.0</v>
      </c>
      <c r="D10" s="83" t="str">
        <f>if(C10=0, image(Data_1!L24), if(C10=1,image(Data_1!L25),if(C10=2, image(Data_1!L26), if(C10=3, image(Data_1!L27), if(C10=4, image(Data_1!L28), if(C10=5, image(Data_1!L29),if(C10=6, image(Data_1!L30))))))))</f>
        <v/>
      </c>
      <c r="E10" s="84" t="str">
        <f>if(C10=0, image(Data_1!H24), if(C10=1,image(Data_1!H25),if(C10=2, image(Data_1!H26), if(C10=3, image(Data_1!H27), if(C10=4, image(Data_1!H28), if(C10=5, image(Data_1!H29),if(C10=6, image(Data_1!H30))))))))</f>
        <v/>
      </c>
    </row>
    <row r="11" ht="207.0" customHeight="1">
      <c r="B11" s="81" t="s">
        <v>0</v>
      </c>
      <c r="C11" s="81">
        <v>2.0</v>
      </c>
      <c r="D11" s="71" t="str">
        <f>if(C11=0, image(Data_1!L24), if(C11=1,image(Data_1!L25),if(C11=2, image(Data_1!L26), if(C11=3, image(Data_1!L27), if(C11=4, image(Data_1!L28), if(C11=5, image(Data_1!L29),if(C11=6, image(Data_1!L30))))))))</f>
        <v/>
      </c>
      <c r="E11" s="77" t="str">
        <f>if(C11=0, image(Data_1!H24), if(C11=1,image(Data_1!H25),if(C11=2, image(Data_1!H26), if(C11=3, image(Data_1!H27), if(C11=4, image(Data_1!H28), if(C11=5, image(Data_1!H29),if(C11=6, image(Data_1!H30))))))))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6.86"/>
    <col customWidth="1" min="8" max="8" width="14.43"/>
    <col customWidth="1" min="10" max="10" width="12.57"/>
    <col customWidth="1" min="11" max="11" width="64.86"/>
    <col customWidth="1" min="12" max="12" width="35.71"/>
    <col customWidth="1" min="13" max="14" width="14.43"/>
  </cols>
  <sheetData>
    <row r="1">
      <c r="C1" s="85"/>
      <c r="D1" s="85"/>
      <c r="E1" s="85"/>
      <c r="F1" s="85"/>
      <c r="G1" s="85"/>
      <c r="H1" s="85"/>
      <c r="I1" s="85"/>
      <c r="K1" s="1"/>
    </row>
    <row r="2">
      <c r="A2" s="2"/>
      <c r="B2" s="2" t="s">
        <v>0</v>
      </c>
      <c r="C2" s="86">
        <v>0.0</v>
      </c>
      <c r="D2" s="86">
        <v>1.0</v>
      </c>
      <c r="E2" s="86">
        <v>2.0</v>
      </c>
      <c r="F2" s="86">
        <v>3.0</v>
      </c>
      <c r="G2" s="86">
        <v>4.0</v>
      </c>
      <c r="H2" s="86">
        <v>5.0</v>
      </c>
      <c r="I2" s="86">
        <v>6.0</v>
      </c>
      <c r="K2" s="1"/>
    </row>
    <row r="3">
      <c r="A3" s="4"/>
      <c r="B3" s="4" t="s">
        <v>1</v>
      </c>
      <c r="C3" s="4">
        <v>27.0</v>
      </c>
      <c r="D3" s="4">
        <v>129.0</v>
      </c>
      <c r="E3" s="4">
        <v>331.0</v>
      </c>
      <c r="F3" s="4">
        <v>17.0</v>
      </c>
      <c r="G3" s="4">
        <v>5.0</v>
      </c>
      <c r="H3" s="4">
        <v>75.0</v>
      </c>
      <c r="I3" s="4">
        <v>641.0</v>
      </c>
      <c r="K3" s="1"/>
    </row>
    <row r="4">
      <c r="A4" s="6"/>
      <c r="B4" s="6" t="s">
        <v>2</v>
      </c>
      <c r="C4" s="7">
        <v>23.55</v>
      </c>
      <c r="D4" s="8">
        <v>508.15</v>
      </c>
      <c r="E4" s="9">
        <v>804.94</v>
      </c>
      <c r="F4" s="10">
        <v>991.43</v>
      </c>
      <c r="G4" s="11">
        <v>24682.16</v>
      </c>
      <c r="H4" s="12">
        <v>67.38</v>
      </c>
      <c r="I4" s="13">
        <v>256.79</v>
      </c>
      <c r="K4" s="1"/>
    </row>
    <row r="5">
      <c r="A5" s="6"/>
      <c r="B5" s="6" t="s">
        <v>3</v>
      </c>
      <c r="C5" s="7">
        <v>37.0</v>
      </c>
      <c r="D5" s="14">
        <v>503.0</v>
      </c>
      <c r="E5" s="15">
        <v>1445.0</v>
      </c>
      <c r="F5" s="16">
        <v>27477.0</v>
      </c>
      <c r="G5" s="17">
        <v>6273.0</v>
      </c>
      <c r="H5" s="18">
        <v>133.0</v>
      </c>
      <c r="I5" s="19">
        <v>282.0</v>
      </c>
      <c r="K5" s="1"/>
    </row>
    <row r="6">
      <c r="A6" s="6"/>
      <c r="B6" s="6" t="s">
        <v>4</v>
      </c>
      <c r="C6" s="20">
        <v>0.496</v>
      </c>
      <c r="D6" s="21">
        <v>0.39</v>
      </c>
      <c r="E6" s="22">
        <v>0.388</v>
      </c>
      <c r="F6" s="23">
        <v>0.514</v>
      </c>
      <c r="G6" s="24">
        <v>0.474</v>
      </c>
      <c r="H6" s="25">
        <v>0.472</v>
      </c>
      <c r="I6" s="26">
        <v>0.44</v>
      </c>
      <c r="K6" s="1"/>
    </row>
    <row r="7">
      <c r="A7" s="6"/>
      <c r="B7" s="6" t="s">
        <v>5</v>
      </c>
      <c r="C7" s="7">
        <v>0.15</v>
      </c>
      <c r="D7" s="27">
        <v>1.21</v>
      </c>
      <c r="E7" s="28">
        <v>1.93</v>
      </c>
      <c r="F7" s="29">
        <v>31.49</v>
      </c>
      <c r="G7" s="30">
        <v>7.01</v>
      </c>
      <c r="H7" s="31">
        <v>0.38</v>
      </c>
      <c r="I7" s="32">
        <v>0.62</v>
      </c>
      <c r="K7" s="1"/>
    </row>
    <row r="8">
      <c r="A8" s="6"/>
      <c r="B8" s="6" t="s">
        <v>6</v>
      </c>
      <c r="C8" s="33">
        <v>-0.069</v>
      </c>
      <c r="D8" s="34">
        <v>0.084</v>
      </c>
      <c r="E8" s="35">
        <v>0.232</v>
      </c>
      <c r="F8" s="36">
        <v>0.225</v>
      </c>
      <c r="G8" s="23">
        <v>0.266</v>
      </c>
      <c r="H8" s="22">
        <v>-0.637</v>
      </c>
      <c r="I8" s="37">
        <v>0.043</v>
      </c>
      <c r="K8" s="1"/>
    </row>
    <row r="9">
      <c r="A9" s="6"/>
      <c r="B9" s="6" t="s">
        <v>7</v>
      </c>
      <c r="C9" s="38">
        <v>0.072</v>
      </c>
      <c r="D9" s="39">
        <v>0.113</v>
      </c>
      <c r="E9" s="40">
        <v>0.28</v>
      </c>
      <c r="F9" s="41">
        <v>0.28</v>
      </c>
      <c r="G9" s="23">
        <v>0.323</v>
      </c>
      <c r="H9" s="22">
        <v>-0.141</v>
      </c>
      <c r="I9" s="42">
        <v>0.093</v>
      </c>
      <c r="K9" s="1"/>
    </row>
    <row r="10">
      <c r="A10" s="6"/>
      <c r="B10" s="6" t="s">
        <v>8</v>
      </c>
      <c r="C10" s="43">
        <v>0.042</v>
      </c>
      <c r="D10" s="44">
        <v>0.072</v>
      </c>
      <c r="E10" s="23">
        <v>0.198</v>
      </c>
      <c r="F10" s="45">
        <v>0.154</v>
      </c>
      <c r="G10" s="46">
        <v>0.12</v>
      </c>
      <c r="H10" s="22">
        <v>-0.29</v>
      </c>
      <c r="I10" s="47">
        <v>0.056</v>
      </c>
      <c r="K10" s="1"/>
    </row>
    <row r="11">
      <c r="A11" s="6"/>
      <c r="B11" s="6" t="s">
        <v>9</v>
      </c>
      <c r="C11" s="11">
        <v>1770.24</v>
      </c>
      <c r="D11" s="48">
        <v>81.88</v>
      </c>
      <c r="E11" s="49">
        <v>39.28</v>
      </c>
      <c r="F11" s="50">
        <v>66.03</v>
      </c>
      <c r="G11" s="7">
        <v>8.93</v>
      </c>
      <c r="H11" s="51">
        <v>195.46</v>
      </c>
      <c r="I11" s="52">
        <v>126.02</v>
      </c>
      <c r="K11" s="1"/>
    </row>
    <row r="12">
      <c r="A12" s="6"/>
      <c r="B12" s="6" t="s">
        <v>10</v>
      </c>
      <c r="C12" s="53">
        <v>-0.012</v>
      </c>
      <c r="D12" s="54">
        <v>0.042</v>
      </c>
      <c r="E12" s="23">
        <v>0.143</v>
      </c>
      <c r="F12" s="55">
        <v>0.103</v>
      </c>
      <c r="G12" s="41">
        <v>0.09</v>
      </c>
      <c r="H12" s="22">
        <v>-0.424</v>
      </c>
      <c r="I12" s="56">
        <v>0.021</v>
      </c>
      <c r="K12" s="1"/>
    </row>
    <row r="13">
      <c r="A13" s="6"/>
      <c r="B13" s="6" t="s">
        <v>11</v>
      </c>
      <c r="C13" s="7">
        <v>-3981.2</v>
      </c>
      <c r="D13" s="29">
        <v>0.0</v>
      </c>
      <c r="E13" s="57">
        <v>-94.4</v>
      </c>
      <c r="F13" s="58">
        <v>2307.2</v>
      </c>
      <c r="G13" s="59">
        <v>1902.1</v>
      </c>
      <c r="H13" s="60">
        <v>-1208.0</v>
      </c>
      <c r="I13" s="61">
        <v>100000.0</v>
      </c>
      <c r="K13" s="87">
        <v>6.0</v>
      </c>
    </row>
    <row r="14">
      <c r="K14" s="1"/>
    </row>
    <row r="15" ht="111.0" customHeight="1">
      <c r="K15" s="88" t="str">
        <f>IF(K13=0,image(C46),IF(K13=1,image(D46),IF(K13=2, image(E46), IF(K13=3, image(F46),IF(K13=4, image(G46), IF(K13=5, image(H46),
                                                                                                             IF(K13=6, image(I46), "Pick a cluster number between 0 and 6!!!")))))))</f>
        <v/>
      </c>
      <c r="L15" s="89" t="str">
        <f>IF(K13=0,image(C56),IF(K13=1,image(D56),IF(K13=2, image(E56), IF(K13=3, image(F56),IF(K13=4, image(G56), IF(K13=5, image(H56),
                                                                                                             IF(K13=6, image(I56), "Pick a cluster number between 0 and 6!!!")))))))</f>
        <v/>
      </c>
    </row>
    <row r="16">
      <c r="K16" s="1"/>
      <c r="L16" s="71"/>
    </row>
    <row r="17">
      <c r="K17" s="1"/>
    </row>
    <row r="18">
      <c r="K18" s="1"/>
    </row>
    <row r="19" ht="26.25" customHeight="1">
      <c r="A19" s="6"/>
      <c r="B19" s="6" t="s">
        <v>2</v>
      </c>
      <c r="C19" s="90" t="str">
        <f t="shared" ref="C19:I19" si="1">IF(C4&gt;QUARTILE($C4:$I4,3),"High", IF(C4&lt;QUARTILE($C4:$I4,1), "Low", "Medium"))</f>
        <v>Low</v>
      </c>
      <c r="D19" s="90" t="str">
        <f t="shared" si="1"/>
        <v>Medium</v>
      </c>
      <c r="E19" s="90" t="str">
        <f t="shared" si="1"/>
        <v>Medium</v>
      </c>
      <c r="F19" s="90" t="str">
        <f t="shared" si="1"/>
        <v>High</v>
      </c>
      <c r="G19" s="90" t="str">
        <f t="shared" si="1"/>
        <v>High</v>
      </c>
      <c r="H19" s="90" t="str">
        <f t="shared" si="1"/>
        <v>Low</v>
      </c>
      <c r="I19" s="90" t="str">
        <f t="shared" si="1"/>
        <v>Medium</v>
      </c>
      <c r="K19" s="83"/>
    </row>
    <row r="20">
      <c r="A20" s="6"/>
      <c r="B20" s="6" t="s">
        <v>3</v>
      </c>
      <c r="C20" s="90" t="str">
        <f t="shared" ref="C20:I20" si="2">IF(C5&gt;QUARTILE($C5:$I5,3),"High", IF(C5&lt;QUARTILE($C5:$I5,1), "Low", "Medium"))</f>
        <v>Low</v>
      </c>
      <c r="D20" s="90" t="str">
        <f t="shared" si="2"/>
        <v>Medium</v>
      </c>
      <c r="E20" s="90" t="str">
        <f t="shared" si="2"/>
        <v>Medium</v>
      </c>
      <c r="F20" s="90" t="str">
        <f t="shared" si="2"/>
        <v>High</v>
      </c>
      <c r="G20" s="90" t="str">
        <f t="shared" si="2"/>
        <v>High</v>
      </c>
      <c r="H20" s="90" t="str">
        <f t="shared" si="2"/>
        <v>Low</v>
      </c>
      <c r="I20" s="90" t="str">
        <f t="shared" si="2"/>
        <v>Medium</v>
      </c>
      <c r="K20" s="1"/>
    </row>
    <row r="21">
      <c r="A21" s="6"/>
      <c r="B21" s="6" t="s">
        <v>4</v>
      </c>
      <c r="C21" s="90" t="str">
        <f t="shared" ref="C21:I21" si="3">IF(C6&gt;QUARTILE($C6:$I6,3),"High", IF(C6&lt;QUARTILE($C6:$I6,1), "Low", "Medium"))</f>
        <v>High</v>
      </c>
      <c r="D21" s="90" t="str">
        <f t="shared" si="3"/>
        <v>Low</v>
      </c>
      <c r="E21" s="90" t="str">
        <f t="shared" si="3"/>
        <v>Low</v>
      </c>
      <c r="F21" s="90" t="str">
        <f t="shared" si="3"/>
        <v>High</v>
      </c>
      <c r="G21" s="90" t="str">
        <f t="shared" si="3"/>
        <v>Medium</v>
      </c>
      <c r="H21" s="90" t="str">
        <f t="shared" si="3"/>
        <v>Medium</v>
      </c>
      <c r="I21" s="90" t="str">
        <f t="shared" si="3"/>
        <v>Medium</v>
      </c>
      <c r="K21" s="1"/>
    </row>
    <row r="22">
      <c r="A22" s="6"/>
      <c r="B22" s="6" t="s">
        <v>5</v>
      </c>
      <c r="C22" s="90" t="str">
        <f t="shared" ref="C22:I22" si="4">IF(C7&gt;QUARTILE($C7:$I7,3),"High", IF(C7&lt;QUARTILE($C7:$I7,1), "Low", "Medium"))</f>
        <v>Low</v>
      </c>
      <c r="D22" s="90" t="str">
        <f t="shared" si="4"/>
        <v>Medium</v>
      </c>
      <c r="E22" s="90" t="str">
        <f t="shared" si="4"/>
        <v>Medium</v>
      </c>
      <c r="F22" s="90" t="str">
        <f t="shared" si="4"/>
        <v>High</v>
      </c>
      <c r="G22" s="90" t="str">
        <f t="shared" si="4"/>
        <v>High</v>
      </c>
      <c r="H22" s="90" t="str">
        <f t="shared" si="4"/>
        <v>Low</v>
      </c>
      <c r="I22" s="90" t="str">
        <f t="shared" si="4"/>
        <v>Medium</v>
      </c>
      <c r="J22" s="3"/>
      <c r="K22" s="64"/>
    </row>
    <row r="23">
      <c r="A23" s="6"/>
      <c r="B23" s="6" t="s">
        <v>6</v>
      </c>
      <c r="C23" s="90" t="str">
        <f t="shared" ref="C23:I23" si="5">IF(C8&gt;QUARTILE($C8:$I8,3),"High", IF(C8&lt;QUARTILE($C8:$I8,1), "Low", "Medium"))</f>
        <v>Low</v>
      </c>
      <c r="D23" s="90" t="str">
        <f t="shared" si="5"/>
        <v>Medium</v>
      </c>
      <c r="E23" s="90" t="str">
        <f t="shared" si="5"/>
        <v>High</v>
      </c>
      <c r="F23" s="90" t="str">
        <f t="shared" si="5"/>
        <v>Medium</v>
      </c>
      <c r="G23" s="90" t="str">
        <f t="shared" si="5"/>
        <v>High</v>
      </c>
      <c r="H23" s="90" t="str">
        <f t="shared" si="5"/>
        <v>Low</v>
      </c>
      <c r="I23" s="90" t="str">
        <f t="shared" si="5"/>
        <v>Medium</v>
      </c>
      <c r="K23" s="1"/>
      <c r="M23" s="68"/>
    </row>
    <row r="24">
      <c r="A24" s="6"/>
      <c r="B24" s="6" t="s">
        <v>7</v>
      </c>
      <c r="C24" s="90" t="str">
        <f t="shared" ref="C24:I24" si="6">IF(C9&gt;QUARTILE($C9:$I9,3),"High", IF(C9&lt;QUARTILE($C9:$I9,1), "Low", "Medium"))</f>
        <v>Low</v>
      </c>
      <c r="D24" s="90" t="str">
        <f t="shared" si="6"/>
        <v>Medium</v>
      </c>
      <c r="E24" s="90" t="str">
        <f t="shared" si="6"/>
        <v>Medium</v>
      </c>
      <c r="F24" s="90" t="str">
        <f t="shared" si="6"/>
        <v>Medium</v>
      </c>
      <c r="G24" s="90" t="str">
        <f t="shared" si="6"/>
        <v>High</v>
      </c>
      <c r="H24" s="90" t="str">
        <f t="shared" si="6"/>
        <v>Low</v>
      </c>
      <c r="I24" s="90" t="str">
        <f t="shared" si="6"/>
        <v>Medium</v>
      </c>
      <c r="K24" s="1"/>
      <c r="M24" s="70"/>
    </row>
    <row r="25">
      <c r="A25" s="6"/>
      <c r="B25" s="6" t="s">
        <v>8</v>
      </c>
      <c r="C25" s="90" t="str">
        <f t="shared" ref="C25:I25" si="7">IF(C10&gt;QUARTILE($C10:$I10,3),"High", IF(C10&lt;QUARTILE($C10:$I10,1), "Low", "Medium"))</f>
        <v>Low</v>
      </c>
      <c r="D25" s="90" t="str">
        <f t="shared" si="7"/>
        <v>Medium</v>
      </c>
      <c r="E25" s="90" t="str">
        <f t="shared" si="7"/>
        <v>High</v>
      </c>
      <c r="F25" s="90" t="str">
        <f t="shared" si="7"/>
        <v>High</v>
      </c>
      <c r="G25" s="90" t="str">
        <f t="shared" si="7"/>
        <v>Medium</v>
      </c>
      <c r="H25" s="90" t="str">
        <f t="shared" si="7"/>
        <v>Low</v>
      </c>
      <c r="I25" s="90" t="str">
        <f t="shared" si="7"/>
        <v>Medium</v>
      </c>
      <c r="K25" s="91"/>
      <c r="M25" s="70"/>
    </row>
    <row r="26">
      <c r="A26" s="6"/>
      <c r="B26" s="6" t="s">
        <v>9</v>
      </c>
      <c r="C26" s="90" t="str">
        <f t="shared" ref="C26:I26" si="8">IF(C11&gt;QUARTILE($C11:$I11,3),"High", IF(C11&lt;QUARTILE($C11:$I11,1), "Low", "Medium"))</f>
        <v>High</v>
      </c>
      <c r="D26" s="90" t="str">
        <f t="shared" si="8"/>
        <v>Medium</v>
      </c>
      <c r="E26" s="90" t="str">
        <f t="shared" si="8"/>
        <v>Low</v>
      </c>
      <c r="F26" s="90" t="str">
        <f t="shared" si="8"/>
        <v>Medium</v>
      </c>
      <c r="G26" s="90" t="str">
        <f t="shared" si="8"/>
        <v>Low</v>
      </c>
      <c r="H26" s="90" t="str">
        <f t="shared" si="8"/>
        <v>High</v>
      </c>
      <c r="I26" s="90" t="str">
        <f t="shared" si="8"/>
        <v>Medium</v>
      </c>
      <c r="K26" s="91"/>
      <c r="M26" s="70"/>
    </row>
    <row r="27">
      <c r="A27" s="6"/>
      <c r="B27" s="6" t="s">
        <v>10</v>
      </c>
      <c r="C27" s="90" t="str">
        <f t="shared" ref="C27:I27" si="9">IF(C12&gt;QUARTILE($C12:$I12,3),"High", IF(C12&lt;QUARTILE($C12:$I12,1), "Low", "Medium"))</f>
        <v>Low</v>
      </c>
      <c r="D27" s="90" t="str">
        <f t="shared" si="9"/>
        <v>Medium</v>
      </c>
      <c r="E27" s="90" t="str">
        <f t="shared" si="9"/>
        <v>High</v>
      </c>
      <c r="F27" s="90" t="str">
        <f t="shared" si="9"/>
        <v>High</v>
      </c>
      <c r="G27" s="90" t="str">
        <f t="shared" si="9"/>
        <v>Medium</v>
      </c>
      <c r="H27" s="90" t="str">
        <f t="shared" si="9"/>
        <v>Low</v>
      </c>
      <c r="I27" s="90" t="str">
        <f t="shared" si="9"/>
        <v>Medium</v>
      </c>
      <c r="K27" s="91"/>
      <c r="M27" s="70"/>
    </row>
    <row r="28">
      <c r="A28" s="6"/>
      <c r="B28" s="6" t="s">
        <v>11</v>
      </c>
      <c r="C28" s="90" t="str">
        <f t="shared" ref="C28:I28" si="10">IF(C13&gt;QUARTILE($C13:$I13,3),"High", IF(C13&lt;0, "Loss", IF(C13&lt;QUARTILE($C13:$I13,1),"Low","Medium")))</f>
        <v>Loss</v>
      </c>
      <c r="D28" s="90" t="str">
        <f t="shared" si="10"/>
        <v>Medium</v>
      </c>
      <c r="E28" s="90" t="str">
        <f t="shared" si="10"/>
        <v>Loss</v>
      </c>
      <c r="F28" s="90" t="str">
        <f t="shared" si="10"/>
        <v>High</v>
      </c>
      <c r="G28" s="90" t="str">
        <f t="shared" si="10"/>
        <v>Medium</v>
      </c>
      <c r="H28" s="90" t="str">
        <f t="shared" si="10"/>
        <v>Loss</v>
      </c>
      <c r="I28" s="90" t="str">
        <f t="shared" si="10"/>
        <v>High</v>
      </c>
      <c r="K28" s="1"/>
      <c r="M28" s="70"/>
    </row>
    <row r="29">
      <c r="A29" s="65"/>
      <c r="B29" s="65"/>
      <c r="C29" s="65"/>
      <c r="D29" s="65"/>
      <c r="E29" s="65"/>
      <c r="F29" s="65"/>
      <c r="G29" s="65"/>
      <c r="H29" s="67"/>
      <c r="I29" s="67"/>
      <c r="K29" s="1"/>
      <c r="M29" s="70"/>
    </row>
    <row r="30">
      <c r="C30" s="92" t="str">
        <f t="shared" ref="C30:I30" si="11">IF(C19="Low", CONCATENATE(C19," ",$B19), IF(C19="High", CONCATENATE(C19," ", $B19),""))</f>
        <v>Low Price</v>
      </c>
      <c r="D30" s="92" t="str">
        <f t="shared" si="11"/>
        <v/>
      </c>
      <c r="E30" s="92" t="str">
        <f t="shared" si="11"/>
        <v/>
      </c>
      <c r="F30" s="92" t="str">
        <f t="shared" si="11"/>
        <v>High Price</v>
      </c>
      <c r="G30" s="92" t="str">
        <f t="shared" si="11"/>
        <v>High Price</v>
      </c>
      <c r="H30" s="92" t="str">
        <f t="shared" si="11"/>
        <v>Low Price</v>
      </c>
      <c r="I30" s="92" t="str">
        <f t="shared" si="11"/>
        <v/>
      </c>
      <c r="K30" s="1"/>
    </row>
    <row r="31">
      <c r="C31" s="92" t="str">
        <f t="shared" ref="C31:I31" si="12">IF(C20="Low", CONCATENATE(C20," ",$B20), IF(C20="High", CONCATENATE(C20," ", $B20),""))</f>
        <v>Low Market Cap</v>
      </c>
      <c r="D31" s="92" t="str">
        <f t="shared" si="12"/>
        <v/>
      </c>
      <c r="E31" s="92" t="str">
        <f t="shared" si="12"/>
        <v/>
      </c>
      <c r="F31" s="92" t="str">
        <f t="shared" si="12"/>
        <v>High Market Cap</v>
      </c>
      <c r="G31" s="92" t="str">
        <f t="shared" si="12"/>
        <v>High Market Cap</v>
      </c>
      <c r="H31" s="92" t="str">
        <f t="shared" si="12"/>
        <v>Low Market Cap</v>
      </c>
      <c r="I31" s="92" t="str">
        <f t="shared" si="12"/>
        <v/>
      </c>
      <c r="J31" s="71"/>
      <c r="K31" s="71"/>
      <c r="L31" s="71"/>
      <c r="M31" s="71"/>
      <c r="N31" s="71"/>
      <c r="O31" s="71"/>
    </row>
    <row r="32">
      <c r="C32" s="92" t="str">
        <f t="shared" ref="C32:I32" si="13">IF(C21="Low", CONCATENATE(C21," ",$B21), IF(C21="High", CONCATENATE(C21," ", $B21),""))</f>
        <v>High Free Float Market Cap %</v>
      </c>
      <c r="D32" s="92" t="str">
        <f t="shared" si="13"/>
        <v>Low Free Float Market Cap %</v>
      </c>
      <c r="E32" s="92" t="str">
        <f t="shared" si="13"/>
        <v>Low Free Float Market Cap %</v>
      </c>
      <c r="F32" s="92" t="str">
        <f t="shared" si="13"/>
        <v>High Free Float Market Cap %</v>
      </c>
      <c r="G32" s="92" t="str">
        <f t="shared" si="13"/>
        <v/>
      </c>
      <c r="H32" s="92" t="str">
        <f t="shared" si="13"/>
        <v/>
      </c>
      <c r="I32" s="92" t="str">
        <f t="shared" si="13"/>
        <v/>
      </c>
      <c r="J32" s="72"/>
      <c r="K32" s="72"/>
      <c r="L32" s="72"/>
      <c r="M32" s="72"/>
      <c r="N32" s="72"/>
    </row>
    <row r="33">
      <c r="C33" s="92" t="str">
        <f t="shared" ref="C33:I33" si="14">IF(C22="Low", CONCATENATE(C22," ",$B22), IF(C22="High", CONCATENATE(C22," ", $B22),""))</f>
        <v>Low 6m ADV</v>
      </c>
      <c r="D33" s="92" t="str">
        <f t="shared" si="14"/>
        <v/>
      </c>
      <c r="E33" s="92" t="str">
        <f t="shared" si="14"/>
        <v/>
      </c>
      <c r="F33" s="92" t="str">
        <f t="shared" si="14"/>
        <v>High 6m ADV</v>
      </c>
      <c r="G33" s="92" t="str">
        <f t="shared" si="14"/>
        <v>High 6m ADV</v>
      </c>
      <c r="H33" s="92" t="str">
        <f t="shared" si="14"/>
        <v>Low 6m ADV</v>
      </c>
      <c r="I33" s="92" t="str">
        <f t="shared" si="14"/>
        <v/>
      </c>
      <c r="J33" s="74"/>
      <c r="K33" s="74"/>
      <c r="L33" s="74"/>
      <c r="M33" s="74"/>
      <c r="N33" s="74"/>
    </row>
    <row r="34">
      <c r="C34" s="92" t="str">
        <f t="shared" ref="C34:I34" si="15">IF(C23="Low", CONCATENATE(C23," ",$B23), IF(C23="High", CONCATENATE(C23," ", $B23),""))</f>
        <v>Low RoE %</v>
      </c>
      <c r="D34" s="92" t="str">
        <f t="shared" si="15"/>
        <v/>
      </c>
      <c r="E34" s="92" t="str">
        <f t="shared" si="15"/>
        <v>High RoE %</v>
      </c>
      <c r="F34" s="92" t="str">
        <f t="shared" si="15"/>
        <v/>
      </c>
      <c r="G34" s="92" t="str">
        <f t="shared" si="15"/>
        <v>High RoE %</v>
      </c>
      <c r="H34" s="92" t="str">
        <f t="shared" si="15"/>
        <v>Low RoE %</v>
      </c>
      <c r="I34" s="92" t="str">
        <f t="shared" si="15"/>
        <v/>
      </c>
    </row>
    <row r="35">
      <c r="C35" s="92" t="str">
        <f t="shared" ref="C35:I35" si="16">IF(C24="Low", CONCATENATE(C24," ",$B24), IF(C24="High", CONCATENATE(C24," ", $B24),""))</f>
        <v>Low RoCE %</v>
      </c>
      <c r="D35" s="92" t="str">
        <f t="shared" si="16"/>
        <v/>
      </c>
      <c r="E35" s="92" t="str">
        <f t="shared" si="16"/>
        <v/>
      </c>
      <c r="F35" s="92" t="str">
        <f t="shared" si="16"/>
        <v/>
      </c>
      <c r="G35" s="92" t="str">
        <f t="shared" si="16"/>
        <v>High RoCE %</v>
      </c>
      <c r="H35" s="92" t="str">
        <f t="shared" si="16"/>
        <v>Low RoCE %</v>
      </c>
      <c r="I35" s="92" t="str">
        <f t="shared" si="16"/>
        <v/>
      </c>
      <c r="J35" s="74"/>
      <c r="K35" s="74"/>
      <c r="L35" s="74"/>
      <c r="M35" s="74"/>
      <c r="N35" s="74"/>
      <c r="O35" s="74"/>
    </row>
    <row r="36">
      <c r="C36" s="92" t="str">
        <f t="shared" ref="C36:I36" si="17">IF(C25="Low", CONCATENATE(C25," ",$B25), IF(C25="High", CONCATENATE(C25," ", $B25),""))</f>
        <v>Low EBIT Margin %</v>
      </c>
      <c r="D36" s="92" t="str">
        <f t="shared" si="17"/>
        <v/>
      </c>
      <c r="E36" s="92" t="str">
        <f t="shared" si="17"/>
        <v>High EBIT Margin %</v>
      </c>
      <c r="F36" s="92" t="str">
        <f t="shared" si="17"/>
        <v>High EBIT Margin %</v>
      </c>
      <c r="G36" s="92" t="str">
        <f t="shared" si="17"/>
        <v/>
      </c>
      <c r="H36" s="92" t="str">
        <f t="shared" si="17"/>
        <v>Low EBIT Margin %</v>
      </c>
      <c r="I36" s="92" t="str">
        <f t="shared" si="17"/>
        <v/>
      </c>
    </row>
    <row r="37">
      <c r="A37" s="93" t="s">
        <v>35</v>
      </c>
      <c r="C37" s="92" t="str">
        <f t="shared" ref="C37:I37" si="18">IF(C26="Low", CONCATENATE(C26," ",$B26), IF(C26="High", CONCATENATE(C26," ", $B26),""))</f>
        <v>High EPS</v>
      </c>
      <c r="D37" s="92" t="str">
        <f t="shared" si="18"/>
        <v/>
      </c>
      <c r="E37" s="92" t="str">
        <f t="shared" si="18"/>
        <v>Low EPS</v>
      </c>
      <c r="F37" s="92" t="str">
        <f t="shared" si="18"/>
        <v/>
      </c>
      <c r="G37" s="92" t="str">
        <f t="shared" si="18"/>
        <v>Low EPS</v>
      </c>
      <c r="H37" s="92" t="str">
        <f t="shared" si="18"/>
        <v>High EPS</v>
      </c>
      <c r="I37" s="92" t="str">
        <f t="shared" si="18"/>
        <v/>
      </c>
      <c r="K37" s="1"/>
    </row>
    <row r="38">
      <c r="A38" s="93" t="s">
        <v>36</v>
      </c>
      <c r="C38" s="92" t="str">
        <f t="shared" ref="C38:I38" si="19">IF(C27="Low", CONCATENATE(C27," ",$B27), IF(C27="High", CONCATENATE(C27," ", $B27),""))</f>
        <v>Low PAT %</v>
      </c>
      <c r="D38" s="92" t="str">
        <f t="shared" si="19"/>
        <v/>
      </c>
      <c r="E38" s="92" t="str">
        <f t="shared" si="19"/>
        <v>High PAT %</v>
      </c>
      <c r="F38" s="92" t="str">
        <f t="shared" si="19"/>
        <v>High PAT %</v>
      </c>
      <c r="G38" s="92" t="str">
        <f t="shared" si="19"/>
        <v/>
      </c>
      <c r="H38" s="92" t="str">
        <f t="shared" si="19"/>
        <v>Low PAT %</v>
      </c>
      <c r="I38" s="92" t="str">
        <f t="shared" si="19"/>
        <v/>
      </c>
      <c r="K38" s="1"/>
    </row>
    <row r="39">
      <c r="A39" s="93" t="s">
        <v>37</v>
      </c>
      <c r="C39" s="92" t="str">
        <f t="shared" ref="C39:I39" si="20">IF(C28="Low", CONCATENATE(C28," ",$B28), IF(C28="High", CONCATENATE(C28," ", $B28),IF(C28="Loss", "Loss Making","")))</f>
        <v>Loss Making</v>
      </c>
      <c r="D39" s="92" t="str">
        <f t="shared" si="20"/>
        <v/>
      </c>
      <c r="E39" s="92" t="str">
        <f t="shared" si="20"/>
        <v>Loss Making</v>
      </c>
      <c r="F39" s="92" t="str">
        <f t="shared" si="20"/>
        <v>High Stock Return %</v>
      </c>
      <c r="G39" s="92" t="str">
        <f t="shared" si="20"/>
        <v/>
      </c>
      <c r="H39" s="92" t="str">
        <f t="shared" si="20"/>
        <v>Loss Making</v>
      </c>
      <c r="I39" s="92" t="str">
        <f t="shared" si="20"/>
        <v>High Stock Return %</v>
      </c>
      <c r="K39" s="1"/>
    </row>
    <row r="40">
      <c r="A40" s="94" t="s">
        <v>38</v>
      </c>
      <c r="K40" s="1"/>
    </row>
    <row r="41">
      <c r="A41" s="94" t="s">
        <v>39</v>
      </c>
      <c r="C41" s="71" t="str">
        <f t="shared" ref="C41:I41" si="21">IF(C28="High", $A$40, IF(C28="Loss", $A$41,""))</f>
        <v>🔴</v>
      </c>
      <c r="D41" s="71" t="str">
        <f t="shared" si="21"/>
        <v/>
      </c>
      <c r="E41" s="71" t="str">
        <f t="shared" si="21"/>
        <v>🔴</v>
      </c>
      <c r="F41" s="71" t="str">
        <f t="shared" si="21"/>
        <v>🟢</v>
      </c>
      <c r="G41" s="71" t="str">
        <f t="shared" si="21"/>
        <v/>
      </c>
      <c r="H41" s="71" t="str">
        <f t="shared" si="21"/>
        <v>🔴</v>
      </c>
      <c r="I41" s="71" t="str">
        <f t="shared" si="21"/>
        <v>🟢</v>
      </c>
      <c r="K41" s="1"/>
    </row>
    <row r="42">
      <c r="C42" s="95" t="str">
        <f t="shared" ref="C42:I42" si="22">IF(COUNTIF(C30:C39,"")=10, CONCATENATE(INDEX($A$37:$A$39,RANDBETWEEN(1,3),1), C3, " companies and there's nothing special about this cluster."),
    CONCATENATE(INDEX($A$37:$A$39,RANDBETWEEN(1,3),1), C3, " companies,", IF(COUNTIF(C30:C39,"")=9," and its main feature is", " and its main features are "), IF(C30&lt;&gt;"", C30, ""),
                IF(C31&lt;&gt;"", CONCATENATE(", ", C31), ""), IF(C32&lt;&gt;"", CONCATENATE(", ", C32), ""),
                IF(C33&lt;&gt;"", CONCATENATE(", ", C33), ""), IF(C34&lt;&gt;"", CONCATENATE(", ", C34), ""),
                IF(C35&lt;&gt;"", CONCATENATE(", ", C35), ""), IF(C36&lt;&gt;"", CONCATENATE(", ", C36), ""),
                IF(C37&lt;&gt;"", CONCATENATE(", ", C37), ""), IF(C38&lt;&gt;"", CONCATENATE(", ", C38), ""),
                IF(C39&lt;&gt;"", CONCATENATE(", ", C39), "")))
</f>
        <v>This cluster has 27 companies, and its main features are Low Price, Low Market Cap, High Free Float Market Cap %, Low 6m ADV, Low RoE %, Low RoCE %, Low EBIT Margin %, High EPS, Low PAT %, Loss Making</v>
      </c>
      <c r="D42" s="95" t="str">
        <f t="shared" si="22"/>
        <v>This is a group of  129 companies, and its main feature is, Low Free Float Market Cap %</v>
      </c>
      <c r="E42" s="95" t="str">
        <f t="shared" si="22"/>
        <v>This group has 331 companies, and its main features are , Low Free Float Market Cap %, High RoE %, High EBIT Margin %, Low EPS, High PAT %, Loss Making</v>
      </c>
      <c r="F42" s="95" t="str">
        <f t="shared" si="22"/>
        <v>This is a group of  17 companies, and its main features are High Price, High Market Cap, High Free Float Market Cap %, High 6m ADV, High EBIT Margin %, High PAT %, High Stock Return %</v>
      </c>
      <c r="G42" s="95" t="str">
        <f t="shared" si="22"/>
        <v>This is a group of  5 companies, and its main features are High Price, High Market Cap, High 6m ADV, High RoE %, High RoCE %, Low EPS</v>
      </c>
      <c r="H42" s="95" t="str">
        <f t="shared" si="22"/>
        <v>This cluster has 75 companies, and its main features are Low Price, Low Market Cap, Low 6m ADV, Low RoE %, Low RoCE %, Low EBIT Margin %, High EPS, Low PAT %, Loss Making</v>
      </c>
      <c r="I42" s="95" t="str">
        <f t="shared" si="22"/>
        <v>This is a group of  641 companies, and its main feature is, High Stock Return %</v>
      </c>
      <c r="J42" s="95"/>
      <c r="K42" s="95"/>
      <c r="L42" s="95"/>
      <c r="M42" s="95"/>
      <c r="N42" s="95"/>
      <c r="O42" s="95"/>
      <c r="P42" s="95"/>
    </row>
    <row r="43">
      <c r="K43" s="1"/>
    </row>
    <row r="44">
      <c r="B44" s="96" t="s">
        <v>40</v>
      </c>
      <c r="C44" s="97" t="str">
        <f t="shared" ref="C44:I44" si="23">CONCATENATE(C41,C42)</f>
        <v>🔴This cluster has 27 companies, and its main features are Low Price, Low Market Cap, High Free Float Market Cap %, Low 6m ADV, Low RoE %, Low RoCE %, Low EBIT Margin %, High EPS, Low PAT %, Loss Making</v>
      </c>
      <c r="D44" s="97" t="str">
        <f t="shared" si="23"/>
        <v>This is a group of  129 companies, and its main feature is, Low Free Float Market Cap %</v>
      </c>
      <c r="E44" s="97" t="str">
        <f t="shared" si="23"/>
        <v>🔴This group has 331 companies, and its main features are , Low Free Float Market Cap %, High RoE %, High EBIT Margin %, Low EPS, High PAT %, Loss Making</v>
      </c>
      <c r="F44" s="97" t="str">
        <f t="shared" si="23"/>
        <v>🟢This is a group of  17 companies, and its main features are High Price, High Market Cap, High Free Float Market Cap %, High 6m ADV, High EBIT Margin %, High PAT %, High Stock Return %</v>
      </c>
      <c r="G44" s="97" t="str">
        <f t="shared" si="23"/>
        <v>This is a group of  5 companies, and its main features are High Price, High Market Cap, High 6m ADV, High RoE %, High RoCE %, Low EPS</v>
      </c>
      <c r="H44" s="97" t="str">
        <f t="shared" si="23"/>
        <v>🔴This cluster has 75 companies, and its main features are Low Price, Low Market Cap, Low 6m ADV, Low RoE %, Low RoCE %, Low EBIT Margin %, High EPS, Low PAT %, Loss Making</v>
      </c>
      <c r="I44" s="97" t="str">
        <f t="shared" si="23"/>
        <v>🟢This is a group of  641 companies, and its main feature is, High Stock Return %</v>
      </c>
      <c r="K44" s="1"/>
    </row>
    <row r="45">
      <c r="C45" s="77">
        <f t="shared" ref="C45:I45" si="24">IF(COUNTIF(C30:C39,"")=0, 200, IF(COUNTIF(C30:C39,"")&lt;5, 150,100))</f>
        <v>200</v>
      </c>
      <c r="D45" s="77">
        <f t="shared" si="24"/>
        <v>100</v>
      </c>
      <c r="E45" s="77">
        <f t="shared" si="24"/>
        <v>150</v>
      </c>
      <c r="F45" s="77">
        <f t="shared" si="24"/>
        <v>150</v>
      </c>
      <c r="G45" s="77">
        <f t="shared" si="24"/>
        <v>150</v>
      </c>
      <c r="H45" s="77">
        <f t="shared" si="24"/>
        <v>150</v>
      </c>
      <c r="I45" s="77">
        <f t="shared" si="24"/>
        <v>100</v>
      </c>
      <c r="K45" s="1"/>
    </row>
    <row r="46" ht="24.0" customHeight="1">
      <c r="C46" s="98" t="str">
        <f t="shared" ref="C46:I46" si="25">"https://gramener.com/comicgen/v1/comic?name=speechbubble&amp;text="&amp;encodeurl(C44)&amp;"&amp;width="&amp;encodeurl(C45)&amp;"&amp;height=100&amp;align=center&amp;font-family=Architects+Daughter&amp;font-size=8&amp;font-weight=normal&amp;pointerx="&amp;encodeurl(C45)&amp;"&amp;pointery=50&amp;padding=5&amp;fill=%23ffffff&amp;line-height=1&amp;x=0&amp;y=0&amp;scale=1&amp;rough=2.5&amp;mirror="</f>
        <v>https://gramener.com/comicgen/v1/comic?name=speechbubble&amp;text=%F0%9F%94%B4This%20cluster%20has%2027%20companies%2C%20and%20its%20main%20features%20are%20Low%20Price%2C%20Low%20Market%20Cap%2C%20High%20Free%20Float%20Market%20Cap%20%25%2C%20Low%206m%20ADV%2C%20Low%20RoE%20%25%2C%20Low%20RoCE%20%25%2C%20Low%20EBIT%20Margin%20%25%2C%20High%20EPS%2C%20Low%20PAT%20%25%2C%20Loss%20Making&amp;width=200&amp;height=100&amp;align=center&amp;font-family=Architects+Daughter&amp;font-size=8&amp;font-weight=normal&amp;pointerx=200&amp;pointery=50&amp;padding=5&amp;fill=%23ffffff&amp;line-height=1&amp;x=0&amp;y=0&amp;scale=1&amp;rough=2.5&amp;mirror=</v>
      </c>
      <c r="D46" s="98" t="str">
        <f t="shared" si="25"/>
        <v>https://gramener.com/comicgen/v1/comic?name=speechbubble&amp;text=This%20is%20a%20group%20of%20%20129%20companies%2C%20and%20its%20main%20feature%20is%2C%20Low%20Free%20Float%20Market%20Cap%20%25&amp;width=100&amp;height=100&amp;align=center&amp;font-family=Architects+Daughter&amp;font-size=8&amp;font-weight=normal&amp;pointerx=100&amp;pointery=50&amp;padding=5&amp;fill=%23ffffff&amp;line-height=1&amp;x=0&amp;y=0&amp;scale=1&amp;rough=2.5&amp;mirror=</v>
      </c>
      <c r="E46" s="98" t="str">
        <f t="shared" si="25"/>
        <v>https://gramener.com/comicgen/v1/comic?name=speechbubble&amp;text=%F0%9F%94%B4This%20group%20has%20331%20companies%2C%20and%20its%20main%20features%20are%20%2C%20Low%20Free%20Float%20Market%20Cap%20%25%2C%20High%20RoE%20%25%2C%20High%20EBIT%20Margin%20%25%2C%20Low%20EPS%2C%20High%20PAT%20%25%2C%20Loss%20Making&amp;width=150&amp;height=100&amp;align=center&amp;font-family=Architects+Daughter&amp;font-size=8&amp;font-weight=normal&amp;pointerx=150&amp;pointery=50&amp;padding=5&amp;fill=%23ffffff&amp;line-height=1&amp;x=0&amp;y=0&amp;scale=1&amp;rough=2.5&amp;mirror=</v>
      </c>
      <c r="F46" s="98" t="str">
        <f t="shared" si="25"/>
        <v>https://gramener.com/comicgen/v1/comic?name=speechbubble&amp;text=%F0%9F%9F%A2This%20is%20a%20group%20of%20%2017%20companies%2C%20and%20its%20main%20features%20are%20High%20Price%2C%20High%20Market%20Cap%2C%20High%20Free%20Float%20Market%20Cap%20%25%2C%20High%206m%20ADV%2C%20High%20EBIT%20Margin%20%25%2C%20High%20PAT%20%25%2C%20High%20Stock%20Return%20%25&amp;width=150&amp;height=100&amp;align=center&amp;font-family=Architects+Daughter&amp;font-size=8&amp;font-weight=normal&amp;pointerx=150&amp;pointery=50&amp;padding=5&amp;fill=%23ffffff&amp;line-height=1&amp;x=0&amp;y=0&amp;scale=1&amp;rough=2.5&amp;mirror=</v>
      </c>
      <c r="G46" s="98" t="str">
        <f t="shared" si="25"/>
        <v>https://gramener.com/comicgen/v1/comic?name=speechbubble&amp;text=This%20is%20a%20group%20of%20%205%20companies%2C%20and%20its%20main%20features%20are%20High%20Price%2C%20High%20Market%20Cap%2C%20High%206m%20ADV%2C%20High%20RoE%20%25%2C%20High%20RoCE%20%25%2C%20Low%20EPS&amp;width=150&amp;height=100&amp;align=center&amp;font-family=Architects+Daughter&amp;font-size=8&amp;font-weight=normal&amp;pointerx=150&amp;pointery=50&amp;padding=5&amp;fill=%23ffffff&amp;line-height=1&amp;x=0&amp;y=0&amp;scale=1&amp;rough=2.5&amp;mirror=</v>
      </c>
      <c r="H46" s="98" t="str">
        <f t="shared" si="25"/>
        <v>https://gramener.com/comicgen/v1/comic?name=speechbubble&amp;text=%F0%9F%94%B4This%20cluster%20has%2075%20companies%2C%20and%20its%20main%20features%20are%20Low%20Price%2C%20Low%20Market%20Cap%2C%20Low%206m%20ADV%2C%20Low%20RoE%20%25%2C%20Low%20RoCE%20%25%2C%20Low%20EBIT%20Margin%20%25%2C%20High%20EPS%2C%20Low%20PAT%20%25%2C%20Loss%20Making&amp;width=150&amp;height=100&amp;align=center&amp;font-family=Architects+Daughter&amp;font-size=8&amp;font-weight=normal&amp;pointerx=150&amp;pointery=50&amp;padding=5&amp;fill=%23ffffff&amp;line-height=1&amp;x=0&amp;y=0&amp;scale=1&amp;rough=2.5&amp;mirror=</v>
      </c>
      <c r="I46" s="98" t="str">
        <f t="shared" si="25"/>
        <v>https://gramener.com/comicgen/v1/comic?name=speechbubble&amp;text=%F0%9F%9F%A2This%20is%20a%20group%20of%20%20641%20companies%2C%20and%20its%20main%20feature%20is%2C%20High%20Stock%20Return%20%25&amp;width=100&amp;height=100&amp;align=center&amp;font-family=Architects+Daughter&amp;font-size=8&amp;font-weight=normal&amp;pointerx=100&amp;pointery=50&amp;padding=5&amp;fill=%23ffffff&amp;line-height=1&amp;x=0&amp;y=0&amp;scale=1&amp;rough=2.5&amp;mirror=</v>
      </c>
      <c r="K46" s="99"/>
    </row>
    <row r="47">
      <c r="K47" s="1"/>
    </row>
    <row r="48">
      <c r="A48" s="100" t="s">
        <v>17</v>
      </c>
      <c r="B48" s="101" t="s">
        <v>41</v>
      </c>
      <c r="C48" s="90" t="str">
        <f t="shared" ref="C48:I48" si="26">IF(C28="High",$A$49, IF(AND(C26="High", OR(C28="Loss", C28="Low")),$A$48,IF(AND(C19="Medium",C28="Medium"),$A$50,$A$48)))</f>
        <v>handsfolded</v>
      </c>
      <c r="D48" s="90" t="str">
        <f t="shared" si="26"/>
        <v>thumbsup</v>
      </c>
      <c r="E48" s="90" t="str">
        <f t="shared" si="26"/>
        <v>handsfolded</v>
      </c>
      <c r="F48" s="90" t="str">
        <f t="shared" si="26"/>
        <v>yuhoo</v>
      </c>
      <c r="G48" s="90" t="str">
        <f t="shared" si="26"/>
        <v>handsfolded</v>
      </c>
      <c r="H48" s="90" t="str">
        <f t="shared" si="26"/>
        <v>handsfolded</v>
      </c>
      <c r="I48" s="90" t="str">
        <f t="shared" si="26"/>
        <v>yuhoo</v>
      </c>
      <c r="K48" s="1"/>
    </row>
    <row r="49">
      <c r="A49" s="100" t="s">
        <v>20</v>
      </c>
      <c r="B49" s="102"/>
      <c r="C49" s="90"/>
      <c r="D49" s="90"/>
      <c r="E49" s="90"/>
      <c r="F49" s="90"/>
      <c r="G49" s="90"/>
      <c r="H49" s="90"/>
      <c r="I49" s="90"/>
      <c r="K49" s="1"/>
    </row>
    <row r="50">
      <c r="A50" s="100" t="s">
        <v>26</v>
      </c>
      <c r="B50" s="103"/>
      <c r="C50" s="90"/>
      <c r="D50" s="90"/>
      <c r="E50" s="90"/>
      <c r="F50" s="90"/>
      <c r="G50" s="90"/>
      <c r="H50" s="90"/>
      <c r="I50" s="90"/>
      <c r="K50" s="1"/>
    </row>
    <row r="51">
      <c r="C51" s="71"/>
      <c r="D51" s="71"/>
      <c r="E51" s="71"/>
      <c r="F51" s="71"/>
      <c r="G51" s="71"/>
      <c r="H51" s="71"/>
      <c r="I51" s="71"/>
      <c r="K51" s="1"/>
    </row>
    <row r="52">
      <c r="A52" s="100" t="s">
        <v>21</v>
      </c>
      <c r="B52" s="101" t="s">
        <v>42</v>
      </c>
      <c r="C52" s="90" t="str">
        <f t="shared" ref="C52:I52" si="27">IF(C28="Loss",$A$53,IF(C28="High", $A$52,$A$54))</f>
        <v>worried</v>
      </c>
      <c r="D52" s="90" t="str">
        <f t="shared" si="27"/>
        <v>neutral</v>
      </c>
      <c r="E52" s="90" t="str">
        <f t="shared" si="27"/>
        <v>worried</v>
      </c>
      <c r="F52" s="90" t="str">
        <f t="shared" si="27"/>
        <v>excited</v>
      </c>
      <c r="G52" s="90" t="str">
        <f t="shared" si="27"/>
        <v>neutral</v>
      </c>
      <c r="H52" s="90" t="str">
        <f t="shared" si="27"/>
        <v>worried</v>
      </c>
      <c r="I52" s="90" t="str">
        <f t="shared" si="27"/>
        <v>excited</v>
      </c>
      <c r="K52" s="1"/>
    </row>
    <row r="53">
      <c r="A53" s="100" t="s">
        <v>31</v>
      </c>
      <c r="B53" s="102"/>
      <c r="C53" s="90"/>
      <c r="D53" s="90"/>
      <c r="E53" s="90"/>
      <c r="F53" s="90"/>
      <c r="G53" s="90"/>
      <c r="H53" s="90"/>
      <c r="I53" s="90"/>
      <c r="K53" s="1"/>
    </row>
    <row r="54">
      <c r="A54" s="100" t="s">
        <v>33</v>
      </c>
      <c r="B54" s="103"/>
      <c r="C54" s="90"/>
      <c r="D54" s="90"/>
      <c r="E54" s="90"/>
      <c r="F54" s="90"/>
      <c r="G54" s="90"/>
      <c r="H54" s="90"/>
      <c r="I54" s="90"/>
      <c r="K54" s="1"/>
    </row>
    <row r="55">
      <c r="K55" s="1"/>
    </row>
    <row r="56">
      <c r="C56" s="69" t="str">
        <f t="shared" ref="C56:I56" si="28">"https://gramener.com/comicgen/v1/comic?name=dey&amp;angle=straight&amp;emotion="&amp;C52&amp;"&amp;pose="&amp;C48&amp;"&amp;mirror="</f>
        <v>https://gramener.com/comicgen/v1/comic?name=dey&amp;angle=straight&amp;emotion=worried&amp;pose=handsfolded&amp;mirror=</v>
      </c>
      <c r="D56" s="69" t="str">
        <f t="shared" si="28"/>
        <v>https://gramener.com/comicgen/v1/comic?name=dey&amp;angle=straight&amp;emotion=neutral&amp;pose=thumbsup&amp;mirror=</v>
      </c>
      <c r="E56" s="69" t="str">
        <f t="shared" si="28"/>
        <v>https://gramener.com/comicgen/v1/comic?name=dey&amp;angle=straight&amp;emotion=worried&amp;pose=handsfolded&amp;mirror=</v>
      </c>
      <c r="F56" s="69" t="str">
        <f t="shared" si="28"/>
        <v>https://gramener.com/comicgen/v1/comic?name=dey&amp;angle=straight&amp;emotion=excited&amp;pose=yuhoo&amp;mirror=</v>
      </c>
      <c r="G56" s="69" t="str">
        <f t="shared" si="28"/>
        <v>https://gramener.com/comicgen/v1/comic?name=dey&amp;angle=straight&amp;emotion=neutral&amp;pose=handsfolded&amp;mirror=</v>
      </c>
      <c r="H56" s="69" t="str">
        <f t="shared" si="28"/>
        <v>https://gramener.com/comicgen/v1/comic?name=dey&amp;angle=straight&amp;emotion=worried&amp;pose=handsfolded&amp;mirror=</v>
      </c>
      <c r="I56" s="69" t="str">
        <f t="shared" si="28"/>
        <v>https://gramener.com/comicgen/v1/comic?name=dey&amp;angle=straight&amp;emotion=excited&amp;pose=yuhoo&amp;mirror=</v>
      </c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K67" s="1"/>
    </row>
    <row r="68">
      <c r="K68" s="1"/>
    </row>
    <row r="69">
      <c r="K69" s="1"/>
    </row>
    <row r="70">
      <c r="K70" s="1"/>
    </row>
    <row r="71">
      <c r="K71" s="1"/>
    </row>
    <row r="72">
      <c r="K72" s="1"/>
    </row>
    <row r="73">
      <c r="K73" s="1"/>
    </row>
    <row r="74">
      <c r="K74" s="1"/>
    </row>
    <row r="75">
      <c r="K75" s="1"/>
    </row>
    <row r="76">
      <c r="K76" s="1"/>
    </row>
    <row r="77">
      <c r="K77" s="1"/>
    </row>
    <row r="78">
      <c r="K78" s="1"/>
    </row>
    <row r="79">
      <c r="K79" s="1"/>
    </row>
    <row r="80">
      <c r="K80" s="1"/>
    </row>
    <row r="81">
      <c r="K81" s="1"/>
    </row>
    <row r="82">
      <c r="K82" s="1"/>
    </row>
    <row r="83">
      <c r="K83" s="1"/>
    </row>
    <row r="84">
      <c r="K84" s="1"/>
    </row>
    <row r="85">
      <c r="K85" s="1"/>
    </row>
    <row r="86">
      <c r="K86" s="1"/>
    </row>
    <row r="87">
      <c r="K87" s="1"/>
    </row>
    <row r="88">
      <c r="K88" s="1"/>
    </row>
    <row r="89">
      <c r="K89" s="1"/>
    </row>
    <row r="90">
      <c r="K90" s="1"/>
    </row>
    <row r="91">
      <c r="K91" s="1"/>
    </row>
    <row r="92">
      <c r="K92" s="1"/>
    </row>
    <row r="93">
      <c r="K93" s="1"/>
    </row>
    <row r="94">
      <c r="K94" s="1"/>
    </row>
    <row r="95">
      <c r="K95" s="1"/>
    </row>
    <row r="96">
      <c r="K96" s="1"/>
    </row>
    <row r="97">
      <c r="K97" s="1"/>
    </row>
    <row r="98">
      <c r="K98" s="1"/>
    </row>
    <row r="99">
      <c r="K99" s="1"/>
    </row>
    <row r="100">
      <c r="K100" s="1"/>
    </row>
    <row r="101">
      <c r="K101" s="1"/>
    </row>
    <row r="102">
      <c r="K102" s="1"/>
    </row>
    <row r="103">
      <c r="K103" s="1"/>
    </row>
    <row r="104">
      <c r="K104" s="1"/>
    </row>
    <row r="105">
      <c r="K105" s="1"/>
    </row>
    <row r="106">
      <c r="K106" s="1"/>
    </row>
    <row r="107">
      <c r="K107" s="1"/>
    </row>
    <row r="108">
      <c r="K108" s="1"/>
    </row>
    <row r="109">
      <c r="K109" s="1"/>
    </row>
    <row r="110">
      <c r="K110" s="1"/>
    </row>
    <row r="111">
      <c r="K111" s="1"/>
    </row>
    <row r="112">
      <c r="K112" s="1"/>
    </row>
    <row r="113">
      <c r="K113" s="1"/>
    </row>
    <row r="114">
      <c r="K114" s="1"/>
    </row>
    <row r="115">
      <c r="K115" s="1"/>
    </row>
    <row r="116">
      <c r="K116" s="1"/>
    </row>
    <row r="117">
      <c r="K117" s="1"/>
    </row>
    <row r="118">
      <c r="K118" s="1"/>
    </row>
    <row r="119">
      <c r="K119" s="1"/>
    </row>
    <row r="120">
      <c r="K120" s="1"/>
    </row>
    <row r="121">
      <c r="K121" s="1"/>
    </row>
    <row r="122">
      <c r="K122" s="1"/>
    </row>
    <row r="123">
      <c r="K123" s="1"/>
    </row>
    <row r="124">
      <c r="K124" s="1"/>
    </row>
    <row r="125">
      <c r="K125" s="1"/>
    </row>
    <row r="126">
      <c r="K126" s="1"/>
    </row>
    <row r="127">
      <c r="K127" s="1"/>
    </row>
    <row r="128">
      <c r="K128" s="1"/>
    </row>
    <row r="129">
      <c r="K129" s="1"/>
    </row>
    <row r="130">
      <c r="K130" s="1"/>
    </row>
    <row r="131">
      <c r="K131" s="1"/>
    </row>
    <row r="132">
      <c r="K132" s="1"/>
    </row>
    <row r="133">
      <c r="K133" s="1"/>
    </row>
    <row r="134">
      <c r="K134" s="1"/>
    </row>
    <row r="135">
      <c r="K135" s="1"/>
    </row>
    <row r="136">
      <c r="K136" s="1"/>
    </row>
    <row r="137">
      <c r="K137" s="1"/>
    </row>
    <row r="138">
      <c r="K138" s="1"/>
    </row>
    <row r="139">
      <c r="K139" s="1"/>
    </row>
    <row r="140">
      <c r="K140" s="1"/>
    </row>
    <row r="141">
      <c r="K141" s="1"/>
    </row>
    <row r="142">
      <c r="K142" s="1"/>
    </row>
    <row r="143">
      <c r="K143" s="1"/>
    </row>
    <row r="144">
      <c r="K144" s="1"/>
    </row>
    <row r="145">
      <c r="K145" s="1"/>
    </row>
    <row r="146">
      <c r="K146" s="1"/>
    </row>
    <row r="147">
      <c r="K147" s="1"/>
    </row>
    <row r="148">
      <c r="K148" s="1"/>
    </row>
    <row r="149">
      <c r="K149" s="1"/>
    </row>
    <row r="150">
      <c r="K150" s="1"/>
    </row>
    <row r="151">
      <c r="K151" s="1"/>
    </row>
    <row r="152">
      <c r="K152" s="1"/>
    </row>
    <row r="153">
      <c r="K153" s="1"/>
    </row>
    <row r="154">
      <c r="K154" s="1"/>
    </row>
    <row r="155">
      <c r="K155" s="1"/>
    </row>
    <row r="156">
      <c r="K156" s="1"/>
    </row>
    <row r="157">
      <c r="K157" s="1"/>
    </row>
    <row r="158">
      <c r="K158" s="1"/>
    </row>
    <row r="159">
      <c r="K159" s="1"/>
    </row>
    <row r="160">
      <c r="K160" s="1"/>
    </row>
    <row r="161">
      <c r="K161" s="1"/>
    </row>
    <row r="162">
      <c r="K162" s="1"/>
    </row>
    <row r="163">
      <c r="K163" s="1"/>
    </row>
    <row r="164">
      <c r="K164" s="1"/>
    </row>
    <row r="165">
      <c r="K165" s="1"/>
    </row>
    <row r="166">
      <c r="K166" s="1"/>
    </row>
    <row r="167">
      <c r="K167" s="1"/>
    </row>
    <row r="168">
      <c r="K168" s="1"/>
    </row>
    <row r="169">
      <c r="K169" s="1"/>
    </row>
    <row r="170">
      <c r="K170" s="1"/>
    </row>
    <row r="171">
      <c r="K171" s="1"/>
    </row>
    <row r="172">
      <c r="K172" s="1"/>
    </row>
    <row r="173">
      <c r="K173" s="1"/>
    </row>
    <row r="174">
      <c r="K174" s="1"/>
    </row>
    <row r="175">
      <c r="K175" s="1"/>
    </row>
    <row r="176">
      <c r="K176" s="1"/>
    </row>
    <row r="177">
      <c r="K177" s="1"/>
    </row>
    <row r="178">
      <c r="K178" s="1"/>
    </row>
    <row r="179">
      <c r="K179" s="1"/>
    </row>
    <row r="180">
      <c r="K180" s="1"/>
    </row>
    <row r="181">
      <c r="K181" s="1"/>
    </row>
    <row r="182">
      <c r="K182" s="1"/>
    </row>
    <row r="183">
      <c r="K183" s="1"/>
    </row>
    <row r="184">
      <c r="K184" s="1"/>
    </row>
    <row r="185">
      <c r="K185" s="1"/>
    </row>
    <row r="186">
      <c r="K186" s="1"/>
    </row>
    <row r="187">
      <c r="K187" s="1"/>
    </row>
    <row r="188">
      <c r="K188" s="1"/>
    </row>
    <row r="189">
      <c r="K189" s="1"/>
    </row>
    <row r="190">
      <c r="K190" s="1"/>
    </row>
    <row r="191">
      <c r="K191" s="1"/>
    </row>
    <row r="192">
      <c r="K192" s="1"/>
    </row>
    <row r="193">
      <c r="K193" s="1"/>
    </row>
    <row r="194">
      <c r="K194" s="1"/>
    </row>
    <row r="195">
      <c r="K195" s="1"/>
    </row>
    <row r="196">
      <c r="K196" s="1"/>
    </row>
    <row r="197">
      <c r="K197" s="1"/>
    </row>
    <row r="198">
      <c r="K198" s="1"/>
    </row>
    <row r="199">
      <c r="K199" s="1"/>
    </row>
    <row r="200">
      <c r="K200" s="1"/>
    </row>
    <row r="201">
      <c r="K201" s="1"/>
    </row>
    <row r="202">
      <c r="K202" s="1"/>
    </row>
    <row r="203">
      <c r="K203" s="1"/>
    </row>
    <row r="204">
      <c r="K204" s="1"/>
    </row>
    <row r="205">
      <c r="K205" s="1"/>
    </row>
    <row r="206">
      <c r="K206" s="1"/>
    </row>
    <row r="207">
      <c r="K207" s="1"/>
    </row>
    <row r="208">
      <c r="K208" s="1"/>
    </row>
    <row r="209">
      <c r="K209" s="1"/>
    </row>
    <row r="210">
      <c r="K210" s="1"/>
    </row>
    <row r="211">
      <c r="K211" s="1"/>
    </row>
    <row r="212">
      <c r="K212" s="1"/>
    </row>
    <row r="213">
      <c r="K213" s="1"/>
    </row>
    <row r="214">
      <c r="K214" s="1"/>
    </row>
    <row r="215">
      <c r="K215" s="1"/>
    </row>
    <row r="216">
      <c r="K216" s="1"/>
    </row>
    <row r="217">
      <c r="K217" s="1"/>
    </row>
    <row r="218">
      <c r="K218" s="1"/>
    </row>
    <row r="219">
      <c r="K219" s="1"/>
    </row>
    <row r="220">
      <c r="K220" s="1"/>
    </row>
    <row r="221">
      <c r="K221" s="1"/>
    </row>
    <row r="222">
      <c r="K222" s="1"/>
    </row>
    <row r="223">
      <c r="K223" s="1"/>
    </row>
    <row r="224">
      <c r="K224" s="1"/>
    </row>
    <row r="225">
      <c r="K225" s="1"/>
    </row>
    <row r="226">
      <c r="K226" s="1"/>
    </row>
    <row r="227">
      <c r="K227" s="1"/>
    </row>
    <row r="228">
      <c r="K228" s="1"/>
    </row>
    <row r="229">
      <c r="K229" s="1"/>
    </row>
    <row r="230">
      <c r="K230" s="1"/>
    </row>
    <row r="231">
      <c r="K231" s="1"/>
    </row>
    <row r="232">
      <c r="K232" s="1"/>
    </row>
    <row r="233">
      <c r="K233" s="1"/>
    </row>
    <row r="234">
      <c r="K234" s="1"/>
    </row>
    <row r="235">
      <c r="K235" s="1"/>
    </row>
    <row r="236">
      <c r="K236" s="1"/>
    </row>
    <row r="237">
      <c r="K237" s="1"/>
    </row>
    <row r="238">
      <c r="K238" s="1"/>
    </row>
    <row r="239">
      <c r="K239" s="1"/>
    </row>
    <row r="240">
      <c r="K240" s="1"/>
    </row>
    <row r="241">
      <c r="K241" s="1"/>
    </row>
    <row r="242">
      <c r="K242" s="1"/>
    </row>
    <row r="243">
      <c r="K243" s="1"/>
    </row>
    <row r="244">
      <c r="K244" s="1"/>
    </row>
    <row r="245">
      <c r="K245" s="1"/>
    </row>
    <row r="246">
      <c r="K246" s="1"/>
    </row>
    <row r="247">
      <c r="K247" s="1"/>
    </row>
    <row r="248">
      <c r="K248" s="1"/>
    </row>
    <row r="249">
      <c r="K249" s="1"/>
    </row>
    <row r="250">
      <c r="K250" s="1"/>
    </row>
    <row r="251">
      <c r="K251" s="1"/>
    </row>
    <row r="252">
      <c r="K252" s="1"/>
    </row>
    <row r="253">
      <c r="K253" s="1"/>
    </row>
    <row r="254">
      <c r="K254" s="1"/>
    </row>
    <row r="255">
      <c r="K255" s="1"/>
    </row>
    <row r="256">
      <c r="K256" s="1"/>
    </row>
    <row r="257">
      <c r="K257" s="1"/>
    </row>
    <row r="258">
      <c r="K258" s="1"/>
    </row>
    <row r="259">
      <c r="K259" s="1"/>
    </row>
    <row r="260">
      <c r="K260" s="1"/>
    </row>
    <row r="261">
      <c r="K261" s="1"/>
    </row>
    <row r="262">
      <c r="K262" s="1"/>
    </row>
    <row r="263">
      <c r="K263" s="1"/>
    </row>
    <row r="264">
      <c r="K264" s="1"/>
    </row>
    <row r="265">
      <c r="K265" s="1"/>
    </row>
    <row r="266">
      <c r="K266" s="1"/>
    </row>
    <row r="267">
      <c r="K267" s="1"/>
    </row>
    <row r="268">
      <c r="K268" s="1"/>
    </row>
    <row r="269">
      <c r="K269" s="1"/>
    </row>
    <row r="270">
      <c r="K270" s="1"/>
    </row>
    <row r="271">
      <c r="K271" s="1"/>
    </row>
    <row r="272">
      <c r="K272" s="1"/>
    </row>
    <row r="273">
      <c r="K273" s="1"/>
    </row>
    <row r="274">
      <c r="K274" s="1"/>
    </row>
    <row r="275">
      <c r="K275" s="1"/>
    </row>
    <row r="276">
      <c r="K276" s="1"/>
    </row>
    <row r="277">
      <c r="K277" s="1"/>
    </row>
    <row r="278">
      <c r="K278" s="1"/>
    </row>
    <row r="279">
      <c r="K279" s="1"/>
    </row>
    <row r="280">
      <c r="K280" s="1"/>
    </row>
    <row r="281">
      <c r="K281" s="1"/>
    </row>
    <row r="282">
      <c r="K282" s="1"/>
    </row>
    <row r="283">
      <c r="K283" s="1"/>
    </row>
    <row r="284">
      <c r="K284" s="1"/>
    </row>
    <row r="285">
      <c r="K285" s="1"/>
    </row>
    <row r="286">
      <c r="K286" s="1"/>
    </row>
    <row r="287">
      <c r="K287" s="1"/>
    </row>
    <row r="288">
      <c r="K288" s="1"/>
    </row>
    <row r="289">
      <c r="K289" s="1"/>
    </row>
    <row r="290">
      <c r="K290" s="1"/>
    </row>
    <row r="291">
      <c r="K291" s="1"/>
    </row>
    <row r="292">
      <c r="K292" s="1"/>
    </row>
    <row r="293">
      <c r="K293" s="1"/>
    </row>
    <row r="294">
      <c r="K294" s="1"/>
    </row>
    <row r="295">
      <c r="K295" s="1"/>
    </row>
    <row r="296">
      <c r="K296" s="1"/>
    </row>
    <row r="297">
      <c r="K297" s="1"/>
    </row>
    <row r="298">
      <c r="K298" s="1"/>
    </row>
    <row r="299">
      <c r="K299" s="1"/>
    </row>
    <row r="300">
      <c r="K300" s="1"/>
    </row>
    <row r="301">
      <c r="K301" s="1"/>
    </row>
    <row r="302">
      <c r="K302" s="1"/>
    </row>
    <row r="303">
      <c r="K303" s="1"/>
    </row>
    <row r="304">
      <c r="K304" s="1"/>
    </row>
    <row r="305">
      <c r="K305" s="1"/>
    </row>
    <row r="306">
      <c r="K306" s="1"/>
    </row>
    <row r="307">
      <c r="K307" s="1"/>
    </row>
    <row r="308">
      <c r="K308" s="1"/>
    </row>
    <row r="309">
      <c r="K309" s="1"/>
    </row>
    <row r="310">
      <c r="K310" s="1"/>
    </row>
    <row r="311">
      <c r="K311" s="1"/>
    </row>
    <row r="312">
      <c r="K312" s="1"/>
    </row>
    <row r="313">
      <c r="K313" s="1"/>
    </row>
    <row r="314">
      <c r="K314" s="1"/>
    </row>
    <row r="315">
      <c r="K315" s="1"/>
    </row>
    <row r="316">
      <c r="K316" s="1"/>
    </row>
    <row r="317">
      <c r="K317" s="1"/>
    </row>
    <row r="318">
      <c r="K318" s="1"/>
    </row>
    <row r="319">
      <c r="K319" s="1"/>
    </row>
    <row r="320">
      <c r="K320" s="1"/>
    </row>
    <row r="321">
      <c r="K321" s="1"/>
    </row>
    <row r="322">
      <c r="K322" s="1"/>
    </row>
    <row r="323">
      <c r="K323" s="1"/>
    </row>
    <row r="324">
      <c r="K324" s="1"/>
    </row>
    <row r="325">
      <c r="K325" s="1"/>
    </row>
    <row r="326">
      <c r="K326" s="1"/>
    </row>
    <row r="327">
      <c r="K327" s="1"/>
    </row>
    <row r="328">
      <c r="K328" s="1"/>
    </row>
    <row r="329">
      <c r="K329" s="1"/>
    </row>
    <row r="330">
      <c r="K330" s="1"/>
    </row>
    <row r="331">
      <c r="K331" s="1"/>
    </row>
    <row r="332">
      <c r="K332" s="1"/>
    </row>
    <row r="333">
      <c r="K333" s="1"/>
    </row>
    <row r="334">
      <c r="K334" s="1"/>
    </row>
    <row r="335">
      <c r="K335" s="1"/>
    </row>
    <row r="336">
      <c r="K336" s="1"/>
    </row>
    <row r="337">
      <c r="K337" s="1"/>
    </row>
    <row r="338">
      <c r="K338" s="1"/>
    </row>
    <row r="339">
      <c r="K339" s="1"/>
    </row>
    <row r="340">
      <c r="K340" s="1"/>
    </row>
    <row r="341">
      <c r="K341" s="1"/>
    </row>
    <row r="342">
      <c r="K342" s="1"/>
    </row>
    <row r="343">
      <c r="K343" s="1"/>
    </row>
    <row r="344">
      <c r="K344" s="1"/>
    </row>
    <row r="345">
      <c r="K345" s="1"/>
    </row>
    <row r="346">
      <c r="K346" s="1"/>
    </row>
    <row r="347">
      <c r="K347" s="1"/>
    </row>
    <row r="348">
      <c r="K348" s="1"/>
    </row>
    <row r="349">
      <c r="K349" s="1"/>
    </row>
    <row r="350">
      <c r="K350" s="1"/>
    </row>
    <row r="351">
      <c r="K351" s="1"/>
    </row>
    <row r="352">
      <c r="K352" s="1"/>
    </row>
    <row r="353">
      <c r="K353" s="1"/>
    </row>
    <row r="354">
      <c r="K354" s="1"/>
    </row>
    <row r="355">
      <c r="K355" s="1"/>
    </row>
    <row r="356">
      <c r="K356" s="1"/>
    </row>
    <row r="357">
      <c r="K357" s="1"/>
    </row>
    <row r="358">
      <c r="K358" s="1"/>
    </row>
    <row r="359">
      <c r="K359" s="1"/>
    </row>
    <row r="360">
      <c r="K360" s="1"/>
    </row>
    <row r="361">
      <c r="K361" s="1"/>
    </row>
    <row r="362">
      <c r="K362" s="1"/>
    </row>
    <row r="363">
      <c r="K363" s="1"/>
    </row>
    <row r="364">
      <c r="K364" s="1"/>
    </row>
    <row r="365">
      <c r="K365" s="1"/>
    </row>
    <row r="366">
      <c r="K366" s="1"/>
    </row>
    <row r="367">
      <c r="K367" s="1"/>
    </row>
    <row r="368">
      <c r="K368" s="1"/>
    </row>
    <row r="369">
      <c r="K369" s="1"/>
    </row>
    <row r="370">
      <c r="K370" s="1"/>
    </row>
    <row r="371">
      <c r="K371" s="1"/>
    </row>
    <row r="372">
      <c r="K372" s="1"/>
    </row>
    <row r="373">
      <c r="K373" s="1"/>
    </row>
    <row r="374">
      <c r="K374" s="1"/>
    </row>
    <row r="375">
      <c r="K375" s="1"/>
    </row>
    <row r="376">
      <c r="K376" s="1"/>
    </row>
    <row r="377">
      <c r="K377" s="1"/>
    </row>
    <row r="378">
      <c r="K378" s="1"/>
    </row>
    <row r="379">
      <c r="K379" s="1"/>
    </row>
    <row r="380">
      <c r="K380" s="1"/>
    </row>
    <row r="381">
      <c r="K381" s="1"/>
    </row>
    <row r="382">
      <c r="K382" s="1"/>
    </row>
    <row r="383">
      <c r="K383" s="1"/>
    </row>
    <row r="384">
      <c r="K384" s="1"/>
    </row>
    <row r="385">
      <c r="K385" s="1"/>
    </row>
    <row r="386">
      <c r="K386" s="1"/>
    </row>
    <row r="387">
      <c r="K387" s="1"/>
    </row>
    <row r="388">
      <c r="K388" s="1"/>
    </row>
    <row r="389">
      <c r="K389" s="1"/>
    </row>
    <row r="390">
      <c r="K390" s="1"/>
    </row>
    <row r="391">
      <c r="K391" s="1"/>
    </row>
    <row r="392">
      <c r="K392" s="1"/>
    </row>
    <row r="393">
      <c r="K393" s="1"/>
    </row>
    <row r="394">
      <c r="K394" s="1"/>
    </row>
    <row r="395">
      <c r="K395" s="1"/>
    </row>
    <row r="396">
      <c r="K396" s="1"/>
    </row>
    <row r="397">
      <c r="K397" s="1"/>
    </row>
    <row r="398">
      <c r="K398" s="1"/>
    </row>
    <row r="399">
      <c r="K399" s="1"/>
    </row>
    <row r="400">
      <c r="K400" s="1"/>
    </row>
    <row r="401">
      <c r="K401" s="1"/>
    </row>
    <row r="402">
      <c r="K402" s="1"/>
    </row>
    <row r="403">
      <c r="K403" s="1"/>
    </row>
    <row r="404">
      <c r="K404" s="1"/>
    </row>
    <row r="405">
      <c r="K405" s="1"/>
    </row>
    <row r="406">
      <c r="K406" s="1"/>
    </row>
    <row r="407">
      <c r="K407" s="1"/>
    </row>
    <row r="408">
      <c r="K408" s="1"/>
    </row>
    <row r="409">
      <c r="K409" s="1"/>
    </row>
    <row r="410">
      <c r="K410" s="1"/>
    </row>
    <row r="411">
      <c r="K411" s="1"/>
    </row>
    <row r="412">
      <c r="K412" s="1"/>
    </row>
    <row r="413">
      <c r="K413" s="1"/>
    </row>
    <row r="414">
      <c r="K414" s="1"/>
    </row>
    <row r="415">
      <c r="K415" s="1"/>
    </row>
    <row r="416">
      <c r="K416" s="1"/>
    </row>
    <row r="417">
      <c r="K417" s="1"/>
    </row>
    <row r="418">
      <c r="K418" s="1"/>
    </row>
    <row r="419">
      <c r="K419" s="1"/>
    </row>
    <row r="420">
      <c r="K420" s="1"/>
    </row>
    <row r="421">
      <c r="K421" s="1"/>
    </row>
    <row r="422">
      <c r="K422" s="1"/>
    </row>
    <row r="423">
      <c r="K423" s="1"/>
    </row>
    <row r="424">
      <c r="K424" s="1"/>
    </row>
    <row r="425">
      <c r="K425" s="1"/>
    </row>
    <row r="426">
      <c r="K426" s="1"/>
    </row>
    <row r="427">
      <c r="K427" s="1"/>
    </row>
    <row r="428">
      <c r="K428" s="1"/>
    </row>
    <row r="429">
      <c r="K429" s="1"/>
    </row>
    <row r="430">
      <c r="K430" s="1"/>
    </row>
    <row r="431">
      <c r="K431" s="1"/>
    </row>
    <row r="432">
      <c r="K432" s="1"/>
    </row>
    <row r="433">
      <c r="K433" s="1"/>
    </row>
    <row r="434">
      <c r="K434" s="1"/>
    </row>
    <row r="435">
      <c r="K435" s="1"/>
    </row>
    <row r="436">
      <c r="K436" s="1"/>
    </row>
    <row r="437">
      <c r="K437" s="1"/>
    </row>
    <row r="438">
      <c r="K438" s="1"/>
    </row>
    <row r="439">
      <c r="K439" s="1"/>
    </row>
    <row r="440">
      <c r="K440" s="1"/>
    </row>
    <row r="441">
      <c r="K441" s="1"/>
    </row>
    <row r="442">
      <c r="K442" s="1"/>
    </row>
    <row r="443">
      <c r="K443" s="1"/>
    </row>
    <row r="444">
      <c r="K444" s="1"/>
    </row>
    <row r="445">
      <c r="K445" s="1"/>
    </row>
    <row r="446">
      <c r="K446" s="1"/>
    </row>
    <row r="447">
      <c r="K447" s="1"/>
    </row>
    <row r="448">
      <c r="K448" s="1"/>
    </row>
    <row r="449">
      <c r="K449" s="1"/>
    </row>
    <row r="450">
      <c r="K450" s="1"/>
    </row>
    <row r="451">
      <c r="K451" s="1"/>
    </row>
    <row r="452">
      <c r="K452" s="1"/>
    </row>
    <row r="453">
      <c r="K453" s="1"/>
    </row>
    <row r="454">
      <c r="K454" s="1"/>
    </row>
    <row r="455">
      <c r="K455" s="1"/>
    </row>
    <row r="456">
      <c r="K456" s="1"/>
    </row>
    <row r="457">
      <c r="K457" s="1"/>
    </row>
    <row r="458">
      <c r="K458" s="1"/>
    </row>
    <row r="459">
      <c r="K459" s="1"/>
    </row>
    <row r="460">
      <c r="K460" s="1"/>
    </row>
    <row r="461">
      <c r="K461" s="1"/>
    </row>
    <row r="462">
      <c r="K462" s="1"/>
    </row>
    <row r="463">
      <c r="K463" s="1"/>
    </row>
    <row r="464">
      <c r="K464" s="1"/>
    </row>
    <row r="465">
      <c r="K465" s="1"/>
    </row>
    <row r="466">
      <c r="K466" s="1"/>
    </row>
    <row r="467">
      <c r="K467" s="1"/>
    </row>
    <row r="468">
      <c r="K468" s="1"/>
    </row>
    <row r="469">
      <c r="K469" s="1"/>
    </row>
    <row r="470">
      <c r="K470" s="1"/>
    </row>
    <row r="471">
      <c r="K471" s="1"/>
    </row>
    <row r="472">
      <c r="K472" s="1"/>
    </row>
    <row r="473">
      <c r="K473" s="1"/>
    </row>
    <row r="474">
      <c r="K474" s="1"/>
    </row>
    <row r="475">
      <c r="K475" s="1"/>
    </row>
    <row r="476">
      <c r="K476" s="1"/>
    </row>
    <row r="477">
      <c r="K477" s="1"/>
    </row>
    <row r="478">
      <c r="K478" s="1"/>
    </row>
    <row r="479">
      <c r="K479" s="1"/>
    </row>
    <row r="480">
      <c r="K480" s="1"/>
    </row>
    <row r="481">
      <c r="K481" s="1"/>
    </row>
    <row r="482">
      <c r="K482" s="1"/>
    </row>
    <row r="483">
      <c r="K483" s="1"/>
    </row>
    <row r="484">
      <c r="K484" s="1"/>
    </row>
    <row r="485">
      <c r="K485" s="1"/>
    </row>
    <row r="486">
      <c r="K486" s="1"/>
    </row>
    <row r="487">
      <c r="K487" s="1"/>
    </row>
    <row r="488">
      <c r="K488" s="1"/>
    </row>
    <row r="489">
      <c r="K489" s="1"/>
    </row>
    <row r="490">
      <c r="K490" s="1"/>
    </row>
    <row r="491">
      <c r="K491" s="1"/>
    </row>
    <row r="492">
      <c r="K492" s="1"/>
    </row>
    <row r="493">
      <c r="K493" s="1"/>
    </row>
    <row r="494">
      <c r="K494" s="1"/>
    </row>
    <row r="495">
      <c r="K495" s="1"/>
    </row>
    <row r="496">
      <c r="K496" s="1"/>
    </row>
    <row r="497">
      <c r="K497" s="1"/>
    </row>
    <row r="498">
      <c r="K498" s="1"/>
    </row>
    <row r="499">
      <c r="K499" s="1"/>
    </row>
    <row r="500">
      <c r="K500" s="1"/>
    </row>
    <row r="501">
      <c r="K501" s="1"/>
    </row>
    <row r="502">
      <c r="K502" s="1"/>
    </row>
    <row r="503">
      <c r="K503" s="1"/>
    </row>
    <row r="504">
      <c r="K504" s="1"/>
    </row>
    <row r="505">
      <c r="K505" s="1"/>
    </row>
    <row r="506">
      <c r="K506" s="1"/>
    </row>
    <row r="507">
      <c r="K507" s="1"/>
    </row>
    <row r="508">
      <c r="K508" s="1"/>
    </row>
    <row r="509">
      <c r="K509" s="1"/>
    </row>
    <row r="510">
      <c r="K510" s="1"/>
    </row>
    <row r="511">
      <c r="K511" s="1"/>
    </row>
    <row r="512">
      <c r="K512" s="1"/>
    </row>
    <row r="513">
      <c r="K513" s="1"/>
    </row>
    <row r="514">
      <c r="K514" s="1"/>
    </row>
    <row r="515">
      <c r="K515" s="1"/>
    </row>
    <row r="516">
      <c r="K516" s="1"/>
    </row>
    <row r="517">
      <c r="K517" s="1"/>
    </row>
    <row r="518">
      <c r="K518" s="1"/>
    </row>
    <row r="519">
      <c r="K519" s="1"/>
    </row>
    <row r="520">
      <c r="K520" s="1"/>
    </row>
    <row r="521">
      <c r="K521" s="1"/>
    </row>
    <row r="522">
      <c r="K522" s="1"/>
    </row>
    <row r="523">
      <c r="K523" s="1"/>
    </row>
    <row r="524">
      <c r="K524" s="1"/>
    </row>
    <row r="525">
      <c r="K525" s="1"/>
    </row>
    <row r="526">
      <c r="K526" s="1"/>
    </row>
    <row r="527">
      <c r="K527" s="1"/>
    </row>
    <row r="528">
      <c r="K528" s="1"/>
    </row>
    <row r="529">
      <c r="K529" s="1"/>
    </row>
    <row r="530">
      <c r="K530" s="1"/>
    </row>
    <row r="531">
      <c r="K531" s="1"/>
    </row>
    <row r="532">
      <c r="K532" s="1"/>
    </row>
    <row r="533">
      <c r="K533" s="1"/>
    </row>
    <row r="534">
      <c r="K534" s="1"/>
    </row>
    <row r="535">
      <c r="K535" s="1"/>
    </row>
    <row r="536">
      <c r="K536" s="1"/>
    </row>
    <row r="537">
      <c r="K537" s="1"/>
    </row>
    <row r="538">
      <c r="K538" s="1"/>
    </row>
    <row r="539">
      <c r="K539" s="1"/>
    </row>
    <row r="540">
      <c r="K540" s="1"/>
    </row>
    <row r="541">
      <c r="K541" s="1"/>
    </row>
    <row r="542">
      <c r="K542" s="1"/>
    </row>
    <row r="543">
      <c r="K543" s="1"/>
    </row>
    <row r="544">
      <c r="K544" s="1"/>
    </row>
    <row r="545">
      <c r="K545" s="1"/>
    </row>
    <row r="546">
      <c r="K546" s="1"/>
    </row>
    <row r="547">
      <c r="K547" s="1"/>
    </row>
    <row r="548">
      <c r="K548" s="1"/>
    </row>
    <row r="549">
      <c r="K549" s="1"/>
    </row>
    <row r="550">
      <c r="K550" s="1"/>
    </row>
    <row r="551">
      <c r="K551" s="1"/>
    </row>
    <row r="552">
      <c r="K552" s="1"/>
    </row>
    <row r="553">
      <c r="K553" s="1"/>
    </row>
    <row r="554">
      <c r="K554" s="1"/>
    </row>
    <row r="555">
      <c r="K555" s="1"/>
    </row>
    <row r="556">
      <c r="K556" s="1"/>
    </row>
    <row r="557">
      <c r="K557" s="1"/>
    </row>
    <row r="558">
      <c r="K558" s="1"/>
    </row>
    <row r="559">
      <c r="K559" s="1"/>
    </row>
    <row r="560">
      <c r="K560" s="1"/>
    </row>
    <row r="561">
      <c r="K561" s="1"/>
    </row>
    <row r="562">
      <c r="K562" s="1"/>
    </row>
    <row r="563">
      <c r="K563" s="1"/>
    </row>
    <row r="564">
      <c r="K564" s="1"/>
    </row>
    <row r="565">
      <c r="K565" s="1"/>
    </row>
    <row r="566">
      <c r="K566" s="1"/>
    </row>
    <row r="567">
      <c r="K567" s="1"/>
    </row>
    <row r="568">
      <c r="K568" s="1"/>
    </row>
    <row r="569">
      <c r="K569" s="1"/>
    </row>
    <row r="570">
      <c r="K570" s="1"/>
    </row>
    <row r="571">
      <c r="K571" s="1"/>
    </row>
    <row r="572">
      <c r="K572" s="1"/>
    </row>
    <row r="573">
      <c r="K573" s="1"/>
    </row>
    <row r="574">
      <c r="K574" s="1"/>
    </row>
    <row r="575">
      <c r="K575" s="1"/>
    </row>
    <row r="576">
      <c r="K576" s="1"/>
    </row>
    <row r="577">
      <c r="K577" s="1"/>
    </row>
    <row r="578">
      <c r="K578" s="1"/>
    </row>
    <row r="579">
      <c r="K579" s="1"/>
    </row>
    <row r="580">
      <c r="K580" s="1"/>
    </row>
    <row r="581">
      <c r="K581" s="1"/>
    </row>
    <row r="582">
      <c r="K582" s="1"/>
    </row>
    <row r="583">
      <c r="K583" s="1"/>
    </row>
    <row r="584">
      <c r="K584" s="1"/>
    </row>
    <row r="585">
      <c r="K585" s="1"/>
    </row>
    <row r="586">
      <c r="K586" s="1"/>
    </row>
    <row r="587">
      <c r="K587" s="1"/>
    </row>
    <row r="588">
      <c r="K588" s="1"/>
    </row>
    <row r="589">
      <c r="K589" s="1"/>
    </row>
    <row r="590">
      <c r="K590" s="1"/>
    </row>
    <row r="591">
      <c r="K591" s="1"/>
    </row>
    <row r="592">
      <c r="K592" s="1"/>
    </row>
    <row r="593">
      <c r="K593" s="1"/>
    </row>
    <row r="594">
      <c r="K594" s="1"/>
    </row>
    <row r="595">
      <c r="K595" s="1"/>
    </row>
    <row r="596">
      <c r="K596" s="1"/>
    </row>
    <row r="597">
      <c r="K597" s="1"/>
    </row>
    <row r="598">
      <c r="K598" s="1"/>
    </row>
    <row r="599">
      <c r="K599" s="1"/>
    </row>
    <row r="600">
      <c r="K600" s="1"/>
    </row>
    <row r="601">
      <c r="K601" s="1"/>
    </row>
    <row r="602">
      <c r="K602" s="1"/>
    </row>
    <row r="603">
      <c r="K603" s="1"/>
    </row>
    <row r="604">
      <c r="K604" s="1"/>
    </row>
    <row r="605">
      <c r="K605" s="1"/>
    </row>
    <row r="606">
      <c r="K606" s="1"/>
    </row>
    <row r="607">
      <c r="K607" s="1"/>
    </row>
    <row r="608">
      <c r="K608" s="1"/>
    </row>
    <row r="609">
      <c r="K609" s="1"/>
    </row>
    <row r="610">
      <c r="K610" s="1"/>
    </row>
    <row r="611">
      <c r="K611" s="1"/>
    </row>
    <row r="612">
      <c r="K612" s="1"/>
    </row>
    <row r="613">
      <c r="K613" s="1"/>
    </row>
    <row r="614">
      <c r="K614" s="1"/>
    </row>
    <row r="615">
      <c r="K615" s="1"/>
    </row>
    <row r="616">
      <c r="K616" s="1"/>
    </row>
    <row r="617">
      <c r="K617" s="1"/>
    </row>
    <row r="618">
      <c r="K618" s="1"/>
    </row>
    <row r="619">
      <c r="K619" s="1"/>
    </row>
    <row r="620">
      <c r="K620" s="1"/>
    </row>
    <row r="621">
      <c r="K621" s="1"/>
    </row>
    <row r="622">
      <c r="K622" s="1"/>
    </row>
    <row r="623">
      <c r="K623" s="1"/>
    </row>
    <row r="624">
      <c r="K624" s="1"/>
    </row>
    <row r="625">
      <c r="K625" s="1"/>
    </row>
    <row r="626">
      <c r="K626" s="1"/>
    </row>
    <row r="627">
      <c r="K627" s="1"/>
    </row>
    <row r="628">
      <c r="K628" s="1"/>
    </row>
    <row r="629">
      <c r="K629" s="1"/>
    </row>
    <row r="630">
      <c r="K630" s="1"/>
    </row>
    <row r="631">
      <c r="K631" s="1"/>
    </row>
    <row r="632">
      <c r="K632" s="1"/>
    </row>
    <row r="633">
      <c r="K633" s="1"/>
    </row>
    <row r="634">
      <c r="K634" s="1"/>
    </row>
    <row r="635">
      <c r="K635" s="1"/>
    </row>
    <row r="636">
      <c r="K636" s="1"/>
    </row>
    <row r="637">
      <c r="K637" s="1"/>
    </row>
    <row r="638">
      <c r="K638" s="1"/>
    </row>
    <row r="639">
      <c r="K639" s="1"/>
    </row>
    <row r="640">
      <c r="K640" s="1"/>
    </row>
    <row r="641">
      <c r="K641" s="1"/>
    </row>
    <row r="642">
      <c r="K642" s="1"/>
    </row>
    <row r="643">
      <c r="K643" s="1"/>
    </row>
    <row r="644">
      <c r="K644" s="1"/>
    </row>
    <row r="645">
      <c r="K645" s="1"/>
    </row>
    <row r="646">
      <c r="K646" s="1"/>
    </row>
    <row r="647">
      <c r="K647" s="1"/>
    </row>
    <row r="648">
      <c r="K648" s="1"/>
    </row>
    <row r="649">
      <c r="K649" s="1"/>
    </row>
    <row r="650">
      <c r="K650" s="1"/>
    </row>
    <row r="651">
      <c r="K651" s="1"/>
    </row>
    <row r="652">
      <c r="K652" s="1"/>
    </row>
    <row r="653">
      <c r="K653" s="1"/>
    </row>
    <row r="654">
      <c r="K654" s="1"/>
    </row>
    <row r="655">
      <c r="K655" s="1"/>
    </row>
    <row r="656">
      <c r="K656" s="1"/>
    </row>
    <row r="657">
      <c r="K657" s="1"/>
    </row>
    <row r="658">
      <c r="K658" s="1"/>
    </row>
    <row r="659">
      <c r="K659" s="1"/>
    </row>
    <row r="660">
      <c r="K660" s="1"/>
    </row>
    <row r="661">
      <c r="K661" s="1"/>
    </row>
    <row r="662">
      <c r="K662" s="1"/>
    </row>
    <row r="663">
      <c r="K663" s="1"/>
    </row>
    <row r="664">
      <c r="K664" s="1"/>
    </row>
    <row r="665">
      <c r="K665" s="1"/>
    </row>
    <row r="666">
      <c r="K666" s="1"/>
    </row>
    <row r="667">
      <c r="K667" s="1"/>
    </row>
    <row r="668">
      <c r="K668" s="1"/>
    </row>
    <row r="669">
      <c r="K669" s="1"/>
    </row>
    <row r="670">
      <c r="K670" s="1"/>
    </row>
    <row r="671">
      <c r="K671" s="1"/>
    </row>
    <row r="672">
      <c r="K672" s="1"/>
    </row>
    <row r="673">
      <c r="K673" s="1"/>
    </row>
    <row r="674">
      <c r="K674" s="1"/>
    </row>
    <row r="675">
      <c r="K675" s="1"/>
    </row>
    <row r="676">
      <c r="K676" s="1"/>
    </row>
    <row r="677">
      <c r="K677" s="1"/>
    </row>
    <row r="678">
      <c r="K678" s="1"/>
    </row>
    <row r="679">
      <c r="K679" s="1"/>
    </row>
    <row r="680">
      <c r="K680" s="1"/>
    </row>
    <row r="681">
      <c r="K681" s="1"/>
    </row>
    <row r="682">
      <c r="K682" s="1"/>
    </row>
    <row r="683">
      <c r="K683" s="1"/>
    </row>
    <row r="684">
      <c r="K684" s="1"/>
    </row>
    <row r="685">
      <c r="K685" s="1"/>
    </row>
    <row r="686">
      <c r="K686" s="1"/>
    </row>
    <row r="687">
      <c r="K687" s="1"/>
    </row>
    <row r="688">
      <c r="K688" s="1"/>
    </row>
    <row r="689">
      <c r="K689" s="1"/>
    </row>
    <row r="690">
      <c r="K690" s="1"/>
    </row>
    <row r="691">
      <c r="K691" s="1"/>
    </row>
    <row r="692">
      <c r="K692" s="1"/>
    </row>
    <row r="693">
      <c r="K693" s="1"/>
    </row>
    <row r="694">
      <c r="K694" s="1"/>
    </row>
    <row r="695">
      <c r="K695" s="1"/>
    </row>
    <row r="696">
      <c r="K696" s="1"/>
    </row>
    <row r="697">
      <c r="K697" s="1"/>
    </row>
    <row r="698">
      <c r="K698" s="1"/>
    </row>
    <row r="699">
      <c r="K699" s="1"/>
    </row>
    <row r="700">
      <c r="K700" s="1"/>
    </row>
    <row r="701">
      <c r="K701" s="1"/>
    </row>
    <row r="702">
      <c r="K702" s="1"/>
    </row>
    <row r="703">
      <c r="K703" s="1"/>
    </row>
    <row r="704">
      <c r="K704" s="1"/>
    </row>
    <row r="705">
      <c r="K705" s="1"/>
    </row>
    <row r="706">
      <c r="K706" s="1"/>
    </row>
    <row r="707">
      <c r="K707" s="1"/>
    </row>
    <row r="708">
      <c r="K708" s="1"/>
    </row>
    <row r="709">
      <c r="K709" s="1"/>
    </row>
    <row r="710">
      <c r="K710" s="1"/>
    </row>
    <row r="711">
      <c r="K711" s="1"/>
    </row>
    <row r="712">
      <c r="K712" s="1"/>
    </row>
    <row r="713">
      <c r="K713" s="1"/>
    </row>
    <row r="714">
      <c r="K714" s="1"/>
    </row>
    <row r="715">
      <c r="K715" s="1"/>
    </row>
    <row r="716">
      <c r="K716" s="1"/>
    </row>
    <row r="717">
      <c r="K717" s="1"/>
    </row>
    <row r="718">
      <c r="K718" s="1"/>
    </row>
    <row r="719">
      <c r="K719" s="1"/>
    </row>
    <row r="720">
      <c r="K720" s="1"/>
    </row>
    <row r="721">
      <c r="K721" s="1"/>
    </row>
    <row r="722">
      <c r="K722" s="1"/>
    </row>
    <row r="723">
      <c r="K723" s="1"/>
    </row>
    <row r="724">
      <c r="K724" s="1"/>
    </row>
    <row r="725">
      <c r="K725" s="1"/>
    </row>
    <row r="726">
      <c r="K726" s="1"/>
    </row>
    <row r="727">
      <c r="K727" s="1"/>
    </row>
    <row r="728">
      <c r="K728" s="1"/>
    </row>
    <row r="729">
      <c r="K729" s="1"/>
    </row>
    <row r="730">
      <c r="K730" s="1"/>
    </row>
    <row r="731">
      <c r="K731" s="1"/>
    </row>
    <row r="732">
      <c r="K732" s="1"/>
    </row>
    <row r="733">
      <c r="K733" s="1"/>
    </row>
    <row r="734">
      <c r="K734" s="1"/>
    </row>
    <row r="735">
      <c r="K735" s="1"/>
    </row>
    <row r="736">
      <c r="K736" s="1"/>
    </row>
    <row r="737">
      <c r="K737" s="1"/>
    </row>
    <row r="738">
      <c r="K738" s="1"/>
    </row>
    <row r="739">
      <c r="K739" s="1"/>
    </row>
    <row r="740">
      <c r="K740" s="1"/>
    </row>
    <row r="741">
      <c r="K741" s="1"/>
    </row>
    <row r="742">
      <c r="K742" s="1"/>
    </row>
    <row r="743">
      <c r="K743" s="1"/>
    </row>
    <row r="744">
      <c r="K744" s="1"/>
    </row>
    <row r="745">
      <c r="K745" s="1"/>
    </row>
    <row r="746">
      <c r="K746" s="1"/>
    </row>
    <row r="747">
      <c r="K747" s="1"/>
    </row>
    <row r="748">
      <c r="K748" s="1"/>
    </row>
    <row r="749">
      <c r="K749" s="1"/>
    </row>
    <row r="750">
      <c r="K750" s="1"/>
    </row>
    <row r="751">
      <c r="K751" s="1"/>
    </row>
    <row r="752">
      <c r="K752" s="1"/>
    </row>
    <row r="753">
      <c r="K753" s="1"/>
    </row>
    <row r="754">
      <c r="K754" s="1"/>
    </row>
    <row r="755">
      <c r="K755" s="1"/>
    </row>
    <row r="756">
      <c r="K756" s="1"/>
    </row>
    <row r="757">
      <c r="K757" s="1"/>
    </row>
    <row r="758">
      <c r="K758" s="1"/>
    </row>
    <row r="759">
      <c r="K759" s="1"/>
    </row>
    <row r="760">
      <c r="K760" s="1"/>
    </row>
    <row r="761">
      <c r="K761" s="1"/>
    </row>
    <row r="762">
      <c r="K762" s="1"/>
    </row>
    <row r="763">
      <c r="K763" s="1"/>
    </row>
    <row r="764">
      <c r="K764" s="1"/>
    </row>
    <row r="765">
      <c r="K765" s="1"/>
    </row>
    <row r="766">
      <c r="K766" s="1"/>
    </row>
    <row r="767">
      <c r="K767" s="1"/>
    </row>
    <row r="768">
      <c r="K768" s="1"/>
    </row>
    <row r="769">
      <c r="K769" s="1"/>
    </row>
    <row r="770">
      <c r="K770" s="1"/>
    </row>
    <row r="771">
      <c r="K771" s="1"/>
    </row>
    <row r="772">
      <c r="K772" s="1"/>
    </row>
    <row r="773">
      <c r="K773" s="1"/>
    </row>
    <row r="774">
      <c r="K774" s="1"/>
    </row>
    <row r="775">
      <c r="K775" s="1"/>
    </row>
    <row r="776">
      <c r="K776" s="1"/>
    </row>
    <row r="777">
      <c r="K777" s="1"/>
    </row>
    <row r="778">
      <c r="K778" s="1"/>
    </row>
    <row r="779">
      <c r="K779" s="1"/>
    </row>
    <row r="780">
      <c r="K780" s="1"/>
    </row>
    <row r="781">
      <c r="K781" s="1"/>
    </row>
    <row r="782">
      <c r="K782" s="1"/>
    </row>
    <row r="783">
      <c r="K783" s="1"/>
    </row>
    <row r="784">
      <c r="K784" s="1"/>
    </row>
    <row r="785">
      <c r="K785" s="1"/>
    </row>
    <row r="786">
      <c r="K786" s="1"/>
    </row>
    <row r="787">
      <c r="K787" s="1"/>
    </row>
    <row r="788">
      <c r="K788" s="1"/>
    </row>
    <row r="789">
      <c r="K789" s="1"/>
    </row>
    <row r="790">
      <c r="K790" s="1"/>
    </row>
    <row r="791">
      <c r="K791" s="1"/>
    </row>
    <row r="792">
      <c r="K792" s="1"/>
    </row>
    <row r="793">
      <c r="K793" s="1"/>
    </row>
    <row r="794">
      <c r="K794" s="1"/>
    </row>
    <row r="795">
      <c r="K795" s="1"/>
    </row>
    <row r="796">
      <c r="K796" s="1"/>
    </row>
    <row r="797">
      <c r="K797" s="1"/>
    </row>
    <row r="798">
      <c r="K798" s="1"/>
    </row>
    <row r="799">
      <c r="K799" s="1"/>
    </row>
    <row r="800">
      <c r="K800" s="1"/>
    </row>
    <row r="801">
      <c r="K801" s="1"/>
    </row>
    <row r="802">
      <c r="K802" s="1"/>
    </row>
    <row r="803">
      <c r="K803" s="1"/>
    </row>
    <row r="804">
      <c r="K804" s="1"/>
    </row>
    <row r="805">
      <c r="K805" s="1"/>
    </row>
    <row r="806">
      <c r="K806" s="1"/>
    </row>
    <row r="807">
      <c r="K807" s="1"/>
    </row>
    <row r="808">
      <c r="K808" s="1"/>
    </row>
    <row r="809">
      <c r="K809" s="1"/>
    </row>
    <row r="810">
      <c r="K810" s="1"/>
    </row>
    <row r="811">
      <c r="K811" s="1"/>
    </row>
    <row r="812">
      <c r="K812" s="1"/>
    </row>
    <row r="813">
      <c r="K813" s="1"/>
    </row>
    <row r="814">
      <c r="K814" s="1"/>
    </row>
    <row r="815">
      <c r="K815" s="1"/>
    </row>
    <row r="816">
      <c r="K816" s="1"/>
    </row>
    <row r="817">
      <c r="K817" s="1"/>
    </row>
    <row r="818">
      <c r="K818" s="1"/>
    </row>
    <row r="819">
      <c r="K819" s="1"/>
    </row>
    <row r="820">
      <c r="K820" s="1"/>
    </row>
    <row r="821">
      <c r="K821" s="1"/>
    </row>
    <row r="822">
      <c r="K822" s="1"/>
    </row>
    <row r="823">
      <c r="K823" s="1"/>
    </row>
    <row r="824">
      <c r="K824" s="1"/>
    </row>
    <row r="825">
      <c r="K825" s="1"/>
    </row>
    <row r="826">
      <c r="K826" s="1"/>
    </row>
    <row r="827">
      <c r="K827" s="1"/>
    </row>
    <row r="828">
      <c r="K828" s="1"/>
    </row>
    <row r="829">
      <c r="K829" s="1"/>
    </row>
    <row r="830">
      <c r="K830" s="1"/>
    </row>
    <row r="831">
      <c r="K831" s="1"/>
    </row>
    <row r="832">
      <c r="K832" s="1"/>
    </row>
    <row r="833">
      <c r="K833" s="1"/>
    </row>
    <row r="834">
      <c r="K834" s="1"/>
    </row>
    <row r="835">
      <c r="K835" s="1"/>
    </row>
    <row r="836">
      <c r="K836" s="1"/>
    </row>
    <row r="837">
      <c r="K837" s="1"/>
    </row>
    <row r="838">
      <c r="K838" s="1"/>
    </row>
    <row r="839">
      <c r="K839" s="1"/>
    </row>
    <row r="840">
      <c r="K840" s="1"/>
    </row>
    <row r="841">
      <c r="K841" s="1"/>
    </row>
    <row r="842">
      <c r="K842" s="1"/>
    </row>
    <row r="843">
      <c r="K843" s="1"/>
    </row>
    <row r="844">
      <c r="K844" s="1"/>
    </row>
    <row r="845">
      <c r="K845" s="1"/>
    </row>
    <row r="846">
      <c r="K846" s="1"/>
    </row>
    <row r="847">
      <c r="K847" s="1"/>
    </row>
    <row r="848">
      <c r="K848" s="1"/>
    </row>
    <row r="849">
      <c r="K849" s="1"/>
    </row>
    <row r="850">
      <c r="K850" s="1"/>
    </row>
    <row r="851">
      <c r="K851" s="1"/>
    </row>
    <row r="852">
      <c r="K852" s="1"/>
    </row>
    <row r="853">
      <c r="K853" s="1"/>
    </row>
    <row r="854">
      <c r="K854" s="1"/>
    </row>
    <row r="855">
      <c r="K855" s="1"/>
    </row>
    <row r="856">
      <c r="K856" s="1"/>
    </row>
    <row r="857">
      <c r="K857" s="1"/>
    </row>
    <row r="858">
      <c r="K858" s="1"/>
    </row>
    <row r="859">
      <c r="K859" s="1"/>
    </row>
    <row r="860">
      <c r="K860" s="1"/>
    </row>
    <row r="861">
      <c r="K861" s="1"/>
    </row>
    <row r="862">
      <c r="K862" s="1"/>
    </row>
    <row r="863">
      <c r="K863" s="1"/>
    </row>
    <row r="864">
      <c r="K864" s="1"/>
    </row>
    <row r="865">
      <c r="K865" s="1"/>
    </row>
    <row r="866">
      <c r="K866" s="1"/>
    </row>
    <row r="867">
      <c r="K867" s="1"/>
    </row>
    <row r="868">
      <c r="K868" s="1"/>
    </row>
    <row r="869">
      <c r="K869" s="1"/>
    </row>
    <row r="870">
      <c r="K870" s="1"/>
    </row>
    <row r="871">
      <c r="K871" s="1"/>
    </row>
    <row r="872">
      <c r="K872" s="1"/>
    </row>
    <row r="873">
      <c r="K873" s="1"/>
    </row>
    <row r="874">
      <c r="K874" s="1"/>
    </row>
    <row r="875">
      <c r="K875" s="1"/>
    </row>
    <row r="876">
      <c r="K876" s="1"/>
    </row>
    <row r="877">
      <c r="K877" s="1"/>
    </row>
    <row r="878">
      <c r="K878" s="1"/>
    </row>
    <row r="879">
      <c r="K879" s="1"/>
    </row>
    <row r="880">
      <c r="K880" s="1"/>
    </row>
    <row r="881">
      <c r="K881" s="1"/>
    </row>
    <row r="882">
      <c r="K882" s="1"/>
    </row>
    <row r="883">
      <c r="K883" s="1"/>
    </row>
    <row r="884">
      <c r="K884" s="1"/>
    </row>
    <row r="885">
      <c r="K885" s="1"/>
    </row>
    <row r="886">
      <c r="K886" s="1"/>
    </row>
    <row r="887">
      <c r="K887" s="1"/>
    </row>
    <row r="888">
      <c r="K888" s="1"/>
    </row>
    <row r="889">
      <c r="K889" s="1"/>
    </row>
    <row r="890">
      <c r="K890" s="1"/>
    </row>
    <row r="891">
      <c r="K891" s="1"/>
    </row>
    <row r="892">
      <c r="K892" s="1"/>
    </row>
    <row r="893">
      <c r="K893" s="1"/>
    </row>
    <row r="894">
      <c r="K894" s="1"/>
    </row>
    <row r="895">
      <c r="K895" s="1"/>
    </row>
    <row r="896">
      <c r="K896" s="1"/>
    </row>
    <row r="897">
      <c r="K897" s="1"/>
    </row>
    <row r="898">
      <c r="K898" s="1"/>
    </row>
    <row r="899">
      <c r="K899" s="1"/>
    </row>
    <row r="900">
      <c r="K900" s="1"/>
    </row>
    <row r="901">
      <c r="K901" s="1"/>
    </row>
    <row r="902">
      <c r="K902" s="1"/>
    </row>
    <row r="903">
      <c r="K903" s="1"/>
    </row>
    <row r="904">
      <c r="K904" s="1"/>
    </row>
    <row r="905">
      <c r="K905" s="1"/>
    </row>
    <row r="906">
      <c r="K906" s="1"/>
    </row>
    <row r="907">
      <c r="K907" s="1"/>
    </row>
    <row r="908">
      <c r="K908" s="1"/>
    </row>
    <row r="909">
      <c r="K909" s="1"/>
    </row>
    <row r="910">
      <c r="K910" s="1"/>
    </row>
    <row r="911">
      <c r="K911" s="1"/>
    </row>
    <row r="912">
      <c r="K912" s="1"/>
    </row>
    <row r="913">
      <c r="K913" s="1"/>
    </row>
    <row r="914">
      <c r="K914" s="1"/>
    </row>
    <row r="915">
      <c r="K915" s="1"/>
    </row>
    <row r="916">
      <c r="K916" s="1"/>
    </row>
    <row r="917">
      <c r="K917" s="1"/>
    </row>
    <row r="918">
      <c r="K918" s="1"/>
    </row>
    <row r="919">
      <c r="K919" s="1"/>
    </row>
    <row r="920">
      <c r="K920" s="1"/>
    </row>
    <row r="921">
      <c r="K921" s="1"/>
    </row>
    <row r="922">
      <c r="K922" s="1"/>
    </row>
    <row r="923">
      <c r="K923" s="1"/>
    </row>
    <row r="924">
      <c r="K924" s="1"/>
    </row>
    <row r="925">
      <c r="K925" s="1"/>
    </row>
    <row r="926">
      <c r="K926" s="1"/>
    </row>
    <row r="927">
      <c r="K927" s="1"/>
    </row>
    <row r="928">
      <c r="K928" s="1"/>
    </row>
    <row r="929">
      <c r="K929" s="1"/>
    </row>
    <row r="930">
      <c r="K930" s="1"/>
    </row>
    <row r="931">
      <c r="K931" s="1"/>
    </row>
    <row r="932">
      <c r="K932" s="1"/>
    </row>
    <row r="933">
      <c r="K933" s="1"/>
    </row>
    <row r="934">
      <c r="K934" s="1"/>
    </row>
    <row r="935">
      <c r="K935" s="1"/>
    </row>
    <row r="936">
      <c r="K936" s="1"/>
    </row>
    <row r="937">
      <c r="K937" s="1"/>
    </row>
    <row r="938">
      <c r="K938" s="1"/>
    </row>
    <row r="939">
      <c r="K939" s="1"/>
    </row>
    <row r="940">
      <c r="K940" s="1"/>
    </row>
    <row r="941">
      <c r="K941" s="1"/>
    </row>
    <row r="942">
      <c r="K942" s="1"/>
    </row>
    <row r="943">
      <c r="K943" s="1"/>
    </row>
    <row r="944">
      <c r="K944" s="1"/>
    </row>
    <row r="945">
      <c r="K945" s="1"/>
    </row>
    <row r="946">
      <c r="K946" s="1"/>
    </row>
    <row r="947">
      <c r="K947" s="1"/>
    </row>
    <row r="948">
      <c r="K948" s="1"/>
    </row>
    <row r="949">
      <c r="K949" s="1"/>
    </row>
    <row r="950">
      <c r="K950" s="1"/>
    </row>
    <row r="951">
      <c r="K951" s="1"/>
    </row>
    <row r="952">
      <c r="K952" s="1"/>
    </row>
    <row r="953">
      <c r="K953" s="1"/>
    </row>
    <row r="954">
      <c r="K954" s="1"/>
    </row>
    <row r="955">
      <c r="K955" s="1"/>
    </row>
    <row r="956">
      <c r="K956" s="1"/>
    </row>
    <row r="957">
      <c r="K957" s="1"/>
    </row>
    <row r="958">
      <c r="K958" s="1"/>
    </row>
    <row r="959">
      <c r="K959" s="1"/>
    </row>
    <row r="960">
      <c r="K960" s="1"/>
    </row>
    <row r="961">
      <c r="K961" s="1"/>
    </row>
    <row r="962">
      <c r="K962" s="1"/>
    </row>
    <row r="963">
      <c r="K963" s="1"/>
    </row>
    <row r="964">
      <c r="K964" s="1"/>
    </row>
    <row r="965">
      <c r="K965" s="1"/>
    </row>
    <row r="966">
      <c r="K966" s="1"/>
    </row>
    <row r="967">
      <c r="K967" s="1"/>
    </row>
    <row r="968">
      <c r="K968" s="1"/>
    </row>
    <row r="969">
      <c r="K969" s="1"/>
    </row>
    <row r="970">
      <c r="K970" s="1"/>
    </row>
    <row r="971">
      <c r="K971" s="1"/>
    </row>
    <row r="972">
      <c r="K972" s="1"/>
    </row>
    <row r="973">
      <c r="K973" s="1"/>
    </row>
    <row r="974">
      <c r="K974" s="1"/>
    </row>
    <row r="975">
      <c r="K975" s="1"/>
    </row>
    <row r="976">
      <c r="K976" s="1"/>
    </row>
    <row r="977">
      <c r="K977" s="1"/>
    </row>
    <row r="978">
      <c r="K978" s="1"/>
    </row>
    <row r="979">
      <c r="K979" s="1"/>
    </row>
    <row r="980">
      <c r="K980" s="1"/>
    </row>
    <row r="981">
      <c r="K981" s="1"/>
    </row>
    <row r="982">
      <c r="K982" s="1"/>
    </row>
    <row r="983">
      <c r="K983" s="1"/>
    </row>
    <row r="984">
      <c r="K984" s="1"/>
    </row>
    <row r="985">
      <c r="K985" s="1"/>
    </row>
    <row r="986">
      <c r="K986" s="1"/>
    </row>
    <row r="987">
      <c r="K987" s="1"/>
    </row>
    <row r="988">
      <c r="K988" s="1"/>
    </row>
    <row r="989">
      <c r="K989" s="1"/>
    </row>
    <row r="990">
      <c r="K990" s="1"/>
    </row>
    <row r="991">
      <c r="K991" s="1"/>
    </row>
    <row r="992">
      <c r="K992" s="1"/>
    </row>
    <row r="993">
      <c r="K993" s="1"/>
    </row>
    <row r="994">
      <c r="K994" s="1"/>
    </row>
    <row r="995">
      <c r="K995" s="1"/>
    </row>
    <row r="996">
      <c r="K996" s="1"/>
    </row>
    <row r="997">
      <c r="K997" s="1"/>
    </row>
    <row r="998">
      <c r="K998" s="1"/>
    </row>
    <row r="999">
      <c r="K999" s="1"/>
    </row>
    <row r="1000">
      <c r="K1000" s="1"/>
    </row>
    <row r="1001">
      <c r="K1001" s="1"/>
    </row>
  </sheetData>
  <mergeCells count="2">
    <mergeCell ref="B48:B50"/>
    <mergeCell ref="B52:B54"/>
  </mergeCells>
  <conditionalFormatting sqref="C42:P42">
    <cfRule type="notContainsBlanks" dxfId="0" priority="1">
      <formula>LEN(TRIM(C42))&gt;0</formula>
    </cfRule>
  </conditionalFormatting>
  <drawing r:id="rId1"/>
</worksheet>
</file>