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825" windowHeight="12435" activeTab="3"/>
  </bookViews>
  <sheets>
    <sheet name="成交量&amp;北向资金" sheetId="11" r:id="rId1"/>
    <sheet name="破净率" sheetId="13" r:id="rId2"/>
    <sheet name="牛市各指数表现" sheetId="1" r:id="rId3"/>
    <sheet name="各指数年收益" sheetId="5" r:id="rId4"/>
  </sheets>
  <calcPr calcId="144525"/>
</workbook>
</file>

<file path=xl/sharedStrings.xml><?xml version="1.0" encoding="utf-8"?>
<sst xmlns="http://schemas.openxmlformats.org/spreadsheetml/2006/main" count="113" uniqueCount="57">
  <si>
    <t>日期</t>
  </si>
  <si>
    <t>市场成交量(亿元)</t>
  </si>
  <si>
    <t>北向资金(亿元)</t>
  </si>
  <si>
    <t>上证指数</t>
  </si>
  <si>
    <t>涨跌幅</t>
  </si>
  <si>
    <t>深证成指</t>
  </si>
  <si>
    <t>3,612.09‬</t>
  </si>
  <si>
    <t>4,158.15‬</t>
  </si>
  <si>
    <t>3,700.82‬</t>
  </si>
  <si>
    <t>5,203.15‬</t>
  </si>
  <si>
    <t>4,673.39‬</t>
  </si>
  <si>
    <t>4,183.25‬</t>
  </si>
  <si>
    <t>4,710.49‬</t>
  </si>
  <si>
    <t>4,200.39‬</t>
  </si>
  <si>
    <t>4,237.99‬</t>
  </si>
  <si>
    <t>4,098.32‬</t>
  </si>
  <si>
    <t>4,608.43‬</t>
  </si>
  <si>
    <t>破净数量</t>
  </si>
  <si>
    <t>上证A股</t>
  </si>
  <si>
    <t>深证A股</t>
  </si>
  <si>
    <t>A股总数</t>
  </si>
  <si>
    <t>破净率</t>
  </si>
  <si>
    <t>2005.6-2007.10</t>
  </si>
  <si>
    <t>2012.12-2015.7</t>
  </si>
  <si>
    <t>2018.10-</t>
  </si>
  <si>
    <t>指数</t>
  </si>
  <si>
    <t>最低点(2005/6)</t>
  </si>
  <si>
    <t>最高点(2007/10）</t>
  </si>
  <si>
    <t>最大涨幅</t>
  </si>
  <si>
    <t>最低点</t>
  </si>
  <si>
    <t>最高点(2015/7)</t>
  </si>
  <si>
    <t>最大跌幅</t>
  </si>
  <si>
    <t>最低点(2018/10)</t>
  </si>
  <si>
    <t>预计最高点</t>
  </si>
  <si>
    <t>预计最大涨幅</t>
  </si>
  <si>
    <t>上证50</t>
  </si>
  <si>
    <t>沪深300</t>
  </si>
  <si>
    <t>深证100</t>
  </si>
  <si>
    <t>中证100</t>
  </si>
  <si>
    <t>中证红利</t>
  </si>
  <si>
    <t>中证500</t>
  </si>
  <si>
    <t>中证1000</t>
  </si>
  <si>
    <t>中小板指</t>
  </si>
  <si>
    <t>中证消费</t>
  </si>
  <si>
    <t>中证银行</t>
  </si>
  <si>
    <t>全指医药</t>
  </si>
  <si>
    <t>养老产业</t>
  </si>
  <si>
    <t>中证军工</t>
  </si>
  <si>
    <t>全指信息</t>
  </si>
  <si>
    <t>中证TMT</t>
  </si>
  <si>
    <t xml:space="preserve"> /</t>
  </si>
  <si>
    <t>/</t>
  </si>
  <si>
    <t>计算机指</t>
  </si>
  <si>
    <t>中证传媒</t>
  </si>
  <si>
    <t>中证环保</t>
  </si>
  <si>
    <t>创业板指</t>
  </si>
  <si>
    <t>指数名称</t>
  </si>
</sst>
</file>

<file path=xl/styles.xml><?xml version="1.0" encoding="utf-8"?>
<styleSheet xmlns="http://schemas.openxmlformats.org/spreadsheetml/2006/main">
  <numFmts count="9">
    <numFmt numFmtId="176" formatCode="0.00;[Red]0.00"/>
    <numFmt numFmtId="177" formatCode="#,##0.00;[Red]#,##0.00"/>
    <numFmt numFmtId="41" formatCode="_ * #,##0_ ;_ * \-#,##0_ ;_ * &quot;-&quot;_ ;_ @_ "/>
    <numFmt numFmtId="178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9" formatCode="#,##0.00_);[Red]\(#,##0.00\)"/>
    <numFmt numFmtId="180" formatCode="0.00_ "/>
  </numFmts>
  <fonts count="30">
    <font>
      <sz val="11"/>
      <color theme="1"/>
      <name val="Calibri"/>
      <charset val="134"/>
      <scheme val="minor"/>
    </font>
    <font>
      <sz val="11"/>
      <color theme="1"/>
      <name val="微软雅黑"/>
      <charset val="134"/>
    </font>
    <font>
      <sz val="11"/>
      <color rgb="FF00B050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b/>
      <sz val="11"/>
      <color rgb="FF7030A0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sz val="11"/>
      <color rgb="FF00CC00"/>
      <name val="微软雅黑"/>
      <charset val="134"/>
    </font>
    <font>
      <sz val="12"/>
      <color rgb="FF000000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26" fillId="21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8" borderId="5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5" borderId="3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10" fontId="1" fillId="0" borderId="0" xfId="0" applyNumberFormat="1" applyFont="1" applyAlignment="1">
      <alignment horizontal="center"/>
    </xf>
    <xf numFmtId="1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10" fontId="1" fillId="0" borderId="0" xfId="0" applyNumberFormat="1" applyFont="1" applyAlignment="1"/>
    <xf numFmtId="0" fontId="4" fillId="0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Border="1"/>
    <xf numFmtId="10" fontId="1" fillId="0" borderId="0" xfId="0" applyNumberFormat="1" applyFont="1" applyBorder="1"/>
    <xf numFmtId="10" fontId="1" fillId="0" borderId="0" xfId="0" applyNumberFormat="1" applyFont="1"/>
    <xf numFmtId="178" fontId="1" fillId="0" borderId="0" xfId="0" applyNumberFormat="1" applyFont="1"/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78" fontId="4" fillId="0" borderId="0" xfId="0" applyNumberFormat="1" applyFont="1" applyFill="1" applyAlignment="1">
      <alignment horizontal="center"/>
    </xf>
    <xf numFmtId="180" fontId="1" fillId="0" borderId="0" xfId="0" applyNumberFormat="1" applyFont="1" applyAlignment="1">
      <alignment horizontal="center"/>
    </xf>
    <xf numFmtId="180" fontId="4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179" fontId="1" fillId="0" borderId="0" xfId="0" applyNumberFormat="1" applyFont="1" applyAlignment="1">
      <alignment horizontal="center"/>
    </xf>
    <xf numFmtId="177" fontId="7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 vertical="center"/>
    </xf>
    <xf numFmtId="180" fontId="9" fillId="0" borderId="0" xfId="0" applyNumberFormat="1" applyFont="1" applyAlignment="1">
      <alignment horizontal="center"/>
    </xf>
    <xf numFmtId="179" fontId="7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CC00"/>
      <color rgb="00CDDDE6"/>
      <color rgb="0000516C"/>
      <color rgb="009CD3FC"/>
      <color rgb="00339933"/>
      <color rgb="0000FFFF"/>
      <color rgb="0000FF00"/>
      <color rgb="0033CC33"/>
      <color rgb="00FFCC0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各指数历次熊市最低点</a:t>
            </a:r>
            <a:endParaRPr lang="zh-CN" altLang="en-US"/>
          </a:p>
        </c:rich>
      </c:tx>
      <c:layout>
        <c:manualLayout>
          <c:xMode val="edge"/>
          <c:yMode val="edge"/>
          <c:x val="0.364640681910922"/>
          <c:y val="0.037036996034478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牛市各指数表现!$E$2</c:f>
              <c:strCache>
                <c:ptCount val="1"/>
                <c:pt idx="0">
                  <c:v>最低点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牛市各指数表现!$A$3:$A$23</c:f>
              <c:strCache>
                <c:ptCount val="21"/>
                <c:pt idx="0">
                  <c:v>上证指数</c:v>
                </c:pt>
                <c:pt idx="1">
                  <c:v>深证成指</c:v>
                </c:pt>
                <c:pt idx="2">
                  <c:v>上证50</c:v>
                </c:pt>
                <c:pt idx="3">
                  <c:v>沪深300</c:v>
                </c:pt>
                <c:pt idx="4">
                  <c:v>深证100</c:v>
                </c:pt>
                <c:pt idx="5">
                  <c:v>中证100</c:v>
                </c:pt>
                <c:pt idx="6">
                  <c:v>中证红利</c:v>
                </c:pt>
                <c:pt idx="7">
                  <c:v>中证500</c:v>
                </c:pt>
                <c:pt idx="8">
                  <c:v>中证1000</c:v>
                </c:pt>
                <c:pt idx="9">
                  <c:v>中小板指</c:v>
                </c:pt>
                <c:pt idx="10">
                  <c:v>中证消费</c:v>
                </c:pt>
                <c:pt idx="11">
                  <c:v>中证银行</c:v>
                </c:pt>
                <c:pt idx="12">
                  <c:v>全指医药</c:v>
                </c:pt>
                <c:pt idx="13">
                  <c:v>养老产业</c:v>
                </c:pt>
                <c:pt idx="14">
                  <c:v>中证军工</c:v>
                </c:pt>
                <c:pt idx="15">
                  <c:v>全指信息</c:v>
                </c:pt>
                <c:pt idx="16">
                  <c:v>中证TMT</c:v>
                </c:pt>
                <c:pt idx="17">
                  <c:v>计算机指</c:v>
                </c:pt>
                <c:pt idx="18">
                  <c:v>中证传媒</c:v>
                </c:pt>
                <c:pt idx="19">
                  <c:v>中证环保</c:v>
                </c:pt>
                <c:pt idx="20">
                  <c:v>创业板指</c:v>
                </c:pt>
              </c:strCache>
            </c:strRef>
          </c:cat>
          <c:val>
            <c:numRef>
              <c:f>牛市各指数表现!$E$3:$E$23</c:f>
              <c:numCache>
                <c:formatCode>General</c:formatCode>
                <c:ptCount val="21"/>
                <c:pt idx="0">
                  <c:v>1849.65</c:v>
                </c:pt>
                <c:pt idx="1">
                  <c:v>6959.25</c:v>
                </c:pt>
                <c:pt idx="2">
                  <c:v>1402.18</c:v>
                </c:pt>
                <c:pt idx="3">
                  <c:v>2023.17</c:v>
                </c:pt>
                <c:pt idx="4">
                  <c:v>2329.89</c:v>
                </c:pt>
                <c:pt idx="5">
                  <c:v>1897.18</c:v>
                </c:pt>
                <c:pt idx="6">
                  <c:v>2004.13</c:v>
                </c:pt>
                <c:pt idx="7">
                  <c:v>2704.37</c:v>
                </c:pt>
                <c:pt idx="8">
                  <c:v>2798.27</c:v>
                </c:pt>
                <c:pt idx="9">
                  <c:v>3557.36</c:v>
                </c:pt>
                <c:pt idx="10">
                  <c:v>4737.5</c:v>
                </c:pt>
                <c:pt idx="11">
                  <c:v>3083.44</c:v>
                </c:pt>
                <c:pt idx="12">
                  <c:v>4051.95</c:v>
                </c:pt>
                <c:pt idx="13">
                  <c:v>3111.73</c:v>
                </c:pt>
                <c:pt idx="14">
                  <c:v>3425.93</c:v>
                </c:pt>
                <c:pt idx="15">
                  <c:v>1798.04</c:v>
                </c:pt>
                <c:pt idx="16">
                  <c:v>644.71</c:v>
                </c:pt>
                <c:pt idx="17">
                  <c:v>2118.6</c:v>
                </c:pt>
                <c:pt idx="18">
                  <c:v>640.89</c:v>
                </c:pt>
                <c:pt idx="19">
                  <c:v>741.17</c:v>
                </c:pt>
                <c:pt idx="20">
                  <c:v>585.44</c:v>
                </c:pt>
              </c:numCache>
            </c:numRef>
          </c:val>
        </c:ser>
        <c:ser>
          <c:idx val="1"/>
          <c:order val="1"/>
          <c:tx>
            <c:strRef>
              <c:f>牛市各指数表现!$I$2</c:f>
              <c:strCache>
                <c:ptCount val="1"/>
                <c:pt idx="0">
                  <c:v>最低点(2018/10)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牛市各指数表现!$A$3:$A$23</c:f>
              <c:strCache>
                <c:ptCount val="21"/>
                <c:pt idx="0">
                  <c:v>上证指数</c:v>
                </c:pt>
                <c:pt idx="1">
                  <c:v>深证成指</c:v>
                </c:pt>
                <c:pt idx="2">
                  <c:v>上证50</c:v>
                </c:pt>
                <c:pt idx="3">
                  <c:v>沪深300</c:v>
                </c:pt>
                <c:pt idx="4">
                  <c:v>深证100</c:v>
                </c:pt>
                <c:pt idx="5">
                  <c:v>中证100</c:v>
                </c:pt>
                <c:pt idx="6">
                  <c:v>中证红利</c:v>
                </c:pt>
                <c:pt idx="7">
                  <c:v>中证500</c:v>
                </c:pt>
                <c:pt idx="8">
                  <c:v>中证1000</c:v>
                </c:pt>
                <c:pt idx="9">
                  <c:v>中小板指</c:v>
                </c:pt>
                <c:pt idx="10">
                  <c:v>中证消费</c:v>
                </c:pt>
                <c:pt idx="11">
                  <c:v>中证银行</c:v>
                </c:pt>
                <c:pt idx="12">
                  <c:v>全指医药</c:v>
                </c:pt>
                <c:pt idx="13">
                  <c:v>养老产业</c:v>
                </c:pt>
                <c:pt idx="14">
                  <c:v>中证军工</c:v>
                </c:pt>
                <c:pt idx="15">
                  <c:v>全指信息</c:v>
                </c:pt>
                <c:pt idx="16">
                  <c:v>中证TMT</c:v>
                </c:pt>
                <c:pt idx="17">
                  <c:v>计算机指</c:v>
                </c:pt>
                <c:pt idx="18">
                  <c:v>中证传媒</c:v>
                </c:pt>
                <c:pt idx="19">
                  <c:v>中证环保</c:v>
                </c:pt>
                <c:pt idx="20">
                  <c:v>创业板指</c:v>
                </c:pt>
              </c:strCache>
            </c:strRef>
          </c:cat>
          <c:val>
            <c:numRef>
              <c:f>牛市各指数表现!$I$3:$I$23</c:f>
              <c:numCache>
                <c:formatCode>General</c:formatCode>
                <c:ptCount val="21"/>
                <c:pt idx="0">
                  <c:v>2440.91</c:v>
                </c:pt>
                <c:pt idx="1">
                  <c:v>7011.33</c:v>
                </c:pt>
                <c:pt idx="2">
                  <c:v>2293.1</c:v>
                </c:pt>
                <c:pt idx="3">
                  <c:v>3010.65</c:v>
                </c:pt>
                <c:pt idx="4">
                  <c:v>2902.32</c:v>
                </c:pt>
                <c:pt idx="5">
                  <c:v>3114.04</c:v>
                </c:pt>
                <c:pt idx="6">
                  <c:v>3613.09</c:v>
                </c:pt>
                <c:pt idx="7">
                  <c:v>3948.56</c:v>
                </c:pt>
                <c:pt idx="8">
                  <c:v>4066.27</c:v>
                </c:pt>
                <c:pt idx="9">
                  <c:v>4527.95</c:v>
                </c:pt>
                <c:pt idx="10">
                  <c:v>9183.74</c:v>
                </c:pt>
                <c:pt idx="11">
                  <c:v>5564.16</c:v>
                </c:pt>
                <c:pt idx="12">
                  <c:v>6991.28</c:v>
                </c:pt>
                <c:pt idx="13">
                  <c:v>5831.63</c:v>
                </c:pt>
                <c:pt idx="14">
                  <c:v>6143.62</c:v>
                </c:pt>
                <c:pt idx="15">
                  <c:v>3558.65</c:v>
                </c:pt>
                <c:pt idx="16">
                  <c:v>1239.01</c:v>
                </c:pt>
                <c:pt idx="17">
                  <c:v>2888.64</c:v>
                </c:pt>
                <c:pt idx="18">
                  <c:v>1027.23</c:v>
                </c:pt>
                <c:pt idx="19">
                  <c:v>969.65</c:v>
                </c:pt>
                <c:pt idx="20">
                  <c:v>1184.91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027600"/>
        <c:axId val="718028560"/>
      </c:barChart>
      <c:catAx>
        <c:axId val="7180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028560"/>
        <c:crosses val="autoZero"/>
        <c:auto val="1"/>
        <c:lblAlgn val="ctr"/>
        <c:lblOffset val="100"/>
        <c:noMultiLvlLbl val="0"/>
      </c:catAx>
      <c:valAx>
        <c:axId val="7180285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02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487470544284"/>
          <c:y val="0.919595233403374"/>
          <c:w val="0.292119949422381"/>
          <c:h val="0.05931510064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各指数历次牛市最高点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牛市各指数表现!$C$2</c:f>
              <c:strCache>
                <c:ptCount val="1"/>
                <c:pt idx="0">
                  <c:v>最高点(2007/10）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牛市各指数表现!$A$3:$A$18</c:f>
              <c:strCache>
                <c:ptCount val="16"/>
                <c:pt idx="0">
                  <c:v>上证指数</c:v>
                </c:pt>
                <c:pt idx="1">
                  <c:v>深证成指</c:v>
                </c:pt>
                <c:pt idx="2">
                  <c:v>上证50</c:v>
                </c:pt>
                <c:pt idx="3">
                  <c:v>沪深300</c:v>
                </c:pt>
                <c:pt idx="4">
                  <c:v>深证100</c:v>
                </c:pt>
                <c:pt idx="5">
                  <c:v>中证100</c:v>
                </c:pt>
                <c:pt idx="6">
                  <c:v>中证红利</c:v>
                </c:pt>
                <c:pt idx="7">
                  <c:v>中证500</c:v>
                </c:pt>
                <c:pt idx="8">
                  <c:v>中证1000</c:v>
                </c:pt>
                <c:pt idx="9">
                  <c:v>中小板指</c:v>
                </c:pt>
                <c:pt idx="10">
                  <c:v>中证消费</c:v>
                </c:pt>
                <c:pt idx="11">
                  <c:v>中证银行</c:v>
                </c:pt>
                <c:pt idx="12">
                  <c:v>全指医药</c:v>
                </c:pt>
                <c:pt idx="13">
                  <c:v>养老产业</c:v>
                </c:pt>
                <c:pt idx="14">
                  <c:v>中证军工</c:v>
                </c:pt>
                <c:pt idx="15">
                  <c:v>全指信息</c:v>
                </c:pt>
              </c:strCache>
            </c:strRef>
          </c:cat>
          <c:val>
            <c:numRef>
              <c:f>牛市各指数表现!$C$3:$C$18</c:f>
              <c:numCache>
                <c:formatCode>General</c:formatCode>
                <c:ptCount val="16"/>
                <c:pt idx="0">
                  <c:v>6124.04</c:v>
                </c:pt>
                <c:pt idx="1">
                  <c:v>19600.03</c:v>
                </c:pt>
                <c:pt idx="2">
                  <c:v>4772.93</c:v>
                </c:pt>
                <c:pt idx="3">
                  <c:v>5891.72</c:v>
                </c:pt>
                <c:pt idx="4">
                  <c:v>5975.88</c:v>
                </c:pt>
                <c:pt idx="5">
                  <c:v>6172.28</c:v>
                </c:pt>
                <c:pt idx="6">
                  <c:v>5702.46</c:v>
                </c:pt>
                <c:pt idx="7">
                  <c:v>5495.39</c:v>
                </c:pt>
                <c:pt idx="8">
                  <c:v>5009.84</c:v>
                </c:pt>
                <c:pt idx="9">
                  <c:v>6633.12</c:v>
                </c:pt>
                <c:pt idx="10">
                  <c:v>7380.09</c:v>
                </c:pt>
                <c:pt idx="11">
                  <c:v>8512.03</c:v>
                </c:pt>
                <c:pt idx="12">
                  <c:v>5093.4</c:v>
                </c:pt>
                <c:pt idx="13">
                  <c:v>5341.03</c:v>
                </c:pt>
                <c:pt idx="14">
                  <c:v>8278.43</c:v>
                </c:pt>
                <c:pt idx="15">
                  <c:v>3421.65</c:v>
                </c:pt>
              </c:numCache>
            </c:numRef>
          </c:val>
        </c:ser>
        <c:ser>
          <c:idx val="1"/>
          <c:order val="1"/>
          <c:tx>
            <c:strRef>
              <c:f>牛市各指数表现!$F$2</c:f>
              <c:strCache>
                <c:ptCount val="1"/>
                <c:pt idx="0">
                  <c:v>最高点(2015/7)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牛市各指数表现!$A$3:$A$18</c:f>
              <c:strCache>
                <c:ptCount val="16"/>
                <c:pt idx="0">
                  <c:v>上证指数</c:v>
                </c:pt>
                <c:pt idx="1">
                  <c:v>深证成指</c:v>
                </c:pt>
                <c:pt idx="2">
                  <c:v>上证50</c:v>
                </c:pt>
                <c:pt idx="3">
                  <c:v>沪深300</c:v>
                </c:pt>
                <c:pt idx="4">
                  <c:v>深证100</c:v>
                </c:pt>
                <c:pt idx="5">
                  <c:v>中证100</c:v>
                </c:pt>
                <c:pt idx="6">
                  <c:v>中证红利</c:v>
                </c:pt>
                <c:pt idx="7">
                  <c:v>中证500</c:v>
                </c:pt>
                <c:pt idx="8">
                  <c:v>中证1000</c:v>
                </c:pt>
                <c:pt idx="9">
                  <c:v>中小板指</c:v>
                </c:pt>
                <c:pt idx="10">
                  <c:v>中证消费</c:v>
                </c:pt>
                <c:pt idx="11">
                  <c:v>中证银行</c:v>
                </c:pt>
                <c:pt idx="12">
                  <c:v>全指医药</c:v>
                </c:pt>
                <c:pt idx="13">
                  <c:v>养老产业</c:v>
                </c:pt>
                <c:pt idx="14">
                  <c:v>中证军工</c:v>
                </c:pt>
                <c:pt idx="15">
                  <c:v>全指信息</c:v>
                </c:pt>
              </c:strCache>
            </c:strRef>
          </c:cat>
          <c:val>
            <c:numRef>
              <c:f>牛市各指数表现!$F$3:$F$18</c:f>
              <c:numCache>
                <c:formatCode>General</c:formatCode>
                <c:ptCount val="16"/>
                <c:pt idx="0">
                  <c:v>5178.19</c:v>
                </c:pt>
                <c:pt idx="1">
                  <c:v>18211.76</c:v>
                </c:pt>
                <c:pt idx="2">
                  <c:v>3494.82</c:v>
                </c:pt>
                <c:pt idx="3">
                  <c:v>5380.43</c:v>
                </c:pt>
                <c:pt idx="4">
                  <c:v>6015.72</c:v>
                </c:pt>
                <c:pt idx="5">
                  <c:v>4807.69</c:v>
                </c:pt>
                <c:pt idx="6">
                  <c:v>6267.35</c:v>
                </c:pt>
                <c:pt idx="7">
                  <c:v>11616.38</c:v>
                </c:pt>
                <c:pt idx="8">
                  <c:v>15086.44</c:v>
                </c:pt>
                <c:pt idx="9">
                  <c:v>12084.3</c:v>
                </c:pt>
                <c:pt idx="10">
                  <c:v>11206.96</c:v>
                </c:pt>
                <c:pt idx="11">
                  <c:v>7395.89</c:v>
                </c:pt>
                <c:pt idx="12">
                  <c:v>15510.69</c:v>
                </c:pt>
                <c:pt idx="13">
                  <c:v>13605.91</c:v>
                </c:pt>
                <c:pt idx="14">
                  <c:v>22063.28</c:v>
                </c:pt>
                <c:pt idx="15">
                  <c:v>12082.88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895416"/>
        <c:axId val="717895736"/>
      </c:barChart>
      <c:catAx>
        <c:axId val="71789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895736"/>
        <c:crosses val="autoZero"/>
        <c:auto val="1"/>
        <c:lblAlgn val="ctr"/>
        <c:lblOffset val="100"/>
        <c:noMultiLvlLbl val="0"/>
      </c:catAx>
      <c:valAx>
        <c:axId val="71789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89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29</xdr:row>
      <xdr:rowOff>0</xdr:rowOff>
    </xdr:from>
    <xdr:to>
      <xdr:col>8</xdr:col>
      <xdr:colOff>38100</xdr:colOff>
      <xdr:row>46</xdr:row>
      <xdr:rowOff>50794</xdr:rowOff>
    </xdr:to>
    <xdr:graphicFrame>
      <xdr:nvGraphicFramePr>
        <xdr:cNvPr id="4" name="图表 3"/>
        <xdr:cNvGraphicFramePr/>
      </xdr:nvGraphicFramePr>
      <xdr:xfrm>
        <a:off x="1186180" y="6076950"/>
        <a:ext cx="9474835" cy="3612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48</xdr:row>
      <xdr:rowOff>0</xdr:rowOff>
    </xdr:from>
    <xdr:to>
      <xdr:col>8</xdr:col>
      <xdr:colOff>190500</xdr:colOff>
      <xdr:row>63</xdr:row>
      <xdr:rowOff>50794</xdr:rowOff>
    </xdr:to>
    <xdr:graphicFrame>
      <xdr:nvGraphicFramePr>
        <xdr:cNvPr id="7" name="图表 6"/>
        <xdr:cNvGraphicFramePr/>
      </xdr:nvGraphicFramePr>
      <xdr:xfrm>
        <a:off x="1192530" y="10058400"/>
        <a:ext cx="9620885" cy="3193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0.00971</cdr:x>
      <cdr:y>0.04921</cdr:y>
    </cdr:from>
    <cdr:to>
      <cdr:x>0.08091</cdr:x>
      <cdr:y>0.11248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57150" y="177794"/>
          <a:ext cx="419100" cy="2286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r>
            <a:rPr lang="zh-CN" altLang="en-US" sz="900"/>
            <a:t>价格</a:t>
          </a:r>
          <a:endParaRPr lang="zh-CN" altLang="en-US" sz="9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经济学人">
      <a:dk1>
        <a:srgbClr val="000000"/>
      </a:dk1>
      <a:lt1>
        <a:sysClr val="window" lastClr="FFFFFF"/>
      </a:lt1>
      <a:dk2>
        <a:srgbClr val="44546A"/>
      </a:dk2>
      <a:lt2>
        <a:srgbClr val="CDDDE6"/>
      </a:lt2>
      <a:accent1>
        <a:srgbClr val="5D91A7"/>
      </a:accent1>
      <a:accent2>
        <a:srgbClr val="00516C"/>
      </a:accent2>
      <a:accent3>
        <a:srgbClr val="00A4DC"/>
      </a:accent3>
      <a:accent4>
        <a:srgbClr val="6BCFF6"/>
      </a:accent4>
      <a:accent5>
        <a:srgbClr val="008982"/>
      </a:accent5>
      <a:accent6>
        <a:srgbClr val="7A250F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6"/>
  <sheetViews>
    <sheetView workbookViewId="0">
      <pane ySplit="1" topLeftCell="A53" activePane="bottomLeft" state="frozen"/>
      <selection/>
      <selection pane="bottomLeft" activeCell="H69" sqref="H69"/>
    </sheetView>
  </sheetViews>
  <sheetFormatPr defaultColWidth="9" defaultRowHeight="16.5" outlineLevelCol="6"/>
  <cols>
    <col min="1" max="1" width="12.7266666666667" style="3" customWidth="1"/>
    <col min="2" max="2" width="18" style="32" customWidth="1"/>
    <col min="3" max="3" width="15.8133333333333" style="33" customWidth="1"/>
    <col min="4" max="4" width="11.9066666666667" style="32" customWidth="1"/>
    <col min="5" max="5" width="9.81333333333333" style="3" customWidth="1"/>
    <col min="6" max="6" width="12.2666666666667" style="34" customWidth="1"/>
    <col min="7" max="7" width="10" style="1" customWidth="1"/>
    <col min="8" max="16384" width="8.72666666666667" style="10"/>
  </cols>
  <sheetData>
    <row r="1" spans="1:7">
      <c r="A1" s="29" t="s">
        <v>0</v>
      </c>
      <c r="B1" s="35" t="s">
        <v>1</v>
      </c>
      <c r="C1" s="29" t="s">
        <v>2</v>
      </c>
      <c r="D1" s="35" t="s">
        <v>3</v>
      </c>
      <c r="E1" s="29" t="s">
        <v>4</v>
      </c>
      <c r="F1" s="39" t="s">
        <v>5</v>
      </c>
      <c r="G1" s="31" t="s">
        <v>4</v>
      </c>
    </row>
    <row r="2" ht="17.25" spans="1:7">
      <c r="A2" s="30">
        <v>43710</v>
      </c>
      <c r="B2" s="32">
        <v>5532.66</v>
      </c>
      <c r="C2" s="36">
        <v>58.83</v>
      </c>
      <c r="D2" s="37">
        <v>2924.1063</v>
      </c>
      <c r="E2" s="5">
        <v>0.0132</v>
      </c>
      <c r="F2" s="34">
        <v>9569.47</v>
      </c>
      <c r="G2" s="5">
        <v>0.0218</v>
      </c>
    </row>
    <row r="3" ht="17.25" spans="1:7">
      <c r="A3" s="30">
        <v>43711</v>
      </c>
      <c r="B3" s="32">
        <v>5644.08</v>
      </c>
      <c r="C3" s="36">
        <v>4.51</v>
      </c>
      <c r="D3" s="37">
        <v>2930.1538</v>
      </c>
      <c r="E3" s="5">
        <f>1-D2/D3</f>
        <v>0.00206388483771747</v>
      </c>
      <c r="F3" s="34">
        <v>9633.68</v>
      </c>
      <c r="G3" s="5">
        <f>1-F2/F3</f>
        <v>0.00666515807043633</v>
      </c>
    </row>
    <row r="4" ht="17.25" spans="1:7">
      <c r="A4" s="30">
        <v>43712</v>
      </c>
      <c r="B4" s="32">
        <v>6058.26</v>
      </c>
      <c r="C4" s="36">
        <v>56.97</v>
      </c>
      <c r="D4" s="37">
        <v>2957.4116</v>
      </c>
      <c r="E4" s="5">
        <f>1-D3/D4</f>
        <v>0.00921677591309911</v>
      </c>
      <c r="F4" s="34">
        <v>9700.31</v>
      </c>
      <c r="G4" s="5">
        <f>1-F3/F4</f>
        <v>0.00686885264491544</v>
      </c>
    </row>
    <row r="5" ht="17.25" spans="1:7">
      <c r="A5" s="30">
        <v>43713</v>
      </c>
      <c r="B5" s="32">
        <v>7975</v>
      </c>
      <c r="C5" s="36">
        <v>96.85</v>
      </c>
      <c r="D5" s="37">
        <v>2985.8648</v>
      </c>
      <c r="E5" s="5">
        <f>1-D4/D5</f>
        <v>0.00952929951818315</v>
      </c>
      <c r="F5" s="34">
        <v>9783.51</v>
      </c>
      <c r="G5" s="5">
        <f>1-F4/F5</f>
        <v>0.0085041053773135</v>
      </c>
    </row>
    <row r="6" ht="17.25" spans="1:7">
      <c r="A6" s="30">
        <v>43714</v>
      </c>
      <c r="B6" s="32">
        <v>6339.91</v>
      </c>
      <c r="C6" s="36">
        <f>58.5+32.71</f>
        <v>91.21</v>
      </c>
      <c r="D6" s="37">
        <v>2999.6</v>
      </c>
      <c r="E6" s="5">
        <v>0.0046</v>
      </c>
      <c r="F6" s="34">
        <v>9823.42</v>
      </c>
      <c r="G6" s="5">
        <v>0.004</v>
      </c>
    </row>
    <row r="7" ht="17.25" spans="1:7">
      <c r="A7" s="30">
        <v>43717</v>
      </c>
      <c r="B7" s="32">
        <v>7160.45</v>
      </c>
      <c r="C7" s="36">
        <f>19.41+16.59</f>
        <v>36</v>
      </c>
      <c r="D7" s="37">
        <v>3024.74</v>
      </c>
      <c r="E7" s="5">
        <v>0.0083</v>
      </c>
      <c r="F7" s="34">
        <v>10001.93</v>
      </c>
      <c r="G7" s="5">
        <v>0.0181</v>
      </c>
    </row>
    <row r="8" ht="17.25" spans="1:7">
      <c r="A8" s="30">
        <v>43718</v>
      </c>
      <c r="B8" s="32">
        <v>6962.97</v>
      </c>
      <c r="C8" s="36">
        <f>24.15+6.07</f>
        <v>30.22</v>
      </c>
      <c r="D8" s="37">
        <v>3021.2</v>
      </c>
      <c r="E8" s="4">
        <v>-0.001</v>
      </c>
      <c r="F8" s="34">
        <v>9964.93</v>
      </c>
      <c r="G8" s="4">
        <v>-0.003</v>
      </c>
    </row>
    <row r="9" ht="17.25" spans="1:7">
      <c r="A9" s="30">
        <v>43719</v>
      </c>
      <c r="B9" s="32">
        <v>6427.79</v>
      </c>
      <c r="C9" s="36">
        <f>22.49+9.133</f>
        <v>31.623</v>
      </c>
      <c r="D9" s="37">
        <v>3008.81</v>
      </c>
      <c r="E9" s="4">
        <v>-0.004</v>
      </c>
      <c r="F9" s="34">
        <v>9853.72</v>
      </c>
      <c r="G9" s="4">
        <v>-0.011</v>
      </c>
    </row>
    <row r="10" ht="17.25" spans="1:7">
      <c r="A10" s="30">
        <v>43720</v>
      </c>
      <c r="B10" s="32">
        <v>5373.12</v>
      </c>
      <c r="C10" s="36">
        <f>29.02+10.48</f>
        <v>39.5</v>
      </c>
      <c r="D10" s="37">
        <v>3031.24</v>
      </c>
      <c r="E10" s="5">
        <v>0.0074</v>
      </c>
      <c r="F10" s="34">
        <v>9919.8</v>
      </c>
      <c r="G10" s="5">
        <v>0.0067</v>
      </c>
    </row>
    <row r="11" spans="1:7">
      <c r="A11" s="30">
        <v>43724</v>
      </c>
      <c r="B11" s="32">
        <v>5812.97</v>
      </c>
      <c r="C11" s="36">
        <v>15.95</v>
      </c>
      <c r="D11" s="32">
        <v>3030.75</v>
      </c>
      <c r="E11" s="1">
        <v>-0.0002</v>
      </c>
      <c r="F11" s="34">
        <v>9918</v>
      </c>
      <c r="G11" s="1">
        <v>-0.0002</v>
      </c>
    </row>
    <row r="12" spans="1:7">
      <c r="A12" s="30">
        <v>43725</v>
      </c>
      <c r="B12" s="32">
        <v>5859.37</v>
      </c>
      <c r="C12" s="36">
        <v>0.8938</v>
      </c>
      <c r="D12" s="32">
        <v>2978.1178</v>
      </c>
      <c r="E12" s="1">
        <v>-0.01736</v>
      </c>
      <c r="F12" s="34">
        <v>9722.798</v>
      </c>
      <c r="G12" s="1">
        <v>-0.01968</v>
      </c>
    </row>
    <row r="13" spans="1:7">
      <c r="A13" s="30">
        <v>43726</v>
      </c>
      <c r="B13" s="32">
        <v>4871.73</v>
      </c>
      <c r="C13" s="36">
        <v>47.63</v>
      </c>
      <c r="D13" s="32">
        <v>2985.6586</v>
      </c>
      <c r="E13" s="1">
        <v>0.002532</v>
      </c>
      <c r="F13" s="34">
        <v>9753.312</v>
      </c>
      <c r="G13" s="1">
        <v>0.003138</v>
      </c>
    </row>
    <row r="14" spans="1:7">
      <c r="A14" s="30">
        <v>43727</v>
      </c>
      <c r="B14" s="32">
        <v>4914.83</v>
      </c>
      <c r="C14" s="36">
        <v>34.19</v>
      </c>
      <c r="D14" s="32">
        <v>2999.2789</v>
      </c>
      <c r="E14" s="1">
        <v>0.004561</v>
      </c>
      <c r="F14" s="34">
        <v>9852.196</v>
      </c>
      <c r="G14" s="1">
        <v>0.010138</v>
      </c>
    </row>
    <row r="15" spans="1:7">
      <c r="A15" s="30">
        <v>43728</v>
      </c>
      <c r="B15" s="32">
        <v>5469.19</v>
      </c>
      <c r="C15" s="36">
        <v>184.58</v>
      </c>
      <c r="D15" s="32">
        <v>3006.4467</v>
      </c>
      <c r="E15" s="1">
        <v>0.002389</v>
      </c>
      <c r="F15" s="34">
        <v>9881.249</v>
      </c>
      <c r="G15" s="1">
        <v>0.002948</v>
      </c>
    </row>
    <row r="16" spans="1:7">
      <c r="A16" s="30">
        <v>43731</v>
      </c>
      <c r="B16" s="32">
        <v>5080.21</v>
      </c>
      <c r="C16" s="38">
        <v>-15.31</v>
      </c>
      <c r="D16" s="32">
        <v>2977.0767</v>
      </c>
      <c r="E16" s="1">
        <v>-0.00976</v>
      </c>
      <c r="F16" s="34">
        <v>9781.14</v>
      </c>
      <c r="G16" s="1">
        <v>-0.01013</v>
      </c>
    </row>
    <row r="17" spans="1:7">
      <c r="A17" s="30">
        <v>43732</v>
      </c>
      <c r="B17" s="32">
        <v>5480.89</v>
      </c>
      <c r="C17" s="36">
        <v>32.51</v>
      </c>
      <c r="D17" s="32">
        <v>2985.3406</v>
      </c>
      <c r="E17" s="1">
        <v>0.002775</v>
      </c>
      <c r="F17" s="34">
        <v>9811.377</v>
      </c>
      <c r="G17" s="1">
        <v>0.003091</v>
      </c>
    </row>
    <row r="18" spans="1:7">
      <c r="A18" s="30">
        <v>43733</v>
      </c>
      <c r="B18" s="32">
        <v>5257.47</v>
      </c>
      <c r="C18" s="36">
        <v>4.93</v>
      </c>
      <c r="D18" s="32">
        <v>2955.4325</v>
      </c>
      <c r="E18" s="1">
        <v>-0.01001</v>
      </c>
      <c r="F18" s="34">
        <v>9671.058</v>
      </c>
      <c r="G18" s="1">
        <v>-0.01429</v>
      </c>
    </row>
    <row r="19" spans="1:7">
      <c r="A19" s="30">
        <v>43734</v>
      </c>
      <c r="B19" s="32">
        <v>5380.33</v>
      </c>
      <c r="C19" s="36">
        <v>31.42</v>
      </c>
      <c r="D19" s="32">
        <v>2929.0875</v>
      </c>
      <c r="E19" s="1">
        <v>-0.00891</v>
      </c>
      <c r="F19" s="34">
        <v>9464.836</v>
      </c>
      <c r="G19" s="1">
        <v>-0.02132</v>
      </c>
    </row>
    <row r="20" spans="1:7">
      <c r="A20" s="30">
        <v>43735</v>
      </c>
      <c r="B20" s="32">
        <v>3976.71</v>
      </c>
      <c r="C20" s="36">
        <v>10.21</v>
      </c>
      <c r="D20" s="32">
        <v>2932.167</v>
      </c>
      <c r="E20" s="1">
        <v>0.001051</v>
      </c>
      <c r="F20" s="34">
        <v>9548.96</v>
      </c>
      <c r="G20" s="1">
        <v>0.008887</v>
      </c>
    </row>
    <row r="21" spans="1:7">
      <c r="A21" s="30">
        <v>43738</v>
      </c>
      <c r="B21" s="32">
        <v>3524.96</v>
      </c>
      <c r="C21" s="38">
        <v>-0.97</v>
      </c>
      <c r="D21" s="32">
        <v>2905.1892</v>
      </c>
      <c r="E21" s="40">
        <v>-0.0092</v>
      </c>
      <c r="F21" s="34">
        <v>9446.238</v>
      </c>
      <c r="G21" s="1">
        <v>-0.01075</v>
      </c>
    </row>
    <row r="22" spans="1:7">
      <c r="A22" s="30">
        <v>43746</v>
      </c>
      <c r="B22" s="32">
        <v>3730.41</v>
      </c>
      <c r="C22" s="36">
        <v>25.17</v>
      </c>
      <c r="D22" s="32">
        <v>2913.5704</v>
      </c>
      <c r="E22" s="1">
        <v>0.002884</v>
      </c>
      <c r="F22" s="34">
        <v>9474.754</v>
      </c>
      <c r="G22" s="1">
        <v>0.003018</v>
      </c>
    </row>
    <row r="23" spans="1:7">
      <c r="A23" s="30">
        <v>43747</v>
      </c>
      <c r="B23" s="32">
        <v>3657.94</v>
      </c>
      <c r="C23" s="38">
        <v>-16.95</v>
      </c>
      <c r="D23" s="32">
        <v>2924.8566</v>
      </c>
      <c r="E23" s="1">
        <v>0.003873</v>
      </c>
      <c r="F23" s="34">
        <v>9506.562</v>
      </c>
      <c r="G23" s="1">
        <v>0.003357</v>
      </c>
    </row>
    <row r="24" spans="1:7">
      <c r="A24" s="30">
        <v>43748</v>
      </c>
      <c r="B24" s="32">
        <v>4205.64</v>
      </c>
      <c r="C24" s="36">
        <v>8.14</v>
      </c>
      <c r="D24" s="32">
        <v>2947.7106</v>
      </c>
      <c r="E24" s="1">
        <v>0.007813</v>
      </c>
      <c r="F24" s="34">
        <v>9638.102</v>
      </c>
      <c r="G24" s="1">
        <v>0.013836</v>
      </c>
    </row>
    <row r="25" spans="1:7">
      <c r="A25" s="30">
        <v>43749</v>
      </c>
      <c r="B25" s="32">
        <v>4565.34</v>
      </c>
      <c r="C25" s="36">
        <v>46.71</v>
      </c>
      <c r="D25" s="32">
        <v>2973.6558</v>
      </c>
      <c r="E25" s="1">
        <v>0.008801</v>
      </c>
      <c r="F25" s="34">
        <v>9666.583</v>
      </c>
      <c r="G25" s="1">
        <v>0.002954</v>
      </c>
    </row>
    <row r="26" spans="1:7">
      <c r="A26" s="30">
        <v>43752</v>
      </c>
      <c r="B26" s="32">
        <v>5350.7</v>
      </c>
      <c r="C26" s="36">
        <v>32.71</v>
      </c>
      <c r="D26" s="32">
        <v>3007.8834</v>
      </c>
      <c r="E26" s="1">
        <v>0.01151</v>
      </c>
      <c r="F26" s="34">
        <v>9786.63</v>
      </c>
      <c r="G26" s="1">
        <v>0.012419</v>
      </c>
    </row>
    <row r="27" spans="1:7">
      <c r="A27" s="30">
        <v>43753</v>
      </c>
      <c r="B27" s="32">
        <v>4591.47</v>
      </c>
      <c r="C27" s="36">
        <v>44.23</v>
      </c>
      <c r="D27" s="32">
        <v>2991.0459</v>
      </c>
      <c r="E27" s="1">
        <v>-0.00559</v>
      </c>
      <c r="F27" s="34">
        <v>9671.72</v>
      </c>
      <c r="G27" s="1">
        <v>-0.01174</v>
      </c>
    </row>
    <row r="28" spans="1:7">
      <c r="A28" s="30">
        <v>43754</v>
      </c>
      <c r="B28" s="32">
        <v>4234.48</v>
      </c>
      <c r="C28" s="36">
        <v>35.25</v>
      </c>
      <c r="D28" s="32">
        <v>2978.7124</v>
      </c>
      <c r="E28" s="1">
        <v>-0.00412</v>
      </c>
      <c r="F28" s="34">
        <v>9642.06</v>
      </c>
      <c r="G28" s="1">
        <v>-0.00306</v>
      </c>
    </row>
    <row r="29" spans="1:7">
      <c r="A29" s="30">
        <v>43755</v>
      </c>
      <c r="B29" s="32" t="s">
        <v>6</v>
      </c>
      <c r="C29" s="36">
        <v>25.36</v>
      </c>
      <c r="D29" s="32">
        <v>2977.3342</v>
      </c>
      <c r="E29" s="1">
        <v>-0.00046</v>
      </c>
      <c r="F29" s="34">
        <v>9645.38</v>
      </c>
      <c r="G29" s="1">
        <v>0.000345</v>
      </c>
    </row>
    <row r="30" spans="1:7">
      <c r="A30" s="30">
        <v>43756</v>
      </c>
      <c r="B30" s="32" t="s">
        <v>7</v>
      </c>
      <c r="C30" s="38">
        <v>-9.51</v>
      </c>
      <c r="D30" s="32">
        <v>2938.1413</v>
      </c>
      <c r="E30" s="1">
        <v>-0.01316</v>
      </c>
      <c r="F30" s="34">
        <v>9533.505</v>
      </c>
      <c r="G30" s="1">
        <v>-0.01159</v>
      </c>
    </row>
    <row r="31" spans="1:7">
      <c r="A31" s="30">
        <v>43759</v>
      </c>
      <c r="B31" s="32" t="s">
        <v>8</v>
      </c>
      <c r="C31" s="36">
        <v>34.9</v>
      </c>
      <c r="D31" s="32">
        <v>2939.6179</v>
      </c>
      <c r="E31" s="1">
        <v>0.000502</v>
      </c>
      <c r="F31" s="34">
        <v>9553.57</v>
      </c>
      <c r="G31" s="1">
        <v>0.002104</v>
      </c>
    </row>
    <row r="32" spans="1:7">
      <c r="A32" s="30">
        <v>43760</v>
      </c>
      <c r="B32" s="32">
        <v>3570.02</v>
      </c>
      <c r="C32" s="36">
        <v>8.06</v>
      </c>
      <c r="D32" s="32">
        <v>2954.3799</v>
      </c>
      <c r="E32" s="1">
        <v>0.005021</v>
      </c>
      <c r="F32" s="34">
        <v>9642.089</v>
      </c>
      <c r="G32" s="1">
        <v>0.009265</v>
      </c>
    </row>
    <row r="33" spans="1:7">
      <c r="A33" s="30">
        <v>43761</v>
      </c>
      <c r="B33" s="32">
        <v>3683.21</v>
      </c>
      <c r="C33" s="38">
        <v>-10.03</v>
      </c>
      <c r="D33" s="32">
        <v>2941.6188</v>
      </c>
      <c r="E33" s="1">
        <v>-0.00431</v>
      </c>
      <c r="F33" s="34">
        <v>9567.749</v>
      </c>
      <c r="G33" s="1">
        <v>-0.0077</v>
      </c>
    </row>
    <row r="34" spans="1:7">
      <c r="A34" s="30">
        <v>43762</v>
      </c>
      <c r="B34" s="32">
        <v>3602.75</v>
      </c>
      <c r="C34" s="36">
        <v>14.84</v>
      </c>
      <c r="D34" s="32">
        <v>2940.9215</v>
      </c>
      <c r="E34" s="1">
        <v>-0.00023</v>
      </c>
      <c r="F34" s="34">
        <v>9555.76</v>
      </c>
      <c r="G34" s="1">
        <v>-0.00125</v>
      </c>
    </row>
    <row r="35" spans="1:7">
      <c r="A35" s="30">
        <v>43763</v>
      </c>
      <c r="B35" s="32">
        <v>4057.74</v>
      </c>
      <c r="C35" s="36">
        <v>24.81</v>
      </c>
      <c r="D35" s="32">
        <v>2954.9327</v>
      </c>
      <c r="E35" s="1">
        <v>0.004764</v>
      </c>
      <c r="F35" s="34">
        <v>9660.44</v>
      </c>
      <c r="G35" s="1">
        <v>0.010953</v>
      </c>
    </row>
    <row r="36" spans="1:7">
      <c r="A36" s="30">
        <v>43766</v>
      </c>
      <c r="B36" s="32" t="s">
        <v>9</v>
      </c>
      <c r="C36" s="36">
        <v>37.09</v>
      </c>
      <c r="D36" s="32">
        <v>2980.0498</v>
      </c>
      <c r="E36" s="1">
        <v>0.0085</v>
      </c>
      <c r="F36" s="34">
        <v>9801.874</v>
      </c>
      <c r="G36" s="1">
        <v>0.01464</v>
      </c>
    </row>
    <row r="37" spans="1:7">
      <c r="A37" s="30">
        <v>43767</v>
      </c>
      <c r="B37" s="32">
        <v>5389.75</v>
      </c>
      <c r="C37" s="36">
        <v>31.8</v>
      </c>
      <c r="D37" s="32">
        <v>2954.176</v>
      </c>
      <c r="E37" s="1">
        <v>-0.00868</v>
      </c>
      <c r="F37" s="34">
        <v>9746.031</v>
      </c>
      <c r="G37" s="1">
        <v>-0.00569</v>
      </c>
    </row>
    <row r="38" spans="1:7">
      <c r="A38" s="30">
        <v>43768</v>
      </c>
      <c r="B38" s="32" t="s">
        <v>10</v>
      </c>
      <c r="C38" s="36">
        <v>37.22</v>
      </c>
      <c r="D38" s="32">
        <v>2939.3209</v>
      </c>
      <c r="E38" s="1">
        <v>-0.00502</v>
      </c>
      <c r="F38" s="34">
        <v>9681.538</v>
      </c>
      <c r="G38" s="1">
        <v>-0.00661</v>
      </c>
    </row>
    <row r="39" spans="1:7">
      <c r="A39" s="30">
        <v>43769</v>
      </c>
      <c r="B39" s="32">
        <v>4511.1</v>
      </c>
      <c r="C39" s="36">
        <v>85.59</v>
      </c>
      <c r="D39" s="32">
        <v>2929.0561</v>
      </c>
      <c r="E39" s="1">
        <v>-0.00349</v>
      </c>
      <c r="F39" s="34">
        <v>9635.329</v>
      </c>
      <c r="G39" s="1">
        <v>-0.00477</v>
      </c>
    </row>
    <row r="40" spans="1:7">
      <c r="A40" s="30">
        <v>43770</v>
      </c>
      <c r="B40" s="32">
        <v>4694.1</v>
      </c>
      <c r="C40" s="36">
        <v>87.02</v>
      </c>
      <c r="D40" s="32">
        <v>2958.2</v>
      </c>
      <c r="E40" s="1">
        <v>0.0099</v>
      </c>
      <c r="F40" s="34">
        <v>9802.33</v>
      </c>
      <c r="G40" s="1">
        <v>0.0173</v>
      </c>
    </row>
    <row r="41" spans="1:7">
      <c r="A41" s="30">
        <v>43773</v>
      </c>
      <c r="B41" s="32">
        <v>4694.13</v>
      </c>
      <c r="C41" s="36">
        <v>46.98</v>
      </c>
      <c r="D41" s="32">
        <v>2975.4919</v>
      </c>
      <c r="E41" s="1">
        <v>0.005845</v>
      </c>
      <c r="F41" s="34">
        <v>9868.133</v>
      </c>
      <c r="G41" s="1">
        <v>0.006712</v>
      </c>
    </row>
    <row r="42" spans="1:7">
      <c r="A42" s="30">
        <v>43774</v>
      </c>
      <c r="B42" s="32">
        <v>4814.94</v>
      </c>
      <c r="C42" s="36">
        <v>62.41</v>
      </c>
      <c r="D42" s="32">
        <v>2991.5622</v>
      </c>
      <c r="E42" s="1">
        <v>0.0054</v>
      </c>
      <c r="F42" s="34">
        <v>9938.606</v>
      </c>
      <c r="G42" s="1">
        <v>0.007141</v>
      </c>
    </row>
    <row r="43" spans="1:7">
      <c r="A43" s="30">
        <v>43775</v>
      </c>
      <c r="B43" s="32">
        <v>4525.61</v>
      </c>
      <c r="C43" s="36">
        <v>18.66</v>
      </c>
      <c r="D43" s="32">
        <v>2978.5955</v>
      </c>
      <c r="E43" s="1">
        <v>-0.00433</v>
      </c>
      <c r="F43" s="34">
        <v>9860.975</v>
      </c>
      <c r="G43" s="1">
        <v>-0.00781</v>
      </c>
    </row>
    <row r="44" spans="1:7">
      <c r="A44" s="30">
        <v>43776</v>
      </c>
      <c r="B44" s="32">
        <v>3989.33</v>
      </c>
      <c r="C44" s="36">
        <v>33.11</v>
      </c>
      <c r="D44" s="32">
        <v>2978.7144</v>
      </c>
      <c r="E44" s="1">
        <v>3.9e-5</v>
      </c>
      <c r="F44" s="34">
        <v>9917.487</v>
      </c>
      <c r="G44" s="1">
        <v>0.00573</v>
      </c>
    </row>
    <row r="45" spans="1:7">
      <c r="A45" s="30">
        <v>43777</v>
      </c>
      <c r="B45" s="32">
        <v>4494.21</v>
      </c>
      <c r="C45" s="36">
        <v>26.04</v>
      </c>
      <c r="D45" s="32">
        <v>2964.1849</v>
      </c>
      <c r="E45" s="1">
        <v>-0.00487</v>
      </c>
      <c r="F45" s="34">
        <v>9895.337</v>
      </c>
      <c r="G45" s="1">
        <v>-0.00223</v>
      </c>
    </row>
    <row r="46" spans="1:7">
      <c r="A46" s="30">
        <v>43780</v>
      </c>
      <c r="B46" s="32">
        <v>4229.87</v>
      </c>
      <c r="C46" s="36">
        <v>16.98</v>
      </c>
      <c r="D46" s="32">
        <v>2909.9746</v>
      </c>
      <c r="E46" s="1">
        <v>-0.01828</v>
      </c>
      <c r="F46" s="34">
        <v>9680.574</v>
      </c>
      <c r="G46" s="1">
        <v>-0.02169</v>
      </c>
    </row>
    <row r="47" spans="1:7">
      <c r="A47" s="30">
        <v>43781</v>
      </c>
      <c r="B47" s="32">
        <v>3655.18</v>
      </c>
      <c r="C47" s="36">
        <v>10.96</v>
      </c>
      <c r="D47" s="32">
        <v>2914.8232</v>
      </c>
      <c r="E47" s="1">
        <v>0.001666</v>
      </c>
      <c r="F47" s="34">
        <v>9670.145</v>
      </c>
      <c r="G47" s="1">
        <v>-0.00107</v>
      </c>
    </row>
    <row r="48" spans="1:7">
      <c r="A48" s="30">
        <v>43782</v>
      </c>
      <c r="B48" s="32">
        <v>3593.3</v>
      </c>
      <c r="C48" s="38">
        <v>-6.47</v>
      </c>
      <c r="D48" s="32">
        <v>2905.2409</v>
      </c>
      <c r="E48" s="1">
        <v>-0.00328</v>
      </c>
      <c r="F48" s="34">
        <v>9687.854</v>
      </c>
      <c r="G48" s="1">
        <v>0.001831</v>
      </c>
    </row>
    <row r="49" spans="1:7">
      <c r="A49" s="30">
        <v>43783</v>
      </c>
      <c r="B49" s="32">
        <v>3878.02</v>
      </c>
      <c r="C49" s="36">
        <v>22.85</v>
      </c>
      <c r="D49" s="32">
        <v>2909.8697</v>
      </c>
      <c r="E49" s="1">
        <v>0.001593</v>
      </c>
      <c r="F49" s="34">
        <v>9746.561</v>
      </c>
      <c r="G49" s="1">
        <v>0.006059</v>
      </c>
    </row>
    <row r="50" spans="1:7">
      <c r="A50" s="30">
        <v>43784</v>
      </c>
      <c r="B50" s="32">
        <v>4010.71</v>
      </c>
      <c r="C50" s="36">
        <v>28.74</v>
      </c>
      <c r="D50" s="32">
        <v>2891.3431</v>
      </c>
      <c r="E50" s="1">
        <v>-0.00636</v>
      </c>
      <c r="F50" s="34">
        <v>9647.991</v>
      </c>
      <c r="G50" s="1">
        <v>-0.01011</v>
      </c>
    </row>
    <row r="51" spans="1:7">
      <c r="A51" s="30">
        <v>43787</v>
      </c>
      <c r="B51" s="32">
        <v>3642.21</v>
      </c>
      <c r="C51" s="36">
        <v>26.73</v>
      </c>
      <c r="D51" s="32">
        <v>2909.2002</v>
      </c>
      <c r="E51" s="1">
        <v>0.006176</v>
      </c>
      <c r="F51" s="34">
        <v>9715.274</v>
      </c>
      <c r="G51" s="1">
        <v>0.006973</v>
      </c>
    </row>
    <row r="52" spans="1:7">
      <c r="A52" s="30">
        <v>43788</v>
      </c>
      <c r="B52" s="32" t="s">
        <v>11</v>
      </c>
      <c r="C52" s="36">
        <v>37.89</v>
      </c>
      <c r="D52" s="32">
        <v>2933.9908</v>
      </c>
      <c r="E52" s="1">
        <v>0.008521</v>
      </c>
      <c r="F52" s="34">
        <v>9889.754</v>
      </c>
      <c r="G52" s="1">
        <v>0.017959</v>
      </c>
    </row>
    <row r="53" spans="1:7">
      <c r="A53" s="30">
        <v>43789</v>
      </c>
      <c r="B53" s="32">
        <v>4259.44</v>
      </c>
      <c r="C53" s="36">
        <v>12.55</v>
      </c>
      <c r="D53" s="32">
        <v>2911.0534</v>
      </c>
      <c r="E53" s="1">
        <v>-0.00781</v>
      </c>
      <c r="F53" s="34">
        <v>9809.048</v>
      </c>
      <c r="G53" s="1">
        <v>-0.00815</v>
      </c>
    </row>
    <row r="54" spans="1:7">
      <c r="A54" s="30">
        <v>43790</v>
      </c>
      <c r="B54" s="32">
        <v>3610.313</v>
      </c>
      <c r="C54" s="36">
        <v>17.46</v>
      </c>
      <c r="D54" s="32">
        <v>2903.6379</v>
      </c>
      <c r="E54" s="1">
        <v>-0.00254</v>
      </c>
      <c r="F54" s="34">
        <v>9774.442</v>
      </c>
      <c r="G54" s="1">
        <v>-0.00352</v>
      </c>
    </row>
    <row r="55" spans="1:7">
      <c r="A55" s="30">
        <v>43791</v>
      </c>
      <c r="B55" s="32" t="s">
        <v>12</v>
      </c>
      <c r="C55" s="36">
        <v>21.08</v>
      </c>
      <c r="D55" s="32">
        <v>2885.2884</v>
      </c>
      <c r="E55" s="1">
        <v>-0.00631</v>
      </c>
      <c r="F55" s="34">
        <v>9626.902</v>
      </c>
      <c r="G55" s="1">
        <v>-0.01509</v>
      </c>
    </row>
    <row r="56" spans="1:7">
      <c r="A56" s="30">
        <v>43794</v>
      </c>
      <c r="B56" s="32" t="s">
        <v>13</v>
      </c>
      <c r="C56" s="36">
        <v>69.76</v>
      </c>
      <c r="D56" s="32">
        <v>2906.1688</v>
      </c>
      <c r="E56" s="1">
        <v>0.007236</v>
      </c>
      <c r="F56" s="34">
        <v>9626.355</v>
      </c>
      <c r="G56" s="1">
        <v>-5e-5</v>
      </c>
    </row>
    <row r="57" spans="1:7">
      <c r="A57" s="30">
        <v>43795</v>
      </c>
      <c r="B57" s="32">
        <v>3936.25</v>
      </c>
      <c r="C57" s="36">
        <v>243.63</v>
      </c>
      <c r="D57" s="32">
        <v>2907.0602</v>
      </c>
      <c r="E57" s="1">
        <v>0.000306</v>
      </c>
      <c r="F57" s="34">
        <v>9677.234</v>
      </c>
      <c r="G57" s="1">
        <v>0.005285</v>
      </c>
    </row>
    <row r="58" spans="1:7">
      <c r="A58" s="30">
        <v>43796</v>
      </c>
      <c r="B58" s="32">
        <v>3555.51</v>
      </c>
      <c r="C58" s="36">
        <v>38.18</v>
      </c>
      <c r="D58" s="32">
        <v>2903.1947</v>
      </c>
      <c r="E58" s="1">
        <v>-0.00132</v>
      </c>
      <c r="F58" s="34">
        <v>9648.393</v>
      </c>
      <c r="G58" s="1">
        <v>-0.00298</v>
      </c>
    </row>
    <row r="59" spans="1:7">
      <c r="A59" s="30">
        <v>43797</v>
      </c>
      <c r="B59" s="32">
        <v>3178.97</v>
      </c>
      <c r="C59" s="36">
        <v>36.03</v>
      </c>
      <c r="D59" s="32">
        <v>2889.6934</v>
      </c>
      <c r="E59" s="1">
        <v>-0.00465</v>
      </c>
      <c r="F59" s="34">
        <v>9622.144</v>
      </c>
      <c r="G59" s="1">
        <v>-0.00271</v>
      </c>
    </row>
    <row r="60" spans="1:7">
      <c r="A60" s="30">
        <v>43798</v>
      </c>
      <c r="B60" s="32">
        <v>3415.55</v>
      </c>
      <c r="C60" s="36">
        <v>20.26</v>
      </c>
      <c r="D60" s="32">
        <v>2871.9813</v>
      </c>
      <c r="E60" s="1">
        <v>-0.00612</v>
      </c>
      <c r="F60" s="34">
        <v>9582.156</v>
      </c>
      <c r="G60" s="1">
        <v>-0.00415</v>
      </c>
    </row>
    <row r="61" spans="1:7">
      <c r="A61" s="30">
        <v>43801</v>
      </c>
      <c r="B61" s="32">
        <v>3424.92</v>
      </c>
      <c r="C61" s="36">
        <v>37.73</v>
      </c>
      <c r="D61" s="32">
        <v>2875.8072</v>
      </c>
      <c r="E61" s="1">
        <v>0.001332</v>
      </c>
      <c r="F61" s="34">
        <v>9605.188</v>
      </c>
      <c r="G61" s="1">
        <v>0.002403</v>
      </c>
    </row>
    <row r="62" spans="1:7">
      <c r="A62" s="30">
        <v>43802</v>
      </c>
      <c r="B62" s="32">
        <v>3470.67</v>
      </c>
      <c r="C62" s="36">
        <v>46.23</v>
      </c>
      <c r="D62" s="32">
        <v>2884.6988</v>
      </c>
      <c r="E62" s="1">
        <v>0.003091</v>
      </c>
      <c r="F62" s="34">
        <v>9657.653</v>
      </c>
      <c r="G62" s="1">
        <v>0.005462</v>
      </c>
    </row>
    <row r="63" spans="1:7">
      <c r="A63" s="30">
        <v>43803</v>
      </c>
      <c r="B63" s="32">
        <v>3556.75</v>
      </c>
      <c r="C63" s="36">
        <v>54.09</v>
      </c>
      <c r="D63" s="32">
        <v>2878.1157</v>
      </c>
      <c r="E63" s="1">
        <v>-0.00228</v>
      </c>
      <c r="F63" s="34">
        <v>9687.951</v>
      </c>
      <c r="G63" s="1">
        <v>0.003137</v>
      </c>
    </row>
    <row r="64" spans="1:7">
      <c r="A64" s="30">
        <v>43804</v>
      </c>
      <c r="B64" s="32" t="s">
        <v>14</v>
      </c>
      <c r="C64" s="36">
        <v>76.95</v>
      </c>
      <c r="D64" s="32">
        <v>2899.4685</v>
      </c>
      <c r="E64" s="1">
        <v>0.007418</v>
      </c>
      <c r="F64" s="34">
        <v>9799.069</v>
      </c>
      <c r="G64" s="1">
        <v>0.011468</v>
      </c>
    </row>
    <row r="65" spans="1:7">
      <c r="A65" s="30">
        <v>43805</v>
      </c>
      <c r="B65" s="32" t="s">
        <v>15</v>
      </c>
      <c r="C65" s="36">
        <v>56.87</v>
      </c>
      <c r="D65" s="32">
        <v>2912.0136</v>
      </c>
      <c r="E65" s="1">
        <v>0.004326</v>
      </c>
      <c r="F65" s="34">
        <v>9878.623</v>
      </c>
      <c r="G65" s="1">
        <v>0.008118</v>
      </c>
    </row>
    <row r="66" spans="1:7">
      <c r="A66" s="30">
        <v>43808</v>
      </c>
      <c r="B66" s="32" t="s">
        <v>16</v>
      </c>
      <c r="C66" s="36">
        <v>46.94</v>
      </c>
      <c r="D66" s="32">
        <v>2914.4775</v>
      </c>
      <c r="E66" s="1">
        <v>0.000846</v>
      </c>
      <c r="F66" s="34">
        <v>9876.269</v>
      </c>
      <c r="G66" s="1">
        <v>-0.00023</v>
      </c>
    </row>
  </sheetData>
  <conditionalFormatting sqref="F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$1:B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$1:D$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$1:E$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$1:F$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$1:G$104857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26 D51:D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20 E22:E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22 F24:F43 F47:F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43 F47:F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I7" sqref="I7"/>
    </sheetView>
  </sheetViews>
  <sheetFormatPr defaultColWidth="9" defaultRowHeight="16.5" outlineLevelRow="4" outlineLevelCol="5"/>
  <cols>
    <col min="1" max="1" width="11.4533333333333" style="3" customWidth="1"/>
    <col min="2" max="4" width="10.0866666666667" style="3" customWidth="1"/>
    <col min="5" max="5" width="9.90666666666667" style="3" customWidth="1"/>
    <col min="6" max="6" width="9.90666666666667" style="1" customWidth="1"/>
    <col min="7" max="16384" width="8.72666666666667" style="3"/>
  </cols>
  <sheetData>
    <row r="1" spans="1:6">
      <c r="A1" s="29" t="s">
        <v>0</v>
      </c>
      <c r="B1" s="29" t="s">
        <v>17</v>
      </c>
      <c r="C1" s="29" t="s">
        <v>18</v>
      </c>
      <c r="D1" s="29" t="s">
        <v>19</v>
      </c>
      <c r="E1" s="29" t="s">
        <v>20</v>
      </c>
      <c r="F1" s="31" t="s">
        <v>21</v>
      </c>
    </row>
    <row r="2" spans="1:6">
      <c r="A2" s="30">
        <v>43803</v>
      </c>
      <c r="B2" s="3">
        <v>355</v>
      </c>
      <c r="C2" s="3">
        <v>1548</v>
      </c>
      <c r="D2" s="3">
        <v>2182</v>
      </c>
      <c r="E2" s="3">
        <f>C2+D2</f>
        <v>3730</v>
      </c>
      <c r="F2" s="1">
        <f>B2/E2</f>
        <v>0.0951742627345844</v>
      </c>
    </row>
    <row r="3" spans="1:6">
      <c r="A3" s="30">
        <v>43804</v>
      </c>
      <c r="B3" s="3">
        <v>357</v>
      </c>
      <c r="C3" s="3">
        <v>1549</v>
      </c>
      <c r="D3" s="3">
        <v>2182</v>
      </c>
      <c r="E3" s="3">
        <f>C3+D3</f>
        <v>3731</v>
      </c>
      <c r="F3" s="1">
        <f>B3/E3</f>
        <v>0.0956848030018762</v>
      </c>
    </row>
    <row r="4" spans="1:6">
      <c r="A4" s="30">
        <v>43805</v>
      </c>
      <c r="B4" s="3">
        <v>351</v>
      </c>
      <c r="C4" s="3">
        <v>1550</v>
      </c>
      <c r="D4" s="3">
        <v>2183</v>
      </c>
      <c r="E4" s="3">
        <f>C4+D4</f>
        <v>3733</v>
      </c>
      <c r="F4" s="1">
        <f>B4/E4</f>
        <v>0.0940262523439593</v>
      </c>
    </row>
    <row r="5" spans="1:6">
      <c r="A5" s="30">
        <v>43808</v>
      </c>
      <c r="B5" s="3">
        <v>345</v>
      </c>
      <c r="C5" s="3">
        <v>1551</v>
      </c>
      <c r="D5" s="3">
        <v>2183</v>
      </c>
      <c r="E5" s="3">
        <f>C5+D5</f>
        <v>3734</v>
      </c>
      <c r="F5" s="1">
        <f>B5/E5</f>
        <v>0.0923942153186931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N62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G4" sqref="G4:G9"/>
    </sheetView>
  </sheetViews>
  <sheetFormatPr defaultColWidth="9" defaultRowHeight="16.5"/>
  <cols>
    <col min="1" max="1" width="12.4533333333333" style="10" customWidth="1"/>
    <col min="2" max="2" width="15.9066666666667" style="11" customWidth="1"/>
    <col min="3" max="3" width="18.6333333333333" style="11" customWidth="1"/>
    <col min="4" max="4" width="10.9066666666667" style="12" customWidth="1"/>
    <col min="5" max="5" width="11.4533333333333" style="11" customWidth="1"/>
    <col min="6" max="6" width="15.9066666666667" style="11" customWidth="1"/>
    <col min="7" max="7" width="12.4533333333333" style="12" customWidth="1"/>
    <col min="8" max="8" width="13.8133333333333" style="12" customWidth="1"/>
    <col min="9" max="9" width="17.18" style="10" customWidth="1"/>
    <col min="10" max="10" width="14.6333333333333" style="13" customWidth="1"/>
    <col min="11" max="11" width="16.54" style="14" customWidth="1"/>
    <col min="12" max="12" width="15.36" style="13" customWidth="1"/>
    <col min="13" max="13" width="13.7266666666667" style="10" customWidth="1"/>
    <col min="14" max="14" width="13.8133333333333" style="10" customWidth="1"/>
    <col min="15" max="16384" width="8.72666666666667" style="10"/>
  </cols>
  <sheetData>
    <row r="1" spans="2:12">
      <c r="B1" s="15" t="s">
        <v>22</v>
      </c>
      <c r="C1" s="15"/>
      <c r="D1" s="15"/>
      <c r="E1" s="20" t="s">
        <v>23</v>
      </c>
      <c r="F1" s="20"/>
      <c r="G1" s="20"/>
      <c r="H1" s="20"/>
      <c r="I1" s="24" t="s">
        <v>24</v>
      </c>
      <c r="J1" s="3"/>
      <c r="K1" s="3"/>
      <c r="L1" s="3"/>
    </row>
    <row r="2" s="3" customFormat="1" spans="1:13">
      <c r="A2" s="3" t="s">
        <v>25</v>
      </c>
      <c r="B2" s="16" t="s">
        <v>26</v>
      </c>
      <c r="C2" s="16" t="s">
        <v>27</v>
      </c>
      <c r="D2" s="17" t="s">
        <v>28</v>
      </c>
      <c r="E2" s="21" t="s">
        <v>29</v>
      </c>
      <c r="F2" s="21" t="s">
        <v>30</v>
      </c>
      <c r="G2" s="22" t="s">
        <v>28</v>
      </c>
      <c r="H2" s="22" t="s">
        <v>31</v>
      </c>
      <c r="I2" s="3" t="s">
        <v>32</v>
      </c>
      <c r="J2" s="25" t="s">
        <v>33</v>
      </c>
      <c r="K2" s="1" t="s">
        <v>34</v>
      </c>
      <c r="L2" s="1" t="s">
        <v>31</v>
      </c>
      <c r="M2" s="27"/>
    </row>
    <row r="3" s="9" customFormat="1" spans="1:13">
      <c r="A3" s="9" t="s">
        <v>3</v>
      </c>
      <c r="B3" s="18">
        <v>998.23</v>
      </c>
      <c r="C3" s="18">
        <v>6124.04</v>
      </c>
      <c r="D3" s="19">
        <f t="shared" ref="D3:D12" si="0">C3/B3</f>
        <v>6.13489877082436</v>
      </c>
      <c r="E3" s="18">
        <v>1849.65</v>
      </c>
      <c r="F3" s="18">
        <v>5178.19</v>
      </c>
      <c r="G3" s="19">
        <f t="shared" ref="G3:G23" si="1">F3/E3</f>
        <v>2.79955126645582</v>
      </c>
      <c r="H3" s="23">
        <f t="shared" ref="H3:H12" si="2">-(C3-E3)/C3</f>
        <v>-0.697968987792372</v>
      </c>
      <c r="I3" s="9">
        <v>2440.91</v>
      </c>
      <c r="J3" s="26"/>
      <c r="K3" s="7"/>
      <c r="L3" s="6">
        <f>-(F3-I3)/F3</f>
        <v>-0.528617142283307</v>
      </c>
      <c r="M3" s="28"/>
    </row>
    <row r="4" s="9" customFormat="1" spans="1:13">
      <c r="A4" s="9" t="s">
        <v>5</v>
      </c>
      <c r="B4" s="18">
        <v>2590.53</v>
      </c>
      <c r="C4" s="18">
        <v>19600.03</v>
      </c>
      <c r="D4" s="19">
        <f t="shared" si="0"/>
        <v>7.56603088943189</v>
      </c>
      <c r="E4" s="18">
        <v>6959.25</v>
      </c>
      <c r="F4" s="18">
        <v>18211.76</v>
      </c>
      <c r="G4" s="19">
        <f t="shared" si="1"/>
        <v>2.61691417897043</v>
      </c>
      <c r="H4" s="23">
        <f t="shared" si="2"/>
        <v>-0.644936767953927</v>
      </c>
      <c r="I4" s="9">
        <v>7011.33</v>
      </c>
      <c r="J4" s="26"/>
      <c r="K4" s="7"/>
      <c r="L4" s="6">
        <f t="shared" ref="L4:L23" si="3">-(F4-I4)/F4</f>
        <v>-0.615010850132003</v>
      </c>
      <c r="M4" s="28"/>
    </row>
    <row r="5" s="3" customFormat="1" spans="1:14">
      <c r="A5" s="3" t="s">
        <v>35</v>
      </c>
      <c r="B5" s="16">
        <v>693.53</v>
      </c>
      <c r="C5" s="16">
        <v>4772.93</v>
      </c>
      <c r="D5" s="19">
        <f t="shared" si="0"/>
        <v>6.88208152495206</v>
      </c>
      <c r="E5" s="21">
        <v>1402.18</v>
      </c>
      <c r="F5" s="21">
        <v>3494.82</v>
      </c>
      <c r="G5" s="19">
        <f t="shared" si="1"/>
        <v>2.49241894763868</v>
      </c>
      <c r="H5" s="23">
        <f t="shared" si="2"/>
        <v>-0.706222383315909</v>
      </c>
      <c r="I5" s="3">
        <v>2293.1</v>
      </c>
      <c r="J5" s="26"/>
      <c r="K5" s="7"/>
      <c r="L5" s="6">
        <f t="shared" si="3"/>
        <v>-0.343857480499711</v>
      </c>
      <c r="M5" s="28"/>
      <c r="N5" s="9"/>
    </row>
    <row r="6" s="3" customFormat="1" spans="1:14">
      <c r="A6" s="3" t="s">
        <v>36</v>
      </c>
      <c r="B6" s="16">
        <v>807.78</v>
      </c>
      <c r="C6" s="16">
        <v>5891.72</v>
      </c>
      <c r="D6" s="19">
        <f t="shared" si="0"/>
        <v>7.29371858674392</v>
      </c>
      <c r="E6" s="21">
        <v>2023.17</v>
      </c>
      <c r="F6" s="21">
        <v>5380.43</v>
      </c>
      <c r="G6" s="19">
        <f t="shared" si="1"/>
        <v>2.65940578399245</v>
      </c>
      <c r="H6" s="23">
        <f t="shared" si="2"/>
        <v>-0.65660791755209</v>
      </c>
      <c r="I6" s="3">
        <v>3010.65</v>
      </c>
      <c r="J6" s="26"/>
      <c r="K6" s="7"/>
      <c r="L6" s="6">
        <f t="shared" si="3"/>
        <v>-0.440444351102049</v>
      </c>
      <c r="M6" s="28"/>
      <c r="N6" s="9"/>
    </row>
    <row r="7" s="3" customFormat="1" spans="1:14">
      <c r="A7" s="3" t="s">
        <v>37</v>
      </c>
      <c r="B7" s="16">
        <v>939.54</v>
      </c>
      <c r="C7" s="16">
        <v>5975.88</v>
      </c>
      <c r="D7" s="19">
        <f t="shared" si="0"/>
        <v>6.36043170061945</v>
      </c>
      <c r="E7" s="21">
        <v>2329.89</v>
      </c>
      <c r="F7" s="21">
        <v>6015.72</v>
      </c>
      <c r="G7" s="19">
        <f t="shared" si="1"/>
        <v>2.58197597311461</v>
      </c>
      <c r="H7" s="23">
        <f t="shared" si="2"/>
        <v>-0.610117673045643</v>
      </c>
      <c r="I7" s="3">
        <v>2902.32</v>
      </c>
      <c r="J7" s="26"/>
      <c r="K7" s="7"/>
      <c r="L7" s="6">
        <f t="shared" si="3"/>
        <v>-0.517544034629271</v>
      </c>
      <c r="M7" s="28"/>
      <c r="N7" s="9"/>
    </row>
    <row r="8" s="3" customFormat="1" spans="1:14">
      <c r="A8" s="3" t="s">
        <v>38</v>
      </c>
      <c r="B8" s="16">
        <v>1005.74</v>
      </c>
      <c r="C8" s="16">
        <v>6172.28</v>
      </c>
      <c r="D8" s="19">
        <f t="shared" si="0"/>
        <v>6.13705331397777</v>
      </c>
      <c r="E8" s="21">
        <v>1897.18</v>
      </c>
      <c r="F8" s="21">
        <v>4807.69</v>
      </c>
      <c r="G8" s="19">
        <f t="shared" si="1"/>
        <v>2.53412433190314</v>
      </c>
      <c r="H8" s="23">
        <f t="shared" si="2"/>
        <v>-0.692628979890737</v>
      </c>
      <c r="I8" s="3">
        <v>3114.04</v>
      </c>
      <c r="J8" s="26"/>
      <c r="K8" s="7"/>
      <c r="L8" s="6">
        <f t="shared" si="3"/>
        <v>-0.352279369094097</v>
      </c>
      <c r="M8" s="28"/>
      <c r="N8" s="9"/>
    </row>
    <row r="9" s="9" customFormat="1" spans="1:13">
      <c r="A9" s="9" t="s">
        <v>39</v>
      </c>
      <c r="B9" s="18">
        <v>792.43</v>
      </c>
      <c r="C9" s="18">
        <v>5702.46</v>
      </c>
      <c r="D9" s="19">
        <f t="shared" si="0"/>
        <v>7.19616874676628</v>
      </c>
      <c r="E9" s="18">
        <v>2004.13</v>
      </c>
      <c r="F9" s="18">
        <v>6267.35</v>
      </c>
      <c r="G9" s="19">
        <f t="shared" si="1"/>
        <v>3.12721729628318</v>
      </c>
      <c r="H9" s="23">
        <f t="shared" si="2"/>
        <v>-0.648549924067858</v>
      </c>
      <c r="I9" s="9">
        <v>3613.09</v>
      </c>
      <c r="J9" s="26"/>
      <c r="K9" s="7"/>
      <c r="L9" s="6">
        <f t="shared" si="3"/>
        <v>-0.423505947489768</v>
      </c>
      <c r="M9" s="28"/>
    </row>
    <row r="10" s="9" customFormat="1" spans="1:13">
      <c r="A10" s="9" t="s">
        <v>40</v>
      </c>
      <c r="B10" s="18">
        <v>692.7</v>
      </c>
      <c r="C10" s="18">
        <v>5495.39</v>
      </c>
      <c r="D10" s="19">
        <f t="shared" si="0"/>
        <v>7.93329002454165</v>
      </c>
      <c r="E10" s="18">
        <v>2704.37</v>
      </c>
      <c r="F10" s="18">
        <v>11616.38</v>
      </c>
      <c r="G10" s="19">
        <f t="shared" si="1"/>
        <v>4.29541076110148</v>
      </c>
      <c r="H10" s="23">
        <f t="shared" si="2"/>
        <v>-0.50788388085286</v>
      </c>
      <c r="I10" s="9">
        <v>3948.56</v>
      </c>
      <c r="J10" s="26"/>
      <c r="K10" s="7"/>
      <c r="L10" s="6">
        <f t="shared" si="3"/>
        <v>-0.660086877323228</v>
      </c>
      <c r="M10" s="28"/>
    </row>
    <row r="11" s="9" customFormat="1" spans="1:13">
      <c r="A11" s="9" t="s">
        <v>41</v>
      </c>
      <c r="B11" s="18">
        <v>663.35</v>
      </c>
      <c r="C11" s="18">
        <v>5009.84</v>
      </c>
      <c r="D11" s="19">
        <f t="shared" si="0"/>
        <v>7.55233285595839</v>
      </c>
      <c r="E11" s="18">
        <v>2798.27</v>
      </c>
      <c r="F11" s="18">
        <v>15086.44</v>
      </c>
      <c r="G11" s="19">
        <f t="shared" si="1"/>
        <v>5.39134536695887</v>
      </c>
      <c r="H11" s="23">
        <f t="shared" si="2"/>
        <v>-0.441445235775993</v>
      </c>
      <c r="I11" s="9">
        <v>4066.27</v>
      </c>
      <c r="J11" s="26"/>
      <c r="K11" s="7"/>
      <c r="L11" s="6">
        <f t="shared" si="3"/>
        <v>-0.730468553217326</v>
      </c>
      <c r="M11" s="28"/>
    </row>
    <row r="12" s="9" customFormat="1" spans="1:13">
      <c r="A12" s="9" t="s">
        <v>42</v>
      </c>
      <c r="B12" s="18">
        <v>1377.72</v>
      </c>
      <c r="C12" s="18">
        <v>6633.12</v>
      </c>
      <c r="D12" s="19">
        <f t="shared" si="0"/>
        <v>4.81456319135964</v>
      </c>
      <c r="E12" s="18">
        <v>3557.36</v>
      </c>
      <c r="F12" s="18">
        <v>12084.3</v>
      </c>
      <c r="G12" s="19">
        <f t="shared" si="1"/>
        <v>3.39698540490701</v>
      </c>
      <c r="H12" s="23">
        <f t="shared" si="2"/>
        <v>-0.463697324939093</v>
      </c>
      <c r="I12" s="9">
        <v>4527.95</v>
      </c>
      <c r="J12" s="26"/>
      <c r="K12" s="7"/>
      <c r="L12" s="6">
        <f t="shared" si="3"/>
        <v>-0.62530307920194</v>
      </c>
      <c r="M12" s="28"/>
    </row>
    <row r="13" s="9" customFormat="1" spans="1:13">
      <c r="A13" s="9" t="s">
        <v>43</v>
      </c>
      <c r="B13" s="18">
        <v>847.28</v>
      </c>
      <c r="C13" s="18">
        <v>7380.09</v>
      </c>
      <c r="D13" s="19">
        <f t="shared" ref="D13:D18" si="4">C13/B13</f>
        <v>8.71033188556321</v>
      </c>
      <c r="E13" s="18">
        <v>4737.5</v>
      </c>
      <c r="F13" s="18">
        <v>11206.96</v>
      </c>
      <c r="G13" s="19">
        <f t="shared" si="1"/>
        <v>2.36558522427441</v>
      </c>
      <c r="H13" s="23">
        <f t="shared" ref="H13:H18" si="5">-(C13-E13)/C13</f>
        <v>-0.358070159036001</v>
      </c>
      <c r="I13" s="9">
        <v>9183.74</v>
      </c>
      <c r="J13" s="26"/>
      <c r="K13" s="7"/>
      <c r="L13" s="6">
        <f t="shared" si="3"/>
        <v>-0.18053245483164</v>
      </c>
      <c r="M13" s="28"/>
    </row>
    <row r="14" s="3" customFormat="1" spans="1:14">
      <c r="A14" s="3" t="s">
        <v>44</v>
      </c>
      <c r="B14" s="16">
        <v>936.66</v>
      </c>
      <c r="C14" s="16">
        <v>8512.03</v>
      </c>
      <c r="D14" s="19">
        <f t="shared" si="4"/>
        <v>9.08764119317575</v>
      </c>
      <c r="E14" s="21">
        <v>3083.44</v>
      </c>
      <c r="F14" s="21">
        <v>7395.89</v>
      </c>
      <c r="G14" s="19">
        <f t="shared" si="1"/>
        <v>2.39858404898425</v>
      </c>
      <c r="H14" s="23">
        <f t="shared" si="5"/>
        <v>-0.63775503610772</v>
      </c>
      <c r="I14" s="3">
        <v>5564.16</v>
      </c>
      <c r="J14" s="26"/>
      <c r="K14" s="7"/>
      <c r="L14" s="6">
        <f t="shared" si="3"/>
        <v>-0.247668637581143</v>
      </c>
      <c r="M14" s="28"/>
      <c r="N14" s="9"/>
    </row>
    <row r="15" s="9" customFormat="1" spans="1:13">
      <c r="A15" s="9" t="s">
        <v>45</v>
      </c>
      <c r="B15" s="18">
        <v>760.84</v>
      </c>
      <c r="C15" s="18">
        <v>5093.4</v>
      </c>
      <c r="D15" s="19">
        <f t="shared" si="4"/>
        <v>6.69444298407024</v>
      </c>
      <c r="E15" s="18">
        <v>4051.95</v>
      </c>
      <c r="F15" s="18">
        <v>15510.69</v>
      </c>
      <c r="G15" s="19">
        <f t="shared" si="1"/>
        <v>3.8279569096361</v>
      </c>
      <c r="H15" s="23">
        <f t="shared" si="5"/>
        <v>-0.204470491223937</v>
      </c>
      <c r="I15" s="9">
        <v>6991.28</v>
      </c>
      <c r="J15" s="26"/>
      <c r="K15" s="7"/>
      <c r="L15" s="6">
        <f t="shared" si="3"/>
        <v>-0.54926054224538</v>
      </c>
      <c r="M15" s="28"/>
    </row>
    <row r="16" s="9" customFormat="1" spans="1:13">
      <c r="A16" s="9" t="s">
        <v>46</v>
      </c>
      <c r="B16" s="18">
        <v>735.88</v>
      </c>
      <c r="C16" s="18">
        <v>5341.03</v>
      </c>
      <c r="D16" s="19">
        <f t="shared" si="4"/>
        <v>7.2580176115671</v>
      </c>
      <c r="E16" s="18">
        <v>3111.73</v>
      </c>
      <c r="F16" s="18">
        <v>13605.91</v>
      </c>
      <c r="G16" s="19">
        <f t="shared" si="1"/>
        <v>4.3724584073811</v>
      </c>
      <c r="H16" s="23">
        <f t="shared" si="5"/>
        <v>-0.417391402032941</v>
      </c>
      <c r="I16" s="9">
        <v>5831.63</v>
      </c>
      <c r="J16" s="26"/>
      <c r="K16" s="7"/>
      <c r="L16" s="6">
        <f t="shared" si="3"/>
        <v>-0.571389932757162</v>
      </c>
      <c r="M16" s="28"/>
    </row>
    <row r="17" s="9" customFormat="1" spans="1:13">
      <c r="A17" s="9" t="s">
        <v>47</v>
      </c>
      <c r="B17" s="18">
        <v>754.94</v>
      </c>
      <c r="C17" s="18">
        <v>8278.43</v>
      </c>
      <c r="D17" s="19">
        <f t="shared" si="4"/>
        <v>10.9656793917397</v>
      </c>
      <c r="E17" s="18">
        <v>3425.93</v>
      </c>
      <c r="F17" s="18">
        <v>22063.28</v>
      </c>
      <c r="G17" s="19">
        <f t="shared" si="1"/>
        <v>6.44008488206122</v>
      </c>
      <c r="H17" s="23">
        <f t="shared" si="5"/>
        <v>-0.586161868856776</v>
      </c>
      <c r="I17" s="9">
        <v>6143.62</v>
      </c>
      <c r="J17" s="26"/>
      <c r="K17" s="7"/>
      <c r="L17" s="6">
        <f t="shared" si="3"/>
        <v>-0.721545481904776</v>
      </c>
      <c r="M17" s="28"/>
    </row>
    <row r="18" s="9" customFormat="1" spans="1:13">
      <c r="A18" s="9" t="s">
        <v>48</v>
      </c>
      <c r="B18" s="18">
        <v>645.65</v>
      </c>
      <c r="C18" s="18">
        <v>3421.65</v>
      </c>
      <c r="D18" s="19">
        <f t="shared" si="4"/>
        <v>5.2995430961047</v>
      </c>
      <c r="E18" s="18">
        <v>1798.04</v>
      </c>
      <c r="F18" s="18">
        <v>12082.88</v>
      </c>
      <c r="G18" s="19">
        <f t="shared" si="1"/>
        <v>6.72002847545105</v>
      </c>
      <c r="H18" s="23">
        <f t="shared" si="5"/>
        <v>-0.474510835415662</v>
      </c>
      <c r="I18" s="9">
        <v>3558.65</v>
      </c>
      <c r="J18" s="26"/>
      <c r="K18" s="7"/>
      <c r="L18" s="6">
        <f t="shared" si="3"/>
        <v>-0.705479984904261</v>
      </c>
      <c r="M18" s="28"/>
    </row>
    <row r="19" s="9" customFormat="1" spans="1:13">
      <c r="A19" s="9" t="s">
        <v>49</v>
      </c>
      <c r="B19" s="18" t="s">
        <v>50</v>
      </c>
      <c r="C19" s="18" t="s">
        <v>50</v>
      </c>
      <c r="D19" s="19" t="s">
        <v>51</v>
      </c>
      <c r="E19" s="18">
        <v>644.71</v>
      </c>
      <c r="F19" s="18">
        <v>4329.27</v>
      </c>
      <c r="G19" s="19">
        <f t="shared" si="1"/>
        <v>6.71506568844907</v>
      </c>
      <c r="H19" s="23" t="s">
        <v>51</v>
      </c>
      <c r="I19" s="9">
        <v>1239.01</v>
      </c>
      <c r="J19" s="26"/>
      <c r="K19" s="7"/>
      <c r="L19" s="6">
        <f t="shared" si="3"/>
        <v>-0.71380625371021</v>
      </c>
      <c r="M19" s="28"/>
    </row>
    <row r="20" s="9" customFormat="1" spans="1:13">
      <c r="A20" s="9" t="s">
        <v>52</v>
      </c>
      <c r="B20" s="18" t="s">
        <v>50</v>
      </c>
      <c r="C20" s="18" t="s">
        <v>50</v>
      </c>
      <c r="D20" s="19" t="s">
        <v>51</v>
      </c>
      <c r="E20" s="18">
        <v>2118.6</v>
      </c>
      <c r="F20" s="18">
        <v>9441.03</v>
      </c>
      <c r="G20" s="19">
        <f t="shared" si="1"/>
        <v>4.45625885018408</v>
      </c>
      <c r="H20" s="23" t="s">
        <v>51</v>
      </c>
      <c r="I20" s="9">
        <v>2888.64</v>
      </c>
      <c r="J20" s="26"/>
      <c r="K20" s="7"/>
      <c r="L20" s="6">
        <f t="shared" si="3"/>
        <v>-0.694033384069323</v>
      </c>
      <c r="M20" s="28"/>
    </row>
    <row r="21" s="9" customFormat="1" spans="1:13">
      <c r="A21" s="9" t="s">
        <v>53</v>
      </c>
      <c r="B21" s="18" t="s">
        <v>51</v>
      </c>
      <c r="C21" s="18" t="s">
        <v>51</v>
      </c>
      <c r="D21" s="19" t="s">
        <v>51</v>
      </c>
      <c r="E21" s="18">
        <v>640.89</v>
      </c>
      <c r="F21" s="18">
        <v>4741.84</v>
      </c>
      <c r="G21" s="19">
        <f t="shared" si="1"/>
        <v>7.39883599369627</v>
      </c>
      <c r="H21" s="23" t="s">
        <v>51</v>
      </c>
      <c r="I21" s="9">
        <v>1027.23</v>
      </c>
      <c r="J21" s="26"/>
      <c r="K21" s="7"/>
      <c r="L21" s="6">
        <f t="shared" si="3"/>
        <v>-0.783368903210568</v>
      </c>
      <c r="M21" s="28"/>
    </row>
    <row r="22" s="9" customFormat="1" spans="1:13">
      <c r="A22" s="9" t="s">
        <v>54</v>
      </c>
      <c r="B22" s="18" t="s">
        <v>50</v>
      </c>
      <c r="C22" s="18" t="s">
        <v>50</v>
      </c>
      <c r="D22" s="19" t="s">
        <v>51</v>
      </c>
      <c r="E22" s="18">
        <v>741.17</v>
      </c>
      <c r="F22" s="18">
        <v>3211.26</v>
      </c>
      <c r="G22" s="19">
        <f t="shared" si="1"/>
        <v>4.33269020602561</v>
      </c>
      <c r="H22" s="23" t="s">
        <v>51</v>
      </c>
      <c r="I22" s="9">
        <v>969.65</v>
      </c>
      <c r="J22" s="26"/>
      <c r="K22" s="7"/>
      <c r="L22" s="6">
        <f t="shared" si="3"/>
        <v>-0.698046872567154</v>
      </c>
      <c r="M22" s="28"/>
    </row>
    <row r="23" s="9" customFormat="1" spans="1:13">
      <c r="A23" s="9" t="s">
        <v>55</v>
      </c>
      <c r="B23" s="18" t="s">
        <v>50</v>
      </c>
      <c r="C23" s="18" t="s">
        <v>50</v>
      </c>
      <c r="D23" s="19" t="s">
        <v>50</v>
      </c>
      <c r="E23" s="18">
        <v>585.44</v>
      </c>
      <c r="F23" s="18">
        <v>4037.96</v>
      </c>
      <c r="G23" s="19">
        <f t="shared" si="1"/>
        <v>6.89730800765236</v>
      </c>
      <c r="H23" s="23" t="s">
        <v>51</v>
      </c>
      <c r="I23" s="9">
        <v>1184.91</v>
      </c>
      <c r="J23" s="26"/>
      <c r="K23" s="7"/>
      <c r="L23" s="6">
        <f t="shared" si="3"/>
        <v>-0.706557271493526</v>
      </c>
      <c r="M23" s="28"/>
    </row>
    <row r="24" s="3" customFormat="1" spans="2:12">
      <c r="B24" s="16"/>
      <c r="C24" s="16"/>
      <c r="D24" s="17"/>
      <c r="E24" s="16"/>
      <c r="F24" s="16"/>
      <c r="G24" s="17"/>
      <c r="H24" s="17"/>
      <c r="J24" s="1"/>
      <c r="L24" s="1"/>
    </row>
    <row r="25" s="3" customFormat="1" spans="2:12">
      <c r="B25" s="16"/>
      <c r="C25" s="16"/>
      <c r="D25" s="17"/>
      <c r="E25" s="16"/>
      <c r="F25" s="16"/>
      <c r="G25" s="16"/>
      <c r="H25" s="17"/>
      <c r="J25" s="1"/>
      <c r="L25" s="1"/>
    </row>
    <row r="26" s="3" customFormat="1" spans="2:12">
      <c r="B26" s="16"/>
      <c r="C26" s="16"/>
      <c r="D26" s="17"/>
      <c r="E26" s="16"/>
      <c r="F26" s="16"/>
      <c r="G26" s="16"/>
      <c r="H26" s="17"/>
      <c r="J26" s="17"/>
      <c r="L26" s="1"/>
    </row>
    <row r="27" s="3" customFormat="1" spans="2:12">
      <c r="B27" s="16"/>
      <c r="C27" s="16"/>
      <c r="D27" s="17"/>
      <c r="E27" s="16"/>
      <c r="F27" s="16"/>
      <c r="G27" s="16"/>
      <c r="H27" s="17"/>
      <c r="J27" s="1"/>
      <c r="L27" s="1"/>
    </row>
    <row r="28" s="3" customFormat="1" spans="2:12">
      <c r="B28" s="16"/>
      <c r="C28" s="16"/>
      <c r="D28" s="17"/>
      <c r="E28" s="16"/>
      <c r="F28" s="16"/>
      <c r="G28" s="16"/>
      <c r="H28" s="17"/>
      <c r="J28" s="1"/>
      <c r="L28" s="1"/>
    </row>
    <row r="29" s="3" customFormat="1" spans="2:12">
      <c r="B29" s="16"/>
      <c r="C29" s="16"/>
      <c r="D29" s="17"/>
      <c r="E29" s="16"/>
      <c r="F29" s="16"/>
      <c r="G29" s="16"/>
      <c r="H29" s="17"/>
      <c r="J29" s="1"/>
      <c r="L29" s="1"/>
    </row>
    <row r="30" spans="5:14">
      <c r="E30" s="16"/>
      <c r="F30" s="16"/>
      <c r="H30" s="17"/>
      <c r="I30" s="3"/>
      <c r="J30" s="1"/>
      <c r="L30" s="1"/>
      <c r="M30" s="3"/>
      <c r="N30" s="3"/>
    </row>
    <row r="31" spans="5:14">
      <c r="E31" s="16"/>
      <c r="F31" s="16"/>
      <c r="H31" s="17"/>
      <c r="I31" s="3"/>
      <c r="J31" s="1"/>
      <c r="L31" s="1"/>
      <c r="M31" s="3"/>
      <c r="N31" s="3"/>
    </row>
    <row r="32" spans="5:14">
      <c r="E32" s="16"/>
      <c r="F32" s="16"/>
      <c r="H32" s="17"/>
      <c r="I32" s="3"/>
      <c r="J32" s="1"/>
      <c r="L32" s="1"/>
      <c r="M32" s="3"/>
      <c r="N32" s="3"/>
    </row>
    <row r="33" spans="5:14">
      <c r="E33" s="16"/>
      <c r="F33" s="16"/>
      <c r="H33" s="17"/>
      <c r="I33" s="3"/>
      <c r="J33" s="1"/>
      <c r="L33" s="1"/>
      <c r="M33" s="3"/>
      <c r="N33" s="3"/>
    </row>
    <row r="34" spans="5:14">
      <c r="E34" s="16"/>
      <c r="F34" s="16"/>
      <c r="H34" s="17"/>
      <c r="I34" s="3"/>
      <c r="J34" s="1"/>
      <c r="L34" s="1"/>
      <c r="M34" s="3"/>
      <c r="N34" s="3"/>
    </row>
    <row r="35" spans="5:14">
      <c r="E35" s="16"/>
      <c r="F35" s="16"/>
      <c r="H35" s="17"/>
      <c r="I35" s="3"/>
      <c r="J35" s="1"/>
      <c r="L35" s="1"/>
      <c r="M35" s="3"/>
      <c r="N35" s="3"/>
    </row>
    <row r="36" spans="5:14">
      <c r="E36" s="16"/>
      <c r="F36" s="16"/>
      <c r="H36" s="17"/>
      <c r="I36" s="3"/>
      <c r="J36" s="1"/>
      <c r="L36" s="1"/>
      <c r="M36" s="3"/>
      <c r="N36" s="3"/>
    </row>
    <row r="52" spans="1:10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>
      <c r="A53" s="3"/>
      <c r="B53" s="3"/>
      <c r="C53" s="17"/>
      <c r="D53" s="17"/>
      <c r="E53" s="17"/>
      <c r="F53" s="16"/>
      <c r="G53" s="16"/>
      <c r="H53" s="16"/>
      <c r="I53" s="1"/>
      <c r="J53" s="1"/>
    </row>
    <row r="54" spans="1:10">
      <c r="A54" s="3"/>
      <c r="B54" s="3"/>
      <c r="C54" s="17"/>
      <c r="D54" s="17"/>
      <c r="E54" s="17"/>
      <c r="F54" s="16"/>
      <c r="G54" s="16"/>
      <c r="H54" s="16"/>
      <c r="I54" s="1"/>
      <c r="J54" s="1"/>
    </row>
    <row r="55" spans="1:10">
      <c r="A55" s="3"/>
      <c r="B55" s="3"/>
      <c r="C55" s="17"/>
      <c r="D55" s="17"/>
      <c r="E55" s="17"/>
      <c r="F55" s="16"/>
      <c r="G55" s="16"/>
      <c r="H55" s="16"/>
      <c r="I55" s="1"/>
      <c r="J55" s="1"/>
    </row>
    <row r="56" spans="1:10">
      <c r="A56" s="3"/>
      <c r="B56" s="3"/>
      <c r="C56" s="17"/>
      <c r="D56" s="17"/>
      <c r="E56" s="17"/>
      <c r="F56" s="16"/>
      <c r="G56" s="16"/>
      <c r="H56" s="16"/>
      <c r="I56" s="1"/>
      <c r="J56" s="1"/>
    </row>
    <row r="57" spans="1:10">
      <c r="A57" s="3"/>
      <c r="B57" s="3"/>
      <c r="C57" s="17"/>
      <c r="D57" s="17"/>
      <c r="E57" s="17"/>
      <c r="F57" s="16"/>
      <c r="G57" s="16"/>
      <c r="H57" s="16"/>
      <c r="I57" s="1"/>
      <c r="J57" s="1"/>
    </row>
    <row r="58" spans="1:10">
      <c r="A58" s="3"/>
      <c r="B58" s="3"/>
      <c r="C58" s="17"/>
      <c r="D58" s="17"/>
      <c r="E58" s="17"/>
      <c r="F58" s="16"/>
      <c r="G58" s="16"/>
      <c r="H58" s="16"/>
      <c r="I58" s="1"/>
      <c r="J58" s="1"/>
    </row>
    <row r="59" spans="1:10">
      <c r="A59" s="3"/>
      <c r="B59" s="3"/>
      <c r="C59" s="17"/>
      <c r="D59" s="17"/>
      <c r="E59" s="17"/>
      <c r="F59" s="16"/>
      <c r="G59" s="16"/>
      <c r="H59" s="16"/>
      <c r="I59" s="1"/>
      <c r="J59" s="1"/>
    </row>
    <row r="60" spans="1:10">
      <c r="A60" s="3"/>
      <c r="B60" s="3"/>
      <c r="C60" s="17"/>
      <c r="D60" s="17"/>
      <c r="E60" s="17"/>
      <c r="F60" s="16"/>
      <c r="G60" s="16"/>
      <c r="H60" s="16"/>
      <c r="I60" s="1"/>
      <c r="J60" s="1"/>
    </row>
    <row r="61" spans="1:10">
      <c r="A61" s="3"/>
      <c r="B61" s="3"/>
      <c r="C61" s="17"/>
      <c r="D61" s="17"/>
      <c r="E61" s="17"/>
      <c r="F61" s="16"/>
      <c r="G61" s="16"/>
      <c r="H61" s="16"/>
      <c r="I61" s="1"/>
      <c r="J61" s="1"/>
    </row>
    <row r="62" spans="1:10">
      <c r="A62" s="3"/>
      <c r="B62" s="3"/>
      <c r="C62" s="17"/>
      <c r="D62" s="17"/>
      <c r="E62" s="17"/>
      <c r="F62" s="16"/>
      <c r="G62" s="16"/>
      <c r="H62" s="16"/>
      <c r="I62" s="1"/>
      <c r="J62" s="1"/>
    </row>
  </sheetData>
  <mergeCells count="45">
    <mergeCell ref="B1:D1"/>
    <mergeCell ref="E1:H1"/>
    <mergeCell ref="I1:L1"/>
    <mergeCell ref="A52:E52"/>
    <mergeCell ref="F52:J52"/>
    <mergeCell ref="A53:B53"/>
    <mergeCell ref="C53:E53"/>
    <mergeCell ref="F53:H53"/>
    <mergeCell ref="I53:J53"/>
    <mergeCell ref="A54:B54"/>
    <mergeCell ref="C54:E54"/>
    <mergeCell ref="F54:H54"/>
    <mergeCell ref="I54:J54"/>
    <mergeCell ref="A55:B55"/>
    <mergeCell ref="C55:E55"/>
    <mergeCell ref="F55:H55"/>
    <mergeCell ref="I55:J55"/>
    <mergeCell ref="A56:B56"/>
    <mergeCell ref="C56:E56"/>
    <mergeCell ref="F56:H56"/>
    <mergeCell ref="I56:J56"/>
    <mergeCell ref="A57:B57"/>
    <mergeCell ref="C57:E57"/>
    <mergeCell ref="F57:H57"/>
    <mergeCell ref="I57:J57"/>
    <mergeCell ref="A58:B58"/>
    <mergeCell ref="C58:E58"/>
    <mergeCell ref="F58:H58"/>
    <mergeCell ref="I58:J58"/>
    <mergeCell ref="A59:B59"/>
    <mergeCell ref="C59:E59"/>
    <mergeCell ref="F59:H59"/>
    <mergeCell ref="I59:J59"/>
    <mergeCell ref="A60:B60"/>
    <mergeCell ref="C60:E60"/>
    <mergeCell ref="F60:H60"/>
    <mergeCell ref="I60:J60"/>
    <mergeCell ref="A61:B61"/>
    <mergeCell ref="C61:E61"/>
    <mergeCell ref="F61:H61"/>
    <mergeCell ref="I61:J61"/>
    <mergeCell ref="A62:B62"/>
    <mergeCell ref="C62:E62"/>
    <mergeCell ref="F62:H62"/>
    <mergeCell ref="I62:J62"/>
  </mergeCell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CC00"/>
  </sheetPr>
  <dimension ref="A1:Q48"/>
  <sheetViews>
    <sheetView tabSelected="1" workbookViewId="0">
      <pane ySplit="1" topLeftCell="A2" activePane="bottomLeft" state="frozen"/>
      <selection/>
      <selection pane="bottomLeft" activeCell="A2" sqref="A2:A20"/>
    </sheetView>
  </sheetViews>
  <sheetFormatPr defaultColWidth="9" defaultRowHeight="16.5"/>
  <cols>
    <col min="1" max="1" width="10.9066666666667" style="3" customWidth="1"/>
    <col min="2" max="2" width="10.36" style="3" customWidth="1"/>
    <col min="3" max="3" width="9.81333333333333" style="3" customWidth="1"/>
    <col min="4" max="4" width="9.72666666666667" style="3" customWidth="1"/>
    <col min="5" max="5" width="9.45333333333333" style="3" customWidth="1"/>
    <col min="6" max="6" width="10.0866666666667" style="3" customWidth="1"/>
    <col min="7" max="7" width="9.63333333333333" style="3" customWidth="1"/>
    <col min="8" max="8" width="9.90666666666667" style="3" customWidth="1"/>
    <col min="9" max="9" width="10.54" style="3" customWidth="1"/>
    <col min="10" max="10" width="9.81333333333333" style="3" customWidth="1"/>
    <col min="11" max="11" width="10.18" style="3" customWidth="1"/>
    <col min="12" max="12" width="10.0866666666667" style="3" customWidth="1"/>
    <col min="13" max="13" width="9.08666666666667" style="3" customWidth="1"/>
    <col min="14" max="14" width="9.54" style="3" customWidth="1"/>
    <col min="15" max="15" width="9.08666666666667" style="3" customWidth="1"/>
    <col min="16" max="16384" width="8.72666666666667" style="3"/>
  </cols>
  <sheetData>
    <row r="1" spans="1:12">
      <c r="A1" s="3" t="s">
        <v>56</v>
      </c>
      <c r="B1" s="3">
        <v>2008</v>
      </c>
      <c r="C1" s="3">
        <v>2009</v>
      </c>
      <c r="D1" s="3">
        <v>2010</v>
      </c>
      <c r="E1" s="3">
        <v>2011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  <c r="L1" s="3">
        <v>2018</v>
      </c>
    </row>
    <row r="2" s="1" customFormat="1" spans="1:12">
      <c r="A2" s="1" t="s">
        <v>3</v>
      </c>
      <c r="B2" s="4">
        <v>-0.6539</v>
      </c>
      <c r="C2" s="5">
        <v>0.7998</v>
      </c>
      <c r="D2" s="4">
        <v>-0.1431</v>
      </c>
      <c r="E2" s="4">
        <v>-0.2168</v>
      </c>
      <c r="F2" s="5">
        <v>0.0317</v>
      </c>
      <c r="G2" s="4">
        <v>-0.0675</v>
      </c>
      <c r="H2" s="5">
        <v>0.5287</v>
      </c>
      <c r="I2" s="5">
        <v>0.0941</v>
      </c>
      <c r="J2" s="4">
        <v>-0.1231</v>
      </c>
      <c r="K2" s="5">
        <v>0.0656</v>
      </c>
      <c r="L2" s="4">
        <v>-0.2459</v>
      </c>
    </row>
    <row r="3" s="1" customFormat="1" spans="1:17">
      <c r="A3" s="1" t="s">
        <v>5</v>
      </c>
      <c r="B3" s="4">
        <v>-0.6336</v>
      </c>
      <c r="C3" s="5">
        <v>1.1124</v>
      </c>
      <c r="D3" s="4">
        <v>-0.0906</v>
      </c>
      <c r="E3" s="4">
        <v>-0.2841</v>
      </c>
      <c r="F3" s="5">
        <v>0.0222</v>
      </c>
      <c r="G3" s="4">
        <v>-0.1091</v>
      </c>
      <c r="H3" s="5">
        <v>0.3562</v>
      </c>
      <c r="I3" s="5">
        <v>0.1498</v>
      </c>
      <c r="J3" s="4">
        <v>-0.1964</v>
      </c>
      <c r="K3" s="5">
        <v>0.0847</v>
      </c>
      <c r="L3" s="4">
        <v>-0.3442</v>
      </c>
      <c r="N3" s="8"/>
      <c r="O3" s="8"/>
      <c r="P3" s="8"/>
      <c r="Q3" s="8"/>
    </row>
    <row r="4" s="1" customFormat="1" spans="1:12">
      <c r="A4" s="1" t="s">
        <v>55</v>
      </c>
      <c r="B4" s="1" t="s">
        <v>51</v>
      </c>
      <c r="C4" s="1" t="s">
        <v>51</v>
      </c>
      <c r="D4" s="5">
        <v>0.169</v>
      </c>
      <c r="E4" s="4">
        <v>-0.3588</v>
      </c>
      <c r="F4" s="4">
        <v>-0.0214</v>
      </c>
      <c r="G4" s="5">
        <v>0.8273</v>
      </c>
      <c r="H4" s="5">
        <v>0.1283</v>
      </c>
      <c r="I4" s="5">
        <v>0.8441</v>
      </c>
      <c r="J4" s="4">
        <v>-0.2771</v>
      </c>
      <c r="K4" s="4">
        <v>-0.1068</v>
      </c>
      <c r="L4" s="4">
        <v>-0.2865</v>
      </c>
    </row>
    <row r="5" s="1" customFormat="1" ht="17" customHeight="1" spans="1:12">
      <c r="A5" s="1" t="s">
        <v>42</v>
      </c>
      <c r="B5" s="4">
        <v>-0.5416</v>
      </c>
      <c r="C5" s="5">
        <v>0.9664</v>
      </c>
      <c r="D5" s="5">
        <v>0.2126</v>
      </c>
      <c r="E5" s="4">
        <v>-0.3709</v>
      </c>
      <c r="F5" s="4">
        <v>-0.0138</v>
      </c>
      <c r="G5" s="5">
        <v>0.1754</v>
      </c>
      <c r="H5" s="5">
        <v>0.0967</v>
      </c>
      <c r="I5" s="5">
        <v>0.537</v>
      </c>
      <c r="J5" s="4">
        <v>-0.2289</v>
      </c>
      <c r="K5" s="5">
        <v>0.1761</v>
      </c>
      <c r="L5" s="4">
        <v>-0.3775</v>
      </c>
    </row>
    <row r="6" s="1" customFormat="1" spans="1:12">
      <c r="A6" s="1" t="s">
        <v>35</v>
      </c>
      <c r="B6" s="4">
        <v>-0.6723</v>
      </c>
      <c r="C6" s="5">
        <v>0.844</v>
      </c>
      <c r="D6" s="4">
        <v>-0.2257</v>
      </c>
      <c r="E6" s="4">
        <v>-0.1819</v>
      </c>
      <c r="F6" s="5">
        <v>0.1484</v>
      </c>
      <c r="G6" s="4">
        <v>-0.1523</v>
      </c>
      <c r="H6" s="5">
        <v>0.6393</v>
      </c>
      <c r="I6" s="4">
        <v>-0.0623</v>
      </c>
      <c r="J6" s="4">
        <v>-0.0553</v>
      </c>
      <c r="K6" s="5">
        <v>0.2508</v>
      </c>
      <c r="L6" s="4">
        <v>-0.1983</v>
      </c>
    </row>
    <row r="7" s="1" customFormat="1" ht="17" customHeight="1" spans="1:12">
      <c r="A7" s="1" t="s">
        <v>36</v>
      </c>
      <c r="B7" s="4">
        <v>-0.6595</v>
      </c>
      <c r="C7" s="5">
        <v>0.9671</v>
      </c>
      <c r="D7" s="4">
        <v>-0.1251</v>
      </c>
      <c r="E7" s="4">
        <v>-0.2501</v>
      </c>
      <c r="F7" s="5">
        <v>0.0755</v>
      </c>
      <c r="G7" s="4">
        <v>-0.0765</v>
      </c>
      <c r="H7" s="5">
        <v>0.5166</v>
      </c>
      <c r="I7" s="5">
        <v>0.0558</v>
      </c>
      <c r="J7" s="4">
        <v>-0.1128</v>
      </c>
      <c r="K7" s="5">
        <v>0.2178</v>
      </c>
      <c r="L7" s="4">
        <v>-0.2531</v>
      </c>
    </row>
    <row r="8" s="2" customFormat="1" spans="1:12">
      <c r="A8" s="2" t="s">
        <v>39</v>
      </c>
      <c r="B8" s="6">
        <v>-0.6647</v>
      </c>
      <c r="C8" s="7">
        <v>1.0842</v>
      </c>
      <c r="D8" s="6">
        <v>-0.1328</v>
      </c>
      <c r="E8" s="6">
        <v>-0.2357</v>
      </c>
      <c r="F8" s="7">
        <v>0.0706</v>
      </c>
      <c r="G8" s="6">
        <v>-0.1015</v>
      </c>
      <c r="H8" s="7">
        <v>0.5168</v>
      </c>
      <c r="I8" s="7">
        <v>0.2686</v>
      </c>
      <c r="J8" s="6">
        <v>-0.0764</v>
      </c>
      <c r="K8" s="7">
        <v>0.1757</v>
      </c>
      <c r="L8" s="6">
        <v>-0.1924</v>
      </c>
    </row>
    <row r="9" s="2" customFormat="1" spans="1:12">
      <c r="A9" s="2" t="s">
        <v>40</v>
      </c>
      <c r="B9" s="6">
        <v>-0.608</v>
      </c>
      <c r="C9" s="7">
        <v>1.3127</v>
      </c>
      <c r="D9" s="7">
        <v>0.1007</v>
      </c>
      <c r="E9" s="6">
        <v>-0.3383</v>
      </c>
      <c r="F9" s="7">
        <v>0.0028</v>
      </c>
      <c r="G9" s="7">
        <v>0.1689</v>
      </c>
      <c r="H9" s="7">
        <v>0.3901</v>
      </c>
      <c r="I9" s="7">
        <v>0.4312</v>
      </c>
      <c r="J9" s="6">
        <v>-0.1778</v>
      </c>
      <c r="K9" s="6">
        <v>-0.002</v>
      </c>
      <c r="L9" s="6">
        <v>-0.3332</v>
      </c>
    </row>
    <row r="10" s="1" customFormat="1" spans="1:12">
      <c r="A10" s="1" t="s">
        <v>41</v>
      </c>
      <c r="B10" s="4">
        <v>-0.5926</v>
      </c>
      <c r="C10" s="5">
        <v>1.3985</v>
      </c>
      <c r="D10" s="5">
        <v>0.174</v>
      </c>
      <c r="E10" s="4">
        <v>-0.3296</v>
      </c>
      <c r="F10" s="4">
        <v>-0.0143</v>
      </c>
      <c r="G10" s="5">
        <v>0.3159</v>
      </c>
      <c r="H10" s="5">
        <v>0.3446</v>
      </c>
      <c r="I10" s="5">
        <v>0.761</v>
      </c>
      <c r="J10" s="4">
        <v>-0.2001</v>
      </c>
      <c r="K10" s="4">
        <v>-0.1735</v>
      </c>
      <c r="L10" s="4">
        <v>-0.3687</v>
      </c>
    </row>
    <row r="11" s="2" customFormat="1" spans="1:12">
      <c r="A11" s="2" t="s">
        <v>45</v>
      </c>
      <c r="B11" s="6">
        <v>-0.4551</v>
      </c>
      <c r="C11" s="7">
        <v>0.9924</v>
      </c>
      <c r="D11" s="7">
        <v>0.2713</v>
      </c>
      <c r="E11" s="6">
        <v>-0.3155</v>
      </c>
      <c r="F11" s="7">
        <v>0.0893</v>
      </c>
      <c r="G11" s="7">
        <v>0.3485</v>
      </c>
      <c r="H11" s="7">
        <v>0.1265</v>
      </c>
      <c r="I11" s="7">
        <v>0.5043</v>
      </c>
      <c r="J11" s="6">
        <v>-0.1422</v>
      </c>
      <c r="K11" s="7">
        <v>0.051</v>
      </c>
      <c r="L11" s="6">
        <v>-0.264</v>
      </c>
    </row>
    <row r="12" s="1" customFormat="1" spans="1:12">
      <c r="A12" s="1" t="s">
        <v>46</v>
      </c>
      <c r="B12" s="4">
        <v>-0.5533</v>
      </c>
      <c r="C12" s="5">
        <v>1.0618</v>
      </c>
      <c r="D12" s="5">
        <v>0.0882</v>
      </c>
      <c r="E12" s="4">
        <v>-0.2967</v>
      </c>
      <c r="F12" s="5">
        <v>0.0336</v>
      </c>
      <c r="G12" s="5">
        <v>0.5109</v>
      </c>
      <c r="H12" s="5">
        <v>0.2037</v>
      </c>
      <c r="I12" s="5">
        <v>0.4961</v>
      </c>
      <c r="J12" s="4">
        <v>-0.2062</v>
      </c>
      <c r="K12" s="5">
        <v>0.0875</v>
      </c>
      <c r="L12" s="4">
        <v>-0.2833</v>
      </c>
    </row>
    <row r="13" s="2" customFormat="1" spans="1:12">
      <c r="A13" s="2" t="s">
        <v>44</v>
      </c>
      <c r="B13" s="6">
        <v>-0.65</v>
      </c>
      <c r="C13" s="7">
        <v>1.0439</v>
      </c>
      <c r="D13" s="6">
        <v>-0.2962</v>
      </c>
      <c r="E13" s="6">
        <v>-0.0446</v>
      </c>
      <c r="F13" s="7">
        <v>0.1455</v>
      </c>
      <c r="G13" s="6">
        <v>-0.0742</v>
      </c>
      <c r="H13" s="7">
        <v>0.0586</v>
      </c>
      <c r="I13" s="6">
        <v>-0.0067</v>
      </c>
      <c r="J13" s="6">
        <v>-0.0435</v>
      </c>
      <c r="K13" s="7">
        <v>0.1484</v>
      </c>
      <c r="L13" s="6">
        <v>-0.1469</v>
      </c>
    </row>
    <row r="14" s="1" customFormat="1" spans="1:12">
      <c r="A14" s="1" t="s">
        <v>43</v>
      </c>
      <c r="B14" s="4">
        <v>-0.5617</v>
      </c>
      <c r="C14" s="5">
        <v>0.9588</v>
      </c>
      <c r="D14" s="5">
        <v>0.1766</v>
      </c>
      <c r="E14" s="4">
        <v>-0.1908</v>
      </c>
      <c r="F14" s="4">
        <v>-0.0175</v>
      </c>
      <c r="G14" s="5">
        <v>0.0097</v>
      </c>
      <c r="H14" s="5">
        <v>0.1483</v>
      </c>
      <c r="I14" s="5">
        <v>0.2649</v>
      </c>
      <c r="J14" s="5">
        <v>0.0064</v>
      </c>
      <c r="K14" s="5">
        <v>0.5598</v>
      </c>
      <c r="L14" s="4">
        <v>-0.2309</v>
      </c>
    </row>
    <row r="15" s="1" customFormat="1" spans="1:12">
      <c r="A15" s="1" t="s">
        <v>53</v>
      </c>
      <c r="B15" s="1" t="s">
        <v>51</v>
      </c>
      <c r="C15" s="1" t="s">
        <v>51</v>
      </c>
      <c r="D15" s="1" t="s">
        <v>51</v>
      </c>
      <c r="E15" s="4">
        <v>-0.2257</v>
      </c>
      <c r="F15" s="4">
        <v>-0.0257</v>
      </c>
      <c r="G15" s="5">
        <v>1.0193</v>
      </c>
      <c r="H15" s="5">
        <v>0.1899</v>
      </c>
      <c r="I15" s="5">
        <v>0.6953</v>
      </c>
      <c r="J15" s="4">
        <v>-0.3232</v>
      </c>
      <c r="K15" s="4">
        <v>-0.1778</v>
      </c>
      <c r="L15" s="4">
        <v>-0.3892</v>
      </c>
    </row>
    <row r="16" s="1" customFormat="1" spans="1:12">
      <c r="A16" s="1" t="s">
        <v>52</v>
      </c>
      <c r="B16" s="1" t="s">
        <v>51</v>
      </c>
      <c r="C16" s="5">
        <v>0.1028</v>
      </c>
      <c r="D16" s="5">
        <v>0.2344</v>
      </c>
      <c r="E16" s="4">
        <v>-0.3429</v>
      </c>
      <c r="F16" s="4">
        <v>-0.0416</v>
      </c>
      <c r="G16" s="5">
        <v>0.3546</v>
      </c>
      <c r="H16" s="5">
        <v>0.1914</v>
      </c>
      <c r="I16" s="5">
        <v>0.5015</v>
      </c>
      <c r="J16" s="4">
        <v>-0.285</v>
      </c>
      <c r="K16" s="4">
        <v>0.0122</v>
      </c>
      <c r="L16" s="4">
        <v>-0.2918</v>
      </c>
    </row>
    <row r="17" s="2" customFormat="1" spans="1:12">
      <c r="A17" s="2" t="s">
        <v>49</v>
      </c>
      <c r="B17" s="2" t="s">
        <v>51</v>
      </c>
      <c r="C17" s="2" t="s">
        <v>51</v>
      </c>
      <c r="D17" s="2" t="s">
        <v>51</v>
      </c>
      <c r="E17" s="6">
        <v>-0.2054</v>
      </c>
      <c r="F17" s="6">
        <v>-0.0462</v>
      </c>
      <c r="G17" s="7">
        <v>0.6501</v>
      </c>
      <c r="H17" s="7">
        <v>0.2987</v>
      </c>
      <c r="I17" s="7">
        <v>0.756</v>
      </c>
      <c r="J17" s="6">
        <v>-0.2665</v>
      </c>
      <c r="K17" s="6">
        <v>-0.0668</v>
      </c>
      <c r="L17" s="6">
        <v>-0.3479</v>
      </c>
    </row>
    <row r="18" s="1" customFormat="1" spans="1:12">
      <c r="A18" s="1" t="s">
        <v>48</v>
      </c>
      <c r="B18" s="4">
        <v>-0.6072</v>
      </c>
      <c r="C18" s="5">
        <v>1.2704</v>
      </c>
      <c r="D18" s="5">
        <v>0.3362</v>
      </c>
      <c r="E18" s="4">
        <v>-0.3894</v>
      </c>
      <c r="F18" s="4">
        <v>-0.0302</v>
      </c>
      <c r="G18" s="5">
        <v>0.5838</v>
      </c>
      <c r="H18" s="5">
        <v>0.2875</v>
      </c>
      <c r="I18" s="5">
        <v>0.8105</v>
      </c>
      <c r="J18" s="4">
        <v>-0.2578</v>
      </c>
      <c r="K18" s="4">
        <v>-0.0197</v>
      </c>
      <c r="L18" s="4">
        <v>-0.3522</v>
      </c>
    </row>
    <row r="19" s="2" customFormat="1" spans="1:12">
      <c r="A19" s="2" t="s">
        <v>47</v>
      </c>
      <c r="B19" s="6">
        <v>-0.6658</v>
      </c>
      <c r="C19" s="7">
        <v>1.2308</v>
      </c>
      <c r="D19" s="7">
        <v>0.2337</v>
      </c>
      <c r="E19" s="6">
        <v>-0.3432</v>
      </c>
      <c r="F19" s="6">
        <v>-0.0559</v>
      </c>
      <c r="G19" s="7">
        <v>0.4321</v>
      </c>
      <c r="H19" s="7">
        <v>0.5927</v>
      </c>
      <c r="I19" s="7">
        <v>0.4481</v>
      </c>
      <c r="J19" s="6">
        <v>-0.2381</v>
      </c>
      <c r="K19" s="6">
        <v>-0.1843</v>
      </c>
      <c r="L19" s="6">
        <v>-0.2725</v>
      </c>
    </row>
    <row r="20" s="2" customFormat="1" spans="1:12">
      <c r="A20" s="2" t="s">
        <v>54</v>
      </c>
      <c r="B20" s="2" t="s">
        <v>51</v>
      </c>
      <c r="C20" s="2" t="s">
        <v>51</v>
      </c>
      <c r="D20" s="2" t="s">
        <v>51</v>
      </c>
      <c r="E20" s="2" t="s">
        <v>51</v>
      </c>
      <c r="F20" s="6">
        <v>-0.0751</v>
      </c>
      <c r="G20" s="7">
        <v>0.3173</v>
      </c>
      <c r="H20" s="7">
        <v>0.2864</v>
      </c>
      <c r="I20" s="7">
        <v>0.3945</v>
      </c>
      <c r="J20" s="6">
        <v>-0.1717</v>
      </c>
      <c r="K20" s="6">
        <v>-0.0104</v>
      </c>
      <c r="L20" s="6">
        <v>-0.3899</v>
      </c>
    </row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Intel Corporation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成交量&amp;北向资金</vt:lpstr>
      <vt:lpstr>破净率</vt:lpstr>
      <vt:lpstr>牛市各指数表现</vt:lpstr>
      <vt:lpstr>各指数年收益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Ai, YuX</dc:creator>
  <cp:keywords>CTPClassification=CTP_NT</cp:keywords>
  <cp:lastModifiedBy>ay</cp:lastModifiedBy>
  <dcterms:created xsi:type="dcterms:W3CDTF">2019-04-26T17:53:00Z</dcterms:created>
  <dcterms:modified xsi:type="dcterms:W3CDTF">2019-12-13T14:37:51Z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1df6b2bd-98d2-4b87-a40e-de1ae572a45c</vt:lpwstr>
  </property>
  <property fmtid="{D5CDD505-2E9C-101B-9397-08002B2CF9AE}" pid="3" name="CTP_TimeStamp">
    <vt:lpwstr>2019-04-26 09:00:09Z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KSOProductBuildVer">
    <vt:lpwstr>1033-11.1.0.8865</vt:lpwstr>
  </property>
</Properties>
</file>