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program\results\"/>
    </mc:Choice>
  </mc:AlternateContent>
  <xr:revisionPtr revIDLastSave="0" documentId="13_ncr:1_{07BDE1AD-D3C7-4D41-B227-E3D6C496557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" i="1" l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25" i="1"/>
  <c r="Z5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25" i="1"/>
  <c r="Y26" i="1"/>
  <c r="Y27" i="1"/>
  <c r="Y28" i="1"/>
  <c r="Y29" i="1"/>
  <c r="Y30" i="1"/>
  <c r="Y31" i="1"/>
  <c r="Y32" i="1"/>
  <c r="Y33" i="1"/>
  <c r="AB33" i="1" s="1"/>
  <c r="Y34" i="1"/>
  <c r="AB34" i="1" s="1"/>
  <c r="Y35" i="1"/>
  <c r="AB35" i="1" s="1"/>
  <c r="Y36" i="1"/>
  <c r="AB36" i="1" s="1"/>
  <c r="Y37" i="1"/>
  <c r="AB37" i="1" s="1"/>
  <c r="Y38" i="1"/>
  <c r="AB38" i="1" s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AB53" i="1" s="1"/>
  <c r="Y54" i="1"/>
  <c r="AB54" i="1" s="1"/>
  <c r="Y55" i="1"/>
  <c r="AB55" i="1" s="1"/>
  <c r="Y25" i="1"/>
  <c r="Y4" i="1"/>
  <c r="AB4" i="1" s="1"/>
  <c r="Y5" i="1"/>
  <c r="AB5" i="1" s="1"/>
  <c r="Y6" i="1"/>
  <c r="Y7" i="1"/>
  <c r="Y8" i="1"/>
  <c r="Y3" i="1"/>
  <c r="Z8" i="1"/>
  <c r="Z5" i="1"/>
  <c r="Z6" i="1"/>
  <c r="Z7" i="1"/>
  <c r="Z4" i="1"/>
  <c r="Z3" i="1"/>
  <c r="X4" i="1"/>
  <c r="X5" i="1"/>
  <c r="X6" i="1"/>
  <c r="X7" i="1"/>
  <c r="X8" i="1"/>
  <c r="X3" i="1"/>
  <c r="C56" i="1"/>
  <c r="AA4" i="1"/>
  <c r="W56" i="1"/>
  <c r="AA56" i="1" s="1"/>
  <c r="V56" i="1"/>
  <c r="W9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" i="1"/>
  <c r="AA6" i="1"/>
  <c r="AA7" i="1"/>
  <c r="AA8" i="1"/>
  <c r="AA3" i="1"/>
  <c r="AB42" i="1" l="1"/>
  <c r="AB25" i="1"/>
  <c r="AB40" i="1"/>
  <c r="AB32" i="1"/>
  <c r="AB50" i="1"/>
  <c r="AB41" i="1"/>
  <c r="AB31" i="1"/>
  <c r="AB45" i="1"/>
  <c r="AB8" i="1"/>
  <c r="AB7" i="1"/>
  <c r="AB52" i="1"/>
  <c r="AB51" i="1"/>
  <c r="AB30" i="1"/>
  <c r="AB44" i="1"/>
  <c r="AB43" i="1"/>
  <c r="AB49" i="1"/>
  <c r="AB47" i="1"/>
  <c r="AB39" i="1"/>
  <c r="AB29" i="1"/>
  <c r="AB48" i="1"/>
  <c r="AB28" i="1"/>
  <c r="AB27" i="1"/>
  <c r="AB46" i="1"/>
  <c r="AB26" i="1"/>
  <c r="Z56" i="1"/>
  <c r="AB6" i="1"/>
  <c r="AB3" i="1"/>
  <c r="S61" i="1"/>
  <c r="R61" i="1"/>
  <c r="J61" i="1"/>
  <c r="K61" i="1"/>
  <c r="L61" i="1"/>
  <c r="M61" i="1"/>
  <c r="I61" i="1"/>
  <c r="H61" i="1"/>
  <c r="F61" i="1"/>
  <c r="C61" i="1"/>
  <c r="U9" i="1"/>
  <c r="V9" i="1"/>
  <c r="Z9" i="1" s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4" i="1"/>
  <c r="M3" i="1"/>
  <c r="M4" i="1"/>
  <c r="M5" i="1"/>
  <c r="M6" i="1"/>
  <c r="M7" i="1"/>
  <c r="M8" i="1"/>
  <c r="M2" i="1"/>
  <c r="I3" i="1"/>
  <c r="I4" i="1"/>
  <c r="I5" i="1"/>
  <c r="I6" i="1"/>
  <c r="I7" i="1"/>
  <c r="I8" i="1"/>
  <c r="I2" i="1"/>
  <c r="U56" i="1"/>
  <c r="T56" i="1"/>
  <c r="T9" i="1"/>
  <c r="R56" i="1"/>
  <c r="Q56" i="1"/>
  <c r="F56" i="1"/>
  <c r="G56" i="1"/>
  <c r="H56" i="1"/>
  <c r="J56" i="1"/>
  <c r="K56" i="1"/>
  <c r="L56" i="1"/>
  <c r="R9" i="1"/>
  <c r="Q9" i="1"/>
  <c r="F9" i="1"/>
  <c r="G9" i="1"/>
  <c r="H9" i="1"/>
  <c r="J9" i="1"/>
  <c r="K9" i="1"/>
  <c r="L9" i="1"/>
  <c r="C9" i="1"/>
  <c r="AA9" i="1" s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22" i="1"/>
  <c r="D22" i="1"/>
  <c r="O22" i="1" s="1"/>
  <c r="S21" i="1"/>
  <c r="D21" i="1"/>
  <c r="O21" i="1" s="1"/>
  <c r="S20" i="1"/>
  <c r="D20" i="1"/>
  <c r="E20" i="1" s="1"/>
  <c r="S19" i="1"/>
  <c r="D19" i="1"/>
  <c r="O19" i="1" s="1"/>
  <c r="S17" i="1"/>
  <c r="D17" i="1"/>
  <c r="P17" i="1" s="1"/>
  <c r="S16" i="1"/>
  <c r="D16" i="1"/>
  <c r="N16" i="1" s="1"/>
  <c r="S14" i="1"/>
  <c r="D14" i="1"/>
  <c r="N14" i="1" s="1"/>
  <c r="S13" i="1"/>
  <c r="D13" i="1"/>
  <c r="E13" i="1" s="1"/>
  <c r="S12" i="1"/>
  <c r="D12" i="1"/>
  <c r="P12" i="1" s="1"/>
  <c r="S2" i="1"/>
  <c r="S3" i="1"/>
  <c r="S4" i="1"/>
  <c r="S5" i="1"/>
  <c r="S6" i="1"/>
  <c r="S7" i="1"/>
  <c r="S8" i="1"/>
  <c r="P22" i="1" l="1"/>
  <c r="D43" i="1"/>
  <c r="X56" i="1"/>
  <c r="Y56" i="1"/>
  <c r="AB56" i="1" s="1"/>
  <c r="Y9" i="1"/>
  <c r="AB9" i="1" s="1"/>
  <c r="X9" i="1"/>
  <c r="D42" i="1"/>
  <c r="G61" i="1"/>
  <c r="O13" i="1"/>
  <c r="O16" i="1"/>
  <c r="D45" i="1"/>
  <c r="N45" i="1" s="1"/>
  <c r="D46" i="1"/>
  <c r="D27" i="1"/>
  <c r="D44" i="1"/>
  <c r="T61" i="1"/>
  <c r="P21" i="1"/>
  <c r="O14" i="1"/>
  <c r="D39" i="1"/>
  <c r="E39" i="1" s="1"/>
  <c r="M56" i="1"/>
  <c r="D38" i="1"/>
  <c r="D61" i="1"/>
  <c r="N22" i="1"/>
  <c r="O17" i="1"/>
  <c r="D37" i="1"/>
  <c r="O12" i="1"/>
  <c r="D35" i="1"/>
  <c r="D34" i="1"/>
  <c r="O34" i="1" s="1"/>
  <c r="P14" i="1"/>
  <c r="E61" i="1"/>
  <c r="D55" i="1"/>
  <c r="P55" i="1" s="1"/>
  <c r="P16" i="1"/>
  <c r="D54" i="1"/>
  <c r="P54" i="1" s="1"/>
  <c r="D53" i="1"/>
  <c r="N53" i="1" s="1"/>
  <c r="D33" i="1"/>
  <c r="P13" i="1"/>
  <c r="Q61" i="1"/>
  <c r="D51" i="1"/>
  <c r="O51" i="1" s="1"/>
  <c r="D49" i="1"/>
  <c r="D47" i="1"/>
  <c r="D48" i="1"/>
  <c r="D28" i="1"/>
  <c r="E28" i="1" s="1"/>
  <c r="N12" i="1"/>
  <c r="D31" i="1"/>
  <c r="D50" i="1"/>
  <c r="N20" i="1"/>
  <c r="D29" i="1"/>
  <c r="D25" i="1"/>
  <c r="D52" i="1"/>
  <c r="O52" i="1" s="1"/>
  <c r="D8" i="1"/>
  <c r="N8" i="1" s="1"/>
  <c r="D26" i="1"/>
  <c r="E26" i="1" s="1"/>
  <c r="D2" i="1"/>
  <c r="O2" i="1" s="1"/>
  <c r="D41" i="1"/>
  <c r="P41" i="1" s="1"/>
  <c r="D40" i="1"/>
  <c r="D7" i="1"/>
  <c r="P7" i="1" s="1"/>
  <c r="N21" i="1"/>
  <c r="D36" i="1"/>
  <c r="O36" i="1" s="1"/>
  <c r="N19" i="1"/>
  <c r="N17" i="1"/>
  <c r="D24" i="1"/>
  <c r="P24" i="1" s="1"/>
  <c r="N13" i="1"/>
  <c r="D32" i="1"/>
  <c r="P20" i="1"/>
  <c r="O20" i="1"/>
  <c r="O43" i="1"/>
  <c r="D30" i="1"/>
  <c r="O30" i="1" s="1"/>
  <c r="P19" i="1"/>
  <c r="E43" i="1"/>
  <c r="P43" i="1"/>
  <c r="N43" i="1"/>
  <c r="D5" i="1"/>
  <c r="N5" i="1" s="1"/>
  <c r="M9" i="1"/>
  <c r="S9" i="1"/>
  <c r="D3" i="1"/>
  <c r="D4" i="1"/>
  <c r="I56" i="1"/>
  <c r="D6" i="1"/>
  <c r="I9" i="1"/>
  <c r="S56" i="1"/>
  <c r="E12" i="1"/>
  <c r="E22" i="1"/>
  <c r="E14" i="1"/>
  <c r="E17" i="1"/>
  <c r="E21" i="1"/>
  <c r="E19" i="1"/>
  <c r="E16" i="1"/>
  <c r="P45" i="1" l="1"/>
  <c r="E46" i="1"/>
  <c r="E34" i="1"/>
  <c r="N46" i="1"/>
  <c r="E45" i="1"/>
  <c r="N42" i="1"/>
  <c r="P42" i="1"/>
  <c r="P44" i="1"/>
  <c r="O42" i="1"/>
  <c r="E42" i="1"/>
  <c r="O27" i="1"/>
  <c r="P27" i="1"/>
  <c r="N27" i="1"/>
  <c r="N34" i="1"/>
  <c r="O44" i="1"/>
  <c r="D56" i="1"/>
  <c r="P46" i="1"/>
  <c r="O46" i="1"/>
  <c r="N44" i="1"/>
  <c r="O45" i="1"/>
  <c r="E44" i="1"/>
  <c r="E27" i="1"/>
  <c r="P39" i="1"/>
  <c r="N38" i="1"/>
  <c r="O47" i="1"/>
  <c r="O38" i="1"/>
  <c r="O39" i="1"/>
  <c r="N49" i="1"/>
  <c r="O53" i="1"/>
  <c r="P48" i="1"/>
  <c r="N51" i="1"/>
  <c r="P31" i="1"/>
  <c r="E38" i="1"/>
  <c r="P38" i="1"/>
  <c r="P51" i="1"/>
  <c r="N39" i="1"/>
  <c r="E51" i="1"/>
  <c r="E30" i="1"/>
  <c r="N47" i="1"/>
  <c r="E49" i="1"/>
  <c r="P28" i="1"/>
  <c r="N25" i="1"/>
  <c r="P35" i="1"/>
  <c r="E31" i="1"/>
  <c r="O41" i="1"/>
  <c r="E25" i="1"/>
  <c r="P34" i="1"/>
  <c r="O37" i="1"/>
  <c r="N28" i="1"/>
  <c r="E37" i="1"/>
  <c r="O49" i="1"/>
  <c r="O35" i="1"/>
  <c r="P2" i="1"/>
  <c r="O50" i="1"/>
  <c r="O28" i="1"/>
  <c r="E47" i="1"/>
  <c r="E50" i="1"/>
  <c r="O31" i="1"/>
  <c r="P49" i="1"/>
  <c r="P47" i="1"/>
  <c r="E24" i="1"/>
  <c r="E8" i="1"/>
  <c r="N2" i="1"/>
  <c r="N29" i="1"/>
  <c r="P30" i="1"/>
  <c r="E29" i="1"/>
  <c r="E54" i="1"/>
  <c r="O29" i="1"/>
  <c r="P5" i="1"/>
  <c r="P26" i="1"/>
  <c r="P33" i="1"/>
  <c r="E52" i="1"/>
  <c r="P29" i="1"/>
  <c r="N26" i="1"/>
  <c r="E53" i="1"/>
  <c r="O55" i="1"/>
  <c r="E36" i="1"/>
  <c r="N50" i="1"/>
  <c r="N35" i="1"/>
  <c r="N37" i="1"/>
  <c r="N52" i="1"/>
  <c r="O5" i="1"/>
  <c r="E55" i="1"/>
  <c r="N55" i="1"/>
  <c r="P52" i="1"/>
  <c r="N48" i="1"/>
  <c r="P53" i="1"/>
  <c r="P37" i="1"/>
  <c r="O25" i="1"/>
  <c r="E35" i="1"/>
  <c r="N33" i="1"/>
  <c r="O54" i="1"/>
  <c r="E2" i="1"/>
  <c r="N54" i="1"/>
  <c r="P50" i="1"/>
  <c r="P8" i="1"/>
  <c r="E33" i="1"/>
  <c r="O48" i="1"/>
  <c r="N31" i="1"/>
  <c r="O26" i="1"/>
  <c r="O8" i="1"/>
  <c r="E48" i="1"/>
  <c r="O33" i="1"/>
  <c r="P25" i="1"/>
  <c r="N7" i="1"/>
  <c r="O7" i="1"/>
  <c r="N40" i="1"/>
  <c r="N32" i="1"/>
  <c r="O32" i="1"/>
  <c r="O40" i="1"/>
  <c r="E3" i="1"/>
  <c r="O3" i="1"/>
  <c r="P3" i="1"/>
  <c r="N3" i="1"/>
  <c r="P32" i="1"/>
  <c r="N36" i="1"/>
  <c r="P36" i="1"/>
  <c r="E40" i="1"/>
  <c r="N41" i="1"/>
  <c r="E7" i="1"/>
  <c r="N30" i="1"/>
  <c r="E41" i="1"/>
  <c r="O6" i="1"/>
  <c r="N6" i="1"/>
  <c r="O4" i="1"/>
  <c r="N4" i="1"/>
  <c r="N24" i="1"/>
  <c r="O24" i="1"/>
  <c r="P6" i="1"/>
  <c r="P40" i="1"/>
  <c r="P4" i="1"/>
  <c r="E32" i="1"/>
  <c r="E5" i="1"/>
  <c r="E6" i="1"/>
  <c r="E4" i="1"/>
  <c r="D9" i="1"/>
  <c r="N56" i="1" l="1"/>
  <c r="O56" i="1"/>
  <c r="P56" i="1"/>
  <c r="E56" i="1"/>
  <c r="N9" i="1"/>
  <c r="P9" i="1"/>
  <c r="O9" i="1"/>
  <c r="E9" i="1"/>
</calcChain>
</file>

<file path=xl/sharedStrings.xml><?xml version="1.0" encoding="utf-8"?>
<sst xmlns="http://schemas.openxmlformats.org/spreadsheetml/2006/main" count="89" uniqueCount="86">
  <si>
    <t>Total functions</t>
  </si>
  <si>
    <t>Type- 1</t>
  </si>
  <si>
    <t>Type-2c</t>
  </si>
  <si>
    <t>Type-2</t>
  </si>
  <si>
    <t>Type-3</t>
  </si>
  <si>
    <t>Type-3c</t>
  </si>
  <si>
    <t>Type-3b</t>
  </si>
  <si>
    <t>SLOC(去除注释和空白行）</t>
  </si>
  <si>
    <t>CLoc</t>
  </si>
  <si>
    <t>POC</t>
  </si>
  <si>
    <t>Total new functions</t>
  </si>
  <si>
    <t>Type-2%</t>
    <phoneticPr fontId="8" type="noConversion"/>
  </si>
  <si>
    <t>Type-1%</t>
    <phoneticPr fontId="8" type="noConversion"/>
  </si>
  <si>
    <t>Type-3%</t>
    <phoneticPr fontId="8" type="noConversion"/>
  </si>
  <si>
    <t>synthetix</t>
    <phoneticPr fontId="8" type="noConversion"/>
  </si>
  <si>
    <t>2.51.0</t>
    <phoneticPr fontId="8" type="noConversion"/>
  </si>
  <si>
    <t>2.53.0</t>
    <phoneticPr fontId="8" type="noConversion"/>
  </si>
  <si>
    <t>2.54.0</t>
    <phoneticPr fontId="8" type="noConversion"/>
  </si>
  <si>
    <t>2.55.0</t>
    <phoneticPr fontId="8" type="noConversion"/>
  </si>
  <si>
    <t>2.56.1</t>
    <phoneticPr fontId="8" type="noConversion"/>
  </si>
  <si>
    <t>2.57.1</t>
    <phoneticPr fontId="8" type="noConversion"/>
  </si>
  <si>
    <t>2.58.0</t>
    <phoneticPr fontId="8" type="noConversion"/>
  </si>
  <si>
    <t>2.59.0</t>
    <phoneticPr fontId="8" type="noConversion"/>
  </si>
  <si>
    <t>2.60.0</t>
    <phoneticPr fontId="8" type="noConversion"/>
  </si>
  <si>
    <t>2.61.0</t>
    <phoneticPr fontId="8" type="noConversion"/>
  </si>
  <si>
    <t>2.62.0</t>
    <phoneticPr fontId="8" type="noConversion"/>
  </si>
  <si>
    <t>2.63.0</t>
    <phoneticPr fontId="8" type="noConversion"/>
  </si>
  <si>
    <t>2.64.1</t>
    <phoneticPr fontId="8" type="noConversion"/>
  </si>
  <si>
    <t>2.66.0</t>
    <phoneticPr fontId="8" type="noConversion"/>
  </si>
  <si>
    <t>2.68.2</t>
    <phoneticPr fontId="8" type="noConversion"/>
  </si>
  <si>
    <t>2.70.0</t>
    <phoneticPr fontId="8" type="noConversion"/>
  </si>
  <si>
    <t>2.72.1</t>
    <phoneticPr fontId="8" type="noConversion"/>
  </si>
  <si>
    <t>2.74.1</t>
    <phoneticPr fontId="8" type="noConversion"/>
  </si>
  <si>
    <t>2.78.1</t>
    <phoneticPr fontId="8" type="noConversion"/>
  </si>
  <si>
    <t>2.75.2</t>
    <phoneticPr fontId="8" type="noConversion"/>
  </si>
  <si>
    <t>2.80.5</t>
    <phoneticPr fontId="8" type="noConversion"/>
  </si>
  <si>
    <t>2.82.2</t>
    <phoneticPr fontId="8" type="noConversion"/>
  </si>
  <si>
    <t>2.84.4</t>
    <phoneticPr fontId="8" type="noConversion"/>
  </si>
  <si>
    <t>2.86.1</t>
    <phoneticPr fontId="8" type="noConversion"/>
  </si>
  <si>
    <t>2.88.1</t>
    <phoneticPr fontId="8" type="noConversion"/>
  </si>
  <si>
    <t>2.90.1</t>
    <phoneticPr fontId="8" type="noConversion"/>
  </si>
  <si>
    <t>CF</t>
    <phoneticPr fontId="8" type="noConversion"/>
  </si>
  <si>
    <t>PCF</t>
    <phoneticPr fontId="8" type="noConversion"/>
  </si>
  <si>
    <t>co-deleted funcs</t>
    <phoneticPr fontId="8" type="noConversion"/>
  </si>
  <si>
    <t>Co-added funcs</t>
    <phoneticPr fontId="8" type="noConversion"/>
  </si>
  <si>
    <t>co-changed funcs</t>
    <phoneticPr fontId="8" type="noConversion"/>
  </si>
  <si>
    <t>Total Commits</t>
    <phoneticPr fontId="8" type="noConversion"/>
  </si>
  <si>
    <t>Co-Add/Change Commits</t>
    <phoneticPr fontId="8" type="noConversion"/>
  </si>
  <si>
    <t xml:space="preserve">Openzeppelin </t>
  </si>
  <si>
    <t>v4.5.0</t>
    <phoneticPr fontId="8" type="noConversion"/>
  </si>
  <si>
    <t>v4.6.0</t>
    <phoneticPr fontId="8" type="noConversion"/>
  </si>
  <si>
    <t>v4.7.0</t>
    <phoneticPr fontId="8" type="noConversion"/>
  </si>
  <si>
    <t>v4.8.0</t>
    <phoneticPr fontId="8" type="noConversion"/>
  </si>
  <si>
    <t>v4.9.0</t>
    <phoneticPr fontId="8" type="noConversion"/>
  </si>
  <si>
    <t>v4.9.6</t>
    <phoneticPr fontId="8" type="noConversion"/>
  </si>
  <si>
    <t>v5.0.2</t>
    <phoneticPr fontId="8" type="noConversion"/>
  </si>
  <si>
    <t>Total Files Changed</t>
    <phoneticPr fontId="8" type="noConversion"/>
  </si>
  <si>
    <t>Fix commits</t>
    <phoneticPr fontId="8" type="noConversion"/>
  </si>
  <si>
    <t>name</t>
    <phoneticPr fontId="8" type="noConversion"/>
  </si>
  <si>
    <t>version</t>
    <phoneticPr fontId="8" type="noConversion"/>
  </si>
  <si>
    <t>v2.92.1</t>
    <phoneticPr fontId="8" type="noConversion"/>
  </si>
  <si>
    <t>v2.94.1</t>
    <phoneticPr fontId="8" type="noConversion"/>
  </si>
  <si>
    <t>v2.96.1</t>
    <phoneticPr fontId="8" type="noConversion"/>
  </si>
  <si>
    <t>v2.98.2</t>
    <phoneticPr fontId="8" type="noConversion"/>
  </si>
  <si>
    <t>v2.100.0</t>
    <phoneticPr fontId="8" type="noConversion"/>
  </si>
  <si>
    <t>v2.101.2</t>
    <phoneticPr fontId="8" type="noConversion"/>
  </si>
  <si>
    <t>co-add%</t>
    <phoneticPr fontId="8" type="noConversion"/>
  </si>
  <si>
    <t>co-change%</t>
    <phoneticPr fontId="8" type="noConversion"/>
  </si>
  <si>
    <t>co-delete%</t>
    <phoneticPr fontId="8" type="noConversion"/>
  </si>
  <si>
    <t>co-evolved funcs</t>
    <phoneticPr fontId="8" type="noConversion"/>
  </si>
  <si>
    <t>co-evolve%</t>
    <phoneticPr fontId="8" type="noConversion"/>
  </si>
  <si>
    <t>.sol</t>
    <phoneticPr fontId="8" type="noConversion"/>
  </si>
  <si>
    <t>Total</t>
    <phoneticPr fontId="8" type="noConversion"/>
  </si>
  <si>
    <t>Uniswap</t>
  </si>
  <si>
    <t>v4</t>
    <phoneticPr fontId="8" type="noConversion"/>
  </si>
  <si>
    <t>v3</t>
    <phoneticPr fontId="8" type="noConversion"/>
  </si>
  <si>
    <t>v2</t>
    <phoneticPr fontId="8" type="noConversion"/>
  </si>
  <si>
    <t>Why is there such a significant difference in cloned data between v2, v3, and v4? The main language for v2 and v3 is TypeScript, with v2 consisting of 53.3% TypeScript and 46.7% Solidity, and v3 consisting of 51.7% TypeScript and 48.3% Solidity. However, the main language for v4 is Solidity, with 95.8% Solidity and 4.2% TypeScript.</t>
    <phoneticPr fontId="8" type="noConversion"/>
  </si>
  <si>
    <t>Compound</t>
  </si>
  <si>
    <t>v2.3</t>
    <phoneticPr fontId="8" type="noConversion"/>
  </si>
  <si>
    <t>v2.8.1</t>
    <phoneticPr fontId="8" type="noConversion"/>
  </si>
  <si>
    <t>Aave</t>
    <phoneticPr fontId="8" type="noConversion"/>
  </si>
  <si>
    <t>v1.19.0</t>
    <phoneticPr fontId="8" type="noConversion"/>
  </si>
  <si>
    <t>v1.19.1</t>
    <phoneticPr fontId="8" type="noConversion"/>
  </si>
  <si>
    <t>v1.19.2</t>
    <phoneticPr fontId="8" type="noConversion"/>
  </si>
  <si>
    <t>v1.19.3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</si>
</sst>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%"/>
  </numFmts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</font>
    <font>
      <sz val="14"/>
      <color theme="1"/>
      <name val="等线"/>
      <family val="3"/>
      <charset val="134"/>
    </font>
    <font>
      <b/>
      <sz val="16"/>
      <color theme="1"/>
      <name val="等线"/>
      <family val="3"/>
      <charset val="134"/>
    </font>
    <font>
      <b/>
      <sz val="16"/>
      <color rgb="FF000000"/>
      <name val="等线"/>
      <family val="3"/>
      <charset val="134"/>
    </font>
    <font>
      <b/>
      <sz val="12"/>
      <color theme="1"/>
      <name val="等线"/>
      <family val="3"/>
      <charset val="134"/>
    </font>
    <font>
      <b/>
      <sz val="16"/>
      <color rgb="FFFF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等线"/>
      <family val="3"/>
      <charset val="134"/>
    </font>
    <font>
      <b/>
      <sz val="14"/>
      <color theme="1"/>
      <name val="等线"/>
      <family val="3"/>
      <charset val="134"/>
    </font>
    <font>
      <b/>
      <sz val="16"/>
      <name val="等线"/>
      <family val="3"/>
      <charset val="134"/>
    </font>
    <font>
      <b/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1" applyNumberFormat="1" applyFont="1" applyFill="1" applyAlignment="1">
      <alignment horizontal="center" vertical="center"/>
    </xf>
    <xf numFmtId="0" fontId="3" fillId="2" borderId="0" xfId="1" applyNumberFormat="1" applyFont="1" applyFill="1" applyAlignment="1">
      <alignment horizontal="center" vertical="center"/>
    </xf>
    <xf numFmtId="0" fontId="3" fillId="0" borderId="0" xfId="1" applyNumberFormat="1" applyFont="1" applyFill="1" applyAlignment="1">
      <alignment horizontal="center" vertical="center"/>
    </xf>
    <xf numFmtId="10" fontId="3" fillId="0" borderId="0" xfId="1" applyNumberFormat="1" applyFont="1" applyFill="1" applyAlignment="1">
      <alignment horizontal="center" vertical="center"/>
    </xf>
    <xf numFmtId="177" fontId="3" fillId="0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2" borderId="0" xfId="1" applyNumberFormat="1" applyFont="1" applyFill="1" applyBorder="1" applyAlignment="1" applyProtection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0" fontId="1" fillId="0" borderId="0" xfId="0" applyNumberFormat="1" applyFont="1">
      <alignment vertical="center"/>
    </xf>
    <xf numFmtId="177" fontId="9" fillId="2" borderId="0" xfId="1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10" fontId="1" fillId="0" borderId="0" xfId="1" applyNumberFormat="1" applyFont="1">
      <alignment vertical="center"/>
    </xf>
    <xf numFmtId="0" fontId="11" fillId="2" borderId="0" xfId="1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0" fontId="6" fillId="2" borderId="0" xfId="1" applyNumberFormat="1" applyFont="1" applyFill="1" applyAlignment="1">
      <alignment horizontal="center" vertical="center"/>
    </xf>
    <xf numFmtId="10" fontId="6" fillId="0" borderId="0" xfId="1" applyNumberFormat="1" applyFont="1" applyFill="1" applyAlignment="1">
      <alignment horizontal="center" vertical="center"/>
    </xf>
    <xf numFmtId="177" fontId="6" fillId="0" borderId="0" xfId="1" applyNumberFormat="1" applyFont="1" applyFill="1" applyAlignment="1">
      <alignment horizontal="center" vertical="center"/>
    </xf>
    <xf numFmtId="0" fontId="6" fillId="0" borderId="0" xfId="1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1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176" fontId="10" fillId="2" borderId="0" xfId="0" applyNumberFormat="1" applyFont="1" applyFill="1" applyAlignment="1">
      <alignment horizontal="center" vertical="center"/>
    </xf>
    <xf numFmtId="10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77" fontId="10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Co-added functions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Sheet1!$B$25:$B$55</c:f>
              <c:strCache>
                <c:ptCount val="31"/>
                <c:pt idx="0">
                  <c:v>2.53.0</c:v>
                </c:pt>
                <c:pt idx="1">
                  <c:v>2.54.0</c:v>
                </c:pt>
                <c:pt idx="2">
                  <c:v>2.55.0</c:v>
                </c:pt>
                <c:pt idx="3">
                  <c:v>2.56.1</c:v>
                </c:pt>
                <c:pt idx="4">
                  <c:v>2.57.1</c:v>
                </c:pt>
                <c:pt idx="5">
                  <c:v>2.58.0</c:v>
                </c:pt>
                <c:pt idx="6">
                  <c:v>2.59.0</c:v>
                </c:pt>
                <c:pt idx="7">
                  <c:v>2.60.0</c:v>
                </c:pt>
                <c:pt idx="8">
                  <c:v>2.61.0</c:v>
                </c:pt>
                <c:pt idx="9">
                  <c:v>2.62.0</c:v>
                </c:pt>
                <c:pt idx="10">
                  <c:v>2.63.0</c:v>
                </c:pt>
                <c:pt idx="11">
                  <c:v>2.64.1</c:v>
                </c:pt>
                <c:pt idx="12">
                  <c:v>2.66.0</c:v>
                </c:pt>
                <c:pt idx="13">
                  <c:v>2.68.2</c:v>
                </c:pt>
                <c:pt idx="14">
                  <c:v>2.70.0</c:v>
                </c:pt>
                <c:pt idx="15">
                  <c:v>2.72.1</c:v>
                </c:pt>
                <c:pt idx="16">
                  <c:v>2.74.1</c:v>
                </c:pt>
                <c:pt idx="17">
                  <c:v>2.75.2</c:v>
                </c:pt>
                <c:pt idx="18">
                  <c:v>2.78.1</c:v>
                </c:pt>
                <c:pt idx="19">
                  <c:v>2.80.5</c:v>
                </c:pt>
                <c:pt idx="20">
                  <c:v>2.82.2</c:v>
                </c:pt>
                <c:pt idx="21">
                  <c:v>2.84.4</c:v>
                </c:pt>
                <c:pt idx="22">
                  <c:v>2.86.1</c:v>
                </c:pt>
                <c:pt idx="23">
                  <c:v>2.88.1</c:v>
                </c:pt>
                <c:pt idx="24">
                  <c:v>2.90.1</c:v>
                </c:pt>
                <c:pt idx="25">
                  <c:v>v2.92.1</c:v>
                </c:pt>
                <c:pt idx="26">
                  <c:v>v2.94.1</c:v>
                </c:pt>
                <c:pt idx="27">
                  <c:v>v2.96.1</c:v>
                </c:pt>
                <c:pt idx="28">
                  <c:v>v2.98.2</c:v>
                </c:pt>
                <c:pt idx="29">
                  <c:v>v2.100.0</c:v>
                </c:pt>
                <c:pt idx="30">
                  <c:v>v2.101.2</c:v>
                </c:pt>
              </c:strCache>
            </c:strRef>
          </c:cat>
          <c:val>
            <c:numRef>
              <c:f>Sheet1!$U$25:$U$55</c:f>
              <c:numCache>
                <c:formatCode>General</c:formatCode>
                <c:ptCount val="31"/>
                <c:pt idx="0">
                  <c:v>55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22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150</c:v>
                </c:pt>
                <c:pt idx="12">
                  <c:v>10</c:v>
                </c:pt>
                <c:pt idx="13">
                  <c:v>102</c:v>
                </c:pt>
                <c:pt idx="14">
                  <c:v>43</c:v>
                </c:pt>
                <c:pt idx="15">
                  <c:v>88</c:v>
                </c:pt>
                <c:pt idx="16">
                  <c:v>8</c:v>
                </c:pt>
                <c:pt idx="17">
                  <c:v>3</c:v>
                </c:pt>
                <c:pt idx="18">
                  <c:v>76</c:v>
                </c:pt>
                <c:pt idx="19">
                  <c:v>213</c:v>
                </c:pt>
                <c:pt idx="20">
                  <c:v>4</c:v>
                </c:pt>
                <c:pt idx="21">
                  <c:v>32</c:v>
                </c:pt>
                <c:pt idx="22">
                  <c:v>118</c:v>
                </c:pt>
                <c:pt idx="23">
                  <c:v>50</c:v>
                </c:pt>
                <c:pt idx="24">
                  <c:v>12</c:v>
                </c:pt>
                <c:pt idx="25">
                  <c:v>12</c:v>
                </c:pt>
                <c:pt idx="26">
                  <c:v>29</c:v>
                </c:pt>
                <c:pt idx="27">
                  <c:v>4</c:v>
                </c:pt>
                <c:pt idx="28">
                  <c:v>14</c:v>
                </c:pt>
                <c:pt idx="29">
                  <c:v>11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F-4305-B237-49BB12CB2D58}"/>
            </c:ext>
          </c:extLst>
        </c:ser>
        <c:ser>
          <c:idx val="1"/>
          <c:order val="1"/>
          <c:tx>
            <c:v>Co-changed functions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Sheet1!$B$25:$B$55</c:f>
              <c:strCache>
                <c:ptCount val="31"/>
                <c:pt idx="0">
                  <c:v>2.53.0</c:v>
                </c:pt>
                <c:pt idx="1">
                  <c:v>2.54.0</c:v>
                </c:pt>
                <c:pt idx="2">
                  <c:v>2.55.0</c:v>
                </c:pt>
                <c:pt idx="3">
                  <c:v>2.56.1</c:v>
                </c:pt>
                <c:pt idx="4">
                  <c:v>2.57.1</c:v>
                </c:pt>
                <c:pt idx="5">
                  <c:v>2.58.0</c:v>
                </c:pt>
                <c:pt idx="6">
                  <c:v>2.59.0</c:v>
                </c:pt>
                <c:pt idx="7">
                  <c:v>2.60.0</c:v>
                </c:pt>
                <c:pt idx="8">
                  <c:v>2.61.0</c:v>
                </c:pt>
                <c:pt idx="9">
                  <c:v>2.62.0</c:v>
                </c:pt>
                <c:pt idx="10">
                  <c:v>2.63.0</c:v>
                </c:pt>
                <c:pt idx="11">
                  <c:v>2.64.1</c:v>
                </c:pt>
                <c:pt idx="12">
                  <c:v>2.66.0</c:v>
                </c:pt>
                <c:pt idx="13">
                  <c:v>2.68.2</c:v>
                </c:pt>
                <c:pt idx="14">
                  <c:v>2.70.0</c:v>
                </c:pt>
                <c:pt idx="15">
                  <c:v>2.72.1</c:v>
                </c:pt>
                <c:pt idx="16">
                  <c:v>2.74.1</c:v>
                </c:pt>
                <c:pt idx="17">
                  <c:v>2.75.2</c:v>
                </c:pt>
                <c:pt idx="18">
                  <c:v>2.78.1</c:v>
                </c:pt>
                <c:pt idx="19">
                  <c:v>2.80.5</c:v>
                </c:pt>
                <c:pt idx="20">
                  <c:v>2.82.2</c:v>
                </c:pt>
                <c:pt idx="21">
                  <c:v>2.84.4</c:v>
                </c:pt>
                <c:pt idx="22">
                  <c:v>2.86.1</c:v>
                </c:pt>
                <c:pt idx="23">
                  <c:v>2.88.1</c:v>
                </c:pt>
                <c:pt idx="24">
                  <c:v>2.90.1</c:v>
                </c:pt>
                <c:pt idx="25">
                  <c:v>v2.92.1</c:v>
                </c:pt>
                <c:pt idx="26">
                  <c:v>v2.94.1</c:v>
                </c:pt>
                <c:pt idx="27">
                  <c:v>v2.96.1</c:v>
                </c:pt>
                <c:pt idx="28">
                  <c:v>v2.98.2</c:v>
                </c:pt>
                <c:pt idx="29">
                  <c:v>v2.100.0</c:v>
                </c:pt>
                <c:pt idx="30">
                  <c:v>v2.101.2</c:v>
                </c:pt>
              </c:strCache>
            </c:strRef>
          </c:cat>
          <c:val>
            <c:numRef>
              <c:f>Sheet1!$V$25:$V$55</c:f>
              <c:numCache>
                <c:formatCode>General</c:formatCode>
                <c:ptCount val="31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2</c:v>
                </c:pt>
                <c:pt idx="7">
                  <c:v>36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2</c:v>
                </c:pt>
                <c:pt idx="13">
                  <c:v>6</c:v>
                </c:pt>
                <c:pt idx="14">
                  <c:v>7</c:v>
                </c:pt>
                <c:pt idx="15">
                  <c:v>14</c:v>
                </c:pt>
                <c:pt idx="16">
                  <c:v>0</c:v>
                </c:pt>
                <c:pt idx="17">
                  <c:v>0</c:v>
                </c:pt>
                <c:pt idx="18">
                  <c:v>17</c:v>
                </c:pt>
                <c:pt idx="19">
                  <c:v>71</c:v>
                </c:pt>
                <c:pt idx="20">
                  <c:v>0</c:v>
                </c:pt>
                <c:pt idx="21">
                  <c:v>22</c:v>
                </c:pt>
                <c:pt idx="22">
                  <c:v>27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F-4305-B237-49BB12CB2D58}"/>
            </c:ext>
          </c:extLst>
        </c:ser>
        <c:ser>
          <c:idx val="2"/>
          <c:order val="2"/>
          <c:tx>
            <c:v>Co-deleted functions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Sheet1!$B$25:$B$55</c:f>
              <c:strCache>
                <c:ptCount val="31"/>
                <c:pt idx="0">
                  <c:v>2.53.0</c:v>
                </c:pt>
                <c:pt idx="1">
                  <c:v>2.54.0</c:v>
                </c:pt>
                <c:pt idx="2">
                  <c:v>2.55.0</c:v>
                </c:pt>
                <c:pt idx="3">
                  <c:v>2.56.1</c:v>
                </c:pt>
                <c:pt idx="4">
                  <c:v>2.57.1</c:v>
                </c:pt>
                <c:pt idx="5">
                  <c:v>2.58.0</c:v>
                </c:pt>
                <c:pt idx="6">
                  <c:v>2.59.0</c:v>
                </c:pt>
                <c:pt idx="7">
                  <c:v>2.60.0</c:v>
                </c:pt>
                <c:pt idx="8">
                  <c:v>2.61.0</c:v>
                </c:pt>
                <c:pt idx="9">
                  <c:v>2.62.0</c:v>
                </c:pt>
                <c:pt idx="10">
                  <c:v>2.63.0</c:v>
                </c:pt>
                <c:pt idx="11">
                  <c:v>2.64.1</c:v>
                </c:pt>
                <c:pt idx="12">
                  <c:v>2.66.0</c:v>
                </c:pt>
                <c:pt idx="13">
                  <c:v>2.68.2</c:v>
                </c:pt>
                <c:pt idx="14">
                  <c:v>2.70.0</c:v>
                </c:pt>
                <c:pt idx="15">
                  <c:v>2.72.1</c:v>
                </c:pt>
                <c:pt idx="16">
                  <c:v>2.74.1</c:v>
                </c:pt>
                <c:pt idx="17">
                  <c:v>2.75.2</c:v>
                </c:pt>
                <c:pt idx="18">
                  <c:v>2.78.1</c:v>
                </c:pt>
                <c:pt idx="19">
                  <c:v>2.80.5</c:v>
                </c:pt>
                <c:pt idx="20">
                  <c:v>2.82.2</c:v>
                </c:pt>
                <c:pt idx="21">
                  <c:v>2.84.4</c:v>
                </c:pt>
                <c:pt idx="22">
                  <c:v>2.86.1</c:v>
                </c:pt>
                <c:pt idx="23">
                  <c:v>2.88.1</c:v>
                </c:pt>
                <c:pt idx="24">
                  <c:v>2.90.1</c:v>
                </c:pt>
                <c:pt idx="25">
                  <c:v>v2.92.1</c:v>
                </c:pt>
                <c:pt idx="26">
                  <c:v>v2.94.1</c:v>
                </c:pt>
                <c:pt idx="27">
                  <c:v>v2.96.1</c:v>
                </c:pt>
                <c:pt idx="28">
                  <c:v>v2.98.2</c:v>
                </c:pt>
                <c:pt idx="29">
                  <c:v>v2.100.0</c:v>
                </c:pt>
                <c:pt idx="30">
                  <c:v>v2.101.2</c:v>
                </c:pt>
              </c:strCache>
            </c:strRef>
          </c:cat>
          <c:val>
            <c:numRef>
              <c:f>Sheet1!$W$25:$W$55</c:f>
              <c:numCache>
                <c:formatCode>General</c:formatCode>
                <c:ptCount val="31"/>
                <c:pt idx="0">
                  <c:v>222</c:v>
                </c:pt>
                <c:pt idx="1">
                  <c:v>67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112</c:v>
                </c:pt>
                <c:pt idx="6">
                  <c:v>9</c:v>
                </c:pt>
                <c:pt idx="7">
                  <c:v>156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276</c:v>
                </c:pt>
                <c:pt idx="12">
                  <c:v>21</c:v>
                </c:pt>
                <c:pt idx="13">
                  <c:v>204</c:v>
                </c:pt>
                <c:pt idx="14">
                  <c:v>139</c:v>
                </c:pt>
                <c:pt idx="15">
                  <c:v>132</c:v>
                </c:pt>
                <c:pt idx="16">
                  <c:v>15</c:v>
                </c:pt>
                <c:pt idx="17">
                  <c:v>4</c:v>
                </c:pt>
                <c:pt idx="18">
                  <c:v>217</c:v>
                </c:pt>
                <c:pt idx="19">
                  <c:v>265</c:v>
                </c:pt>
                <c:pt idx="20">
                  <c:v>0</c:v>
                </c:pt>
                <c:pt idx="21">
                  <c:v>302</c:v>
                </c:pt>
                <c:pt idx="22">
                  <c:v>209</c:v>
                </c:pt>
                <c:pt idx="23">
                  <c:v>38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31</c:v>
                </c:pt>
                <c:pt idx="30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F-4305-B237-49BB12CB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59487"/>
        <c:axId val="1810880335"/>
      </c:lineChart>
      <c:catAx>
        <c:axId val="107675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880335"/>
        <c:crosses val="autoZero"/>
        <c:auto val="1"/>
        <c:lblAlgn val="ctr"/>
        <c:lblOffset val="100"/>
        <c:noMultiLvlLbl val="0"/>
      </c:catAx>
      <c:valAx>
        <c:axId val="18108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75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co-add%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Sheet1!$B$25:$B$55</c:f>
              <c:strCache>
                <c:ptCount val="31"/>
                <c:pt idx="0">
                  <c:v>2.53.0</c:v>
                </c:pt>
                <c:pt idx="1">
                  <c:v>2.54.0</c:v>
                </c:pt>
                <c:pt idx="2">
                  <c:v>2.55.0</c:v>
                </c:pt>
                <c:pt idx="3">
                  <c:v>2.56.1</c:v>
                </c:pt>
                <c:pt idx="4">
                  <c:v>2.57.1</c:v>
                </c:pt>
                <c:pt idx="5">
                  <c:v>2.58.0</c:v>
                </c:pt>
                <c:pt idx="6">
                  <c:v>2.59.0</c:v>
                </c:pt>
                <c:pt idx="7">
                  <c:v>2.60.0</c:v>
                </c:pt>
                <c:pt idx="8">
                  <c:v>2.61.0</c:v>
                </c:pt>
                <c:pt idx="9">
                  <c:v>2.62.0</c:v>
                </c:pt>
                <c:pt idx="10">
                  <c:v>2.63.0</c:v>
                </c:pt>
                <c:pt idx="11">
                  <c:v>2.64.1</c:v>
                </c:pt>
                <c:pt idx="12">
                  <c:v>2.66.0</c:v>
                </c:pt>
                <c:pt idx="13">
                  <c:v>2.68.2</c:v>
                </c:pt>
                <c:pt idx="14">
                  <c:v>2.70.0</c:v>
                </c:pt>
                <c:pt idx="15">
                  <c:v>2.72.1</c:v>
                </c:pt>
                <c:pt idx="16">
                  <c:v>2.74.1</c:v>
                </c:pt>
                <c:pt idx="17">
                  <c:v>2.75.2</c:v>
                </c:pt>
                <c:pt idx="18">
                  <c:v>2.78.1</c:v>
                </c:pt>
                <c:pt idx="19">
                  <c:v>2.80.5</c:v>
                </c:pt>
                <c:pt idx="20">
                  <c:v>2.82.2</c:v>
                </c:pt>
                <c:pt idx="21">
                  <c:v>2.84.4</c:v>
                </c:pt>
                <c:pt idx="22">
                  <c:v>2.86.1</c:v>
                </c:pt>
                <c:pt idx="23">
                  <c:v>2.88.1</c:v>
                </c:pt>
                <c:pt idx="24">
                  <c:v>2.90.1</c:v>
                </c:pt>
                <c:pt idx="25">
                  <c:v>v2.92.1</c:v>
                </c:pt>
                <c:pt idx="26">
                  <c:v>v2.94.1</c:v>
                </c:pt>
                <c:pt idx="27">
                  <c:v>v2.96.1</c:v>
                </c:pt>
                <c:pt idx="28">
                  <c:v>v2.98.2</c:v>
                </c:pt>
                <c:pt idx="29">
                  <c:v>v2.100.0</c:v>
                </c:pt>
                <c:pt idx="30">
                  <c:v>v2.101.2</c:v>
                </c:pt>
              </c:strCache>
            </c:strRef>
          </c:cat>
          <c:val>
            <c:numRef>
              <c:f>Sheet1!$Y$25:$Y$55</c:f>
              <c:numCache>
                <c:formatCode>0.00%</c:formatCode>
                <c:ptCount val="31"/>
                <c:pt idx="0">
                  <c:v>4.4426494345718902E-2</c:v>
                </c:pt>
                <c:pt idx="1">
                  <c:v>7.5815011372251705E-3</c:v>
                </c:pt>
                <c:pt idx="2">
                  <c:v>0</c:v>
                </c:pt>
                <c:pt idx="3">
                  <c:v>0</c:v>
                </c:pt>
                <c:pt idx="4">
                  <c:v>5.9835452505609572E-3</c:v>
                </c:pt>
                <c:pt idx="5">
                  <c:v>3.4711964549483013E-2</c:v>
                </c:pt>
                <c:pt idx="6">
                  <c:v>4.971590909090909E-3</c:v>
                </c:pt>
                <c:pt idx="7">
                  <c:v>1.5482054890921885E-2</c:v>
                </c:pt>
                <c:pt idx="8">
                  <c:v>1.4641288433382138E-3</c:v>
                </c:pt>
                <c:pt idx="9">
                  <c:v>1.4641288433382138E-3</c:v>
                </c:pt>
                <c:pt idx="10">
                  <c:v>0</c:v>
                </c:pt>
                <c:pt idx="11">
                  <c:v>0.10932944606413994</c:v>
                </c:pt>
                <c:pt idx="12">
                  <c:v>5.9559261465157833E-3</c:v>
                </c:pt>
                <c:pt idx="13">
                  <c:v>5.9859154929577461E-2</c:v>
                </c:pt>
                <c:pt idx="14">
                  <c:v>2.2751322751322751E-2</c:v>
                </c:pt>
                <c:pt idx="15">
                  <c:v>4.503582395087001E-2</c:v>
                </c:pt>
                <c:pt idx="16">
                  <c:v>3.9820806371329018E-3</c:v>
                </c:pt>
                <c:pt idx="17">
                  <c:v>1.4771048744460858E-3</c:v>
                </c:pt>
                <c:pt idx="18">
                  <c:v>3.7309769268532154E-2</c:v>
                </c:pt>
                <c:pt idx="19">
                  <c:v>9.7931034482758625E-2</c:v>
                </c:pt>
                <c:pt idx="20">
                  <c:v>1.6187778227438284E-3</c:v>
                </c:pt>
                <c:pt idx="21">
                  <c:v>1.2898024989923419E-2</c:v>
                </c:pt>
                <c:pt idx="22">
                  <c:v>5.3660754888585724E-2</c:v>
                </c:pt>
                <c:pt idx="23">
                  <c:v>2.1061499578770009E-2</c:v>
                </c:pt>
                <c:pt idx="24">
                  <c:v>4.7524752475247524E-3</c:v>
                </c:pt>
                <c:pt idx="25">
                  <c:v>4.6966731898238747E-3</c:v>
                </c:pt>
                <c:pt idx="26">
                  <c:v>1.1218568665377175E-2</c:v>
                </c:pt>
                <c:pt idx="27">
                  <c:v>1.5065913370998117E-3</c:v>
                </c:pt>
                <c:pt idx="28">
                  <c:v>5.2592036063110444E-3</c:v>
                </c:pt>
                <c:pt idx="29">
                  <c:v>4.0801186943620182E-3</c:v>
                </c:pt>
                <c:pt idx="30">
                  <c:v>4.4117647058823529E-3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B-4930-8519-110070F753C2}"/>
            </c:ext>
          </c:extLst>
        </c:ser>
        <c:ser>
          <c:idx val="1"/>
          <c:order val="1"/>
          <c:tx>
            <c:v>co-change%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Sheet1!$B$25:$B$55</c:f>
              <c:strCache>
                <c:ptCount val="31"/>
                <c:pt idx="0">
                  <c:v>2.53.0</c:v>
                </c:pt>
                <c:pt idx="1">
                  <c:v>2.54.0</c:v>
                </c:pt>
                <c:pt idx="2">
                  <c:v>2.55.0</c:v>
                </c:pt>
                <c:pt idx="3">
                  <c:v>2.56.1</c:v>
                </c:pt>
                <c:pt idx="4">
                  <c:v>2.57.1</c:v>
                </c:pt>
                <c:pt idx="5">
                  <c:v>2.58.0</c:v>
                </c:pt>
                <c:pt idx="6">
                  <c:v>2.59.0</c:v>
                </c:pt>
                <c:pt idx="7">
                  <c:v>2.60.0</c:v>
                </c:pt>
                <c:pt idx="8">
                  <c:v>2.61.0</c:v>
                </c:pt>
                <c:pt idx="9">
                  <c:v>2.62.0</c:v>
                </c:pt>
                <c:pt idx="10">
                  <c:v>2.63.0</c:v>
                </c:pt>
                <c:pt idx="11">
                  <c:v>2.64.1</c:v>
                </c:pt>
                <c:pt idx="12">
                  <c:v>2.66.0</c:v>
                </c:pt>
                <c:pt idx="13">
                  <c:v>2.68.2</c:v>
                </c:pt>
                <c:pt idx="14">
                  <c:v>2.70.0</c:v>
                </c:pt>
                <c:pt idx="15">
                  <c:v>2.72.1</c:v>
                </c:pt>
                <c:pt idx="16">
                  <c:v>2.74.1</c:v>
                </c:pt>
                <c:pt idx="17">
                  <c:v>2.75.2</c:v>
                </c:pt>
                <c:pt idx="18">
                  <c:v>2.78.1</c:v>
                </c:pt>
                <c:pt idx="19">
                  <c:v>2.80.5</c:v>
                </c:pt>
                <c:pt idx="20">
                  <c:v>2.82.2</c:v>
                </c:pt>
                <c:pt idx="21">
                  <c:v>2.84.4</c:v>
                </c:pt>
                <c:pt idx="22">
                  <c:v>2.86.1</c:v>
                </c:pt>
                <c:pt idx="23">
                  <c:v>2.88.1</c:v>
                </c:pt>
                <c:pt idx="24">
                  <c:v>2.90.1</c:v>
                </c:pt>
                <c:pt idx="25">
                  <c:v>v2.92.1</c:v>
                </c:pt>
                <c:pt idx="26">
                  <c:v>v2.94.1</c:v>
                </c:pt>
                <c:pt idx="27">
                  <c:v>v2.96.1</c:v>
                </c:pt>
                <c:pt idx="28">
                  <c:v>v2.98.2</c:v>
                </c:pt>
                <c:pt idx="29">
                  <c:v>v2.100.0</c:v>
                </c:pt>
                <c:pt idx="30">
                  <c:v>v2.101.2</c:v>
                </c:pt>
              </c:strCache>
            </c:strRef>
          </c:cat>
          <c:val>
            <c:numRef>
              <c:f>Sheet1!$Z$25:$Z$55</c:f>
              <c:numCache>
                <c:formatCode>0.00%</c:formatCode>
                <c:ptCount val="31"/>
                <c:pt idx="0">
                  <c:v>1.050080775444265E-2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1.6986706056129987E-2</c:v>
                </c:pt>
                <c:pt idx="6">
                  <c:v>1.4204545454545455E-3</c:v>
                </c:pt>
                <c:pt idx="7">
                  <c:v>2.5334271639690358E-2</c:v>
                </c:pt>
                <c:pt idx="8">
                  <c:v>1.4641288433382138E-3</c:v>
                </c:pt>
                <c:pt idx="9">
                  <c:v>0</c:v>
                </c:pt>
                <c:pt idx="10">
                  <c:v>0</c:v>
                </c:pt>
                <c:pt idx="11">
                  <c:v>1.3848396501457727E-2</c:v>
                </c:pt>
                <c:pt idx="12">
                  <c:v>1.1911852293031567E-3</c:v>
                </c:pt>
                <c:pt idx="13">
                  <c:v>3.5211267605633804E-3</c:v>
                </c:pt>
                <c:pt idx="14">
                  <c:v>3.7037037037037038E-3</c:v>
                </c:pt>
                <c:pt idx="15">
                  <c:v>7.164790174002047E-3</c:v>
                </c:pt>
                <c:pt idx="16">
                  <c:v>0</c:v>
                </c:pt>
                <c:pt idx="17">
                  <c:v>0</c:v>
                </c:pt>
                <c:pt idx="18">
                  <c:v>8.3456062837506135E-3</c:v>
                </c:pt>
                <c:pt idx="19">
                  <c:v>3.2643678160919537E-2</c:v>
                </c:pt>
                <c:pt idx="20">
                  <c:v>0</c:v>
                </c:pt>
                <c:pt idx="21">
                  <c:v>8.8673921805723505E-3</c:v>
                </c:pt>
                <c:pt idx="22">
                  <c:v>1.227830832196453E-2</c:v>
                </c:pt>
                <c:pt idx="23">
                  <c:v>4.2122999157540015E-4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7.4183976261127599E-4</c:v>
                </c:pt>
                <c:pt idx="30">
                  <c:v>1.1029411764705883E-2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B-4930-8519-110070F7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153007"/>
        <c:axId val="1915153967"/>
      </c:barChart>
      <c:catAx>
        <c:axId val="19151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153967"/>
        <c:crosses val="autoZero"/>
        <c:auto val="1"/>
        <c:lblAlgn val="ctr"/>
        <c:lblOffset val="100"/>
        <c:noMultiLvlLbl val="0"/>
      </c:catAx>
      <c:valAx>
        <c:axId val="19151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15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309563</xdr:colOff>
      <xdr:row>73</xdr:row>
      <xdr:rowOff>261937</xdr:rowOff>
    </xdr:from>
    <xdr:to>
      <xdr:col>20</xdr:col>
      <xdr:colOff>843643</xdr:colOff>
      <xdr:row>88</xdr:row>
      <xdr:rowOff>172355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83EE25-0857-41C5-6F49-2AF8C9534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199569</xdr:colOff>
      <xdr:row>74</xdr:row>
      <xdr:rowOff>166688</xdr:rowOff>
    </xdr:from>
    <xdr:to>
      <xdr:col>35</xdr:col>
      <xdr:colOff>841374</xdr:colOff>
      <xdr:row>86</xdr:row>
      <xdr:rowOff>222250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4970B1-9920-706E-0985-6695CBA6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1"/>
  <sheetViews>
    <sheetView tabSelected="1" zoomScale="50" zoomScaleNormal="50" workbookViewId="0">
      <pane ySplit="1" topLeftCell="A2" activePane="bottomLeft" state="frozen"/>
      <selection pane="bottomLeft" activeCell="AE19" sqref="AE19"/>
    </sheetView>
  </sheetViews>
  <sheetFormatPr defaultColWidth="20.58203125" defaultRowHeight="24" customHeight="1" x14ac:dyDescent="0.3"/>
  <cols>
    <col min="1" max="1" width="13" style="24" customWidth="1"/>
    <col min="2" max="2" width="13.83203125" style="2" customWidth="1"/>
    <col min="3" max="3" width="20.9140625" style="1" bestFit="1" customWidth="1"/>
    <col min="4" max="4" width="10.33203125" style="1" customWidth="1"/>
    <col min="5" max="5" width="10.08203125" style="1" customWidth="1"/>
    <col min="6" max="6" width="11.33203125" style="1" customWidth="1"/>
    <col min="7" max="7" width="11.9140625" style="1" customWidth="1"/>
    <col min="8" max="10" width="10.5" style="1" customWidth="1"/>
    <col min="11" max="11" width="11.9140625" style="1" customWidth="1"/>
    <col min="12" max="12" width="12.33203125" style="1" customWidth="1"/>
    <col min="13" max="13" width="10.5" style="1" customWidth="1"/>
    <col min="14" max="16" width="10.9140625" style="1" customWidth="1"/>
    <col min="17" max="17" width="26.5" style="1" customWidth="1"/>
    <col min="18" max="18" width="9.4140625" style="1" customWidth="1"/>
    <col min="19" max="19" width="13.58203125" style="1" customWidth="1"/>
    <col min="20" max="20" width="20.08203125" style="3" customWidth="1"/>
    <col min="21" max="21" width="16.1640625" style="1" bestFit="1" customWidth="1"/>
    <col min="22" max="22" width="18.25" style="1" bestFit="1" customWidth="1"/>
    <col min="23" max="23" width="17.1640625" style="1" bestFit="1" customWidth="1"/>
    <col min="24" max="24" width="17.1640625" style="1" customWidth="1"/>
    <col min="25" max="25" width="10.5" style="1" bestFit="1" customWidth="1"/>
    <col min="26" max="26" width="15.25" style="1" bestFit="1" customWidth="1"/>
    <col min="27" max="28" width="15.25" style="1" customWidth="1"/>
    <col min="29" max="29" width="19.58203125" style="1" customWidth="1"/>
    <col min="30" max="30" width="27.58203125" style="1" customWidth="1"/>
    <col min="31" max="31" width="19.58203125" style="1" customWidth="1"/>
    <col min="32" max="33" width="33.5" style="1" customWidth="1"/>
    <col min="34" max="16384" width="20.58203125" style="1"/>
  </cols>
  <sheetData>
    <row r="1" spans="1:36" ht="20" x14ac:dyDescent="0.3">
      <c r="A1" s="26" t="s">
        <v>58</v>
      </c>
      <c r="B1" s="4" t="s">
        <v>59</v>
      </c>
      <c r="C1" s="3" t="s">
        <v>0</v>
      </c>
      <c r="D1" s="3" t="s">
        <v>41</v>
      </c>
      <c r="E1" s="3" t="s">
        <v>42</v>
      </c>
      <c r="F1" s="3" t="s">
        <v>1</v>
      </c>
      <c r="G1" s="3" t="s">
        <v>2</v>
      </c>
      <c r="H1" s="3" t="s">
        <v>3</v>
      </c>
      <c r="I1" s="3" t="s">
        <v>3</v>
      </c>
      <c r="J1" s="3" t="s">
        <v>4</v>
      </c>
      <c r="K1" s="5" t="s">
        <v>5</v>
      </c>
      <c r="L1" s="3" t="s">
        <v>6</v>
      </c>
      <c r="M1" s="3" t="s">
        <v>4</v>
      </c>
      <c r="N1" s="26" t="s">
        <v>12</v>
      </c>
      <c r="O1" s="26" t="s">
        <v>11</v>
      </c>
      <c r="P1" s="26" t="s">
        <v>13</v>
      </c>
      <c r="Q1" s="10" t="s">
        <v>7</v>
      </c>
      <c r="R1" s="3" t="s">
        <v>8</v>
      </c>
      <c r="S1" s="3" t="s">
        <v>9</v>
      </c>
      <c r="T1" s="10" t="s">
        <v>10</v>
      </c>
      <c r="U1" s="10" t="s">
        <v>44</v>
      </c>
      <c r="V1" s="10" t="s">
        <v>45</v>
      </c>
      <c r="W1" s="10" t="s">
        <v>43</v>
      </c>
      <c r="X1" s="10" t="s">
        <v>69</v>
      </c>
      <c r="Y1" s="3" t="s">
        <v>66</v>
      </c>
      <c r="Z1" s="3" t="s">
        <v>67</v>
      </c>
      <c r="AA1" s="26" t="s">
        <v>68</v>
      </c>
      <c r="AB1" s="26" t="s">
        <v>70</v>
      </c>
      <c r="AC1" s="3" t="s">
        <v>46</v>
      </c>
      <c r="AD1" s="3" t="s">
        <v>56</v>
      </c>
      <c r="AE1" s="3" t="s">
        <v>57</v>
      </c>
      <c r="AF1" s="3" t="s">
        <v>47</v>
      </c>
      <c r="AG1" s="3" t="s">
        <v>71</v>
      </c>
    </row>
    <row r="2" spans="1:36" ht="20" x14ac:dyDescent="0.3">
      <c r="A2" s="10" t="s">
        <v>48</v>
      </c>
      <c r="B2" s="4" t="s">
        <v>49</v>
      </c>
      <c r="C2" s="6">
        <v>576</v>
      </c>
      <c r="D2" s="7">
        <f t="shared" ref="D2:D9" si="0">SUM(I2,M2,F2)</f>
        <v>348</v>
      </c>
      <c r="E2" s="11">
        <f t="shared" ref="E2:E9" si="1">D2/C2</f>
        <v>0.60416666666666663</v>
      </c>
      <c r="F2" s="7">
        <v>171</v>
      </c>
      <c r="G2" s="7">
        <v>5</v>
      </c>
      <c r="H2" s="7">
        <v>168</v>
      </c>
      <c r="I2" s="7">
        <f>SUM(G2:H2)</f>
        <v>173</v>
      </c>
      <c r="J2" s="6">
        <v>2</v>
      </c>
      <c r="K2" s="6">
        <v>1</v>
      </c>
      <c r="L2" s="7">
        <v>1</v>
      </c>
      <c r="M2" s="7">
        <f>SUM(J2:L2)</f>
        <v>4</v>
      </c>
      <c r="N2" s="11">
        <f t="shared" ref="N2:N9" si="2">F2/D2</f>
        <v>0.49137931034482757</v>
      </c>
      <c r="O2" s="11">
        <f t="shared" ref="O2:O9" si="3">I2/D2</f>
        <v>0.49712643678160917</v>
      </c>
      <c r="P2" s="11">
        <f t="shared" ref="P2:P9" si="4">M2/D2</f>
        <v>1.1494252873563218E-2</v>
      </c>
      <c r="Q2" s="12">
        <v>12442</v>
      </c>
      <c r="R2" s="12">
        <v>1128</v>
      </c>
      <c r="S2" s="11">
        <f t="shared" ref="S2:S9" si="5">R2/Q2</f>
        <v>9.0660665487863681E-2</v>
      </c>
      <c r="T2" s="15"/>
      <c r="U2" s="15"/>
      <c r="V2" s="15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4">
        <v>226</v>
      </c>
    </row>
    <row r="3" spans="1:36" ht="25" customHeight="1" x14ac:dyDescent="0.3">
      <c r="A3" s="10"/>
      <c r="B3" s="4" t="s">
        <v>50</v>
      </c>
      <c r="C3" s="6">
        <v>620</v>
      </c>
      <c r="D3" s="7">
        <f t="shared" si="0"/>
        <v>374</v>
      </c>
      <c r="E3" s="11">
        <f t="shared" si="1"/>
        <v>0.60322580645161294</v>
      </c>
      <c r="F3" s="7">
        <v>170</v>
      </c>
      <c r="G3" s="7">
        <v>5</v>
      </c>
      <c r="H3" s="7">
        <v>189</v>
      </c>
      <c r="I3" s="7">
        <f t="shared" ref="I3:I9" si="6">SUM(G3:H3)</f>
        <v>194</v>
      </c>
      <c r="J3" s="6">
        <v>3</v>
      </c>
      <c r="K3" s="6">
        <v>5</v>
      </c>
      <c r="L3" s="7">
        <v>2</v>
      </c>
      <c r="M3" s="7">
        <f t="shared" ref="M3:M9" si="7">SUM(J3:L3)</f>
        <v>10</v>
      </c>
      <c r="N3" s="11">
        <f t="shared" si="2"/>
        <v>0.45454545454545453</v>
      </c>
      <c r="O3" s="11">
        <f t="shared" si="3"/>
        <v>0.51871657754010692</v>
      </c>
      <c r="P3" s="11">
        <f t="shared" si="4"/>
        <v>2.6737967914438502E-2</v>
      </c>
      <c r="Q3" s="12">
        <v>13961</v>
      </c>
      <c r="R3" s="12">
        <v>1212</v>
      </c>
      <c r="S3" s="11">
        <f t="shared" si="5"/>
        <v>8.6813265525392161E-2</v>
      </c>
      <c r="T3" s="14">
        <v>299</v>
      </c>
      <c r="U3" s="14">
        <v>33</v>
      </c>
      <c r="V3" s="14">
        <v>7</v>
      </c>
      <c r="W3" s="14">
        <v>108</v>
      </c>
      <c r="X3" s="14">
        <f>SUM(U3:W3)</f>
        <v>148</v>
      </c>
      <c r="Y3" s="11">
        <f>U3/C2</f>
        <v>5.7291666666666664E-2</v>
      </c>
      <c r="Z3" s="11">
        <f>V3/C2</f>
        <v>1.2152777777777778E-2</v>
      </c>
      <c r="AA3" s="11">
        <f t="shared" ref="AA3:AA8" si="8">W3/C2</f>
        <v>0.1875</v>
      </c>
      <c r="AB3" s="11">
        <f>SUM(Y3:AA3)</f>
        <v>0.25694444444444442</v>
      </c>
      <c r="AC3" s="16"/>
      <c r="AD3" s="15"/>
      <c r="AE3" s="15"/>
      <c r="AF3" s="15"/>
      <c r="AG3" s="14">
        <v>255</v>
      </c>
    </row>
    <row r="4" spans="1:36" ht="25" customHeight="1" x14ac:dyDescent="0.3">
      <c r="A4" s="10"/>
      <c r="B4" s="4" t="s">
        <v>51</v>
      </c>
      <c r="C4" s="6">
        <v>754</v>
      </c>
      <c r="D4" s="7">
        <f t="shared" si="0"/>
        <v>444</v>
      </c>
      <c r="E4" s="11">
        <f t="shared" si="1"/>
        <v>0.58885941644562334</v>
      </c>
      <c r="F4" s="7">
        <v>177</v>
      </c>
      <c r="G4" s="7">
        <v>9</v>
      </c>
      <c r="H4" s="7">
        <v>243</v>
      </c>
      <c r="I4" s="7">
        <f t="shared" si="6"/>
        <v>252</v>
      </c>
      <c r="J4" s="6">
        <v>7</v>
      </c>
      <c r="K4" s="6">
        <v>2</v>
      </c>
      <c r="L4" s="7">
        <v>6</v>
      </c>
      <c r="M4" s="7">
        <f t="shared" si="7"/>
        <v>15</v>
      </c>
      <c r="N4" s="11">
        <f t="shared" si="2"/>
        <v>0.39864864864864863</v>
      </c>
      <c r="O4" s="11">
        <f t="shared" si="3"/>
        <v>0.56756756756756754</v>
      </c>
      <c r="P4" s="11">
        <f t="shared" si="4"/>
        <v>3.3783783783783786E-2</v>
      </c>
      <c r="Q4" s="12">
        <v>15843</v>
      </c>
      <c r="R4" s="12">
        <v>1468</v>
      </c>
      <c r="S4" s="11">
        <f t="shared" si="5"/>
        <v>9.2659218582339206E-2</v>
      </c>
      <c r="T4" s="14">
        <v>279</v>
      </c>
      <c r="U4" s="14">
        <v>76</v>
      </c>
      <c r="V4" s="14">
        <v>11</v>
      </c>
      <c r="W4" s="14">
        <v>99</v>
      </c>
      <c r="X4" s="14">
        <f t="shared" ref="X4:X9" si="9">SUM(U4:W4)</f>
        <v>186</v>
      </c>
      <c r="Y4" s="11">
        <f t="shared" ref="Y4:Y8" si="10">U4/C3</f>
        <v>0.12258064516129032</v>
      </c>
      <c r="Z4" s="11">
        <f>V4/C3</f>
        <v>1.7741935483870968E-2</v>
      </c>
      <c r="AA4" s="11">
        <f t="shared" si="8"/>
        <v>0.1596774193548387</v>
      </c>
      <c r="AB4" s="11">
        <f t="shared" ref="AB4:AB8" si="11">SUM(Y4:AA4)</f>
        <v>0.3</v>
      </c>
      <c r="AC4" s="15"/>
      <c r="AD4" s="15"/>
      <c r="AE4" s="15"/>
      <c r="AF4" s="15"/>
      <c r="AG4" s="14">
        <v>258</v>
      </c>
    </row>
    <row r="5" spans="1:36" ht="25" customHeight="1" x14ac:dyDescent="0.3">
      <c r="A5" s="10"/>
      <c r="B5" s="4" t="s">
        <v>52</v>
      </c>
      <c r="C5" s="6">
        <v>806</v>
      </c>
      <c r="D5" s="7">
        <f t="shared" si="0"/>
        <v>496</v>
      </c>
      <c r="E5" s="11">
        <f t="shared" si="1"/>
        <v>0.61538461538461542</v>
      </c>
      <c r="F5" s="7">
        <v>197</v>
      </c>
      <c r="G5" s="7">
        <v>11</v>
      </c>
      <c r="H5" s="7">
        <v>269</v>
      </c>
      <c r="I5" s="7">
        <f t="shared" si="6"/>
        <v>280</v>
      </c>
      <c r="J5" s="6">
        <v>7</v>
      </c>
      <c r="K5" s="6">
        <v>3</v>
      </c>
      <c r="L5" s="7">
        <v>9</v>
      </c>
      <c r="M5" s="7">
        <f t="shared" si="7"/>
        <v>19</v>
      </c>
      <c r="N5" s="11">
        <f t="shared" si="2"/>
        <v>0.39717741935483869</v>
      </c>
      <c r="O5" s="11">
        <f t="shared" si="3"/>
        <v>0.56451612903225812</v>
      </c>
      <c r="P5" s="11">
        <f t="shared" si="4"/>
        <v>3.8306451612903226E-2</v>
      </c>
      <c r="Q5" s="12">
        <v>17162</v>
      </c>
      <c r="R5" s="18">
        <v>1674</v>
      </c>
      <c r="S5" s="31">
        <f t="shared" si="5"/>
        <v>9.7541079128306729E-2</v>
      </c>
      <c r="T5" s="14">
        <v>372</v>
      </c>
      <c r="U5" s="14">
        <v>61</v>
      </c>
      <c r="V5" s="14">
        <v>23</v>
      </c>
      <c r="W5" s="14">
        <v>122</v>
      </c>
      <c r="X5" s="14">
        <f t="shared" si="9"/>
        <v>206</v>
      </c>
      <c r="Y5" s="11">
        <f t="shared" si="10"/>
        <v>8.0901856763925736E-2</v>
      </c>
      <c r="Z5" s="11">
        <f t="shared" ref="Z5:Z7" si="12">V5/C4</f>
        <v>3.0503978779840849E-2</v>
      </c>
      <c r="AA5" s="11">
        <f t="shared" si="8"/>
        <v>0.16180371352785147</v>
      </c>
      <c r="AB5" s="11">
        <f t="shared" si="11"/>
        <v>0.27320954907161804</v>
      </c>
      <c r="AC5" s="15"/>
      <c r="AD5" s="15"/>
      <c r="AE5" s="15"/>
      <c r="AF5" s="15"/>
      <c r="AG5" s="14">
        <v>269</v>
      </c>
    </row>
    <row r="6" spans="1:36" ht="25" customHeight="1" x14ac:dyDescent="0.3">
      <c r="A6" s="10"/>
      <c r="B6" s="4" t="s">
        <v>53</v>
      </c>
      <c r="C6" s="6">
        <v>496</v>
      </c>
      <c r="D6" s="7">
        <f t="shared" si="0"/>
        <v>210</v>
      </c>
      <c r="E6" s="11">
        <f t="shared" si="1"/>
        <v>0.42338709677419356</v>
      </c>
      <c r="F6" s="7">
        <v>64</v>
      </c>
      <c r="G6" s="7">
        <v>12</v>
      </c>
      <c r="H6" s="7">
        <v>109</v>
      </c>
      <c r="I6" s="7">
        <f t="shared" si="6"/>
        <v>121</v>
      </c>
      <c r="J6" s="6">
        <v>5</v>
      </c>
      <c r="K6" s="6">
        <v>11</v>
      </c>
      <c r="L6" s="7">
        <v>9</v>
      </c>
      <c r="M6" s="7">
        <f t="shared" si="7"/>
        <v>25</v>
      </c>
      <c r="N6" s="11">
        <f t="shared" si="2"/>
        <v>0.30476190476190479</v>
      </c>
      <c r="O6" s="11">
        <f t="shared" si="3"/>
        <v>0.57619047619047614</v>
      </c>
      <c r="P6" s="11">
        <f t="shared" si="4"/>
        <v>0.11904761904761904</v>
      </c>
      <c r="Q6" s="12">
        <v>16780</v>
      </c>
      <c r="R6" s="18">
        <v>832</v>
      </c>
      <c r="S6" s="31">
        <f t="shared" si="5"/>
        <v>4.9582836710369491E-2</v>
      </c>
      <c r="T6" s="14">
        <v>687</v>
      </c>
      <c r="U6" s="14">
        <v>60</v>
      </c>
      <c r="V6" s="14">
        <v>255</v>
      </c>
      <c r="W6" s="14">
        <v>135</v>
      </c>
      <c r="X6" s="14">
        <f t="shared" si="9"/>
        <v>450</v>
      </c>
      <c r="Y6" s="11">
        <f t="shared" si="10"/>
        <v>7.4441687344913146E-2</v>
      </c>
      <c r="Z6" s="11">
        <f t="shared" si="12"/>
        <v>0.31637717121588088</v>
      </c>
      <c r="AA6" s="11">
        <f t="shared" si="8"/>
        <v>0.16749379652605459</v>
      </c>
      <c r="AB6" s="11">
        <f t="shared" si="11"/>
        <v>0.55831265508684857</v>
      </c>
      <c r="AC6" s="15"/>
      <c r="AD6" s="15"/>
      <c r="AE6" s="15"/>
      <c r="AF6" s="15"/>
      <c r="AG6" s="14">
        <v>264</v>
      </c>
    </row>
    <row r="7" spans="1:36" ht="25" customHeight="1" x14ac:dyDescent="0.3">
      <c r="A7" s="10"/>
      <c r="B7" s="4" t="s">
        <v>54</v>
      </c>
      <c r="C7" s="6">
        <v>534</v>
      </c>
      <c r="D7" s="7">
        <f t="shared" si="0"/>
        <v>232</v>
      </c>
      <c r="E7" s="11">
        <f t="shared" si="1"/>
        <v>0.43445692883895132</v>
      </c>
      <c r="F7" s="7">
        <v>84</v>
      </c>
      <c r="G7" s="7">
        <v>12</v>
      </c>
      <c r="H7" s="7">
        <v>112</v>
      </c>
      <c r="I7" s="7">
        <f t="shared" si="6"/>
        <v>124</v>
      </c>
      <c r="J7" s="6">
        <v>5</v>
      </c>
      <c r="K7" s="6">
        <v>10</v>
      </c>
      <c r="L7" s="7">
        <v>9</v>
      </c>
      <c r="M7" s="7">
        <f t="shared" si="7"/>
        <v>24</v>
      </c>
      <c r="N7" s="11">
        <f t="shared" si="2"/>
        <v>0.36206896551724138</v>
      </c>
      <c r="O7" s="11">
        <f t="shared" si="3"/>
        <v>0.53448275862068961</v>
      </c>
      <c r="P7" s="11">
        <f t="shared" si="4"/>
        <v>0.10344827586206896</v>
      </c>
      <c r="Q7" s="12">
        <v>17091</v>
      </c>
      <c r="R7" s="12">
        <v>898</v>
      </c>
      <c r="S7" s="11">
        <f t="shared" si="5"/>
        <v>5.2542273711310046E-2</v>
      </c>
      <c r="T7" s="14">
        <v>63</v>
      </c>
      <c r="U7" s="14">
        <v>9</v>
      </c>
      <c r="V7" s="14">
        <v>0</v>
      </c>
      <c r="W7" s="14">
        <v>29</v>
      </c>
      <c r="X7" s="14">
        <f t="shared" si="9"/>
        <v>38</v>
      </c>
      <c r="Y7" s="11">
        <f t="shared" si="10"/>
        <v>1.8145161290322582E-2</v>
      </c>
      <c r="Z7" s="11">
        <f t="shared" si="12"/>
        <v>0</v>
      </c>
      <c r="AA7" s="11">
        <f t="shared" si="8"/>
        <v>5.8467741935483868E-2</v>
      </c>
      <c r="AB7" s="11">
        <f t="shared" si="11"/>
        <v>7.6612903225806453E-2</v>
      </c>
      <c r="AC7" s="15"/>
      <c r="AD7" s="15"/>
      <c r="AE7" s="15"/>
      <c r="AF7" s="15"/>
      <c r="AG7" s="14">
        <v>270</v>
      </c>
    </row>
    <row r="8" spans="1:36" ht="25" customHeight="1" x14ac:dyDescent="0.3">
      <c r="A8" s="10"/>
      <c r="B8" s="4" t="s">
        <v>55</v>
      </c>
      <c r="C8" s="6">
        <v>259</v>
      </c>
      <c r="D8" s="7">
        <f t="shared" si="0"/>
        <v>104</v>
      </c>
      <c r="E8" s="11">
        <f t="shared" si="1"/>
        <v>0.40154440154440152</v>
      </c>
      <c r="F8" s="7">
        <v>28</v>
      </c>
      <c r="G8" s="7">
        <v>5</v>
      </c>
      <c r="H8" s="7">
        <v>64</v>
      </c>
      <c r="I8" s="7">
        <f t="shared" si="6"/>
        <v>69</v>
      </c>
      <c r="J8" s="6">
        <v>2</v>
      </c>
      <c r="K8" s="6">
        <v>3</v>
      </c>
      <c r="L8" s="7">
        <v>2</v>
      </c>
      <c r="M8" s="7">
        <f t="shared" si="7"/>
        <v>7</v>
      </c>
      <c r="N8" s="11">
        <f t="shared" si="2"/>
        <v>0.26923076923076922</v>
      </c>
      <c r="O8" s="11">
        <f t="shared" si="3"/>
        <v>0.66346153846153844</v>
      </c>
      <c r="P8" s="11">
        <f t="shared" si="4"/>
        <v>6.7307692307692304E-2</v>
      </c>
      <c r="Q8" s="12">
        <v>10563</v>
      </c>
      <c r="R8" s="12">
        <v>386</v>
      </c>
      <c r="S8" s="11">
        <f t="shared" si="5"/>
        <v>3.6542648868692608E-2</v>
      </c>
      <c r="T8" s="14">
        <v>711</v>
      </c>
      <c r="U8" s="14">
        <v>22</v>
      </c>
      <c r="V8" s="14">
        <v>117</v>
      </c>
      <c r="W8" s="14">
        <v>45</v>
      </c>
      <c r="X8" s="14">
        <f t="shared" si="9"/>
        <v>184</v>
      </c>
      <c r="Y8" s="11">
        <f t="shared" si="10"/>
        <v>4.1198501872659173E-2</v>
      </c>
      <c r="Z8" s="11">
        <f>V8/C7</f>
        <v>0.21910112359550563</v>
      </c>
      <c r="AA8" s="11">
        <f t="shared" si="8"/>
        <v>8.4269662921348312E-2</v>
      </c>
      <c r="AB8" s="11">
        <f t="shared" si="11"/>
        <v>0.34456928838951312</v>
      </c>
      <c r="AC8" s="15"/>
      <c r="AD8" s="15"/>
      <c r="AE8" s="15"/>
      <c r="AF8" s="15"/>
      <c r="AG8" s="14">
        <v>230</v>
      </c>
    </row>
    <row r="9" spans="1:36" ht="25" customHeight="1" x14ac:dyDescent="0.3">
      <c r="A9" s="10"/>
      <c r="B9" s="26" t="s">
        <v>72</v>
      </c>
      <c r="C9" s="6">
        <f>SUM(C2:C8)</f>
        <v>4045</v>
      </c>
      <c r="D9" s="7">
        <f t="shared" si="0"/>
        <v>2208</v>
      </c>
      <c r="E9" s="11">
        <f t="shared" si="1"/>
        <v>0.5458590852904821</v>
      </c>
      <c r="F9" s="6">
        <f t="shared" ref="F9:L9" si="13">SUM(F2:F8)</f>
        <v>891</v>
      </c>
      <c r="G9" s="6">
        <f t="shared" si="13"/>
        <v>59</v>
      </c>
      <c r="H9" s="6">
        <f t="shared" si="13"/>
        <v>1154</v>
      </c>
      <c r="I9" s="7">
        <f t="shared" si="6"/>
        <v>1213</v>
      </c>
      <c r="J9" s="6">
        <f t="shared" si="13"/>
        <v>31</v>
      </c>
      <c r="K9" s="6">
        <f t="shared" si="13"/>
        <v>35</v>
      </c>
      <c r="L9" s="6">
        <f t="shared" si="13"/>
        <v>38</v>
      </c>
      <c r="M9" s="7">
        <f t="shared" si="7"/>
        <v>104</v>
      </c>
      <c r="N9" s="11">
        <f t="shared" si="2"/>
        <v>0.40353260869565216</v>
      </c>
      <c r="O9" s="11">
        <f t="shared" si="3"/>
        <v>0.54936594202898548</v>
      </c>
      <c r="P9" s="11">
        <f t="shared" si="4"/>
        <v>4.710144927536232E-2</v>
      </c>
      <c r="Q9" s="12">
        <f>SUM(Q2:Q8)</f>
        <v>103842</v>
      </c>
      <c r="R9" s="12">
        <f>SUM(R2:R8)</f>
        <v>7598</v>
      </c>
      <c r="S9" s="13">
        <f t="shared" si="5"/>
        <v>7.3168852680033133E-2</v>
      </c>
      <c r="T9" s="14">
        <f>SUM(T3:T8)</f>
        <v>2411</v>
      </c>
      <c r="U9" s="14">
        <f t="shared" ref="U9:V9" si="14">SUM(U3:U8)</f>
        <v>261</v>
      </c>
      <c r="V9" s="14">
        <f t="shared" si="14"/>
        <v>413</v>
      </c>
      <c r="W9" s="14">
        <f>SUM(W3:W8)</f>
        <v>538</v>
      </c>
      <c r="X9" s="14">
        <f t="shared" si="9"/>
        <v>1212</v>
      </c>
      <c r="Y9" s="11">
        <f>U9/(C9-C8)</f>
        <v>6.8938193343898571E-2</v>
      </c>
      <c r="Z9" s="11">
        <f>V9/(C9-C8)</f>
        <v>0.10908610670892763</v>
      </c>
      <c r="AA9" s="11">
        <f>W9/(C9-C8)</f>
        <v>0.14210248283148441</v>
      </c>
      <c r="AB9" s="11">
        <f>SUM(Y9:AA9)</f>
        <v>0.32012678288431062</v>
      </c>
      <c r="AC9" s="14">
        <v>792</v>
      </c>
      <c r="AD9" s="14">
        <v>714</v>
      </c>
      <c r="AE9" s="14">
        <v>131</v>
      </c>
      <c r="AF9" s="14">
        <v>0</v>
      </c>
      <c r="AG9" s="14">
        <f>SUM(AG2:AG8)</f>
        <v>1772</v>
      </c>
    </row>
    <row r="10" spans="1:36" ht="25" customHeight="1" x14ac:dyDescent="0.3">
      <c r="A10" s="10"/>
      <c r="B10" s="4"/>
      <c r="C10" s="35"/>
      <c r="D10" s="35"/>
      <c r="E10" s="32"/>
      <c r="F10" s="35"/>
      <c r="G10" s="35"/>
      <c r="H10" s="35"/>
      <c r="I10" s="35"/>
      <c r="J10" s="35"/>
      <c r="K10" s="35"/>
      <c r="L10" s="35"/>
      <c r="M10" s="35"/>
      <c r="N10" s="32"/>
      <c r="O10" s="32"/>
      <c r="P10" s="32"/>
      <c r="Q10" s="36"/>
      <c r="R10" s="36"/>
      <c r="S10" s="33"/>
      <c r="T10" s="34"/>
      <c r="U10" s="34"/>
      <c r="V10" s="34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4"/>
    </row>
    <row r="11" spans="1:36" ht="20" x14ac:dyDescent="0.3">
      <c r="A11" s="10"/>
      <c r="B11" s="4"/>
      <c r="C11" s="35"/>
      <c r="D11" s="35"/>
      <c r="E11" s="32"/>
      <c r="F11" s="35"/>
      <c r="G11" s="35"/>
      <c r="H11" s="35"/>
      <c r="I11" s="35"/>
      <c r="J11" s="35"/>
      <c r="K11" s="35"/>
      <c r="L11" s="35"/>
      <c r="M11" s="35"/>
      <c r="N11" s="32"/>
      <c r="O11" s="32"/>
      <c r="P11" s="32"/>
      <c r="Q11" s="36"/>
      <c r="R11" s="36"/>
      <c r="S11" s="33"/>
      <c r="T11" s="34"/>
      <c r="U11" s="34"/>
      <c r="V11" s="34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4"/>
    </row>
    <row r="12" spans="1:36" ht="20" x14ac:dyDescent="0.3">
      <c r="A12" s="10" t="s">
        <v>73</v>
      </c>
      <c r="B12" s="4" t="s">
        <v>74</v>
      </c>
      <c r="C12" s="6">
        <v>443</v>
      </c>
      <c r="D12" s="7">
        <f>SUM(F12:L12)</f>
        <v>232</v>
      </c>
      <c r="E12" s="11">
        <f>D12/C12</f>
        <v>0.52370203160270878</v>
      </c>
      <c r="F12" s="7">
        <v>2</v>
      </c>
      <c r="G12" s="7">
        <v>55</v>
      </c>
      <c r="H12" s="7">
        <v>63</v>
      </c>
      <c r="I12" s="7"/>
      <c r="J12" s="6">
        <v>0</v>
      </c>
      <c r="K12" s="6">
        <v>90</v>
      </c>
      <c r="L12" s="7">
        <v>22</v>
      </c>
      <c r="M12" s="7"/>
      <c r="N12" s="11">
        <f>F12/D12</f>
        <v>8.6206896551724137E-3</v>
      </c>
      <c r="O12" s="11">
        <f>I12/D12</f>
        <v>0</v>
      </c>
      <c r="P12" s="11">
        <f>M12/D12</f>
        <v>0</v>
      </c>
      <c r="Q12" s="37">
        <v>8835</v>
      </c>
      <c r="R12" s="37">
        <v>1524</v>
      </c>
      <c r="S12" s="38">
        <f t="shared" ref="S12:S17" si="15">R12/Q12</f>
        <v>0.17249575551782684</v>
      </c>
      <c r="T12" s="40" t="s">
        <v>77</v>
      </c>
      <c r="U12" s="40"/>
      <c r="V12" s="40"/>
      <c r="W12" s="40"/>
      <c r="X12" s="40"/>
      <c r="Y12" s="40"/>
      <c r="Z12" s="40"/>
      <c r="AA12" s="40"/>
      <c r="AB12" s="40"/>
      <c r="AC12" s="21"/>
      <c r="AD12" s="21"/>
      <c r="AE12" s="21"/>
      <c r="AF12" s="21"/>
      <c r="AG12" s="19"/>
      <c r="AH12" s="30"/>
      <c r="AI12" s="30"/>
      <c r="AJ12" s="30"/>
    </row>
    <row r="13" spans="1:36" ht="20" x14ac:dyDescent="0.3">
      <c r="A13" s="10"/>
      <c r="B13" s="4" t="s">
        <v>75</v>
      </c>
      <c r="C13" s="6">
        <v>140</v>
      </c>
      <c r="D13" s="7">
        <f>SUM(F13:L13)</f>
        <v>44</v>
      </c>
      <c r="E13" s="11">
        <f>D13/C13</f>
        <v>0.31428571428571428</v>
      </c>
      <c r="F13" s="7">
        <v>0</v>
      </c>
      <c r="G13" s="7">
        <v>0</v>
      </c>
      <c r="H13" s="7">
        <v>26</v>
      </c>
      <c r="I13" s="7"/>
      <c r="J13" s="6">
        <v>4</v>
      </c>
      <c r="K13" s="6">
        <v>8</v>
      </c>
      <c r="L13" s="7">
        <v>6</v>
      </c>
      <c r="M13" s="7"/>
      <c r="N13" s="11">
        <f>F13/D13</f>
        <v>0</v>
      </c>
      <c r="O13" s="11">
        <f>I13/D13</f>
        <v>0</v>
      </c>
      <c r="P13" s="11">
        <f>M13/D13</f>
        <v>0</v>
      </c>
      <c r="Q13" s="37">
        <v>4247</v>
      </c>
      <c r="R13" s="37">
        <v>246</v>
      </c>
      <c r="S13" s="38">
        <f t="shared" si="15"/>
        <v>5.7923239934071107E-2</v>
      </c>
      <c r="T13" s="40"/>
      <c r="U13" s="40"/>
      <c r="V13" s="40"/>
      <c r="W13" s="40"/>
      <c r="X13" s="40"/>
      <c r="Y13" s="40"/>
      <c r="Z13" s="40"/>
      <c r="AA13" s="40"/>
      <c r="AB13" s="40"/>
      <c r="AC13" s="21"/>
      <c r="AD13" s="21"/>
      <c r="AE13" s="21"/>
      <c r="AF13" s="21"/>
      <c r="AG13" s="19"/>
      <c r="AH13" s="30"/>
      <c r="AI13" s="30"/>
      <c r="AJ13" s="30"/>
    </row>
    <row r="14" spans="1:36" ht="20" x14ac:dyDescent="0.3">
      <c r="A14" s="10"/>
      <c r="B14" s="4" t="s">
        <v>76</v>
      </c>
      <c r="C14" s="6">
        <v>29</v>
      </c>
      <c r="D14" s="7">
        <f>SUM(F14:L14)</f>
        <v>4</v>
      </c>
      <c r="E14" s="11">
        <f>D14/C14</f>
        <v>0.13793103448275862</v>
      </c>
      <c r="F14" s="7">
        <v>0</v>
      </c>
      <c r="G14" s="7">
        <v>0</v>
      </c>
      <c r="H14" s="7">
        <v>2</v>
      </c>
      <c r="I14" s="7"/>
      <c r="J14" s="6">
        <v>0</v>
      </c>
      <c r="K14" s="6">
        <v>2</v>
      </c>
      <c r="L14" s="7">
        <v>0</v>
      </c>
      <c r="M14" s="7"/>
      <c r="N14" s="11">
        <f>F14/D14</f>
        <v>0</v>
      </c>
      <c r="O14" s="11">
        <f>I14/D14</f>
        <v>0</v>
      </c>
      <c r="P14" s="11">
        <f>M14/D14</f>
        <v>0</v>
      </c>
      <c r="Q14" s="37">
        <v>424</v>
      </c>
      <c r="R14" s="37">
        <v>16</v>
      </c>
      <c r="S14" s="38">
        <f t="shared" si="15"/>
        <v>3.7735849056603772E-2</v>
      </c>
      <c r="T14" s="40"/>
      <c r="U14" s="40"/>
      <c r="V14" s="40"/>
      <c r="W14" s="40"/>
      <c r="X14" s="40"/>
      <c r="Y14" s="40"/>
      <c r="Z14" s="40"/>
      <c r="AA14" s="40"/>
      <c r="AB14" s="40"/>
      <c r="AC14" s="21"/>
      <c r="AD14" s="21"/>
      <c r="AE14" s="21"/>
      <c r="AF14" s="21"/>
      <c r="AG14" s="19"/>
    </row>
    <row r="15" spans="1:36" ht="25" customHeight="1" x14ac:dyDescent="0.3">
      <c r="A15" s="10"/>
      <c r="B15" s="4"/>
      <c r="C15" s="8"/>
      <c r="D15" s="9"/>
      <c r="E15" s="16"/>
      <c r="F15" s="9"/>
      <c r="G15" s="9"/>
      <c r="H15" s="9"/>
      <c r="I15" s="9"/>
      <c r="J15" s="8"/>
      <c r="K15" s="8"/>
      <c r="L15" s="9"/>
      <c r="M15" s="9"/>
      <c r="N15" s="16"/>
      <c r="O15" s="16"/>
      <c r="P15" s="16"/>
      <c r="Q15" s="3"/>
      <c r="R15" s="3"/>
      <c r="S15" s="17"/>
      <c r="T15" s="15"/>
      <c r="U15" s="15"/>
      <c r="V15" s="15"/>
      <c r="W15" s="21"/>
      <c r="X15" s="21"/>
      <c r="Y15" s="21"/>
      <c r="Z15" s="21"/>
      <c r="AA15" s="16"/>
      <c r="AB15" s="16"/>
      <c r="AC15" s="21"/>
      <c r="AD15" s="21"/>
      <c r="AE15" s="21"/>
      <c r="AF15" s="21"/>
      <c r="AG15" s="19"/>
    </row>
    <row r="16" spans="1:36" ht="20" x14ac:dyDescent="0.3">
      <c r="A16" s="10" t="s">
        <v>78</v>
      </c>
      <c r="B16" s="4" t="s">
        <v>80</v>
      </c>
      <c r="C16" s="6">
        <v>816</v>
      </c>
      <c r="D16" s="7">
        <f>SUM(F16:L16)</f>
        <v>503</v>
      </c>
      <c r="E16" s="11">
        <f>D16/C16</f>
        <v>0.61642156862745101</v>
      </c>
      <c r="F16" s="7">
        <v>326</v>
      </c>
      <c r="G16" s="7">
        <v>36</v>
      </c>
      <c r="H16" s="7">
        <v>92</v>
      </c>
      <c r="I16" s="7"/>
      <c r="J16" s="6">
        <v>6</v>
      </c>
      <c r="K16" s="6">
        <v>25</v>
      </c>
      <c r="L16" s="7">
        <v>18</v>
      </c>
      <c r="M16" s="7"/>
      <c r="N16" s="11">
        <f>F16/D16</f>
        <v>0.64811133200795223</v>
      </c>
      <c r="O16" s="11">
        <f>I16/D16</f>
        <v>0</v>
      </c>
      <c r="P16" s="11">
        <f>M16/D16</f>
        <v>0</v>
      </c>
      <c r="Q16" s="12">
        <v>8362</v>
      </c>
      <c r="R16" s="12">
        <v>3422</v>
      </c>
      <c r="S16" s="13">
        <f t="shared" si="15"/>
        <v>0.40923224109064815</v>
      </c>
      <c r="T16" s="19"/>
      <c r="U16" s="19"/>
      <c r="V16" s="19"/>
      <c r="W16" s="21"/>
      <c r="X16" s="21"/>
      <c r="Y16" s="21"/>
      <c r="Z16" s="21"/>
      <c r="AA16" s="16"/>
      <c r="AB16" s="16"/>
      <c r="AC16" s="21"/>
      <c r="AD16" s="21"/>
      <c r="AE16" s="21"/>
      <c r="AF16" s="21"/>
      <c r="AG16" s="19"/>
    </row>
    <row r="17" spans="1:37" ht="20" x14ac:dyDescent="0.3">
      <c r="A17" s="10"/>
      <c r="B17" s="4" t="s">
        <v>79</v>
      </c>
      <c r="C17" s="6">
        <v>650</v>
      </c>
      <c r="D17" s="7">
        <f>SUM(F17:L17)</f>
        <v>284</v>
      </c>
      <c r="E17" s="11">
        <f>D17/C17</f>
        <v>0.43692307692307691</v>
      </c>
      <c r="F17" s="7">
        <v>160</v>
      </c>
      <c r="G17" s="7">
        <v>38</v>
      </c>
      <c r="H17" s="7">
        <v>33</v>
      </c>
      <c r="I17" s="7"/>
      <c r="J17" s="6">
        <v>7</v>
      </c>
      <c r="K17" s="6">
        <v>23</v>
      </c>
      <c r="L17" s="7">
        <v>23</v>
      </c>
      <c r="M17" s="7"/>
      <c r="N17" s="11">
        <f>F17/D17</f>
        <v>0.56338028169014087</v>
      </c>
      <c r="O17" s="11">
        <f>I17/D17</f>
        <v>0</v>
      </c>
      <c r="P17" s="11">
        <f>M17/D17</f>
        <v>0</v>
      </c>
      <c r="Q17" s="12">
        <v>4851</v>
      </c>
      <c r="R17" s="12">
        <v>1704</v>
      </c>
      <c r="S17" s="13">
        <f t="shared" si="15"/>
        <v>0.35126777983920843</v>
      </c>
      <c r="T17" s="19"/>
      <c r="U17" s="19"/>
      <c r="V17" s="19"/>
      <c r="W17" s="21"/>
      <c r="X17" s="21"/>
      <c r="Y17" s="21"/>
      <c r="Z17" s="21"/>
      <c r="AA17" s="16"/>
      <c r="AB17" s="16"/>
      <c r="AC17" s="21"/>
      <c r="AD17" s="21"/>
      <c r="AE17" s="21"/>
      <c r="AF17" s="21"/>
      <c r="AG17" s="19"/>
    </row>
    <row r="18" spans="1:37" ht="20" x14ac:dyDescent="0.3">
      <c r="A18" s="10"/>
      <c r="B18" s="4"/>
      <c r="C18" s="8"/>
      <c r="D18" s="9"/>
      <c r="E18" s="16"/>
      <c r="F18" s="9"/>
      <c r="G18" s="9"/>
      <c r="H18" s="9"/>
      <c r="I18" s="9"/>
      <c r="J18" s="8"/>
      <c r="K18" s="8"/>
      <c r="L18" s="9"/>
      <c r="M18" s="39"/>
      <c r="N18" s="16"/>
      <c r="O18" s="16"/>
      <c r="P18" s="16"/>
      <c r="Q18" s="3"/>
      <c r="R18" s="3"/>
      <c r="S18" s="17"/>
      <c r="T18" s="15"/>
      <c r="U18" s="15"/>
      <c r="V18" s="15"/>
      <c r="W18" s="21"/>
      <c r="X18" s="21"/>
      <c r="Y18" s="21"/>
      <c r="Z18" s="21"/>
      <c r="AA18" s="16"/>
      <c r="AB18" s="16"/>
      <c r="AC18" s="21"/>
      <c r="AD18" s="21"/>
      <c r="AE18" s="21"/>
      <c r="AF18" s="21"/>
      <c r="AG18" s="19"/>
    </row>
    <row r="19" spans="1:37" ht="20" x14ac:dyDescent="0.3">
      <c r="A19" s="10" t="s">
        <v>81</v>
      </c>
      <c r="B19" s="4" t="s">
        <v>82</v>
      </c>
      <c r="C19" s="6">
        <v>461</v>
      </c>
      <c r="D19" s="7">
        <f>SUM(F19:L19)</f>
        <v>268</v>
      </c>
      <c r="E19" s="11">
        <f>D19/C19</f>
        <v>0.58134490238611713</v>
      </c>
      <c r="F19" s="7">
        <v>54</v>
      </c>
      <c r="G19" s="7">
        <v>2</v>
      </c>
      <c r="H19" s="7">
        <v>189</v>
      </c>
      <c r="I19" s="7"/>
      <c r="J19" s="6">
        <v>2</v>
      </c>
      <c r="K19" s="6">
        <v>7</v>
      </c>
      <c r="L19" s="7">
        <v>14</v>
      </c>
      <c r="M19" s="7"/>
      <c r="N19" s="11">
        <f>F19/D19</f>
        <v>0.20149253731343283</v>
      </c>
      <c r="O19" s="11">
        <f>I19/D19</f>
        <v>0</v>
      </c>
      <c r="P19" s="11">
        <f>M19/D19</f>
        <v>0</v>
      </c>
      <c r="Q19" s="12">
        <v>9601</v>
      </c>
      <c r="R19" s="12">
        <v>1105</v>
      </c>
      <c r="S19" s="13">
        <f t="shared" ref="S19:S22" si="16">R19/Q19</f>
        <v>0.11509217789813561</v>
      </c>
      <c r="T19" s="19"/>
      <c r="U19" s="19"/>
      <c r="V19" s="19"/>
      <c r="W19" s="21"/>
      <c r="X19" s="21"/>
      <c r="Y19" s="21"/>
      <c r="Z19" s="21"/>
      <c r="AA19" s="16"/>
      <c r="AB19" s="16"/>
      <c r="AC19" s="21"/>
      <c r="AD19" s="21"/>
      <c r="AE19" s="21"/>
      <c r="AF19" s="21"/>
      <c r="AG19" s="19"/>
    </row>
    <row r="20" spans="1:37" ht="20" x14ac:dyDescent="0.3">
      <c r="A20" s="10"/>
      <c r="B20" s="4" t="s">
        <v>83</v>
      </c>
      <c r="C20" s="6">
        <v>461</v>
      </c>
      <c r="D20" s="7">
        <f>SUM(F20:L20)</f>
        <v>268</v>
      </c>
      <c r="E20" s="11">
        <f>D20/C20</f>
        <v>0.58134490238611713</v>
      </c>
      <c r="F20" s="7">
        <v>54</v>
      </c>
      <c r="G20" s="7">
        <v>2</v>
      </c>
      <c r="H20" s="7">
        <v>189</v>
      </c>
      <c r="I20" s="7"/>
      <c r="J20" s="6">
        <v>2</v>
      </c>
      <c r="K20" s="6">
        <v>7</v>
      </c>
      <c r="L20" s="7">
        <v>14</v>
      </c>
      <c r="M20" s="7"/>
      <c r="N20" s="11">
        <f>F20/D20</f>
        <v>0.20149253731343283</v>
      </c>
      <c r="O20" s="11">
        <f>I20/D20</f>
        <v>0</v>
      </c>
      <c r="P20" s="11">
        <f>M20/D20</f>
        <v>0</v>
      </c>
      <c r="Q20" s="12">
        <v>9601</v>
      </c>
      <c r="R20" s="12">
        <v>1105</v>
      </c>
      <c r="S20" s="13">
        <f t="shared" si="16"/>
        <v>0.11509217789813561</v>
      </c>
      <c r="T20" s="19"/>
      <c r="U20" s="19"/>
      <c r="V20" s="19"/>
      <c r="W20" s="21"/>
      <c r="X20" s="21"/>
      <c r="Y20" s="21"/>
      <c r="Z20" s="21"/>
      <c r="AA20" s="16"/>
      <c r="AB20" s="16"/>
      <c r="AC20" s="21"/>
      <c r="AD20" s="21"/>
      <c r="AE20" s="21"/>
      <c r="AF20" s="21"/>
      <c r="AG20" s="19"/>
    </row>
    <row r="21" spans="1:37" ht="20" x14ac:dyDescent="0.3">
      <c r="A21" s="10"/>
      <c r="B21" s="4" t="s">
        <v>84</v>
      </c>
      <c r="C21" s="6">
        <v>461</v>
      </c>
      <c r="D21" s="7">
        <f>SUM(F21:L21)</f>
        <v>268</v>
      </c>
      <c r="E21" s="11">
        <f>D21/C21</f>
        <v>0.58134490238611713</v>
      </c>
      <c r="F21" s="7">
        <v>54</v>
      </c>
      <c r="G21" s="7">
        <v>2</v>
      </c>
      <c r="H21" s="7">
        <v>189</v>
      </c>
      <c r="I21" s="7"/>
      <c r="J21" s="6">
        <v>2</v>
      </c>
      <c r="K21" s="6">
        <v>7</v>
      </c>
      <c r="L21" s="7">
        <v>14</v>
      </c>
      <c r="M21" s="7"/>
      <c r="N21" s="11">
        <f>F21/D21</f>
        <v>0.20149253731343283</v>
      </c>
      <c r="O21" s="11">
        <f>I21/D21</f>
        <v>0</v>
      </c>
      <c r="P21" s="11">
        <f>M21/D21</f>
        <v>0</v>
      </c>
      <c r="Q21" s="12">
        <v>9601</v>
      </c>
      <c r="R21" s="12">
        <v>1105</v>
      </c>
      <c r="S21" s="13">
        <f t="shared" si="16"/>
        <v>0.11509217789813561</v>
      </c>
      <c r="T21" s="19"/>
      <c r="U21" s="19"/>
      <c r="V21" s="19"/>
      <c r="W21" s="21"/>
      <c r="X21" s="21"/>
      <c r="Y21" s="21"/>
      <c r="Z21" s="21"/>
      <c r="AA21" s="16"/>
      <c r="AB21" s="16"/>
      <c r="AC21" s="21"/>
      <c r="AD21" s="21"/>
      <c r="AE21" s="21"/>
      <c r="AF21" s="21"/>
      <c r="AG21" s="19"/>
      <c r="AH21" s="29"/>
      <c r="AI21" s="29"/>
      <c r="AJ21" s="29"/>
      <c r="AK21" s="29"/>
    </row>
    <row r="22" spans="1:37" ht="20" x14ac:dyDescent="0.3">
      <c r="A22" s="10"/>
      <c r="B22" s="4" t="s">
        <v>85</v>
      </c>
      <c r="C22" s="6">
        <v>461</v>
      </c>
      <c r="D22" s="7">
        <f>SUM(F22:L22)</f>
        <v>268</v>
      </c>
      <c r="E22" s="11">
        <f>D22/C22</f>
        <v>0.58134490238611713</v>
      </c>
      <c r="F22" s="7">
        <v>54</v>
      </c>
      <c r="G22" s="7">
        <v>2</v>
      </c>
      <c r="H22" s="7">
        <v>189</v>
      </c>
      <c r="I22" s="7"/>
      <c r="J22" s="6">
        <v>2</v>
      </c>
      <c r="K22" s="6">
        <v>7</v>
      </c>
      <c r="L22" s="7">
        <v>14</v>
      </c>
      <c r="M22" s="7"/>
      <c r="N22" s="11">
        <f>F22/D22</f>
        <v>0.20149253731343283</v>
      </c>
      <c r="O22" s="11">
        <f>I22/D22</f>
        <v>0</v>
      </c>
      <c r="P22" s="11">
        <f>M22/D22</f>
        <v>0</v>
      </c>
      <c r="Q22" s="12">
        <v>9601</v>
      </c>
      <c r="R22" s="12">
        <v>1105</v>
      </c>
      <c r="S22" s="13">
        <f t="shared" si="16"/>
        <v>0.11509217789813561</v>
      </c>
      <c r="T22" s="19"/>
      <c r="U22" s="19"/>
      <c r="V22" s="19"/>
      <c r="W22" s="21"/>
      <c r="X22" s="21"/>
      <c r="Y22" s="21"/>
      <c r="Z22" s="21"/>
      <c r="AA22" s="16"/>
      <c r="AB22" s="16"/>
      <c r="AC22" s="21"/>
      <c r="AD22" s="21"/>
      <c r="AE22" s="21"/>
      <c r="AF22" s="21"/>
      <c r="AG22" s="19"/>
    </row>
    <row r="23" spans="1:37" ht="25" customHeight="1" x14ac:dyDescent="0.3">
      <c r="A23" s="10"/>
      <c r="B23" s="4"/>
      <c r="C23" s="8"/>
      <c r="D23" s="9"/>
      <c r="E23" s="16"/>
      <c r="F23" s="9"/>
      <c r="G23" s="9"/>
      <c r="H23" s="9"/>
      <c r="I23" s="9"/>
      <c r="J23" s="8"/>
      <c r="K23" s="8"/>
      <c r="L23" s="9"/>
      <c r="M23" s="39"/>
      <c r="N23" s="16"/>
      <c r="O23" s="16"/>
      <c r="P23" s="16"/>
      <c r="Q23" s="3"/>
      <c r="R23" s="3"/>
      <c r="S23" s="17"/>
      <c r="T23" s="15"/>
      <c r="U23" s="15"/>
      <c r="V23" s="15"/>
      <c r="W23" s="21"/>
      <c r="X23" s="21"/>
      <c r="Y23" s="21"/>
      <c r="Z23" s="21"/>
      <c r="AA23" s="16"/>
      <c r="AB23" s="16"/>
      <c r="AC23" s="21"/>
      <c r="AD23" s="21"/>
      <c r="AE23" s="21"/>
      <c r="AF23" s="21"/>
      <c r="AG23" s="19"/>
    </row>
    <row r="24" spans="1:37" ht="25" customHeight="1" x14ac:dyDescent="0.3">
      <c r="A24" s="10" t="s">
        <v>14</v>
      </c>
      <c r="B24" s="4" t="s">
        <v>15</v>
      </c>
      <c r="C24" s="6">
        <v>1238</v>
      </c>
      <c r="D24" s="7">
        <f t="shared" ref="D24:D56" si="17">SUM(F24,I24,M24)</f>
        <v>574</v>
      </c>
      <c r="E24" s="11">
        <f t="shared" ref="E24:E55" si="18">D24/C24</f>
        <v>0.46365105008077545</v>
      </c>
      <c r="F24" s="7">
        <v>156</v>
      </c>
      <c r="G24" s="7">
        <v>19</v>
      </c>
      <c r="H24" s="7">
        <v>326</v>
      </c>
      <c r="I24" s="7">
        <f>SUM(G24:H24)</f>
        <v>345</v>
      </c>
      <c r="J24" s="6">
        <v>5</v>
      </c>
      <c r="K24" s="6">
        <v>45</v>
      </c>
      <c r="L24" s="7">
        <v>23</v>
      </c>
      <c r="M24" s="7">
        <f>SUM(J24:L24)</f>
        <v>73</v>
      </c>
      <c r="N24" s="11">
        <f t="shared" ref="N24:N56" si="19">F24/D24</f>
        <v>0.27177700348432055</v>
      </c>
      <c r="O24" s="11">
        <f t="shared" ref="O24:O56" si="20">I24/D24</f>
        <v>0.60104529616724733</v>
      </c>
      <c r="P24" s="11">
        <f t="shared" ref="P24:P56" si="21">M24/D24</f>
        <v>0.12717770034843207</v>
      </c>
      <c r="Q24" s="12">
        <v>12675</v>
      </c>
      <c r="R24" s="12">
        <v>2342</v>
      </c>
      <c r="S24" s="13">
        <f t="shared" ref="S24:S55" si="22">R24/Q24</f>
        <v>0.1847731755424063</v>
      </c>
      <c r="T24" s="19"/>
      <c r="W24" s="22"/>
      <c r="X24" s="22"/>
      <c r="Y24" s="22"/>
      <c r="Z24" s="22"/>
      <c r="AA24" s="16"/>
      <c r="AB24" s="16"/>
      <c r="AC24" s="22"/>
      <c r="AD24" s="22"/>
      <c r="AE24" s="22"/>
      <c r="AF24" s="22"/>
    </row>
    <row r="25" spans="1:37" ht="25" customHeight="1" x14ac:dyDescent="0.3">
      <c r="B25" s="4" t="s">
        <v>16</v>
      </c>
      <c r="C25" s="6">
        <v>1319</v>
      </c>
      <c r="D25" s="7">
        <f t="shared" si="17"/>
        <v>629</v>
      </c>
      <c r="E25" s="11">
        <f t="shared" si="18"/>
        <v>0.47687642153146326</v>
      </c>
      <c r="F25" s="7">
        <v>178</v>
      </c>
      <c r="G25" s="7">
        <v>18</v>
      </c>
      <c r="H25" s="7">
        <v>351</v>
      </c>
      <c r="I25" s="7">
        <f t="shared" ref="I25:I56" si="23">SUM(G25:H25)</f>
        <v>369</v>
      </c>
      <c r="J25" s="6">
        <v>5</v>
      </c>
      <c r="K25" s="6">
        <v>45</v>
      </c>
      <c r="L25" s="7">
        <v>32</v>
      </c>
      <c r="M25" s="7">
        <f t="shared" ref="M25:M55" si="24">SUM(J25:L25)</f>
        <v>82</v>
      </c>
      <c r="N25" s="11">
        <f t="shared" si="19"/>
        <v>0.28298887122416533</v>
      </c>
      <c r="O25" s="11">
        <f t="shared" si="20"/>
        <v>0.58664546899841019</v>
      </c>
      <c r="P25" s="11">
        <f t="shared" si="21"/>
        <v>0.13036565977742448</v>
      </c>
      <c r="Q25" s="12">
        <v>14127</v>
      </c>
      <c r="R25" s="12">
        <v>2553</v>
      </c>
      <c r="S25" s="13">
        <f t="shared" si="22"/>
        <v>0.1807177744744107</v>
      </c>
      <c r="T25" s="14">
        <v>291</v>
      </c>
      <c r="U25" s="14">
        <v>55</v>
      </c>
      <c r="V25" s="14">
        <v>13</v>
      </c>
      <c r="W25" s="14">
        <v>222</v>
      </c>
      <c r="X25" s="14">
        <f>SUM(U25:W25)</f>
        <v>290</v>
      </c>
      <c r="Y25" s="11">
        <f>U25/C24</f>
        <v>4.4426494345718902E-2</v>
      </c>
      <c r="Z25" s="11">
        <f>V25/C24</f>
        <v>1.050080775444265E-2</v>
      </c>
      <c r="AA25" s="11">
        <f t="shared" ref="AA25:AA55" si="25">W25/C24</f>
        <v>0.17932148626817448</v>
      </c>
      <c r="AB25" s="11">
        <f>SUM(Y25:AA25)</f>
        <v>0.23424878836833604</v>
      </c>
      <c r="AC25" s="15"/>
      <c r="AD25" s="15"/>
      <c r="AE25" s="15"/>
      <c r="AF25" s="15"/>
      <c r="AG25" s="15"/>
    </row>
    <row r="26" spans="1:37" ht="25" customHeight="1" x14ac:dyDescent="0.3">
      <c r="B26" s="4" t="s">
        <v>17</v>
      </c>
      <c r="C26" s="6">
        <v>1337</v>
      </c>
      <c r="D26" s="7">
        <f t="shared" si="17"/>
        <v>640</v>
      </c>
      <c r="E26" s="11">
        <f t="shared" si="18"/>
        <v>0.47868362004487658</v>
      </c>
      <c r="F26" s="7">
        <v>180</v>
      </c>
      <c r="G26" s="7">
        <v>18</v>
      </c>
      <c r="H26" s="7">
        <v>358</v>
      </c>
      <c r="I26" s="7">
        <f t="shared" si="23"/>
        <v>376</v>
      </c>
      <c r="J26" s="6">
        <v>5</v>
      </c>
      <c r="K26" s="6">
        <v>45</v>
      </c>
      <c r="L26" s="7">
        <v>34</v>
      </c>
      <c r="M26" s="7">
        <f t="shared" si="24"/>
        <v>84</v>
      </c>
      <c r="N26" s="11">
        <f t="shared" si="19"/>
        <v>0.28125</v>
      </c>
      <c r="O26" s="11">
        <f t="shared" si="20"/>
        <v>0.58750000000000002</v>
      </c>
      <c r="P26" s="11">
        <f t="shared" si="21"/>
        <v>0.13125000000000001</v>
      </c>
      <c r="Q26" s="12">
        <v>14285</v>
      </c>
      <c r="R26" s="12">
        <v>2602</v>
      </c>
      <c r="S26" s="13">
        <f t="shared" si="22"/>
        <v>0.18214910745537277</v>
      </c>
      <c r="T26" s="14">
        <v>21</v>
      </c>
      <c r="U26" s="14">
        <v>10</v>
      </c>
      <c r="V26" s="14">
        <v>0</v>
      </c>
      <c r="W26" s="14">
        <v>67</v>
      </c>
      <c r="X26" s="14">
        <f t="shared" ref="X26:X56" si="26">SUM(U26:W26)</f>
        <v>77</v>
      </c>
      <c r="Y26" s="11">
        <f t="shared" ref="Y26:Y55" si="27">U26/C25</f>
        <v>7.5815011372251705E-3</v>
      </c>
      <c r="Z26" s="11">
        <f t="shared" ref="Z26:Z54" si="28">V26/C25</f>
        <v>0</v>
      </c>
      <c r="AA26" s="11">
        <f t="shared" si="25"/>
        <v>5.0796057619408641E-2</v>
      </c>
      <c r="AB26" s="11">
        <f t="shared" ref="AB26:AB56" si="29">SUM(Y26:AA26)</f>
        <v>5.8377558756633814E-2</v>
      </c>
      <c r="AC26" s="15"/>
      <c r="AD26" s="15"/>
      <c r="AE26" s="15"/>
      <c r="AF26" s="15"/>
      <c r="AG26" s="15"/>
    </row>
    <row r="27" spans="1:37" ht="25" customHeight="1" x14ac:dyDescent="0.3">
      <c r="B27" s="4" t="s">
        <v>18</v>
      </c>
      <c r="C27" s="6">
        <v>1338</v>
      </c>
      <c r="D27" s="7">
        <f t="shared" si="17"/>
        <v>640</v>
      </c>
      <c r="E27" s="11">
        <f t="shared" si="18"/>
        <v>0.47832585949177875</v>
      </c>
      <c r="F27" s="7">
        <v>180</v>
      </c>
      <c r="G27" s="7">
        <v>18</v>
      </c>
      <c r="H27" s="7">
        <v>358</v>
      </c>
      <c r="I27" s="7">
        <f t="shared" si="23"/>
        <v>376</v>
      </c>
      <c r="J27" s="6">
        <v>5</v>
      </c>
      <c r="K27" s="6">
        <v>45</v>
      </c>
      <c r="L27" s="7">
        <v>34</v>
      </c>
      <c r="M27" s="7">
        <f t="shared" si="24"/>
        <v>84</v>
      </c>
      <c r="N27" s="11">
        <f t="shared" si="19"/>
        <v>0.28125</v>
      </c>
      <c r="O27" s="11">
        <f t="shared" si="20"/>
        <v>0.58750000000000002</v>
      </c>
      <c r="P27" s="11">
        <f t="shared" si="21"/>
        <v>0.13125000000000001</v>
      </c>
      <c r="Q27" s="12">
        <v>14306</v>
      </c>
      <c r="R27" s="12">
        <v>2602</v>
      </c>
      <c r="S27" s="13">
        <f t="shared" si="22"/>
        <v>0.18188172794631624</v>
      </c>
      <c r="T27" s="14">
        <v>5</v>
      </c>
      <c r="U27" s="14">
        <v>0</v>
      </c>
      <c r="V27" s="14">
        <v>0</v>
      </c>
      <c r="W27" s="14">
        <v>0</v>
      </c>
      <c r="X27" s="14">
        <f t="shared" si="26"/>
        <v>0</v>
      </c>
      <c r="Y27" s="11">
        <f t="shared" si="27"/>
        <v>0</v>
      </c>
      <c r="Z27" s="11">
        <f t="shared" si="28"/>
        <v>0</v>
      </c>
      <c r="AA27" s="11">
        <f t="shared" si="25"/>
        <v>0</v>
      </c>
      <c r="AB27" s="11">
        <f t="shared" si="29"/>
        <v>0</v>
      </c>
      <c r="AC27" s="15"/>
      <c r="AD27" s="15"/>
      <c r="AE27" s="15"/>
      <c r="AF27" s="15"/>
      <c r="AG27" s="15"/>
    </row>
    <row r="28" spans="1:37" ht="25" customHeight="1" x14ac:dyDescent="0.3">
      <c r="B28" s="4" t="s">
        <v>19</v>
      </c>
      <c r="C28" s="6">
        <v>1337</v>
      </c>
      <c r="D28" s="7">
        <f t="shared" si="17"/>
        <v>640</v>
      </c>
      <c r="E28" s="11">
        <f t="shared" si="18"/>
        <v>0.47868362004487658</v>
      </c>
      <c r="F28" s="7">
        <v>180</v>
      </c>
      <c r="G28" s="7">
        <v>18</v>
      </c>
      <c r="H28" s="7">
        <v>358</v>
      </c>
      <c r="I28" s="7">
        <f t="shared" si="23"/>
        <v>376</v>
      </c>
      <c r="J28" s="6">
        <v>5</v>
      </c>
      <c r="K28" s="6">
        <v>45</v>
      </c>
      <c r="L28" s="7">
        <v>34</v>
      </c>
      <c r="M28" s="7">
        <f t="shared" si="24"/>
        <v>84</v>
      </c>
      <c r="N28" s="11">
        <f t="shared" si="19"/>
        <v>0.28125</v>
      </c>
      <c r="O28" s="11">
        <f t="shared" si="20"/>
        <v>0.58750000000000002</v>
      </c>
      <c r="P28" s="11">
        <f t="shared" si="21"/>
        <v>0.13125000000000001</v>
      </c>
      <c r="Q28" s="12">
        <v>14303</v>
      </c>
      <c r="R28" s="12">
        <v>2602</v>
      </c>
      <c r="S28" s="13">
        <f t="shared" si="22"/>
        <v>0.18191987694889183</v>
      </c>
      <c r="T28" s="14">
        <v>2</v>
      </c>
      <c r="U28" s="14">
        <v>0</v>
      </c>
      <c r="V28" s="14">
        <v>0</v>
      </c>
      <c r="W28" s="14">
        <v>0</v>
      </c>
      <c r="X28" s="14">
        <f t="shared" si="26"/>
        <v>0</v>
      </c>
      <c r="Y28" s="11">
        <f t="shared" si="27"/>
        <v>0</v>
      </c>
      <c r="Z28" s="11">
        <f t="shared" si="28"/>
        <v>0</v>
      </c>
      <c r="AA28" s="11">
        <f t="shared" si="25"/>
        <v>0</v>
      </c>
      <c r="AB28" s="11">
        <f t="shared" si="29"/>
        <v>0</v>
      </c>
      <c r="AC28" s="15"/>
      <c r="AD28" s="15"/>
      <c r="AE28" s="15"/>
      <c r="AF28" s="15"/>
      <c r="AG28" s="15"/>
    </row>
    <row r="29" spans="1:37" ht="25" customHeight="1" x14ac:dyDescent="0.3">
      <c r="B29" s="4" t="s">
        <v>20</v>
      </c>
      <c r="C29" s="6">
        <v>1354</v>
      </c>
      <c r="D29" s="7">
        <f t="shared" si="17"/>
        <v>653</v>
      </c>
      <c r="E29" s="11">
        <f t="shared" si="18"/>
        <v>0.48227474150664695</v>
      </c>
      <c r="F29" s="7">
        <v>186</v>
      </c>
      <c r="G29" s="7">
        <v>20</v>
      </c>
      <c r="H29" s="7">
        <v>356</v>
      </c>
      <c r="I29" s="7">
        <f t="shared" si="23"/>
        <v>376</v>
      </c>
      <c r="J29" s="6">
        <v>5</v>
      </c>
      <c r="K29" s="6">
        <v>48</v>
      </c>
      <c r="L29" s="7">
        <v>38</v>
      </c>
      <c r="M29" s="7">
        <f t="shared" si="24"/>
        <v>91</v>
      </c>
      <c r="N29" s="11">
        <f t="shared" si="19"/>
        <v>0.28483920367534454</v>
      </c>
      <c r="O29" s="11">
        <f t="shared" si="20"/>
        <v>0.57580398162327717</v>
      </c>
      <c r="P29" s="11">
        <f t="shared" si="21"/>
        <v>0.13935681470137826</v>
      </c>
      <c r="Q29" s="12">
        <v>14566</v>
      </c>
      <c r="R29" s="12">
        <v>2707</v>
      </c>
      <c r="S29" s="13">
        <f t="shared" si="22"/>
        <v>0.18584374570918577</v>
      </c>
      <c r="T29" s="14">
        <v>20</v>
      </c>
      <c r="U29" s="14">
        <v>8</v>
      </c>
      <c r="V29" s="14">
        <v>0</v>
      </c>
      <c r="W29" s="14">
        <v>3</v>
      </c>
      <c r="X29" s="14">
        <f t="shared" si="26"/>
        <v>11</v>
      </c>
      <c r="Y29" s="11">
        <f t="shared" si="27"/>
        <v>5.9835452505609572E-3</v>
      </c>
      <c r="Z29" s="11">
        <f t="shared" si="28"/>
        <v>0</v>
      </c>
      <c r="AA29" s="11">
        <f t="shared" si="25"/>
        <v>2.243829468960359E-3</v>
      </c>
      <c r="AB29" s="11">
        <f t="shared" si="29"/>
        <v>8.2273747195213166E-3</v>
      </c>
      <c r="AC29" s="15"/>
      <c r="AD29" s="15"/>
      <c r="AE29" s="15"/>
      <c r="AF29" s="15"/>
      <c r="AG29" s="15"/>
    </row>
    <row r="30" spans="1:37" ht="25" customHeight="1" x14ac:dyDescent="0.3">
      <c r="B30" s="4" t="s">
        <v>21</v>
      </c>
      <c r="C30" s="6">
        <v>1408</v>
      </c>
      <c r="D30" s="7">
        <f t="shared" si="17"/>
        <v>680</v>
      </c>
      <c r="E30" s="11">
        <f t="shared" si="18"/>
        <v>0.48295454545454547</v>
      </c>
      <c r="F30" s="7">
        <v>192</v>
      </c>
      <c r="G30" s="7">
        <v>20</v>
      </c>
      <c r="H30" s="7">
        <v>382</v>
      </c>
      <c r="I30" s="7">
        <f t="shared" si="23"/>
        <v>402</v>
      </c>
      <c r="J30" s="6">
        <v>5</v>
      </c>
      <c r="K30" s="6">
        <v>44</v>
      </c>
      <c r="L30" s="7">
        <v>37</v>
      </c>
      <c r="M30" s="7">
        <f t="shared" si="24"/>
        <v>86</v>
      </c>
      <c r="N30" s="11">
        <f t="shared" si="19"/>
        <v>0.28235294117647058</v>
      </c>
      <c r="O30" s="11">
        <f t="shared" si="20"/>
        <v>0.5911764705882353</v>
      </c>
      <c r="P30" s="11">
        <f t="shared" si="21"/>
        <v>0.12647058823529411</v>
      </c>
      <c r="Q30" s="12">
        <v>15205</v>
      </c>
      <c r="R30" s="12">
        <v>2836</v>
      </c>
      <c r="S30" s="13">
        <f t="shared" si="22"/>
        <v>0.18651759289707334</v>
      </c>
      <c r="T30" s="14">
        <v>166</v>
      </c>
      <c r="U30" s="14">
        <v>47</v>
      </c>
      <c r="V30" s="14">
        <v>23</v>
      </c>
      <c r="W30" s="14">
        <v>112</v>
      </c>
      <c r="X30" s="14">
        <f t="shared" si="26"/>
        <v>182</v>
      </c>
      <c r="Y30" s="11">
        <f t="shared" si="27"/>
        <v>3.4711964549483013E-2</v>
      </c>
      <c r="Z30" s="11">
        <f t="shared" si="28"/>
        <v>1.6986706056129987E-2</v>
      </c>
      <c r="AA30" s="11">
        <f t="shared" si="25"/>
        <v>8.2717872968980796E-2</v>
      </c>
      <c r="AB30" s="11">
        <f t="shared" si="29"/>
        <v>0.13441654357459379</v>
      </c>
      <c r="AC30" s="15"/>
      <c r="AD30" s="15"/>
      <c r="AE30" s="15"/>
      <c r="AF30" s="15"/>
      <c r="AG30" s="15"/>
    </row>
    <row r="31" spans="1:37" ht="25" customHeight="1" x14ac:dyDescent="0.3">
      <c r="B31" s="4" t="s">
        <v>22</v>
      </c>
      <c r="C31" s="6">
        <v>1421</v>
      </c>
      <c r="D31" s="7">
        <f t="shared" si="17"/>
        <v>691</v>
      </c>
      <c r="E31" s="11">
        <f t="shared" si="18"/>
        <v>0.48627726952850103</v>
      </c>
      <c r="F31" s="7">
        <v>200</v>
      </c>
      <c r="G31" s="7">
        <v>24</v>
      </c>
      <c r="H31" s="7">
        <v>379</v>
      </c>
      <c r="I31" s="7">
        <f t="shared" si="23"/>
        <v>403</v>
      </c>
      <c r="J31" s="6">
        <v>5</v>
      </c>
      <c r="K31" s="6">
        <v>44</v>
      </c>
      <c r="L31" s="7">
        <v>39</v>
      </c>
      <c r="M31" s="7">
        <f t="shared" si="24"/>
        <v>88</v>
      </c>
      <c r="N31" s="11">
        <f t="shared" si="19"/>
        <v>0.28943560057887119</v>
      </c>
      <c r="O31" s="11">
        <f t="shared" si="20"/>
        <v>0.58321273516642547</v>
      </c>
      <c r="P31" s="11">
        <f t="shared" si="21"/>
        <v>0.12735166425470332</v>
      </c>
      <c r="Q31" s="12">
        <v>15348</v>
      </c>
      <c r="R31" s="12">
        <v>2922</v>
      </c>
      <c r="S31" s="13">
        <f t="shared" si="22"/>
        <v>0.19038311180609852</v>
      </c>
      <c r="T31" s="14">
        <v>22</v>
      </c>
      <c r="U31" s="14">
        <v>7</v>
      </c>
      <c r="V31" s="14">
        <v>2</v>
      </c>
      <c r="W31" s="14">
        <v>9</v>
      </c>
      <c r="X31" s="14">
        <f t="shared" si="26"/>
        <v>18</v>
      </c>
      <c r="Y31" s="11">
        <f t="shared" si="27"/>
        <v>4.971590909090909E-3</v>
      </c>
      <c r="Z31" s="11">
        <f t="shared" si="28"/>
        <v>1.4204545454545455E-3</v>
      </c>
      <c r="AA31" s="11">
        <f t="shared" si="25"/>
        <v>6.3920454545454549E-3</v>
      </c>
      <c r="AB31" s="11">
        <f t="shared" si="29"/>
        <v>1.2784090909090908E-2</v>
      </c>
      <c r="AC31" s="15"/>
      <c r="AD31" s="15"/>
      <c r="AE31" s="15"/>
      <c r="AF31" s="15"/>
      <c r="AG31" s="15"/>
    </row>
    <row r="32" spans="1:37" ht="25" customHeight="1" x14ac:dyDescent="0.3">
      <c r="B32" s="4" t="s">
        <v>23</v>
      </c>
      <c r="C32" s="6">
        <v>1366</v>
      </c>
      <c r="D32" s="7">
        <f t="shared" si="17"/>
        <v>663</v>
      </c>
      <c r="E32" s="11">
        <f t="shared" si="18"/>
        <v>0.48535871156661786</v>
      </c>
      <c r="F32" s="7">
        <v>183</v>
      </c>
      <c r="G32" s="7">
        <v>24</v>
      </c>
      <c r="H32" s="7">
        <v>382</v>
      </c>
      <c r="I32" s="7">
        <f t="shared" si="23"/>
        <v>406</v>
      </c>
      <c r="J32" s="6">
        <v>7</v>
      </c>
      <c r="K32" s="6">
        <v>37</v>
      </c>
      <c r="L32" s="7">
        <v>30</v>
      </c>
      <c r="M32" s="7">
        <f t="shared" si="24"/>
        <v>74</v>
      </c>
      <c r="N32" s="11">
        <f t="shared" si="19"/>
        <v>0.27601809954751133</v>
      </c>
      <c r="O32" s="11">
        <f t="shared" si="20"/>
        <v>0.61236802413273006</v>
      </c>
      <c r="P32" s="11">
        <f t="shared" si="21"/>
        <v>0.11161387631975868</v>
      </c>
      <c r="Q32" s="12">
        <v>13815</v>
      </c>
      <c r="R32" s="12">
        <v>2761</v>
      </c>
      <c r="S32" s="13">
        <f t="shared" si="22"/>
        <v>0.19985522982265652</v>
      </c>
      <c r="T32" s="14">
        <v>126</v>
      </c>
      <c r="U32" s="14">
        <v>22</v>
      </c>
      <c r="V32" s="14">
        <v>36</v>
      </c>
      <c r="W32" s="14">
        <v>156</v>
      </c>
      <c r="X32" s="14">
        <f t="shared" si="26"/>
        <v>214</v>
      </c>
      <c r="Y32" s="11">
        <f t="shared" si="27"/>
        <v>1.5482054890921885E-2</v>
      </c>
      <c r="Z32" s="11">
        <f t="shared" si="28"/>
        <v>2.5334271639690358E-2</v>
      </c>
      <c r="AA32" s="11">
        <f t="shared" si="25"/>
        <v>0.10978184377199156</v>
      </c>
      <c r="AB32" s="11">
        <f t="shared" si="29"/>
        <v>0.15059817030260381</v>
      </c>
      <c r="AC32" s="15"/>
      <c r="AD32" s="15"/>
      <c r="AE32" s="15"/>
      <c r="AF32" s="15"/>
      <c r="AG32" s="15"/>
    </row>
    <row r="33" spans="2:37" ht="25" customHeight="1" x14ac:dyDescent="0.3">
      <c r="B33" s="4" t="s">
        <v>24</v>
      </c>
      <c r="C33" s="6">
        <v>1366</v>
      </c>
      <c r="D33" s="7">
        <f t="shared" si="17"/>
        <v>663</v>
      </c>
      <c r="E33" s="11">
        <f t="shared" si="18"/>
        <v>0.48535871156661786</v>
      </c>
      <c r="F33" s="7">
        <v>183</v>
      </c>
      <c r="G33" s="7">
        <v>24</v>
      </c>
      <c r="H33" s="7">
        <v>382</v>
      </c>
      <c r="I33" s="7">
        <f t="shared" si="23"/>
        <v>406</v>
      </c>
      <c r="J33" s="6">
        <v>7</v>
      </c>
      <c r="K33" s="6">
        <v>37</v>
      </c>
      <c r="L33" s="7">
        <v>30</v>
      </c>
      <c r="M33" s="7">
        <f t="shared" si="24"/>
        <v>74</v>
      </c>
      <c r="N33" s="11">
        <f t="shared" si="19"/>
        <v>0.27601809954751133</v>
      </c>
      <c r="O33" s="11">
        <f t="shared" si="20"/>
        <v>0.61236802413273006</v>
      </c>
      <c r="P33" s="11">
        <f t="shared" si="21"/>
        <v>0.11161387631975868</v>
      </c>
      <c r="Q33" s="12">
        <v>13827</v>
      </c>
      <c r="R33" s="12">
        <v>2761</v>
      </c>
      <c r="S33" s="13">
        <f t="shared" si="22"/>
        <v>0.19968178202068418</v>
      </c>
      <c r="T33" s="14">
        <v>7</v>
      </c>
      <c r="U33" s="14">
        <v>2</v>
      </c>
      <c r="V33" s="14">
        <v>2</v>
      </c>
      <c r="W33" s="14">
        <v>0</v>
      </c>
      <c r="X33" s="14">
        <f t="shared" si="26"/>
        <v>4</v>
      </c>
      <c r="Y33" s="11">
        <f t="shared" si="27"/>
        <v>1.4641288433382138E-3</v>
      </c>
      <c r="Z33" s="11">
        <f t="shared" si="28"/>
        <v>1.4641288433382138E-3</v>
      </c>
      <c r="AA33" s="11">
        <f t="shared" si="25"/>
        <v>0</v>
      </c>
      <c r="AB33" s="11">
        <f t="shared" si="29"/>
        <v>2.9282576866764276E-3</v>
      </c>
      <c r="AC33" s="15"/>
      <c r="AD33" s="15"/>
      <c r="AE33" s="15"/>
      <c r="AF33" s="15"/>
      <c r="AG33" s="15"/>
    </row>
    <row r="34" spans="2:37" ht="25" customHeight="1" x14ac:dyDescent="0.3">
      <c r="B34" s="4" t="s">
        <v>25</v>
      </c>
      <c r="C34" s="6">
        <v>1372</v>
      </c>
      <c r="D34" s="7">
        <f t="shared" si="17"/>
        <v>667</v>
      </c>
      <c r="E34" s="11">
        <f t="shared" si="18"/>
        <v>0.48615160349854225</v>
      </c>
      <c r="F34" s="7">
        <v>185</v>
      </c>
      <c r="G34" s="7">
        <v>24</v>
      </c>
      <c r="H34" s="7">
        <v>382</v>
      </c>
      <c r="I34" s="7">
        <f t="shared" si="23"/>
        <v>406</v>
      </c>
      <c r="J34" s="6">
        <v>8</v>
      </c>
      <c r="K34" s="6">
        <v>38</v>
      </c>
      <c r="L34" s="7">
        <v>30</v>
      </c>
      <c r="M34" s="7">
        <f t="shared" si="24"/>
        <v>76</v>
      </c>
      <c r="N34" s="11">
        <f t="shared" si="19"/>
        <v>0.27736131934032981</v>
      </c>
      <c r="O34" s="11">
        <f t="shared" si="20"/>
        <v>0.60869565217391308</v>
      </c>
      <c r="P34" s="11">
        <f t="shared" si="21"/>
        <v>0.11394302848575712</v>
      </c>
      <c r="Q34" s="12">
        <v>13899</v>
      </c>
      <c r="R34" s="12">
        <v>2781</v>
      </c>
      <c r="S34" s="13">
        <f t="shared" si="22"/>
        <v>0.2000863371465573</v>
      </c>
      <c r="T34" s="14">
        <v>15</v>
      </c>
      <c r="U34" s="14">
        <v>2</v>
      </c>
      <c r="V34" s="14">
        <v>0</v>
      </c>
      <c r="W34" s="14">
        <v>0</v>
      </c>
      <c r="X34" s="14">
        <f t="shared" si="26"/>
        <v>2</v>
      </c>
      <c r="Y34" s="11">
        <f t="shared" si="27"/>
        <v>1.4641288433382138E-3</v>
      </c>
      <c r="Z34" s="11">
        <f t="shared" si="28"/>
        <v>0</v>
      </c>
      <c r="AA34" s="11">
        <f t="shared" si="25"/>
        <v>0</v>
      </c>
      <c r="AB34" s="11">
        <f t="shared" si="29"/>
        <v>1.4641288433382138E-3</v>
      </c>
      <c r="AC34" s="15"/>
      <c r="AD34" s="15"/>
      <c r="AE34" s="15"/>
      <c r="AF34" s="15"/>
      <c r="AG34" s="15"/>
    </row>
    <row r="35" spans="2:37" ht="25" customHeight="1" x14ac:dyDescent="0.3">
      <c r="B35" s="4" t="s">
        <v>26</v>
      </c>
      <c r="C35" s="6">
        <v>1372</v>
      </c>
      <c r="D35" s="7">
        <f t="shared" si="17"/>
        <v>667</v>
      </c>
      <c r="E35" s="11">
        <f t="shared" si="18"/>
        <v>0.48615160349854225</v>
      </c>
      <c r="F35" s="7">
        <v>185</v>
      </c>
      <c r="G35" s="7">
        <v>24</v>
      </c>
      <c r="H35" s="7">
        <v>382</v>
      </c>
      <c r="I35" s="7">
        <f t="shared" si="23"/>
        <v>406</v>
      </c>
      <c r="J35" s="6">
        <v>8</v>
      </c>
      <c r="K35" s="6">
        <v>38</v>
      </c>
      <c r="L35" s="7">
        <v>30</v>
      </c>
      <c r="M35" s="7">
        <f t="shared" si="24"/>
        <v>76</v>
      </c>
      <c r="N35" s="11">
        <f t="shared" si="19"/>
        <v>0.27736131934032981</v>
      </c>
      <c r="O35" s="11">
        <f t="shared" si="20"/>
        <v>0.60869565217391308</v>
      </c>
      <c r="P35" s="11">
        <f t="shared" si="21"/>
        <v>0.11394302848575712</v>
      </c>
      <c r="Q35" s="12">
        <v>13899</v>
      </c>
      <c r="R35" s="12">
        <v>2781</v>
      </c>
      <c r="S35" s="13">
        <f t="shared" si="22"/>
        <v>0.2000863371465573</v>
      </c>
      <c r="T35" s="14">
        <v>0</v>
      </c>
      <c r="U35" s="14">
        <v>0</v>
      </c>
      <c r="V35" s="14">
        <v>0</v>
      </c>
      <c r="W35" s="14">
        <v>0</v>
      </c>
      <c r="X35" s="14">
        <f t="shared" si="26"/>
        <v>0</v>
      </c>
      <c r="Y35" s="11">
        <f t="shared" si="27"/>
        <v>0</v>
      </c>
      <c r="Z35" s="11">
        <f t="shared" si="28"/>
        <v>0</v>
      </c>
      <c r="AA35" s="11">
        <f t="shared" si="25"/>
        <v>0</v>
      </c>
      <c r="AB35" s="11">
        <f t="shared" si="29"/>
        <v>0</v>
      </c>
      <c r="AC35" s="15"/>
      <c r="AD35" s="15"/>
      <c r="AE35" s="15"/>
      <c r="AF35" s="15"/>
      <c r="AG35" s="15"/>
    </row>
    <row r="36" spans="2:37" ht="25" customHeight="1" x14ac:dyDescent="0.3">
      <c r="B36" s="4" t="s">
        <v>27</v>
      </c>
      <c r="C36" s="6">
        <v>1679</v>
      </c>
      <c r="D36" s="7">
        <f t="shared" si="17"/>
        <v>814</v>
      </c>
      <c r="E36" s="11">
        <f t="shared" si="18"/>
        <v>0.48481238832638474</v>
      </c>
      <c r="F36" s="7">
        <v>206</v>
      </c>
      <c r="G36" s="7">
        <v>22</v>
      </c>
      <c r="H36" s="7">
        <v>485</v>
      </c>
      <c r="I36" s="7">
        <f t="shared" si="23"/>
        <v>507</v>
      </c>
      <c r="J36" s="6">
        <v>12</v>
      </c>
      <c r="K36" s="6">
        <v>40</v>
      </c>
      <c r="L36" s="7">
        <v>49</v>
      </c>
      <c r="M36" s="7">
        <f t="shared" si="24"/>
        <v>101</v>
      </c>
      <c r="N36" s="11">
        <f t="shared" si="19"/>
        <v>0.25307125307125306</v>
      </c>
      <c r="O36" s="11">
        <f t="shared" si="20"/>
        <v>0.62285012285012287</v>
      </c>
      <c r="P36" s="11">
        <f t="shared" si="21"/>
        <v>0.12407862407862408</v>
      </c>
      <c r="Q36" s="12">
        <v>18076</v>
      </c>
      <c r="R36" s="12">
        <v>3516</v>
      </c>
      <c r="S36" s="13">
        <f t="shared" si="22"/>
        <v>0.19451206019030759</v>
      </c>
      <c r="T36" s="14">
        <v>541</v>
      </c>
      <c r="U36" s="14">
        <v>150</v>
      </c>
      <c r="V36" s="14">
        <v>19</v>
      </c>
      <c r="W36" s="14">
        <v>276</v>
      </c>
      <c r="X36" s="14">
        <f t="shared" si="26"/>
        <v>445</v>
      </c>
      <c r="Y36" s="11">
        <f t="shared" si="27"/>
        <v>0.10932944606413994</v>
      </c>
      <c r="Z36" s="11">
        <f t="shared" si="28"/>
        <v>1.3848396501457727E-2</v>
      </c>
      <c r="AA36" s="11">
        <f t="shared" si="25"/>
        <v>0.20116618075801748</v>
      </c>
      <c r="AB36" s="11">
        <f t="shared" si="29"/>
        <v>0.32434402332361512</v>
      </c>
      <c r="AC36" s="15"/>
      <c r="AD36" s="15"/>
      <c r="AE36" s="15"/>
      <c r="AF36" s="15"/>
      <c r="AG36" s="15"/>
    </row>
    <row r="37" spans="2:37" ht="25" customHeight="1" x14ac:dyDescent="0.3">
      <c r="B37" s="4" t="s">
        <v>28</v>
      </c>
      <c r="C37" s="6">
        <v>1704</v>
      </c>
      <c r="D37" s="7">
        <f t="shared" si="17"/>
        <v>831</v>
      </c>
      <c r="E37" s="11">
        <f t="shared" si="18"/>
        <v>0.48767605633802819</v>
      </c>
      <c r="F37" s="7">
        <v>218</v>
      </c>
      <c r="G37" s="7">
        <v>22</v>
      </c>
      <c r="H37" s="7">
        <v>487</v>
      </c>
      <c r="I37" s="7">
        <f t="shared" si="23"/>
        <v>509</v>
      </c>
      <c r="J37" s="6">
        <v>10</v>
      </c>
      <c r="K37" s="6">
        <v>44</v>
      </c>
      <c r="L37" s="7">
        <v>50</v>
      </c>
      <c r="M37" s="7">
        <f t="shared" si="24"/>
        <v>104</v>
      </c>
      <c r="N37" s="11">
        <f t="shared" si="19"/>
        <v>0.26233453670276774</v>
      </c>
      <c r="O37" s="11">
        <f t="shared" si="20"/>
        <v>0.61251504211793018</v>
      </c>
      <c r="P37" s="11">
        <f t="shared" si="21"/>
        <v>0.12515042117930206</v>
      </c>
      <c r="Q37" s="12">
        <v>18446</v>
      </c>
      <c r="R37" s="18">
        <v>3647</v>
      </c>
      <c r="S37" s="23">
        <f t="shared" si="22"/>
        <v>0.19771224113628971</v>
      </c>
      <c r="T37" s="14">
        <v>46</v>
      </c>
      <c r="U37" s="14">
        <v>10</v>
      </c>
      <c r="V37" s="14">
        <v>2</v>
      </c>
      <c r="W37" s="14">
        <v>21</v>
      </c>
      <c r="X37" s="14">
        <f t="shared" si="26"/>
        <v>33</v>
      </c>
      <c r="Y37" s="11">
        <f t="shared" si="27"/>
        <v>5.9559261465157833E-3</v>
      </c>
      <c r="Z37" s="11">
        <f t="shared" si="28"/>
        <v>1.1911852293031567E-3</v>
      </c>
      <c r="AA37" s="11">
        <f t="shared" si="25"/>
        <v>1.2507444907683145E-2</v>
      </c>
      <c r="AB37" s="11">
        <f t="shared" si="29"/>
        <v>1.9654556283502087E-2</v>
      </c>
      <c r="AC37" s="15"/>
      <c r="AD37" s="15"/>
      <c r="AE37" s="15"/>
      <c r="AF37" s="15"/>
      <c r="AG37" s="15"/>
    </row>
    <row r="38" spans="2:37" ht="25" customHeight="1" x14ac:dyDescent="0.3">
      <c r="B38" s="4" t="s">
        <v>29</v>
      </c>
      <c r="C38" s="6">
        <v>1890</v>
      </c>
      <c r="D38" s="7">
        <f t="shared" si="17"/>
        <v>1061</v>
      </c>
      <c r="E38" s="11">
        <f t="shared" si="18"/>
        <v>0.56137566137566142</v>
      </c>
      <c r="F38" s="7">
        <v>477</v>
      </c>
      <c r="G38" s="7">
        <v>30</v>
      </c>
      <c r="H38" s="7">
        <v>443</v>
      </c>
      <c r="I38" s="7">
        <f t="shared" si="23"/>
        <v>473</v>
      </c>
      <c r="J38" s="6">
        <v>8</v>
      </c>
      <c r="K38" s="6">
        <v>47</v>
      </c>
      <c r="L38" s="7">
        <v>56</v>
      </c>
      <c r="M38" s="7">
        <f t="shared" si="24"/>
        <v>111</v>
      </c>
      <c r="N38" s="11">
        <f t="shared" si="19"/>
        <v>0.44957587181903863</v>
      </c>
      <c r="O38" s="11">
        <f t="shared" si="20"/>
        <v>0.44580584354382657</v>
      </c>
      <c r="P38" s="11">
        <f t="shared" si="21"/>
        <v>0.10461828463713478</v>
      </c>
      <c r="Q38" s="12">
        <v>20745</v>
      </c>
      <c r="R38" s="18">
        <v>5201</v>
      </c>
      <c r="S38" s="23">
        <f t="shared" si="22"/>
        <v>0.25071101470233792</v>
      </c>
      <c r="T38" s="14">
        <v>377</v>
      </c>
      <c r="U38" s="14">
        <v>102</v>
      </c>
      <c r="V38" s="14">
        <v>6</v>
      </c>
      <c r="W38" s="14">
        <v>204</v>
      </c>
      <c r="X38" s="14">
        <f t="shared" si="26"/>
        <v>312</v>
      </c>
      <c r="Y38" s="11">
        <f t="shared" si="27"/>
        <v>5.9859154929577461E-2</v>
      </c>
      <c r="Z38" s="11">
        <f t="shared" si="28"/>
        <v>3.5211267605633804E-3</v>
      </c>
      <c r="AA38" s="11">
        <f t="shared" si="25"/>
        <v>0.11971830985915492</v>
      </c>
      <c r="AB38" s="11">
        <f t="shared" si="29"/>
        <v>0.18309859154929575</v>
      </c>
      <c r="AC38" s="15"/>
      <c r="AD38" s="15"/>
      <c r="AE38" s="15"/>
      <c r="AF38" s="15"/>
      <c r="AG38" s="15"/>
    </row>
    <row r="39" spans="2:37" ht="25" customHeight="1" x14ac:dyDescent="0.3">
      <c r="B39" s="4" t="s">
        <v>30</v>
      </c>
      <c r="C39" s="6">
        <v>1954</v>
      </c>
      <c r="D39" s="7">
        <f t="shared" si="17"/>
        <v>1114</v>
      </c>
      <c r="E39" s="11">
        <f t="shared" si="18"/>
        <v>0.5701125895598772</v>
      </c>
      <c r="F39" s="7">
        <v>499</v>
      </c>
      <c r="G39" s="7">
        <v>37</v>
      </c>
      <c r="H39" s="7">
        <v>459</v>
      </c>
      <c r="I39" s="7">
        <f t="shared" si="23"/>
        <v>496</v>
      </c>
      <c r="J39" s="6">
        <v>8</v>
      </c>
      <c r="K39" s="6">
        <v>51</v>
      </c>
      <c r="L39" s="7">
        <v>60</v>
      </c>
      <c r="M39" s="7">
        <f t="shared" si="24"/>
        <v>119</v>
      </c>
      <c r="N39" s="11">
        <f t="shared" si="19"/>
        <v>0.44793536804308798</v>
      </c>
      <c r="O39" s="11">
        <f t="shared" si="20"/>
        <v>0.44524236983842008</v>
      </c>
      <c r="P39" s="11">
        <f t="shared" si="21"/>
        <v>0.10682226211849193</v>
      </c>
      <c r="Q39" s="12">
        <v>21471</v>
      </c>
      <c r="R39" s="12">
        <v>5540</v>
      </c>
      <c r="S39" s="13">
        <f t="shared" si="22"/>
        <v>0.25802244888454196</v>
      </c>
      <c r="T39" s="14">
        <v>203</v>
      </c>
      <c r="U39" s="14">
        <v>43</v>
      </c>
      <c r="V39" s="14">
        <v>7</v>
      </c>
      <c r="W39" s="14">
        <v>139</v>
      </c>
      <c r="X39" s="14">
        <f t="shared" si="26"/>
        <v>189</v>
      </c>
      <c r="Y39" s="11">
        <f t="shared" si="27"/>
        <v>2.2751322751322751E-2</v>
      </c>
      <c r="Z39" s="11">
        <f t="shared" si="28"/>
        <v>3.7037037037037038E-3</v>
      </c>
      <c r="AA39" s="11">
        <f t="shared" si="25"/>
        <v>7.3544973544973538E-2</v>
      </c>
      <c r="AB39" s="11">
        <f t="shared" si="29"/>
        <v>9.9999999999999992E-2</v>
      </c>
      <c r="AC39" s="15"/>
      <c r="AD39" s="15"/>
      <c r="AE39" s="15"/>
      <c r="AF39" s="15"/>
      <c r="AG39" s="15"/>
    </row>
    <row r="40" spans="2:37" ht="25" customHeight="1" x14ac:dyDescent="0.3">
      <c r="B40" s="4" t="s">
        <v>31</v>
      </c>
      <c r="C40" s="6">
        <v>2009</v>
      </c>
      <c r="D40" s="7">
        <f t="shared" si="17"/>
        <v>1160</v>
      </c>
      <c r="E40" s="11">
        <f t="shared" si="18"/>
        <v>0.57740169238427075</v>
      </c>
      <c r="F40" s="7">
        <v>439</v>
      </c>
      <c r="G40" s="7">
        <v>61</v>
      </c>
      <c r="H40" s="7">
        <v>465</v>
      </c>
      <c r="I40" s="7">
        <f t="shared" si="23"/>
        <v>526</v>
      </c>
      <c r="J40" s="6">
        <v>8</v>
      </c>
      <c r="K40" s="6">
        <v>70</v>
      </c>
      <c r="L40" s="7">
        <v>117</v>
      </c>
      <c r="M40" s="7">
        <f t="shared" si="24"/>
        <v>195</v>
      </c>
      <c r="N40" s="11">
        <f t="shared" si="19"/>
        <v>0.37844827586206897</v>
      </c>
      <c r="O40" s="11">
        <f t="shared" si="20"/>
        <v>0.45344827586206898</v>
      </c>
      <c r="P40" s="11">
        <f t="shared" si="21"/>
        <v>0.16810344827586207</v>
      </c>
      <c r="Q40" s="12">
        <v>22327</v>
      </c>
      <c r="R40" s="12">
        <v>6032</v>
      </c>
      <c r="S40" s="13">
        <f t="shared" si="22"/>
        <v>0.27016616652483538</v>
      </c>
      <c r="T40" s="14">
        <v>187</v>
      </c>
      <c r="U40" s="14">
        <v>88</v>
      </c>
      <c r="V40" s="14">
        <v>14</v>
      </c>
      <c r="W40" s="14">
        <v>132</v>
      </c>
      <c r="X40" s="14">
        <f t="shared" si="26"/>
        <v>234</v>
      </c>
      <c r="Y40" s="11">
        <f t="shared" si="27"/>
        <v>4.503582395087001E-2</v>
      </c>
      <c r="Z40" s="11">
        <f t="shared" si="28"/>
        <v>7.164790174002047E-3</v>
      </c>
      <c r="AA40" s="11">
        <f t="shared" si="25"/>
        <v>6.7553735926305009E-2</v>
      </c>
      <c r="AB40" s="11">
        <f t="shared" si="29"/>
        <v>0.11975435005117707</v>
      </c>
      <c r="AC40" s="15"/>
      <c r="AD40" s="15"/>
      <c r="AE40" s="15"/>
      <c r="AF40" s="15"/>
      <c r="AG40" s="15"/>
    </row>
    <row r="41" spans="2:37" ht="25" customHeight="1" x14ac:dyDescent="0.3">
      <c r="B41" s="4" t="s">
        <v>32</v>
      </c>
      <c r="C41" s="6">
        <v>2031</v>
      </c>
      <c r="D41" s="7">
        <f t="shared" si="17"/>
        <v>1174</v>
      </c>
      <c r="E41" s="11">
        <f t="shared" si="18"/>
        <v>0.57804037419990151</v>
      </c>
      <c r="F41" s="7">
        <v>447</v>
      </c>
      <c r="G41" s="7">
        <v>64</v>
      </c>
      <c r="H41" s="7">
        <v>467</v>
      </c>
      <c r="I41" s="7">
        <f t="shared" si="23"/>
        <v>531</v>
      </c>
      <c r="J41" s="6">
        <v>8</v>
      </c>
      <c r="K41" s="6">
        <v>71</v>
      </c>
      <c r="L41" s="7">
        <v>117</v>
      </c>
      <c r="M41" s="7">
        <f t="shared" si="24"/>
        <v>196</v>
      </c>
      <c r="N41" s="11">
        <f t="shared" si="19"/>
        <v>0.38074957410562182</v>
      </c>
      <c r="O41" s="11">
        <f t="shared" si="20"/>
        <v>0.45229982964224874</v>
      </c>
      <c r="P41" s="11">
        <f t="shared" si="21"/>
        <v>0.16695059625212946</v>
      </c>
      <c r="Q41" s="12">
        <v>22596</v>
      </c>
      <c r="R41" s="12">
        <v>6113</v>
      </c>
      <c r="S41" s="13">
        <f t="shared" si="22"/>
        <v>0.27053460789520267</v>
      </c>
      <c r="T41" s="14">
        <v>37</v>
      </c>
      <c r="U41" s="14">
        <v>8</v>
      </c>
      <c r="V41" s="14">
        <v>0</v>
      </c>
      <c r="W41" s="14">
        <v>15</v>
      </c>
      <c r="X41" s="14">
        <f t="shared" si="26"/>
        <v>23</v>
      </c>
      <c r="Y41" s="11">
        <f t="shared" si="27"/>
        <v>3.9820806371329018E-3</v>
      </c>
      <c r="Z41" s="11">
        <f t="shared" si="28"/>
        <v>0</v>
      </c>
      <c r="AA41" s="11">
        <f t="shared" si="25"/>
        <v>7.466401194624191E-3</v>
      </c>
      <c r="AB41" s="11">
        <f t="shared" si="29"/>
        <v>1.1448481831757094E-2</v>
      </c>
      <c r="AC41" s="15"/>
      <c r="AD41" s="15"/>
      <c r="AE41" s="15"/>
      <c r="AF41" s="15"/>
      <c r="AG41" s="15"/>
    </row>
    <row r="42" spans="2:37" ht="25" customHeight="1" x14ac:dyDescent="0.3">
      <c r="B42" s="4" t="s">
        <v>34</v>
      </c>
      <c r="C42" s="6">
        <v>2037</v>
      </c>
      <c r="D42" s="7">
        <f t="shared" si="17"/>
        <v>1179</v>
      </c>
      <c r="E42" s="11">
        <f t="shared" si="18"/>
        <v>0.57879234167893967</v>
      </c>
      <c r="F42" s="7">
        <v>449</v>
      </c>
      <c r="G42" s="7">
        <v>66</v>
      </c>
      <c r="H42" s="7">
        <v>465</v>
      </c>
      <c r="I42" s="7">
        <f t="shared" si="23"/>
        <v>531</v>
      </c>
      <c r="J42" s="6">
        <v>8</v>
      </c>
      <c r="K42" s="6">
        <v>72</v>
      </c>
      <c r="L42" s="7">
        <v>119</v>
      </c>
      <c r="M42" s="7">
        <f t="shared" si="24"/>
        <v>199</v>
      </c>
      <c r="N42" s="11">
        <f t="shared" si="19"/>
        <v>0.38083121289228161</v>
      </c>
      <c r="O42" s="11">
        <f t="shared" si="20"/>
        <v>0.45038167938931295</v>
      </c>
      <c r="P42" s="11">
        <f t="shared" si="21"/>
        <v>0.16878710771840544</v>
      </c>
      <c r="Q42" s="12">
        <v>22694</v>
      </c>
      <c r="R42" s="12">
        <v>6212</v>
      </c>
      <c r="S42" s="13">
        <f t="shared" si="22"/>
        <v>0.27372873887371113</v>
      </c>
      <c r="T42" s="14">
        <v>10</v>
      </c>
      <c r="U42" s="14">
        <v>3</v>
      </c>
      <c r="V42" s="14">
        <v>0</v>
      </c>
      <c r="W42" s="14">
        <v>4</v>
      </c>
      <c r="X42" s="14">
        <f t="shared" si="26"/>
        <v>7</v>
      </c>
      <c r="Y42" s="11">
        <f t="shared" si="27"/>
        <v>1.4771048744460858E-3</v>
      </c>
      <c r="Z42" s="11">
        <f t="shared" si="28"/>
        <v>0</v>
      </c>
      <c r="AA42" s="11">
        <f t="shared" si="25"/>
        <v>1.9694731659281144E-3</v>
      </c>
      <c r="AB42" s="11">
        <f t="shared" si="29"/>
        <v>3.4465780403742001E-3</v>
      </c>
      <c r="AC42" s="15"/>
      <c r="AD42" s="15"/>
      <c r="AE42" s="15"/>
      <c r="AF42" s="15"/>
      <c r="AG42" s="15"/>
    </row>
    <row r="43" spans="2:37" ht="25" customHeight="1" x14ac:dyDescent="0.3">
      <c r="B43" s="4" t="s">
        <v>33</v>
      </c>
      <c r="C43" s="6">
        <v>2175</v>
      </c>
      <c r="D43" s="7">
        <f t="shared" si="17"/>
        <v>1265</v>
      </c>
      <c r="E43" s="11">
        <f t="shared" si="18"/>
        <v>0.58160919540229883</v>
      </c>
      <c r="F43" s="7">
        <v>491</v>
      </c>
      <c r="G43" s="7">
        <v>78</v>
      </c>
      <c r="H43" s="7">
        <v>480</v>
      </c>
      <c r="I43" s="7">
        <f t="shared" si="23"/>
        <v>558</v>
      </c>
      <c r="J43" s="6">
        <v>8</v>
      </c>
      <c r="K43" s="6">
        <v>81</v>
      </c>
      <c r="L43" s="7">
        <v>127</v>
      </c>
      <c r="M43" s="7">
        <f t="shared" si="24"/>
        <v>216</v>
      </c>
      <c r="N43" s="11">
        <f t="shared" si="19"/>
        <v>0.38814229249011856</v>
      </c>
      <c r="O43" s="11">
        <f t="shared" si="20"/>
        <v>0.44110671936758894</v>
      </c>
      <c r="P43" s="11">
        <f t="shared" si="21"/>
        <v>0.1707509881422925</v>
      </c>
      <c r="Q43" s="12">
        <v>25223</v>
      </c>
      <c r="R43" s="12">
        <v>6970</v>
      </c>
      <c r="S43" s="13">
        <f t="shared" si="22"/>
        <v>0.2763350909883836</v>
      </c>
      <c r="T43" s="14">
        <v>481</v>
      </c>
      <c r="U43" s="14">
        <v>76</v>
      </c>
      <c r="V43" s="14">
        <v>17</v>
      </c>
      <c r="W43" s="14">
        <v>217</v>
      </c>
      <c r="X43" s="14">
        <f t="shared" si="26"/>
        <v>310</v>
      </c>
      <c r="Y43" s="11">
        <f t="shared" si="27"/>
        <v>3.7309769268532154E-2</v>
      </c>
      <c r="Z43" s="11">
        <f t="shared" si="28"/>
        <v>8.3456062837506135E-3</v>
      </c>
      <c r="AA43" s="11">
        <f t="shared" si="25"/>
        <v>0.10652920962199312</v>
      </c>
      <c r="AB43" s="11">
        <f t="shared" si="29"/>
        <v>0.15218458517427588</v>
      </c>
      <c r="AC43" s="15"/>
      <c r="AD43" s="15"/>
      <c r="AE43" s="15"/>
      <c r="AF43" s="15"/>
      <c r="AG43" s="15"/>
    </row>
    <row r="44" spans="2:37" ht="25" customHeight="1" x14ac:dyDescent="0.3">
      <c r="B44" s="4" t="s">
        <v>35</v>
      </c>
      <c r="C44" s="6">
        <v>2471</v>
      </c>
      <c r="D44" s="7">
        <f t="shared" si="17"/>
        <v>1401</v>
      </c>
      <c r="E44" s="11">
        <f t="shared" si="18"/>
        <v>0.56697693241602587</v>
      </c>
      <c r="F44" s="7">
        <v>466</v>
      </c>
      <c r="G44" s="7">
        <v>67</v>
      </c>
      <c r="H44" s="7">
        <v>638</v>
      </c>
      <c r="I44" s="7">
        <f t="shared" si="23"/>
        <v>705</v>
      </c>
      <c r="J44" s="6">
        <v>10</v>
      </c>
      <c r="K44" s="6">
        <v>93</v>
      </c>
      <c r="L44" s="7">
        <v>127</v>
      </c>
      <c r="M44" s="7">
        <f t="shared" si="24"/>
        <v>230</v>
      </c>
      <c r="N44" s="11">
        <f t="shared" si="19"/>
        <v>0.33261955745895788</v>
      </c>
      <c r="O44" s="11">
        <f t="shared" si="20"/>
        <v>0.50321199143468953</v>
      </c>
      <c r="P44" s="11">
        <f t="shared" si="21"/>
        <v>0.16416845110635261</v>
      </c>
      <c r="Q44" s="12">
        <v>28380</v>
      </c>
      <c r="R44" s="12">
        <v>7253</v>
      </c>
      <c r="S44" s="13">
        <f t="shared" si="22"/>
        <v>0.25556730091613811</v>
      </c>
      <c r="T44" s="14">
        <v>645</v>
      </c>
      <c r="U44" s="14">
        <v>213</v>
      </c>
      <c r="V44" s="14">
        <v>71</v>
      </c>
      <c r="W44" s="14">
        <v>265</v>
      </c>
      <c r="X44" s="14">
        <f t="shared" si="26"/>
        <v>549</v>
      </c>
      <c r="Y44" s="11">
        <f t="shared" si="27"/>
        <v>9.7931034482758625E-2</v>
      </c>
      <c r="Z44" s="11">
        <f t="shared" si="28"/>
        <v>3.2643678160919537E-2</v>
      </c>
      <c r="AA44" s="11">
        <f t="shared" si="25"/>
        <v>0.12183908045977011</v>
      </c>
      <c r="AB44" s="11">
        <f t="shared" si="29"/>
        <v>0.25241379310344825</v>
      </c>
      <c r="AC44" s="15"/>
      <c r="AD44" s="15"/>
      <c r="AE44" s="15"/>
      <c r="AF44" s="15"/>
      <c r="AG44" s="15"/>
    </row>
    <row r="45" spans="2:37" ht="25" customHeight="1" x14ac:dyDescent="0.3">
      <c r="B45" s="4" t="s">
        <v>36</v>
      </c>
      <c r="C45" s="6">
        <v>2481</v>
      </c>
      <c r="D45" s="7">
        <f t="shared" si="17"/>
        <v>1407</v>
      </c>
      <c r="E45" s="11">
        <f t="shared" si="18"/>
        <v>0.56711003627569534</v>
      </c>
      <c r="F45" s="7">
        <v>468</v>
      </c>
      <c r="G45" s="7">
        <v>67</v>
      </c>
      <c r="H45" s="7">
        <v>643</v>
      </c>
      <c r="I45" s="7">
        <f t="shared" si="23"/>
        <v>710</v>
      </c>
      <c r="J45" s="6">
        <v>10</v>
      </c>
      <c r="K45" s="6">
        <v>92</v>
      </c>
      <c r="L45" s="7">
        <v>127</v>
      </c>
      <c r="M45" s="7">
        <f t="shared" si="24"/>
        <v>229</v>
      </c>
      <c r="N45" s="11">
        <f t="shared" si="19"/>
        <v>0.3326226012793177</v>
      </c>
      <c r="O45" s="11">
        <f t="shared" si="20"/>
        <v>0.50461975835110162</v>
      </c>
      <c r="P45" s="11">
        <f t="shared" si="21"/>
        <v>0.16275764036958068</v>
      </c>
      <c r="Q45" s="12">
        <v>28752</v>
      </c>
      <c r="R45" s="18">
        <v>7293</v>
      </c>
      <c r="S45" s="23">
        <f t="shared" si="22"/>
        <v>0.25365191986644409</v>
      </c>
      <c r="T45" s="14">
        <v>11</v>
      </c>
      <c r="U45" s="14">
        <v>4</v>
      </c>
      <c r="V45" s="14">
        <v>0</v>
      </c>
      <c r="W45" s="14">
        <v>0</v>
      </c>
      <c r="X45" s="14">
        <f t="shared" si="26"/>
        <v>4</v>
      </c>
      <c r="Y45" s="11">
        <f t="shared" si="27"/>
        <v>1.6187778227438284E-3</v>
      </c>
      <c r="Z45" s="11">
        <f t="shared" si="28"/>
        <v>0</v>
      </c>
      <c r="AA45" s="11">
        <f t="shared" si="25"/>
        <v>0</v>
      </c>
      <c r="AB45" s="11">
        <f t="shared" si="29"/>
        <v>1.6187778227438284E-3</v>
      </c>
      <c r="AC45" s="15"/>
      <c r="AD45" s="15"/>
      <c r="AE45" s="15"/>
      <c r="AF45" s="15"/>
      <c r="AG45" s="15"/>
      <c r="AH45" s="25"/>
      <c r="AI45" s="25"/>
      <c r="AJ45" s="25"/>
      <c r="AK45" s="25"/>
    </row>
    <row r="46" spans="2:37" ht="25" customHeight="1" x14ac:dyDescent="0.3">
      <c r="B46" s="4" t="s">
        <v>37</v>
      </c>
      <c r="C46" s="6">
        <v>2199</v>
      </c>
      <c r="D46" s="7">
        <f t="shared" si="17"/>
        <v>1204</v>
      </c>
      <c r="E46" s="11">
        <f t="shared" si="18"/>
        <v>0.54752160072760347</v>
      </c>
      <c r="F46" s="7">
        <v>387</v>
      </c>
      <c r="G46" s="7">
        <v>44</v>
      </c>
      <c r="H46" s="7">
        <v>653</v>
      </c>
      <c r="I46" s="7">
        <f t="shared" si="23"/>
        <v>697</v>
      </c>
      <c r="J46" s="6">
        <v>10</v>
      </c>
      <c r="K46" s="6">
        <v>61</v>
      </c>
      <c r="L46" s="7">
        <v>49</v>
      </c>
      <c r="M46" s="7">
        <f t="shared" si="24"/>
        <v>120</v>
      </c>
      <c r="N46" s="11">
        <f t="shared" si="19"/>
        <v>0.32142857142857145</v>
      </c>
      <c r="O46" s="11">
        <f t="shared" si="20"/>
        <v>0.57890365448504988</v>
      </c>
      <c r="P46" s="11">
        <f t="shared" si="21"/>
        <v>9.9667774086378738E-2</v>
      </c>
      <c r="Q46" s="12">
        <v>22704</v>
      </c>
      <c r="R46" s="18">
        <v>4979</v>
      </c>
      <c r="S46" s="23">
        <f t="shared" si="22"/>
        <v>0.21930056377730797</v>
      </c>
      <c r="T46" s="14">
        <v>159</v>
      </c>
      <c r="U46" s="14">
        <v>32</v>
      </c>
      <c r="V46" s="14">
        <v>22</v>
      </c>
      <c r="W46" s="14">
        <v>302</v>
      </c>
      <c r="X46" s="14">
        <f t="shared" si="26"/>
        <v>356</v>
      </c>
      <c r="Y46" s="11">
        <f t="shared" si="27"/>
        <v>1.2898024989923419E-2</v>
      </c>
      <c r="Z46" s="11">
        <f t="shared" si="28"/>
        <v>8.8673921805723505E-3</v>
      </c>
      <c r="AA46" s="11">
        <f t="shared" si="25"/>
        <v>0.12172511084240226</v>
      </c>
      <c r="AB46" s="11">
        <f t="shared" si="29"/>
        <v>0.14349052801289802</v>
      </c>
      <c r="AC46" s="15"/>
      <c r="AD46" s="15"/>
      <c r="AE46" s="15"/>
      <c r="AF46" s="15"/>
      <c r="AG46" s="15"/>
      <c r="AH46" s="25"/>
      <c r="AI46" s="25"/>
      <c r="AJ46" s="25"/>
      <c r="AK46" s="25"/>
    </row>
    <row r="47" spans="2:37" ht="25" customHeight="1" x14ac:dyDescent="0.3">
      <c r="B47" s="4" t="s">
        <v>38</v>
      </c>
      <c r="C47" s="6">
        <v>2374</v>
      </c>
      <c r="D47" s="7">
        <f t="shared" si="17"/>
        <v>1312</v>
      </c>
      <c r="E47" s="11">
        <f t="shared" si="18"/>
        <v>0.55265374894692498</v>
      </c>
      <c r="F47" s="7">
        <v>391</v>
      </c>
      <c r="G47" s="7">
        <v>64</v>
      </c>
      <c r="H47" s="7">
        <v>688</v>
      </c>
      <c r="I47" s="7">
        <f t="shared" si="23"/>
        <v>752</v>
      </c>
      <c r="J47" s="6">
        <v>8</v>
      </c>
      <c r="K47" s="6">
        <v>112</v>
      </c>
      <c r="L47" s="7">
        <v>49</v>
      </c>
      <c r="M47" s="7">
        <f t="shared" si="24"/>
        <v>169</v>
      </c>
      <c r="N47" s="11">
        <f t="shared" si="19"/>
        <v>0.29801829268292684</v>
      </c>
      <c r="O47" s="11">
        <f t="shared" si="20"/>
        <v>0.57317073170731703</v>
      </c>
      <c r="P47" s="11">
        <f t="shared" si="21"/>
        <v>0.1288109756097561</v>
      </c>
      <c r="Q47" s="12">
        <v>26626</v>
      </c>
      <c r="R47" s="12">
        <v>5659</v>
      </c>
      <c r="S47" s="13">
        <f t="shared" si="22"/>
        <v>0.21253661834297302</v>
      </c>
      <c r="T47" s="14">
        <v>471</v>
      </c>
      <c r="U47" s="14">
        <v>118</v>
      </c>
      <c r="V47" s="14">
        <v>27</v>
      </c>
      <c r="W47" s="14">
        <v>209</v>
      </c>
      <c r="X47" s="14">
        <f t="shared" si="26"/>
        <v>354</v>
      </c>
      <c r="Y47" s="11">
        <f t="shared" si="27"/>
        <v>5.3660754888585724E-2</v>
      </c>
      <c r="Z47" s="11">
        <f t="shared" si="28"/>
        <v>1.227830832196453E-2</v>
      </c>
      <c r="AA47" s="11">
        <f t="shared" si="25"/>
        <v>9.5043201455206908E-2</v>
      </c>
      <c r="AB47" s="11">
        <f t="shared" si="29"/>
        <v>0.16098226466575716</v>
      </c>
      <c r="AC47" s="15"/>
      <c r="AD47" s="15"/>
      <c r="AE47" s="15"/>
      <c r="AF47" s="15"/>
      <c r="AG47" s="15"/>
    </row>
    <row r="48" spans="2:37" ht="25" customHeight="1" x14ac:dyDescent="0.3">
      <c r="B48" s="4" t="s">
        <v>39</v>
      </c>
      <c r="C48" s="6">
        <v>2525</v>
      </c>
      <c r="D48" s="7">
        <f t="shared" si="17"/>
        <v>1399</v>
      </c>
      <c r="E48" s="11">
        <f t="shared" si="18"/>
        <v>0.55405940594059411</v>
      </c>
      <c r="F48" s="7">
        <v>437</v>
      </c>
      <c r="G48" s="7">
        <v>97</v>
      </c>
      <c r="H48" s="7">
        <v>711</v>
      </c>
      <c r="I48" s="7">
        <f t="shared" si="23"/>
        <v>808</v>
      </c>
      <c r="J48" s="6">
        <v>8</v>
      </c>
      <c r="K48" s="6">
        <v>95</v>
      </c>
      <c r="L48" s="7">
        <v>51</v>
      </c>
      <c r="M48" s="7">
        <f t="shared" si="24"/>
        <v>154</v>
      </c>
      <c r="N48" s="11">
        <f t="shared" si="19"/>
        <v>0.31236597569692637</v>
      </c>
      <c r="O48" s="11">
        <f t="shared" si="20"/>
        <v>0.57755539671193712</v>
      </c>
      <c r="P48" s="11">
        <f t="shared" si="21"/>
        <v>0.11007862759113653</v>
      </c>
      <c r="Q48" s="12">
        <v>29101</v>
      </c>
      <c r="R48" s="12">
        <v>6247</v>
      </c>
      <c r="S48" s="13">
        <f t="shared" si="22"/>
        <v>0.21466616267482216</v>
      </c>
      <c r="T48" s="14">
        <v>213</v>
      </c>
      <c r="U48" s="14">
        <v>50</v>
      </c>
      <c r="V48" s="14">
        <v>1</v>
      </c>
      <c r="W48" s="14">
        <v>38</v>
      </c>
      <c r="X48" s="14">
        <f t="shared" si="26"/>
        <v>89</v>
      </c>
      <c r="Y48" s="11">
        <f t="shared" si="27"/>
        <v>2.1061499578770009E-2</v>
      </c>
      <c r="Z48" s="11">
        <f t="shared" si="28"/>
        <v>4.2122999157540015E-4</v>
      </c>
      <c r="AA48" s="11">
        <f t="shared" si="25"/>
        <v>1.6006739679865205E-2</v>
      </c>
      <c r="AB48" s="11">
        <f t="shared" si="29"/>
        <v>3.7489469250210614E-2</v>
      </c>
      <c r="AC48" s="15"/>
      <c r="AD48" s="15"/>
      <c r="AE48" s="15"/>
      <c r="AF48" s="15"/>
      <c r="AG48" s="15"/>
    </row>
    <row r="49" spans="2:37" ht="20" x14ac:dyDescent="0.3">
      <c r="B49" s="4" t="s">
        <v>40</v>
      </c>
      <c r="C49" s="6">
        <v>2555</v>
      </c>
      <c r="D49" s="7">
        <f t="shared" si="17"/>
        <v>1417</v>
      </c>
      <c r="E49" s="11">
        <f t="shared" si="18"/>
        <v>0.5545988258317025</v>
      </c>
      <c r="F49" s="7">
        <v>443</v>
      </c>
      <c r="G49" s="7">
        <v>102</v>
      </c>
      <c r="H49" s="7">
        <v>710</v>
      </c>
      <c r="I49" s="7">
        <f t="shared" si="23"/>
        <v>812</v>
      </c>
      <c r="J49" s="6">
        <v>8</v>
      </c>
      <c r="K49" s="6">
        <v>103</v>
      </c>
      <c r="L49" s="7">
        <v>51</v>
      </c>
      <c r="M49" s="7">
        <f t="shared" si="24"/>
        <v>162</v>
      </c>
      <c r="N49" s="11">
        <f t="shared" si="19"/>
        <v>0.31263232180663375</v>
      </c>
      <c r="O49" s="11">
        <f t="shared" si="20"/>
        <v>0.57304163726182078</v>
      </c>
      <c r="P49" s="11">
        <f t="shared" si="21"/>
        <v>0.11432604093154553</v>
      </c>
      <c r="Q49" s="12">
        <v>29693</v>
      </c>
      <c r="R49" s="12">
        <v>6364</v>
      </c>
      <c r="S49" s="13">
        <f t="shared" si="22"/>
        <v>0.21432660896507594</v>
      </c>
      <c r="T49" s="14">
        <v>33</v>
      </c>
      <c r="U49" s="14">
        <v>12</v>
      </c>
      <c r="V49" s="14">
        <v>0</v>
      </c>
      <c r="W49" s="14">
        <v>3</v>
      </c>
      <c r="X49" s="14">
        <f t="shared" si="26"/>
        <v>15</v>
      </c>
      <c r="Y49" s="11">
        <f t="shared" si="27"/>
        <v>4.7524752475247524E-3</v>
      </c>
      <c r="Z49" s="11">
        <f t="shared" si="28"/>
        <v>0</v>
      </c>
      <c r="AA49" s="11">
        <f t="shared" si="25"/>
        <v>1.1881188118811881E-3</v>
      </c>
      <c r="AB49" s="11">
        <f t="shared" si="29"/>
        <v>5.9405940594059407E-3</v>
      </c>
      <c r="AC49" s="15"/>
      <c r="AD49" s="15"/>
      <c r="AE49" s="15"/>
      <c r="AF49" s="15"/>
      <c r="AG49" s="15"/>
    </row>
    <row r="50" spans="2:37" ht="25" customHeight="1" x14ac:dyDescent="0.3">
      <c r="B50" s="4" t="s">
        <v>60</v>
      </c>
      <c r="C50" s="6">
        <v>2585</v>
      </c>
      <c r="D50" s="7">
        <f t="shared" si="17"/>
        <v>1435</v>
      </c>
      <c r="E50" s="11">
        <f t="shared" si="18"/>
        <v>0.55512572533849125</v>
      </c>
      <c r="F50" s="7">
        <v>449</v>
      </c>
      <c r="G50" s="7">
        <v>115</v>
      </c>
      <c r="H50" s="7">
        <v>700</v>
      </c>
      <c r="I50" s="7">
        <f t="shared" si="23"/>
        <v>815</v>
      </c>
      <c r="J50" s="6">
        <v>8</v>
      </c>
      <c r="K50" s="6">
        <v>112</v>
      </c>
      <c r="L50" s="7">
        <v>51</v>
      </c>
      <c r="M50" s="7">
        <f t="shared" si="24"/>
        <v>171</v>
      </c>
      <c r="N50" s="11">
        <f t="shared" si="19"/>
        <v>0.31289198606271779</v>
      </c>
      <c r="O50" s="11">
        <f t="shared" si="20"/>
        <v>0.56794425087108014</v>
      </c>
      <c r="P50" s="11">
        <f t="shared" si="21"/>
        <v>0.11916376306620209</v>
      </c>
      <c r="Q50" s="12">
        <v>30286</v>
      </c>
      <c r="R50" s="12">
        <v>6481</v>
      </c>
      <c r="S50" s="13">
        <f t="shared" si="22"/>
        <v>0.21399326421448855</v>
      </c>
      <c r="T50" s="14">
        <v>33</v>
      </c>
      <c r="U50" s="14">
        <v>12</v>
      </c>
      <c r="V50" s="14">
        <v>0</v>
      </c>
      <c r="W50" s="14">
        <v>3</v>
      </c>
      <c r="X50" s="14">
        <f t="shared" si="26"/>
        <v>15</v>
      </c>
      <c r="Y50" s="11">
        <f t="shared" si="27"/>
        <v>4.6966731898238747E-3</v>
      </c>
      <c r="Z50" s="11">
        <f t="shared" si="28"/>
        <v>0</v>
      </c>
      <c r="AA50" s="11">
        <f t="shared" si="25"/>
        <v>1.1741682974559687E-3</v>
      </c>
      <c r="AB50" s="11">
        <f t="shared" si="29"/>
        <v>5.8708414872798431E-3</v>
      </c>
      <c r="AC50" s="15"/>
      <c r="AD50" s="15"/>
      <c r="AE50" s="15"/>
      <c r="AF50" s="15"/>
      <c r="AG50" s="15"/>
    </row>
    <row r="51" spans="2:37" ht="25" customHeight="1" x14ac:dyDescent="0.3">
      <c r="B51" s="4" t="s">
        <v>61</v>
      </c>
      <c r="C51" s="6">
        <v>2655</v>
      </c>
      <c r="D51" s="7">
        <f t="shared" si="17"/>
        <v>1476</v>
      </c>
      <c r="E51" s="11">
        <f t="shared" si="18"/>
        <v>0.55593220338983051</v>
      </c>
      <c r="F51" s="7">
        <v>461</v>
      </c>
      <c r="G51" s="7">
        <v>139</v>
      </c>
      <c r="H51" s="7">
        <v>683</v>
      </c>
      <c r="I51" s="7">
        <f t="shared" si="23"/>
        <v>822</v>
      </c>
      <c r="J51" s="6">
        <v>8</v>
      </c>
      <c r="K51" s="6">
        <v>134</v>
      </c>
      <c r="L51" s="7">
        <v>51</v>
      </c>
      <c r="M51" s="7">
        <f t="shared" si="24"/>
        <v>193</v>
      </c>
      <c r="N51" s="11">
        <f t="shared" si="19"/>
        <v>0.31233062330623307</v>
      </c>
      <c r="O51" s="11">
        <f t="shared" si="20"/>
        <v>0.55691056910569103</v>
      </c>
      <c r="P51" s="11">
        <f t="shared" si="21"/>
        <v>0.13075880758807587</v>
      </c>
      <c r="Q51" s="12">
        <v>31716</v>
      </c>
      <c r="R51" s="12">
        <v>6740</v>
      </c>
      <c r="S51" s="13">
        <f t="shared" si="22"/>
        <v>0.21251103543952579</v>
      </c>
      <c r="T51" s="14">
        <v>76</v>
      </c>
      <c r="U51" s="14">
        <v>29</v>
      </c>
      <c r="V51" s="14">
        <v>0</v>
      </c>
      <c r="W51" s="14">
        <v>6</v>
      </c>
      <c r="X51" s="14">
        <f t="shared" si="26"/>
        <v>35</v>
      </c>
      <c r="Y51" s="11">
        <f t="shared" si="27"/>
        <v>1.1218568665377175E-2</v>
      </c>
      <c r="Z51" s="11">
        <f t="shared" si="28"/>
        <v>0</v>
      </c>
      <c r="AA51" s="11">
        <f t="shared" si="25"/>
        <v>2.3210831721470018E-3</v>
      </c>
      <c r="AB51" s="11">
        <f t="shared" si="29"/>
        <v>1.3539651837524177E-2</v>
      </c>
      <c r="AC51" s="15"/>
      <c r="AD51" s="15"/>
      <c r="AE51" s="15"/>
      <c r="AF51" s="15"/>
      <c r="AG51" s="15"/>
    </row>
    <row r="52" spans="2:37" ht="25" customHeight="1" x14ac:dyDescent="0.3">
      <c r="B52" s="4" t="s">
        <v>62</v>
      </c>
      <c r="C52" s="6">
        <v>2662</v>
      </c>
      <c r="D52" s="7">
        <f t="shared" si="17"/>
        <v>1482</v>
      </c>
      <c r="E52" s="11">
        <f t="shared" si="18"/>
        <v>0.55672426746806913</v>
      </c>
      <c r="F52" s="7">
        <v>463</v>
      </c>
      <c r="G52" s="7">
        <v>141</v>
      </c>
      <c r="H52" s="7">
        <v>683</v>
      </c>
      <c r="I52" s="7">
        <f t="shared" si="23"/>
        <v>824</v>
      </c>
      <c r="J52" s="6">
        <v>8</v>
      </c>
      <c r="K52" s="6">
        <v>135</v>
      </c>
      <c r="L52" s="7">
        <v>52</v>
      </c>
      <c r="M52" s="7">
        <f t="shared" si="24"/>
        <v>195</v>
      </c>
      <c r="N52" s="11">
        <f t="shared" si="19"/>
        <v>0.31241565452091768</v>
      </c>
      <c r="O52" s="11">
        <f t="shared" si="20"/>
        <v>0.5560053981106613</v>
      </c>
      <c r="P52" s="11">
        <f t="shared" si="21"/>
        <v>0.13157894736842105</v>
      </c>
      <c r="Q52" s="12">
        <v>31779</v>
      </c>
      <c r="R52" s="12">
        <v>6780</v>
      </c>
      <c r="S52" s="13">
        <f t="shared" si="22"/>
        <v>0.21334843764750308</v>
      </c>
      <c r="T52" s="14">
        <v>9</v>
      </c>
      <c r="U52" s="14">
        <v>4</v>
      </c>
      <c r="V52" s="14">
        <v>0</v>
      </c>
      <c r="W52" s="14">
        <v>0</v>
      </c>
      <c r="X52" s="14">
        <f t="shared" si="26"/>
        <v>4</v>
      </c>
      <c r="Y52" s="11">
        <f t="shared" si="27"/>
        <v>1.5065913370998117E-3</v>
      </c>
      <c r="Z52" s="11">
        <f t="shared" si="28"/>
        <v>0</v>
      </c>
      <c r="AA52" s="11">
        <f t="shared" si="25"/>
        <v>0</v>
      </c>
      <c r="AB52" s="11">
        <f t="shared" si="29"/>
        <v>1.5065913370998117E-3</v>
      </c>
      <c r="AC52" s="15"/>
      <c r="AD52" s="15"/>
      <c r="AE52" s="15"/>
      <c r="AF52" s="15"/>
      <c r="AG52" s="15"/>
    </row>
    <row r="53" spans="2:37" ht="25" customHeight="1" x14ac:dyDescent="0.3">
      <c r="B53" s="4" t="s">
        <v>63</v>
      </c>
      <c r="C53" s="6">
        <v>2696</v>
      </c>
      <c r="D53" s="7">
        <f t="shared" si="17"/>
        <v>1502</v>
      </c>
      <c r="E53" s="11">
        <f t="shared" si="18"/>
        <v>0.55712166172106825</v>
      </c>
      <c r="F53" s="7">
        <v>469</v>
      </c>
      <c r="G53" s="7">
        <v>152</v>
      </c>
      <c r="H53" s="7">
        <v>675</v>
      </c>
      <c r="I53" s="7">
        <f t="shared" si="23"/>
        <v>827</v>
      </c>
      <c r="J53" s="6">
        <v>8</v>
      </c>
      <c r="K53" s="6">
        <v>146</v>
      </c>
      <c r="L53" s="7">
        <v>52</v>
      </c>
      <c r="M53" s="7">
        <f t="shared" si="24"/>
        <v>206</v>
      </c>
      <c r="N53" s="11">
        <f t="shared" si="19"/>
        <v>0.31225033288948068</v>
      </c>
      <c r="O53" s="11">
        <f t="shared" si="20"/>
        <v>0.55059920106524629</v>
      </c>
      <c r="P53" s="11">
        <f t="shared" si="21"/>
        <v>0.13715046604527298</v>
      </c>
      <c r="Q53" s="12">
        <v>32473</v>
      </c>
      <c r="R53" s="12">
        <v>6869</v>
      </c>
      <c r="S53" s="13">
        <f t="shared" si="22"/>
        <v>0.21152957841899425</v>
      </c>
      <c r="T53" s="20">
        <v>37</v>
      </c>
      <c r="U53" s="14">
        <v>14</v>
      </c>
      <c r="V53" s="14">
        <v>0</v>
      </c>
      <c r="W53" s="14">
        <v>0</v>
      </c>
      <c r="X53" s="14">
        <f t="shared" si="26"/>
        <v>14</v>
      </c>
      <c r="Y53" s="11">
        <f t="shared" si="27"/>
        <v>5.2592036063110444E-3</v>
      </c>
      <c r="Z53" s="11">
        <f t="shared" si="28"/>
        <v>0</v>
      </c>
      <c r="AA53" s="11">
        <f t="shared" si="25"/>
        <v>0</v>
      </c>
      <c r="AB53" s="11">
        <f t="shared" si="29"/>
        <v>5.2592036063110444E-3</v>
      </c>
      <c r="AC53" s="15"/>
      <c r="AD53" s="15"/>
      <c r="AE53" s="15"/>
      <c r="AF53" s="15"/>
      <c r="AG53" s="15"/>
    </row>
    <row r="54" spans="2:37" ht="25" customHeight="1" x14ac:dyDescent="0.3">
      <c r="B54" s="4" t="s">
        <v>64</v>
      </c>
      <c r="C54" s="6">
        <v>2720</v>
      </c>
      <c r="D54" s="7">
        <f t="shared" si="17"/>
        <v>1517</v>
      </c>
      <c r="E54" s="11">
        <f t="shared" si="18"/>
        <v>0.55772058823529413</v>
      </c>
      <c r="F54" s="7">
        <v>475</v>
      </c>
      <c r="G54" s="7">
        <v>156</v>
      </c>
      <c r="H54" s="7">
        <v>674</v>
      </c>
      <c r="I54" s="7">
        <f t="shared" si="23"/>
        <v>830</v>
      </c>
      <c r="J54" s="6">
        <v>8</v>
      </c>
      <c r="K54" s="6">
        <v>152</v>
      </c>
      <c r="L54" s="7">
        <v>52</v>
      </c>
      <c r="M54" s="7">
        <f t="shared" si="24"/>
        <v>212</v>
      </c>
      <c r="N54" s="11">
        <f t="shared" si="19"/>
        <v>0.31311799604482532</v>
      </c>
      <c r="O54" s="11">
        <f t="shared" si="20"/>
        <v>0.5471324983520105</v>
      </c>
      <c r="P54" s="11">
        <f t="shared" si="21"/>
        <v>0.13974950560316415</v>
      </c>
      <c r="Q54" s="12">
        <v>32920</v>
      </c>
      <c r="R54" s="37">
        <v>7006</v>
      </c>
      <c r="S54" s="13">
        <f t="shared" si="22"/>
        <v>0.21281895504252735</v>
      </c>
      <c r="T54" s="14">
        <v>69</v>
      </c>
      <c r="U54" s="14">
        <v>11</v>
      </c>
      <c r="V54" s="14">
        <v>2</v>
      </c>
      <c r="W54" s="28">
        <v>31</v>
      </c>
      <c r="X54" s="14">
        <f t="shared" si="26"/>
        <v>44</v>
      </c>
      <c r="Y54" s="11">
        <f t="shared" si="27"/>
        <v>4.0801186943620182E-3</v>
      </c>
      <c r="Z54" s="11">
        <f t="shared" si="28"/>
        <v>7.4183976261127599E-4</v>
      </c>
      <c r="AA54" s="11">
        <f t="shared" si="25"/>
        <v>1.1498516320474777E-2</v>
      </c>
      <c r="AB54" s="11">
        <f t="shared" si="29"/>
        <v>1.6320474777448073E-2</v>
      </c>
      <c r="AC54" s="15"/>
      <c r="AD54" s="15"/>
      <c r="AE54" s="15"/>
      <c r="AF54" s="15"/>
      <c r="AG54" s="15"/>
      <c r="AH54" s="25"/>
      <c r="AI54" s="25"/>
      <c r="AJ54" s="25"/>
      <c r="AK54" s="25"/>
    </row>
    <row r="55" spans="2:37" ht="25" customHeight="1" x14ac:dyDescent="0.3">
      <c r="B55" s="4" t="s">
        <v>65</v>
      </c>
      <c r="C55" s="6">
        <v>2258</v>
      </c>
      <c r="D55" s="7">
        <f t="shared" si="17"/>
        <v>1230</v>
      </c>
      <c r="E55" s="11">
        <f t="shared" si="18"/>
        <v>0.54472984942426927</v>
      </c>
      <c r="F55" s="7">
        <v>369</v>
      </c>
      <c r="G55" s="7">
        <v>42</v>
      </c>
      <c r="H55" s="7">
        <v>694</v>
      </c>
      <c r="I55" s="7">
        <f t="shared" si="23"/>
        <v>736</v>
      </c>
      <c r="J55" s="6">
        <v>8</v>
      </c>
      <c r="K55" s="6">
        <v>67</v>
      </c>
      <c r="L55" s="7">
        <v>50</v>
      </c>
      <c r="M55" s="7">
        <f t="shared" si="24"/>
        <v>125</v>
      </c>
      <c r="N55" s="11">
        <f t="shared" si="19"/>
        <v>0.3</v>
      </c>
      <c r="O55" s="11">
        <f t="shared" si="20"/>
        <v>0.59837398373983741</v>
      </c>
      <c r="P55" s="11">
        <f t="shared" si="21"/>
        <v>0.1016260162601626</v>
      </c>
      <c r="Q55" s="12">
        <v>23654</v>
      </c>
      <c r="R55" s="37">
        <v>5117</v>
      </c>
      <c r="S55" s="13">
        <f t="shared" si="22"/>
        <v>0.21632704827936078</v>
      </c>
      <c r="T55" s="14">
        <v>79</v>
      </c>
      <c r="U55" s="14">
        <v>12</v>
      </c>
      <c r="V55" s="14">
        <v>30</v>
      </c>
      <c r="W55" s="28">
        <v>448</v>
      </c>
      <c r="X55" s="14">
        <f t="shared" si="26"/>
        <v>490</v>
      </c>
      <c r="Y55" s="11">
        <f t="shared" si="27"/>
        <v>4.4117647058823529E-3</v>
      </c>
      <c r="Z55" s="11">
        <f>V55/C54</f>
        <v>1.1029411764705883E-2</v>
      </c>
      <c r="AA55" s="11">
        <f t="shared" si="25"/>
        <v>0.16470588235294117</v>
      </c>
      <c r="AB55" s="11">
        <f t="shared" si="29"/>
        <v>0.18014705882352941</v>
      </c>
      <c r="AC55" s="15"/>
      <c r="AD55" s="15"/>
      <c r="AE55" s="15"/>
      <c r="AF55" s="15"/>
      <c r="AG55" s="15"/>
      <c r="AH55" s="25"/>
      <c r="AI55" s="25"/>
      <c r="AJ55" s="25"/>
      <c r="AK55" s="25"/>
    </row>
    <row r="56" spans="2:37" ht="24" customHeight="1" x14ac:dyDescent="0.3">
      <c r="B56" s="3" t="s">
        <v>72</v>
      </c>
      <c r="C56" s="41">
        <f>SUM(C24:C55)</f>
        <v>61888</v>
      </c>
      <c r="D56" s="7">
        <f t="shared" si="17"/>
        <v>33187</v>
      </c>
      <c r="E56" s="45">
        <f>AVERAGE(E24:E55)</f>
        <v>0.52690134071233474</v>
      </c>
      <c r="F56" s="41">
        <f t="shared" ref="F56:L56" si="30">SUM(F24:F55)</f>
        <v>10692</v>
      </c>
      <c r="G56" s="41">
        <f t="shared" si="30"/>
        <v>1817</v>
      </c>
      <c r="H56" s="41">
        <f t="shared" si="30"/>
        <v>16299</v>
      </c>
      <c r="I56" s="7">
        <f t="shared" si="23"/>
        <v>18116</v>
      </c>
      <c r="J56" s="41">
        <f t="shared" si="30"/>
        <v>242</v>
      </c>
      <c r="K56" s="41">
        <f t="shared" si="30"/>
        <v>2289</v>
      </c>
      <c r="L56" s="41">
        <f t="shared" si="30"/>
        <v>1848</v>
      </c>
      <c r="M56" s="7">
        <f>SUM(J56:L56)</f>
        <v>4379</v>
      </c>
      <c r="N56" s="11">
        <f t="shared" si="19"/>
        <v>0.32217434537620154</v>
      </c>
      <c r="O56" s="11">
        <f t="shared" si="20"/>
        <v>0.54587639738451799</v>
      </c>
      <c r="P56" s="11">
        <f t="shared" si="21"/>
        <v>0.13194925723928044</v>
      </c>
      <c r="Q56" s="43">
        <f>SUM(Q24:Q55)</f>
        <v>689917</v>
      </c>
      <c r="R56" s="43">
        <f>SUM(R24:R55)</f>
        <v>152269</v>
      </c>
      <c r="S56" s="44">
        <f>AVERAGE(S24:S55)</f>
        <v>0.21613111442803068</v>
      </c>
      <c r="T56" s="43">
        <f>SUM(T25:T55)</f>
        <v>4392</v>
      </c>
      <c r="U56" s="43">
        <f t="shared" ref="U56" si="31">SUM(U25:U55)</f>
        <v>1144</v>
      </c>
      <c r="V56" s="43">
        <f>SUM(V25:V55)</f>
        <v>294</v>
      </c>
      <c r="W56" s="43">
        <f>SUM(W25:W55)</f>
        <v>2882</v>
      </c>
      <c r="X56" s="14">
        <f t="shared" si="26"/>
        <v>4320</v>
      </c>
      <c r="Y56" s="42">
        <f>U56/(C56-C55)</f>
        <v>1.9184974006372632E-2</v>
      </c>
      <c r="Z56" s="42">
        <f>V56/(C56-C55)</f>
        <v>4.9304041589803794E-3</v>
      </c>
      <c r="AA56" s="42">
        <f>W56/(C56-C55)</f>
        <v>4.8331376823746434E-2</v>
      </c>
      <c r="AB56" s="11">
        <f t="shared" si="29"/>
        <v>7.2446754989099443E-2</v>
      </c>
      <c r="AC56" s="43">
        <v>1090</v>
      </c>
      <c r="AD56" s="43">
        <v>542</v>
      </c>
      <c r="AE56" s="43">
        <v>130</v>
      </c>
      <c r="AF56" s="46">
        <v>0</v>
      </c>
      <c r="AG56" s="43">
        <v>7044</v>
      </c>
    </row>
    <row r="57" spans="2:37" ht="24" customHeight="1" x14ac:dyDescent="0.3">
      <c r="E57" s="22"/>
      <c r="P57" s="22"/>
    </row>
    <row r="58" spans="2:37" ht="24" customHeight="1" x14ac:dyDescent="0.3">
      <c r="C58" s="1">
        <v>4045</v>
      </c>
      <c r="F58" s="1">
        <v>2208</v>
      </c>
      <c r="H58" s="1">
        <v>891</v>
      </c>
      <c r="I58" s="1">
        <v>1213</v>
      </c>
      <c r="M58" s="1">
        <v>104</v>
      </c>
      <c r="R58" s="1">
        <v>103842</v>
      </c>
      <c r="S58" s="1">
        <v>7598</v>
      </c>
    </row>
    <row r="59" spans="2:37" ht="24" customHeight="1" x14ac:dyDescent="0.3">
      <c r="C59" s="1">
        <v>61888</v>
      </c>
      <c r="F59" s="1">
        <v>33187</v>
      </c>
      <c r="H59" s="1">
        <v>10692</v>
      </c>
      <c r="I59" s="1">
        <v>18116</v>
      </c>
      <c r="M59" s="1">
        <v>4379</v>
      </c>
      <c r="R59" s="1">
        <v>689917</v>
      </c>
      <c r="S59" s="1">
        <v>152269</v>
      </c>
    </row>
    <row r="60" spans="2:37" ht="24" customHeight="1" x14ac:dyDescent="0.3">
      <c r="C60" s="1">
        <v>31944</v>
      </c>
      <c r="F60" s="1">
        <v>30603</v>
      </c>
      <c r="H60" s="1">
        <v>29509</v>
      </c>
      <c r="I60" s="1">
        <v>863</v>
      </c>
      <c r="M60" s="1">
        <v>231</v>
      </c>
      <c r="R60" s="1">
        <v>5066850</v>
      </c>
      <c r="S60" s="1">
        <v>140412</v>
      </c>
    </row>
    <row r="61" spans="2:37" ht="24" customHeight="1" x14ac:dyDescent="0.3">
      <c r="C61" s="1">
        <f>SUM(C58:C60)</f>
        <v>97877</v>
      </c>
      <c r="D61" s="27">
        <f>H61/F61</f>
        <v>0.62262492802812208</v>
      </c>
      <c r="E61" s="27">
        <f>I61/F61</f>
        <v>0.30594866511106394</v>
      </c>
      <c r="F61" s="1">
        <f>SUM(F58:F60)</f>
        <v>65998</v>
      </c>
      <c r="G61" s="27">
        <f>F61/C61</f>
        <v>0.67429528898515478</v>
      </c>
      <c r="H61" s="1">
        <f>SUM(H58:H60)</f>
        <v>41092</v>
      </c>
      <c r="I61" s="1">
        <f>SUM(I58:I60)</f>
        <v>20192</v>
      </c>
      <c r="J61" s="1">
        <f t="shared" ref="J61:M61" si="32">SUM(J58:J60)</f>
        <v>0</v>
      </c>
      <c r="K61" s="1">
        <f t="shared" si="32"/>
        <v>0</v>
      </c>
      <c r="L61" s="1">
        <f t="shared" si="32"/>
        <v>0</v>
      </c>
      <c r="M61" s="1">
        <f t="shared" si="32"/>
        <v>4714</v>
      </c>
      <c r="Q61" s="27">
        <f>M61/F61</f>
        <v>7.142640686081396E-2</v>
      </c>
      <c r="R61" s="1">
        <f>SUM(R58:R60)</f>
        <v>5860609</v>
      </c>
      <c r="S61" s="1">
        <f>SUM(S58:S60)</f>
        <v>300279</v>
      </c>
      <c r="T61" s="27">
        <f>S61/R61</f>
        <v>5.1236825387941762E-2</v>
      </c>
    </row>
  </sheetData>
  <sortState xmlns:xlrd2="http://schemas.microsoft.com/office/spreadsheetml/2017/richdata2" ref="B12:AK14">
    <sortCondition ref="B53"/>
  </sortState>
  <mergeCells count="3">
    <mergeCell ref="AH21:AK21"/>
    <mergeCell ref="AH12:AJ13"/>
    <mergeCell ref="T12:AB14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浩鹏 宋</dc:creator>
  <cp:lastModifiedBy>浩鹏 宋</cp:lastModifiedBy>
  <dcterms:created xsi:type="dcterms:W3CDTF">2024-04-15T14:18:00Z</dcterms:created>
  <dcterms:modified xsi:type="dcterms:W3CDTF">2024-10-10T13:05:37Z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F2FCBF6FA1984BCFB42CA0ACC108681F_12</vt:lpwstr>
  </property>
</Properties>
</file>