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1" sheetId="1" state="visible" r:id="rId2"/>
    <sheet name="Улучшенный рассчет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<sst xmlns="http://schemas.openxmlformats.org/spreadsheetml/2006/main" count="33" uniqueCount="33">
  <si>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время работы системы</t>
  </si>
  <si>
    <t xml:space="preserve">расход</t>
  </si>
  <si>
    <t xml:space="preserve">Атмосферное давление (Па)</t>
  </si>
  <si>
    <t xml:space="preserve">Плотность воды </t>
  </si>
  <si>
    <t xml:space="preserve">диаметр трубопровода</t>
  </si>
  <si>
    <t xml:space="preserve">скорость в трубопроводе v2</t>
  </si>
  <si>
    <t xml:space="preserve">Объем оставшейся жид</t>
  </si>
  <si>
    <t xml:space="preserve">Высота жидкости в емкости</t>
  </si>
  <si>
    <t xml:space="preserve">Давление всасывания  на насосе (Паскаль)</t>
  </si>
  <si>
    <t xml:space="preserve">H2</t>
  </si>
  <si>
    <t xml:space="preserve">давление нагнетания</t>
  </si>
  <si>
    <t xml:space="preserve">Объем накаченный</t>
  </si>
  <si>
    <t xml:space="preserve">время</t>
  </si>
  <si>
    <t xml:space="preserve">Q наминальное</t>
  </si>
  <si>
    <t xml:space="preserve">Zadviska</t>
  </si>
  <si>
    <t xml:space="preserve">Q насоса наминальный</t>
  </si>
  <si>
    <t xml:space="preserve">P min (паскаль)</t>
  </si>
  <si>
    <t xml:space="preserve">P atm</t>
  </si>
  <si>
    <t xml:space="preserve">D трубы</t>
  </si>
  <si>
    <t xml:space="preserve">Лябда</t>
  </si>
  <si>
    <t xml:space="preserve">Плотность воды</t>
  </si>
  <si>
    <t xml:space="preserve">H1 уровень о</t>
  </si>
  <si>
    <t xml:space="preserve">H1 </t>
  </si>
  <si>
    <t xml:space="preserve">H2 const</t>
  </si>
  <si>
    <t xml:space="preserve">a</t>
  </si>
  <si>
    <t xml:space="preserve">b </t>
  </si>
  <si>
    <t xml:space="preserve">d</t>
  </si>
  <si>
    <t xml:space="preserve">V</t>
  </si>
  <si>
    <t xml:space="preserve">V2</t>
  </si>
  <si>
    <t xml:space="preserve">P атмосферное</t>
  </si>
  <si>
    <t xml:space="preserve">G</t>
  </si>
  <si>
    <t xml:space="preserve">П всасывания</t>
  </si>
  <si>
    <t xml:space="preserve">П нагнетания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</si>
</sst>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0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2322600812754"/>
          <c:y val="0.0940484121696647"/>
          <c:w val="0.544732728977806"/>
          <c:h val="0.834998889629136"/>
        </c:manualLayout>
      </c:layout>
      <c:lineChart>
        <c:grouping val="standard"/>
        <c:varyColors val="0"/>
        <c:ser>
          <c:idx val="0"/>
          <c:order val="0"/>
          <c:tx>
            <c:strRef>
              <c:f>'расчет 1'!$I$1:$I$1</c:f>
              <c:strCache>
                <c:ptCount val="1"/>
                <c:pt idx="0">
                  <c:v>Давление всасывания  на насосе (Паскаль)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1'!$I$3:$I$181</c:f>
              <c:numCache>
                <c:formatCode>General</c:formatCode>
                <c:ptCount val="179"/>
                <c:pt idx="0">
                  <c:v>-0.119263916684723</c:v>
                </c:pt>
                <c:pt idx="1">
                  <c:v>-0.120931616684723</c:v>
                </c:pt>
                <c:pt idx="2">
                  <c:v>-0.122599316684723</c:v>
                </c:pt>
                <c:pt idx="3">
                  <c:v>-0.124267016684723</c:v>
                </c:pt>
                <c:pt idx="4">
                  <c:v>-0.125934716684723</c:v>
                </c:pt>
                <c:pt idx="5">
                  <c:v>-0.127602416684723</c:v>
                </c:pt>
                <c:pt idx="6">
                  <c:v>-0.129270116684723</c:v>
                </c:pt>
                <c:pt idx="7">
                  <c:v>-0.130937816684723</c:v>
                </c:pt>
                <c:pt idx="8">
                  <c:v>-0.132605516684723</c:v>
                </c:pt>
                <c:pt idx="9">
                  <c:v>-0.134273216684723</c:v>
                </c:pt>
                <c:pt idx="10">
                  <c:v>-0.135940916684723</c:v>
                </c:pt>
                <c:pt idx="11">
                  <c:v>-0.137608616684723</c:v>
                </c:pt>
                <c:pt idx="12">
                  <c:v>-0.139276316684723</c:v>
                </c:pt>
                <c:pt idx="13">
                  <c:v>-0.140944016684723</c:v>
                </c:pt>
                <c:pt idx="14">
                  <c:v>-0.142611716684723</c:v>
                </c:pt>
                <c:pt idx="15">
                  <c:v>-0.144279416684723</c:v>
                </c:pt>
                <c:pt idx="16">
                  <c:v>-0.145947116684723</c:v>
                </c:pt>
                <c:pt idx="17">
                  <c:v>-0.147614816684723</c:v>
                </c:pt>
                <c:pt idx="18">
                  <c:v>-0.149282516684723</c:v>
                </c:pt>
                <c:pt idx="19">
                  <c:v>-0.150950216684723</c:v>
                </c:pt>
                <c:pt idx="20">
                  <c:v>-0.152617916684723</c:v>
                </c:pt>
                <c:pt idx="21">
                  <c:v>-0.154285616684723</c:v>
                </c:pt>
                <c:pt idx="22">
                  <c:v>-0.155953316684723</c:v>
                </c:pt>
                <c:pt idx="23">
                  <c:v>-0.157621016684723</c:v>
                </c:pt>
                <c:pt idx="24">
                  <c:v>-0.159288716684723</c:v>
                </c:pt>
                <c:pt idx="25">
                  <c:v>-0.160956416684723</c:v>
                </c:pt>
                <c:pt idx="26">
                  <c:v>-0.162624116684723</c:v>
                </c:pt>
                <c:pt idx="27">
                  <c:v>-0.164291816684723</c:v>
                </c:pt>
                <c:pt idx="28">
                  <c:v>-0.165959516684723</c:v>
                </c:pt>
                <c:pt idx="29">
                  <c:v>-0.167627216684723</c:v>
                </c:pt>
                <c:pt idx="30">
                  <c:v>-0.169294916684723</c:v>
                </c:pt>
                <c:pt idx="31">
                  <c:v>-0.170962616684723</c:v>
                </c:pt>
                <c:pt idx="32">
                  <c:v>-0.172630316684723</c:v>
                </c:pt>
                <c:pt idx="33">
                  <c:v>-0.174298016684723</c:v>
                </c:pt>
                <c:pt idx="34">
                  <c:v>-0.175965716684723</c:v>
                </c:pt>
                <c:pt idx="35">
                  <c:v>-0.177633416684723</c:v>
                </c:pt>
                <c:pt idx="36">
                  <c:v>-0.179301116684724</c:v>
                </c:pt>
                <c:pt idx="37">
                  <c:v>-0.180968816684724</c:v>
                </c:pt>
                <c:pt idx="38">
                  <c:v>-0.182636516684723</c:v>
                </c:pt>
                <c:pt idx="39">
                  <c:v>-0.184304216684723</c:v>
                </c:pt>
                <c:pt idx="40">
                  <c:v>-0.185971916684724</c:v>
                </c:pt>
                <c:pt idx="41">
                  <c:v>-0.187639616684724</c:v>
                </c:pt>
                <c:pt idx="42">
                  <c:v>-0.189307316684724</c:v>
                </c:pt>
                <c:pt idx="43">
                  <c:v>-0.190975016684724</c:v>
                </c:pt>
                <c:pt idx="44">
                  <c:v>-0.192642716684724</c:v>
                </c:pt>
                <c:pt idx="45">
                  <c:v>-0.194310416684724</c:v>
                </c:pt>
                <c:pt idx="46">
                  <c:v>-0.195978116684724</c:v>
                </c:pt>
                <c:pt idx="47">
                  <c:v>-0.197645816684724</c:v>
                </c:pt>
                <c:pt idx="48">
                  <c:v>-0.199313516684724</c:v>
                </c:pt>
                <c:pt idx="49">
                  <c:v>-0.200981216684724</c:v>
                </c:pt>
                <c:pt idx="50">
                  <c:v>-0.202648916684724</c:v>
                </c:pt>
                <c:pt idx="51">
                  <c:v>-0.204316616684724</c:v>
                </c:pt>
                <c:pt idx="52">
                  <c:v>-0.205984316684724</c:v>
                </c:pt>
                <c:pt idx="53">
                  <c:v>-0.207652016684724</c:v>
                </c:pt>
                <c:pt idx="54">
                  <c:v>-0.209319716684724</c:v>
                </c:pt>
                <c:pt idx="55">
                  <c:v>-0.210987416684724</c:v>
                </c:pt>
                <c:pt idx="56">
                  <c:v>-0.212655116684724</c:v>
                </c:pt>
                <c:pt idx="57">
                  <c:v>-0.214322816684724</c:v>
                </c:pt>
                <c:pt idx="58">
                  <c:v>-0.215990516684724</c:v>
                </c:pt>
                <c:pt idx="59">
                  <c:v>-0.217658216684724</c:v>
                </c:pt>
                <c:pt idx="60">
                  <c:v>-0.219325916684724</c:v>
                </c:pt>
                <c:pt idx="61">
                  <c:v>-0.220993616684724</c:v>
                </c:pt>
                <c:pt idx="62">
                  <c:v>-0.222661316684724</c:v>
                </c:pt>
                <c:pt idx="63">
                  <c:v>-0.224329016684724</c:v>
                </c:pt>
                <c:pt idx="64">
                  <c:v>-0.225996716684724</c:v>
                </c:pt>
                <c:pt idx="65">
                  <c:v>-0.227664416684724</c:v>
                </c:pt>
                <c:pt idx="66">
                  <c:v>-0.229332116684724</c:v>
                </c:pt>
                <c:pt idx="67">
                  <c:v>-0.230999816684724</c:v>
                </c:pt>
                <c:pt idx="68">
                  <c:v>-0.232667516684724</c:v>
                </c:pt>
                <c:pt idx="69">
                  <c:v>-0.234335216684724</c:v>
                </c:pt>
                <c:pt idx="70">
                  <c:v>-0.236002916684724</c:v>
                </c:pt>
                <c:pt idx="71">
                  <c:v>-0.237670616684724</c:v>
                </c:pt>
                <c:pt idx="72">
                  <c:v>-0.239338316684724</c:v>
                </c:pt>
                <c:pt idx="73">
                  <c:v>-0.241006016684724</c:v>
                </c:pt>
                <c:pt idx="74">
                  <c:v>-0.242673716684724</c:v>
                </c:pt>
                <c:pt idx="75">
                  <c:v>-0.244341416684724</c:v>
                </c:pt>
                <c:pt idx="76">
                  <c:v>-0.246009116684724</c:v>
                </c:pt>
                <c:pt idx="77">
                  <c:v>-0.247676816684724</c:v>
                </c:pt>
                <c:pt idx="78">
                  <c:v>-0.249344516684724</c:v>
                </c:pt>
                <c:pt idx="79">
                  <c:v>-0.251012216684724</c:v>
                </c:pt>
                <c:pt idx="80">
                  <c:v>-0.252679916684724</c:v>
                </c:pt>
                <c:pt idx="81">
                  <c:v>-0.254347616684724</c:v>
                </c:pt>
                <c:pt idx="82">
                  <c:v>-0.256015316684724</c:v>
                </c:pt>
                <c:pt idx="83">
                  <c:v>-0.257683016684724</c:v>
                </c:pt>
                <c:pt idx="84">
                  <c:v>-0.259350716684724</c:v>
                </c:pt>
                <c:pt idx="85">
                  <c:v>-0.261018416684724</c:v>
                </c:pt>
                <c:pt idx="86">
                  <c:v>-0.262686116684724</c:v>
                </c:pt>
                <c:pt idx="87">
                  <c:v>-0.264353816684724</c:v>
                </c:pt>
                <c:pt idx="88">
                  <c:v>-0.266021516684724</c:v>
                </c:pt>
                <c:pt idx="89">
                  <c:v>-0.267689216684724</c:v>
                </c:pt>
                <c:pt idx="90">
                  <c:v>-0.269356916684724</c:v>
                </c:pt>
                <c:pt idx="91">
                  <c:v>-0.271024616684724</c:v>
                </c:pt>
                <c:pt idx="92">
                  <c:v>-0.272692316684724</c:v>
                </c:pt>
                <c:pt idx="93">
                  <c:v>-0.274360016684724</c:v>
                </c:pt>
                <c:pt idx="94">
                  <c:v>-0.276027716684724</c:v>
                </c:pt>
                <c:pt idx="95">
                  <c:v>-0.277695416684724</c:v>
                </c:pt>
                <c:pt idx="96">
                  <c:v>-0.279363116684724</c:v>
                </c:pt>
                <c:pt idx="97">
                  <c:v>-0.281030816684725</c:v>
                </c:pt>
                <c:pt idx="98">
                  <c:v>-0.282698516684724</c:v>
                </c:pt>
                <c:pt idx="99">
                  <c:v>-0.284366216684725</c:v>
                </c:pt>
                <c:pt idx="100">
                  <c:v>-0.286033916684725</c:v>
                </c:pt>
                <c:pt idx="101">
                  <c:v>-0.287701616684725</c:v>
                </c:pt>
                <c:pt idx="102">
                  <c:v>-0.289369316684725</c:v>
                </c:pt>
                <c:pt idx="103">
                  <c:v>-0.291037016684725</c:v>
                </c:pt>
                <c:pt idx="104">
                  <c:v>-0.292704716684725</c:v>
                </c:pt>
                <c:pt idx="105">
                  <c:v>-0.294372416684725</c:v>
                </c:pt>
                <c:pt idx="106">
                  <c:v>-0.296040116684725</c:v>
                </c:pt>
                <c:pt idx="107">
                  <c:v>-0.297707816684725</c:v>
                </c:pt>
                <c:pt idx="108">
                  <c:v>-0.299375516684725</c:v>
                </c:pt>
                <c:pt idx="109">
                  <c:v>-0.301043216684725</c:v>
                </c:pt>
                <c:pt idx="110">
                  <c:v>-0.302710916684725</c:v>
                </c:pt>
                <c:pt idx="111">
                  <c:v>-0.304378616684725</c:v>
                </c:pt>
                <c:pt idx="112">
                  <c:v>-0.306046316684725</c:v>
                </c:pt>
                <c:pt idx="113">
                  <c:v>-0.307714016684725</c:v>
                </c:pt>
                <c:pt idx="114">
                  <c:v>-0.309381716684725</c:v>
                </c:pt>
                <c:pt idx="115">
                  <c:v>-0.311049416684725</c:v>
                </c:pt>
                <c:pt idx="116">
                  <c:v>-0.312717116684725</c:v>
                </c:pt>
                <c:pt idx="117">
                  <c:v>-0.314384816684725</c:v>
                </c:pt>
                <c:pt idx="118">
                  <c:v>-0.316052516684725</c:v>
                </c:pt>
                <c:pt idx="119">
                  <c:v>-0.317720216684725</c:v>
                </c:pt>
                <c:pt idx="120">
                  <c:v>-0.319387916684725</c:v>
                </c:pt>
                <c:pt idx="121">
                  <c:v>-0.321055616684725</c:v>
                </c:pt>
                <c:pt idx="122">
                  <c:v>-0.322723316684725</c:v>
                </c:pt>
                <c:pt idx="123">
                  <c:v>-0.324391016684725</c:v>
                </c:pt>
                <c:pt idx="124">
                  <c:v>-0.326058716684725</c:v>
                </c:pt>
                <c:pt idx="125">
                  <c:v>-0.327726416684725</c:v>
                </c:pt>
                <c:pt idx="126">
                  <c:v>-0.329394116684725</c:v>
                </c:pt>
                <c:pt idx="127">
                  <c:v>-0.331061816684725</c:v>
                </c:pt>
                <c:pt idx="128">
                  <c:v>-0.332729516684725</c:v>
                </c:pt>
                <c:pt idx="129">
                  <c:v>-0.334397216684725</c:v>
                </c:pt>
                <c:pt idx="130">
                  <c:v>-0.336064916684725</c:v>
                </c:pt>
                <c:pt idx="131">
                  <c:v>-0.337732616684725</c:v>
                </c:pt>
                <c:pt idx="132">
                  <c:v>-0.339400316684725</c:v>
                </c:pt>
                <c:pt idx="133">
                  <c:v>-0.341068016684725</c:v>
                </c:pt>
                <c:pt idx="134">
                  <c:v>-0.34409170240141</c:v>
                </c:pt>
                <c:pt idx="135">
                  <c:v>-0.347118723518095</c:v>
                </c:pt>
                <c:pt idx="136">
                  <c:v>-0.350149080034779</c:v>
                </c:pt>
                <c:pt idx="137">
                  <c:v>-0.353182771951464</c:v>
                </c:pt>
                <c:pt idx="138">
                  <c:v>-0.356219799268149</c:v>
                </c:pt>
                <c:pt idx="139">
                  <c:v>-0.359260161984834</c:v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60738"/>
        <c:axId val="3104442"/>
      </c:lineChart>
      <c:catAx>
        <c:axId val="32660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4442"/>
        <c:crosses val="autoZero"/>
        <c:auto val="1"/>
        <c:lblAlgn val="ctr"/>
        <c:lblOffset val="100"/>
      </c:catAx>
      <c:valAx>
        <c:axId val="3104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60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'расчет 1'!$I$1:$I$1</c:f>
              <c:strCache>
                <c:ptCount val="1"/>
                <c:pt idx="0">
                  <c:v>Давление всасывания  на насосе (Паскаль)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1'!$I$2:$I$137</c:f>
              <c:numCache>
                <c:formatCode>General</c:formatCode>
                <c:ptCount val="136"/>
                <c:pt idx="0">
                  <c:v>1.01325</c:v>
                </c:pt>
                <c:pt idx="1">
                  <c:v>-0.119263916684723</c:v>
                </c:pt>
                <c:pt idx="2">
                  <c:v>-0.120931616684723</c:v>
                </c:pt>
                <c:pt idx="3">
                  <c:v>-0.122599316684723</c:v>
                </c:pt>
                <c:pt idx="4">
                  <c:v>-0.124267016684723</c:v>
                </c:pt>
                <c:pt idx="5">
                  <c:v>-0.125934716684723</c:v>
                </c:pt>
                <c:pt idx="6">
                  <c:v>-0.127602416684723</c:v>
                </c:pt>
                <c:pt idx="7">
                  <c:v>-0.129270116684723</c:v>
                </c:pt>
                <c:pt idx="8">
                  <c:v>-0.130937816684723</c:v>
                </c:pt>
                <c:pt idx="9">
                  <c:v>-0.132605516684723</c:v>
                </c:pt>
                <c:pt idx="10">
                  <c:v>-0.134273216684723</c:v>
                </c:pt>
                <c:pt idx="11">
                  <c:v>-0.135940916684723</c:v>
                </c:pt>
                <c:pt idx="12">
                  <c:v>-0.137608616684723</c:v>
                </c:pt>
                <c:pt idx="13">
                  <c:v>-0.139276316684723</c:v>
                </c:pt>
                <c:pt idx="14">
                  <c:v>-0.140944016684723</c:v>
                </c:pt>
                <c:pt idx="15">
                  <c:v>-0.142611716684723</c:v>
                </c:pt>
                <c:pt idx="16">
                  <c:v>-0.144279416684723</c:v>
                </c:pt>
                <c:pt idx="17">
                  <c:v>-0.145947116684723</c:v>
                </c:pt>
                <c:pt idx="18">
                  <c:v>-0.147614816684723</c:v>
                </c:pt>
                <c:pt idx="19">
                  <c:v>-0.149282516684723</c:v>
                </c:pt>
                <c:pt idx="20">
                  <c:v>-0.150950216684723</c:v>
                </c:pt>
                <c:pt idx="21">
                  <c:v>-0.152617916684723</c:v>
                </c:pt>
                <c:pt idx="22">
                  <c:v>-0.154285616684723</c:v>
                </c:pt>
                <c:pt idx="23">
                  <c:v>-0.155953316684723</c:v>
                </c:pt>
                <c:pt idx="24">
                  <c:v>-0.157621016684723</c:v>
                </c:pt>
                <c:pt idx="25">
                  <c:v>-0.159288716684723</c:v>
                </c:pt>
                <c:pt idx="26">
                  <c:v>-0.160956416684723</c:v>
                </c:pt>
                <c:pt idx="27">
                  <c:v>-0.162624116684723</c:v>
                </c:pt>
                <c:pt idx="28">
                  <c:v>-0.164291816684723</c:v>
                </c:pt>
                <c:pt idx="29">
                  <c:v>-0.165959516684723</c:v>
                </c:pt>
                <c:pt idx="30">
                  <c:v>-0.167627216684723</c:v>
                </c:pt>
                <c:pt idx="31">
                  <c:v>-0.169294916684723</c:v>
                </c:pt>
                <c:pt idx="32">
                  <c:v>-0.170962616684723</c:v>
                </c:pt>
                <c:pt idx="33">
                  <c:v>-0.172630316684723</c:v>
                </c:pt>
                <c:pt idx="34">
                  <c:v>-0.174298016684723</c:v>
                </c:pt>
                <c:pt idx="35">
                  <c:v>-0.175965716684723</c:v>
                </c:pt>
                <c:pt idx="36">
                  <c:v>-0.177633416684723</c:v>
                </c:pt>
                <c:pt idx="37">
                  <c:v>-0.179301116684724</c:v>
                </c:pt>
                <c:pt idx="38">
                  <c:v>-0.180968816684724</c:v>
                </c:pt>
                <c:pt idx="39">
                  <c:v>-0.182636516684723</c:v>
                </c:pt>
                <c:pt idx="40">
                  <c:v>-0.184304216684723</c:v>
                </c:pt>
                <c:pt idx="41">
                  <c:v>-0.185971916684724</c:v>
                </c:pt>
                <c:pt idx="42">
                  <c:v>-0.187639616684724</c:v>
                </c:pt>
                <c:pt idx="43">
                  <c:v>-0.189307316684724</c:v>
                </c:pt>
                <c:pt idx="44">
                  <c:v>-0.190975016684724</c:v>
                </c:pt>
                <c:pt idx="45">
                  <c:v>-0.192642716684724</c:v>
                </c:pt>
                <c:pt idx="46">
                  <c:v>-0.194310416684724</c:v>
                </c:pt>
                <c:pt idx="47">
                  <c:v>-0.195978116684724</c:v>
                </c:pt>
                <c:pt idx="48">
                  <c:v>-0.197645816684724</c:v>
                </c:pt>
                <c:pt idx="49">
                  <c:v>-0.199313516684724</c:v>
                </c:pt>
                <c:pt idx="50">
                  <c:v>-0.200981216684724</c:v>
                </c:pt>
                <c:pt idx="51">
                  <c:v>-0.202648916684724</c:v>
                </c:pt>
                <c:pt idx="52">
                  <c:v>-0.204316616684724</c:v>
                </c:pt>
                <c:pt idx="53">
                  <c:v>-0.205984316684724</c:v>
                </c:pt>
                <c:pt idx="54">
                  <c:v>-0.207652016684724</c:v>
                </c:pt>
                <c:pt idx="55">
                  <c:v>-0.209319716684724</c:v>
                </c:pt>
                <c:pt idx="56">
                  <c:v>-0.210987416684724</c:v>
                </c:pt>
                <c:pt idx="57">
                  <c:v>-0.212655116684724</c:v>
                </c:pt>
                <c:pt idx="58">
                  <c:v>-0.214322816684724</c:v>
                </c:pt>
                <c:pt idx="59">
                  <c:v>-0.215990516684724</c:v>
                </c:pt>
                <c:pt idx="60">
                  <c:v>-0.217658216684724</c:v>
                </c:pt>
                <c:pt idx="61">
                  <c:v>-0.219325916684724</c:v>
                </c:pt>
                <c:pt idx="62">
                  <c:v>-0.220993616684724</c:v>
                </c:pt>
                <c:pt idx="63">
                  <c:v>-0.222661316684724</c:v>
                </c:pt>
                <c:pt idx="64">
                  <c:v>-0.224329016684724</c:v>
                </c:pt>
                <c:pt idx="65">
                  <c:v>-0.225996716684724</c:v>
                </c:pt>
                <c:pt idx="66">
                  <c:v>-0.227664416684724</c:v>
                </c:pt>
                <c:pt idx="67">
                  <c:v>-0.229332116684724</c:v>
                </c:pt>
                <c:pt idx="68">
                  <c:v>-0.230999816684724</c:v>
                </c:pt>
                <c:pt idx="69">
                  <c:v>-0.232667516684724</c:v>
                </c:pt>
                <c:pt idx="70">
                  <c:v>-0.234335216684724</c:v>
                </c:pt>
                <c:pt idx="71">
                  <c:v>-0.236002916684724</c:v>
                </c:pt>
                <c:pt idx="72">
                  <c:v>-0.237670616684724</c:v>
                </c:pt>
                <c:pt idx="73">
                  <c:v>-0.239338316684724</c:v>
                </c:pt>
                <c:pt idx="74">
                  <c:v>-0.241006016684724</c:v>
                </c:pt>
                <c:pt idx="75">
                  <c:v>-0.242673716684724</c:v>
                </c:pt>
                <c:pt idx="76">
                  <c:v>-0.244341416684724</c:v>
                </c:pt>
                <c:pt idx="77">
                  <c:v>-0.246009116684724</c:v>
                </c:pt>
                <c:pt idx="78">
                  <c:v>-0.247676816684724</c:v>
                </c:pt>
                <c:pt idx="79">
                  <c:v>-0.249344516684724</c:v>
                </c:pt>
                <c:pt idx="80">
                  <c:v>-0.251012216684724</c:v>
                </c:pt>
                <c:pt idx="81">
                  <c:v>-0.252679916684724</c:v>
                </c:pt>
                <c:pt idx="82">
                  <c:v>-0.254347616684724</c:v>
                </c:pt>
                <c:pt idx="83">
                  <c:v>-0.256015316684724</c:v>
                </c:pt>
                <c:pt idx="84">
                  <c:v>-0.257683016684724</c:v>
                </c:pt>
                <c:pt idx="85">
                  <c:v>-0.259350716684724</c:v>
                </c:pt>
                <c:pt idx="86">
                  <c:v>-0.261018416684724</c:v>
                </c:pt>
                <c:pt idx="87">
                  <c:v>-0.262686116684724</c:v>
                </c:pt>
                <c:pt idx="88">
                  <c:v>-0.264353816684724</c:v>
                </c:pt>
                <c:pt idx="89">
                  <c:v>-0.266021516684724</c:v>
                </c:pt>
                <c:pt idx="90">
                  <c:v>-0.267689216684724</c:v>
                </c:pt>
                <c:pt idx="91">
                  <c:v>-0.269356916684724</c:v>
                </c:pt>
                <c:pt idx="92">
                  <c:v>-0.271024616684724</c:v>
                </c:pt>
                <c:pt idx="93">
                  <c:v>-0.272692316684724</c:v>
                </c:pt>
                <c:pt idx="94">
                  <c:v>-0.274360016684724</c:v>
                </c:pt>
                <c:pt idx="95">
                  <c:v>-0.276027716684724</c:v>
                </c:pt>
                <c:pt idx="96">
                  <c:v>-0.277695416684724</c:v>
                </c:pt>
                <c:pt idx="97">
                  <c:v>-0.279363116684724</c:v>
                </c:pt>
                <c:pt idx="98">
                  <c:v>-0.281030816684725</c:v>
                </c:pt>
                <c:pt idx="99">
                  <c:v>-0.282698516684724</c:v>
                </c:pt>
                <c:pt idx="100">
                  <c:v>-0.284366216684725</c:v>
                </c:pt>
                <c:pt idx="101">
                  <c:v>-0.286033916684725</c:v>
                </c:pt>
                <c:pt idx="102">
                  <c:v>-0.287701616684725</c:v>
                </c:pt>
                <c:pt idx="103">
                  <c:v>-0.289369316684725</c:v>
                </c:pt>
                <c:pt idx="104">
                  <c:v>-0.291037016684725</c:v>
                </c:pt>
                <c:pt idx="105">
                  <c:v>-0.292704716684725</c:v>
                </c:pt>
                <c:pt idx="106">
                  <c:v>-0.294372416684725</c:v>
                </c:pt>
                <c:pt idx="107">
                  <c:v>-0.296040116684725</c:v>
                </c:pt>
                <c:pt idx="108">
                  <c:v>-0.297707816684725</c:v>
                </c:pt>
                <c:pt idx="109">
                  <c:v>-0.299375516684725</c:v>
                </c:pt>
                <c:pt idx="110">
                  <c:v>-0.301043216684725</c:v>
                </c:pt>
                <c:pt idx="111">
                  <c:v>-0.302710916684725</c:v>
                </c:pt>
                <c:pt idx="112">
                  <c:v>-0.304378616684725</c:v>
                </c:pt>
                <c:pt idx="113">
                  <c:v>-0.306046316684725</c:v>
                </c:pt>
                <c:pt idx="114">
                  <c:v>-0.307714016684725</c:v>
                </c:pt>
                <c:pt idx="115">
                  <c:v>-0.309381716684725</c:v>
                </c:pt>
                <c:pt idx="116">
                  <c:v>-0.311049416684725</c:v>
                </c:pt>
                <c:pt idx="117">
                  <c:v>-0.312717116684725</c:v>
                </c:pt>
                <c:pt idx="118">
                  <c:v>-0.314384816684725</c:v>
                </c:pt>
                <c:pt idx="119">
                  <c:v>-0.316052516684725</c:v>
                </c:pt>
                <c:pt idx="120">
                  <c:v>-0.317720216684725</c:v>
                </c:pt>
                <c:pt idx="121">
                  <c:v>-0.319387916684725</c:v>
                </c:pt>
                <c:pt idx="122">
                  <c:v>-0.321055616684725</c:v>
                </c:pt>
                <c:pt idx="123">
                  <c:v>-0.322723316684725</c:v>
                </c:pt>
                <c:pt idx="124">
                  <c:v>-0.324391016684725</c:v>
                </c:pt>
                <c:pt idx="125">
                  <c:v>-0.326058716684725</c:v>
                </c:pt>
                <c:pt idx="126">
                  <c:v>-0.327726416684725</c:v>
                </c:pt>
                <c:pt idx="127">
                  <c:v>-0.329394116684725</c:v>
                </c:pt>
                <c:pt idx="128">
                  <c:v>-0.331061816684725</c:v>
                </c:pt>
                <c:pt idx="129">
                  <c:v>-0.332729516684725</c:v>
                </c:pt>
                <c:pt idx="130">
                  <c:v>-0.334397216684725</c:v>
                </c:pt>
                <c:pt idx="131">
                  <c:v>-0.336064916684725</c:v>
                </c:pt>
                <c:pt idx="132">
                  <c:v>-0.337732616684725</c:v>
                </c:pt>
                <c:pt idx="133">
                  <c:v>-0.339400316684725</c:v>
                </c:pt>
                <c:pt idx="134">
                  <c:v>-0.341068016684725</c:v>
                </c:pt>
                <c:pt idx="135">
                  <c:v>-0.34409170240141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533461"/>
        <c:axId val="47752994"/>
      </c:lineChart>
      <c:catAx>
        <c:axId val="84533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52994"/>
        <c:crosses val="autoZero"/>
        <c:auto val="1"/>
        <c:lblAlgn val="ctr"/>
        <c:lblOffset val="100"/>
      </c:catAx>
      <c:valAx>
        <c:axId val="47752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533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0625"/>
          <c:y val="0.0634444444444444"/>
          <c:w val="0.7164375"/>
          <c:h val="0.83511111111111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'расчет 1'!$K$2:$K$137</c:f>
              <c:numCache>
                <c:formatCode>General</c:formatCode>
                <c:ptCount val="136"/>
                <c:pt idx="0">
                  <c:v>1.50375</c:v>
                </c:pt>
                <c:pt idx="1">
                  <c:v>0.372903783315277</c:v>
                </c:pt>
                <c:pt idx="2">
                  <c:v>0.372903783315277</c:v>
                </c:pt>
                <c:pt idx="3">
                  <c:v>0.372903783315277</c:v>
                </c:pt>
                <c:pt idx="4">
                  <c:v>0.372903783315277</c:v>
                </c:pt>
                <c:pt idx="5">
                  <c:v>0.372903783315277</c:v>
                </c:pt>
                <c:pt idx="6">
                  <c:v>0.372903783315277</c:v>
                </c:pt>
                <c:pt idx="7">
                  <c:v>0.372903783315277</c:v>
                </c:pt>
                <c:pt idx="8">
                  <c:v>0.372903783315277</c:v>
                </c:pt>
                <c:pt idx="9">
                  <c:v>0.372903783315277</c:v>
                </c:pt>
                <c:pt idx="10">
                  <c:v>0.372903783315277</c:v>
                </c:pt>
                <c:pt idx="11">
                  <c:v>0.372903783315277</c:v>
                </c:pt>
                <c:pt idx="12">
                  <c:v>0.372903783315277</c:v>
                </c:pt>
                <c:pt idx="13">
                  <c:v>0.372903783315277</c:v>
                </c:pt>
                <c:pt idx="14">
                  <c:v>0.372903783315277</c:v>
                </c:pt>
                <c:pt idx="15">
                  <c:v>0.372903783315277</c:v>
                </c:pt>
                <c:pt idx="16">
                  <c:v>0.372903783315277</c:v>
                </c:pt>
                <c:pt idx="17">
                  <c:v>0.372903783315277</c:v>
                </c:pt>
                <c:pt idx="18">
                  <c:v>0.372903783315277</c:v>
                </c:pt>
                <c:pt idx="19">
                  <c:v>0.372903783315277</c:v>
                </c:pt>
                <c:pt idx="20">
                  <c:v>0.372903783315277</c:v>
                </c:pt>
                <c:pt idx="21">
                  <c:v>0.372903783315277</c:v>
                </c:pt>
                <c:pt idx="22">
                  <c:v>0.372903783315277</c:v>
                </c:pt>
                <c:pt idx="23">
                  <c:v>0.372903783315277</c:v>
                </c:pt>
                <c:pt idx="24">
                  <c:v>0.372903783315277</c:v>
                </c:pt>
                <c:pt idx="25">
                  <c:v>0.372903783315277</c:v>
                </c:pt>
                <c:pt idx="26">
                  <c:v>0.372903783315277</c:v>
                </c:pt>
                <c:pt idx="27">
                  <c:v>0.372903783315277</c:v>
                </c:pt>
                <c:pt idx="28">
                  <c:v>0.372903783315277</c:v>
                </c:pt>
                <c:pt idx="29">
                  <c:v>0.372903783315277</c:v>
                </c:pt>
                <c:pt idx="30">
                  <c:v>0.372903783315277</c:v>
                </c:pt>
                <c:pt idx="31">
                  <c:v>0.372903783315277</c:v>
                </c:pt>
                <c:pt idx="32">
                  <c:v>0.372903783315277</c:v>
                </c:pt>
                <c:pt idx="33">
                  <c:v>0.372903783315277</c:v>
                </c:pt>
                <c:pt idx="34">
                  <c:v>0.372903783315277</c:v>
                </c:pt>
                <c:pt idx="35">
                  <c:v>0.372903783315277</c:v>
                </c:pt>
                <c:pt idx="36">
                  <c:v>0.372903783315277</c:v>
                </c:pt>
                <c:pt idx="37">
                  <c:v>0.372903783315277</c:v>
                </c:pt>
                <c:pt idx="38">
                  <c:v>0.372903783315277</c:v>
                </c:pt>
                <c:pt idx="39">
                  <c:v>0.372903783315277</c:v>
                </c:pt>
                <c:pt idx="40">
                  <c:v>0.372903783315277</c:v>
                </c:pt>
                <c:pt idx="41">
                  <c:v>0.372903783315277</c:v>
                </c:pt>
                <c:pt idx="42">
                  <c:v>0.372903783315277</c:v>
                </c:pt>
                <c:pt idx="43">
                  <c:v>0.372903783315277</c:v>
                </c:pt>
                <c:pt idx="44">
                  <c:v>0.372903783315277</c:v>
                </c:pt>
                <c:pt idx="45">
                  <c:v>0.372903783315277</c:v>
                </c:pt>
                <c:pt idx="46">
                  <c:v>0.372903783315277</c:v>
                </c:pt>
                <c:pt idx="47">
                  <c:v>0.372903783315277</c:v>
                </c:pt>
                <c:pt idx="48">
                  <c:v>0.372903783315277</c:v>
                </c:pt>
                <c:pt idx="49">
                  <c:v>0.372903783315277</c:v>
                </c:pt>
                <c:pt idx="50">
                  <c:v>0.372903783315277</c:v>
                </c:pt>
                <c:pt idx="51">
                  <c:v>0.372903783315277</c:v>
                </c:pt>
                <c:pt idx="52">
                  <c:v>0.372903783315277</c:v>
                </c:pt>
                <c:pt idx="53">
                  <c:v>0.372903783315277</c:v>
                </c:pt>
                <c:pt idx="54">
                  <c:v>0.372903783315277</c:v>
                </c:pt>
                <c:pt idx="55">
                  <c:v>0.372903783315277</c:v>
                </c:pt>
                <c:pt idx="56">
                  <c:v>0.372903783315277</c:v>
                </c:pt>
                <c:pt idx="57">
                  <c:v>0.372903783315277</c:v>
                </c:pt>
                <c:pt idx="58">
                  <c:v>0.372903783315277</c:v>
                </c:pt>
                <c:pt idx="59">
                  <c:v>0.372903783315277</c:v>
                </c:pt>
                <c:pt idx="60">
                  <c:v>0.372903783315277</c:v>
                </c:pt>
                <c:pt idx="61">
                  <c:v>0.372903783315277</c:v>
                </c:pt>
                <c:pt idx="62">
                  <c:v>0.372903783315277</c:v>
                </c:pt>
                <c:pt idx="63">
                  <c:v>0.372903783315277</c:v>
                </c:pt>
                <c:pt idx="64">
                  <c:v>0.372903783315277</c:v>
                </c:pt>
                <c:pt idx="65">
                  <c:v>0.372903783315277</c:v>
                </c:pt>
                <c:pt idx="66">
                  <c:v>0.372903783315277</c:v>
                </c:pt>
                <c:pt idx="67">
                  <c:v>0.372903783315277</c:v>
                </c:pt>
                <c:pt idx="68">
                  <c:v>0.372903783315277</c:v>
                </c:pt>
                <c:pt idx="69">
                  <c:v>0.372903783315277</c:v>
                </c:pt>
                <c:pt idx="70">
                  <c:v>0.372903783315277</c:v>
                </c:pt>
                <c:pt idx="71">
                  <c:v>0.372903783315277</c:v>
                </c:pt>
                <c:pt idx="72">
                  <c:v>0.372903783315277</c:v>
                </c:pt>
                <c:pt idx="73">
                  <c:v>0.372903783315277</c:v>
                </c:pt>
                <c:pt idx="74">
                  <c:v>0.372903783315277</c:v>
                </c:pt>
                <c:pt idx="75">
                  <c:v>0.372903783315277</c:v>
                </c:pt>
                <c:pt idx="76">
                  <c:v>0.372903783315277</c:v>
                </c:pt>
                <c:pt idx="77">
                  <c:v>0.372903783315277</c:v>
                </c:pt>
                <c:pt idx="78">
                  <c:v>0.372903783315277</c:v>
                </c:pt>
                <c:pt idx="79">
                  <c:v>0.372903783315277</c:v>
                </c:pt>
                <c:pt idx="80">
                  <c:v>0.372903783315277</c:v>
                </c:pt>
                <c:pt idx="81">
                  <c:v>0.372903783315277</c:v>
                </c:pt>
                <c:pt idx="82">
                  <c:v>0.372903783315277</c:v>
                </c:pt>
                <c:pt idx="83">
                  <c:v>0.372903783315277</c:v>
                </c:pt>
                <c:pt idx="84">
                  <c:v>0.372903783315277</c:v>
                </c:pt>
                <c:pt idx="85">
                  <c:v>0.372903783315277</c:v>
                </c:pt>
                <c:pt idx="86">
                  <c:v>0.372903783315277</c:v>
                </c:pt>
                <c:pt idx="87">
                  <c:v>0.372903783315277</c:v>
                </c:pt>
                <c:pt idx="88">
                  <c:v>0.372903783315277</c:v>
                </c:pt>
                <c:pt idx="89">
                  <c:v>0.372903783315277</c:v>
                </c:pt>
                <c:pt idx="90">
                  <c:v>0.372903783315277</c:v>
                </c:pt>
                <c:pt idx="91">
                  <c:v>0.372903783315277</c:v>
                </c:pt>
                <c:pt idx="92">
                  <c:v>0.372903783315277</c:v>
                </c:pt>
                <c:pt idx="93">
                  <c:v>0.372903783315277</c:v>
                </c:pt>
                <c:pt idx="94">
                  <c:v>0.372903783315277</c:v>
                </c:pt>
                <c:pt idx="95">
                  <c:v>0.372903783315277</c:v>
                </c:pt>
                <c:pt idx="96">
                  <c:v>0.372903783315277</c:v>
                </c:pt>
                <c:pt idx="97">
                  <c:v>0.372903783315277</c:v>
                </c:pt>
                <c:pt idx="98">
                  <c:v>0.372903783315277</c:v>
                </c:pt>
                <c:pt idx="99">
                  <c:v>0.372903783315277</c:v>
                </c:pt>
                <c:pt idx="100">
                  <c:v>0.372903783315277</c:v>
                </c:pt>
                <c:pt idx="101">
                  <c:v>0.372903783315277</c:v>
                </c:pt>
                <c:pt idx="102">
                  <c:v>0.372903783315277</c:v>
                </c:pt>
                <c:pt idx="103">
                  <c:v>0.372903783315277</c:v>
                </c:pt>
                <c:pt idx="104">
                  <c:v>0.372903783315277</c:v>
                </c:pt>
                <c:pt idx="105">
                  <c:v>0.372903783315277</c:v>
                </c:pt>
                <c:pt idx="106">
                  <c:v>0.372903783315277</c:v>
                </c:pt>
                <c:pt idx="107">
                  <c:v>0.372903783315277</c:v>
                </c:pt>
                <c:pt idx="108">
                  <c:v>0.372903783315277</c:v>
                </c:pt>
                <c:pt idx="109">
                  <c:v>0.372903783315277</c:v>
                </c:pt>
                <c:pt idx="110">
                  <c:v>0.372903783315277</c:v>
                </c:pt>
                <c:pt idx="111">
                  <c:v>0.372903783315277</c:v>
                </c:pt>
                <c:pt idx="112">
                  <c:v>0.372903783315277</c:v>
                </c:pt>
                <c:pt idx="113">
                  <c:v>0.372903783315277</c:v>
                </c:pt>
                <c:pt idx="114">
                  <c:v>0.372903783315277</c:v>
                </c:pt>
                <c:pt idx="115">
                  <c:v>0.372903783315277</c:v>
                </c:pt>
                <c:pt idx="116">
                  <c:v>0.372903783315277</c:v>
                </c:pt>
                <c:pt idx="117">
                  <c:v>0.372903783315277</c:v>
                </c:pt>
                <c:pt idx="118">
                  <c:v>0.372903783315277</c:v>
                </c:pt>
                <c:pt idx="119">
                  <c:v>0.372903783315277</c:v>
                </c:pt>
                <c:pt idx="120">
                  <c:v>0.372903783315277</c:v>
                </c:pt>
                <c:pt idx="121">
                  <c:v>0.372903783315277</c:v>
                </c:pt>
                <c:pt idx="122">
                  <c:v>0.372903783315277</c:v>
                </c:pt>
                <c:pt idx="123">
                  <c:v>0.372903783315277</c:v>
                </c:pt>
                <c:pt idx="124">
                  <c:v>0.372903783315277</c:v>
                </c:pt>
                <c:pt idx="125">
                  <c:v>0.372903783315277</c:v>
                </c:pt>
                <c:pt idx="126">
                  <c:v>0.372903783315277</c:v>
                </c:pt>
                <c:pt idx="127">
                  <c:v>0.372903783315277</c:v>
                </c:pt>
                <c:pt idx="128">
                  <c:v>0.372903783315277</c:v>
                </c:pt>
                <c:pt idx="129">
                  <c:v>0.372903783315277</c:v>
                </c:pt>
                <c:pt idx="130">
                  <c:v>0.372903783315277</c:v>
                </c:pt>
                <c:pt idx="131">
                  <c:v>0.372903783315277</c:v>
                </c:pt>
                <c:pt idx="132">
                  <c:v>0.372903783315277</c:v>
                </c:pt>
                <c:pt idx="133">
                  <c:v>0.372903783315277</c:v>
                </c:pt>
                <c:pt idx="134">
                  <c:v>0.372903783315277</c:v>
                </c:pt>
                <c:pt idx="135">
                  <c:v>0.372263437098592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928036"/>
        <c:axId val="89844733"/>
      </c:lineChart>
      <c:catAx>
        <c:axId val="449280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44733"/>
        <c:crosses val="autoZero"/>
        <c:auto val="1"/>
        <c:lblAlgn val="ctr"/>
        <c:lblOffset val="100"/>
      </c:catAx>
      <c:valAx>
        <c:axId val="89844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280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717618362624"/>
          <c:y val="0.0449750138811771"/>
          <c:w val="0.650259553442992"/>
          <c:h val="0.849861188228762"/>
        </c:manualLayout>
      </c:layout>
      <c:lineChart>
        <c:grouping val="standard"/>
        <c:varyColors val="0"/>
        <c:ser>
          <c:idx val="0"/>
          <c:order val="0"/>
          <c:tx>
            <c:strRef>
              <c:f>'Улучшенный рассчет'!$T$1</c:f>
              <c:strCache>
                <c:ptCount val="1"/>
                <c:pt idx="0">
                  <c:v>П всасывания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'Улучшенный рассчет'!$T$2:$T$46</c:f>
              <c:numCache>
                <c:formatCode>General</c:formatCode>
                <c:ptCount val="45"/>
                <c:pt idx="0">
                  <c:v>-32321453.7655481</c:v>
                </c:pt>
                <c:pt idx="1">
                  <c:v>-32321551.8655481</c:v>
                </c:pt>
                <c:pt idx="2">
                  <c:v>-32321748.0655481</c:v>
                </c:pt>
                <c:pt idx="3">
                  <c:v>-32322042.3655481</c:v>
                </c:pt>
                <c:pt idx="4">
                  <c:v>-32322434.7655481</c:v>
                </c:pt>
                <c:pt idx="5">
                  <c:v>-32322925.2655481</c:v>
                </c:pt>
                <c:pt idx="6">
                  <c:v>-32323513.8655481</c:v>
                </c:pt>
                <c:pt idx="7">
                  <c:v>-32324200.5655481</c:v>
                </c:pt>
                <c:pt idx="8">
                  <c:v>-32324985.3655481</c:v>
                </c:pt>
                <c:pt idx="9">
                  <c:v>-26165540.300094</c:v>
                </c:pt>
                <c:pt idx="10">
                  <c:v>-20654550.8099508</c:v>
                </c:pt>
                <c:pt idx="11">
                  <c:v>-15791997.2751186</c:v>
                </c:pt>
                <c:pt idx="12">
                  <c:v>-11577860.0755973</c:v>
                </c:pt>
                <c:pt idx="13">
                  <c:v>-8012119.59138702</c:v>
                </c:pt>
                <c:pt idx="14">
                  <c:v>-5094756.20248769</c:v>
                </c:pt>
                <c:pt idx="15">
                  <c:v>-2825750.28889933</c:v>
                </c:pt>
                <c:pt idx="16">
                  <c:v>-1205082.23062192</c:v>
                </c:pt>
                <c:pt idx="17">
                  <c:v>-32331283.3855481</c:v>
                </c:pt>
                <c:pt idx="18">
                  <c:v>-32333049.1855481</c:v>
                </c:pt>
                <c:pt idx="19">
                  <c:v>-32334913.0855481</c:v>
                </c:pt>
                <c:pt idx="20">
                  <c:v>-32336875.0855481</c:v>
                </c:pt>
                <c:pt idx="21">
                  <c:v>-32338935.1855481</c:v>
                </c:pt>
                <c:pt idx="22">
                  <c:v>-26180765.420094</c:v>
                </c:pt>
                <c:pt idx="23">
                  <c:v>-20670923.6999508</c:v>
                </c:pt>
                <c:pt idx="24">
                  <c:v>-15809390.4051186</c:v>
                </c:pt>
                <c:pt idx="25">
                  <c:v>-11596145.9155973</c:v>
                </c:pt>
                <c:pt idx="26">
                  <c:v>-8031170.61138702</c:v>
                </c:pt>
                <c:pt idx="27">
                  <c:v>-5114444.87248769</c:v>
                </c:pt>
                <c:pt idx="28">
                  <c:v>-2845949.07889933</c:v>
                </c:pt>
                <c:pt idx="29">
                  <c:v>-1225663.61062192</c:v>
                </c:pt>
                <c:pt idx="30">
                  <c:v>-32352119.8255481</c:v>
                </c:pt>
                <c:pt idx="31">
                  <c:v>-32355160.9255481</c:v>
                </c:pt>
                <c:pt idx="32">
                  <c:v>-32358300.1255481</c:v>
                </c:pt>
                <c:pt idx="33">
                  <c:v>-32361537.4255481</c:v>
                </c:pt>
                <c:pt idx="34">
                  <c:v>-32364872.8255481</c:v>
                </c:pt>
                <c:pt idx="35">
                  <c:v>-32368306.3255481</c:v>
                </c:pt>
                <c:pt idx="36">
                  <c:v>-32371837.9255481</c:v>
                </c:pt>
                <c:pt idx="37">
                  <c:v>-32375467.6255481</c:v>
                </c:pt>
                <c:pt idx="38">
                  <c:v>-32379195.4255481</c:v>
                </c:pt>
                <c:pt idx="39">
                  <c:v>-32383021.3255481</c:v>
                </c:pt>
                <c:pt idx="40">
                  <c:v>-32386945.3255481</c:v>
                </c:pt>
                <c:pt idx="41">
                  <c:v>-32390967.4255481</c:v>
                </c:pt>
                <c:pt idx="42">
                  <c:v>-32395087.6255481</c:v>
                </c:pt>
                <c:pt idx="43">
                  <c:v>-32399305.9255481</c:v>
                </c:pt>
                <c:pt idx="44">
                  <c:v>-32403622.3255481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86100"/>
        <c:axId val="2639799"/>
      </c:lineChart>
      <c:catAx>
        <c:axId val="1486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9799"/>
        <c:crosses val="autoZero"/>
        <c:auto val="1"/>
        <c:lblAlgn val="ctr"/>
        <c:lblOffset val="100"/>
      </c:catAx>
      <c:valAx>
        <c:axId val="2639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6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'Улучшенный рассчет'!$U$1</c:f>
              <c:strCache>
                <c:ptCount val="1"/>
                <c:pt idx="0">
                  <c:v>П нагнетания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'Улучшенный рассчет'!$U$2:$U$46</c:f>
              <c:numCache>
                <c:formatCode>General</c:formatCode>
                <c:ptCount val="45"/>
                <c:pt idx="0">
                  <c:v>8203805.0201332</c:v>
                </c:pt>
                <c:pt idx="1">
                  <c:v>8203805.0201332</c:v>
                </c:pt>
                <c:pt idx="2">
                  <c:v>8203805.0201332</c:v>
                </c:pt>
                <c:pt idx="3">
                  <c:v>8203805.0201332</c:v>
                </c:pt>
                <c:pt idx="4">
                  <c:v>8203805.0201332</c:v>
                </c:pt>
                <c:pt idx="5">
                  <c:v>8203805.0201332</c:v>
                </c:pt>
                <c:pt idx="6">
                  <c:v>8203805.0201332</c:v>
                </c:pt>
                <c:pt idx="7">
                  <c:v>8203805.0201332</c:v>
                </c:pt>
                <c:pt idx="8">
                  <c:v>8203805.0201332</c:v>
                </c:pt>
                <c:pt idx="9">
                  <c:v>6663723.02876967</c:v>
                </c:pt>
                <c:pt idx="10">
                  <c:v>5285754.93123387</c:v>
                </c:pt>
                <c:pt idx="11">
                  <c:v>4069900.72752582</c:v>
                </c:pt>
                <c:pt idx="12">
                  <c:v>3016160.4176455</c:v>
                </c:pt>
                <c:pt idx="13">
                  <c:v>2124534.00159293</c:v>
                </c:pt>
                <c:pt idx="14">
                  <c:v>1395021.4793681</c:v>
                </c:pt>
                <c:pt idx="15">
                  <c:v>827622.850971009</c:v>
                </c:pt>
                <c:pt idx="16">
                  <c:v>422338.116401658</c:v>
                </c:pt>
                <c:pt idx="17">
                  <c:v>8203805.0201332</c:v>
                </c:pt>
                <c:pt idx="18">
                  <c:v>8203805.0201332</c:v>
                </c:pt>
                <c:pt idx="19">
                  <c:v>8203805.0201332</c:v>
                </c:pt>
                <c:pt idx="20">
                  <c:v>8203805.0201332</c:v>
                </c:pt>
                <c:pt idx="21">
                  <c:v>8203805.0201332</c:v>
                </c:pt>
                <c:pt idx="22">
                  <c:v>6663723.02876967</c:v>
                </c:pt>
                <c:pt idx="23">
                  <c:v>5285754.93123387</c:v>
                </c:pt>
                <c:pt idx="24">
                  <c:v>4069900.72752582</c:v>
                </c:pt>
                <c:pt idx="25">
                  <c:v>3016160.4176455</c:v>
                </c:pt>
                <c:pt idx="26">
                  <c:v>2124534.00159293</c:v>
                </c:pt>
                <c:pt idx="27">
                  <c:v>1395021.4793681</c:v>
                </c:pt>
                <c:pt idx="28">
                  <c:v>827622.850971009</c:v>
                </c:pt>
                <c:pt idx="29">
                  <c:v>422338.116401658</c:v>
                </c:pt>
                <c:pt idx="30">
                  <c:v>8203805.0201332</c:v>
                </c:pt>
                <c:pt idx="31">
                  <c:v>8203805.0201332</c:v>
                </c:pt>
                <c:pt idx="32">
                  <c:v>8203805.0201332</c:v>
                </c:pt>
                <c:pt idx="33">
                  <c:v>8203805.0201332</c:v>
                </c:pt>
                <c:pt idx="34">
                  <c:v>8203805.0201332</c:v>
                </c:pt>
                <c:pt idx="35">
                  <c:v>8203805.0201332</c:v>
                </c:pt>
                <c:pt idx="36">
                  <c:v>8203805.0201332</c:v>
                </c:pt>
                <c:pt idx="37">
                  <c:v>8203805.0201332</c:v>
                </c:pt>
                <c:pt idx="38">
                  <c:v>8203805.0201332</c:v>
                </c:pt>
                <c:pt idx="39">
                  <c:v>8203805.0201332</c:v>
                </c:pt>
                <c:pt idx="40">
                  <c:v>8203805.0201332</c:v>
                </c:pt>
                <c:pt idx="41">
                  <c:v>8203805.0201332</c:v>
                </c:pt>
                <c:pt idx="42">
                  <c:v>8203805.0201332</c:v>
                </c:pt>
                <c:pt idx="43">
                  <c:v>8203805.0201332</c:v>
                </c:pt>
                <c:pt idx="44">
                  <c:v>8203805.0201332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27718"/>
        <c:axId val="23705498"/>
      </c:lineChart>
      <c:catAx>
        <c:axId val="35277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705498"/>
        <c:crosses val="autoZero"/>
        <c:auto val="1"/>
        <c:lblAlgn val="ctr"/>
        <c:lblOffset val="100"/>
      </c:catAx>
      <c:valAx>
        <c:axId val="23705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27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323280</xdr:colOff>
      <xdr:row>188</xdr:row>
      <xdr:rowOff>12960</xdr:rowOff>
    </xdr:from>
    <xdr:to>
      <xdr:col>20</xdr:col>
      <xdr:colOff>406440</xdr:colOff>
      <xdr:row>208</xdr:row>
      <xdr:rowOff>3600</xdr:rowOff>
    </xdr:to>
    <xdr:graphicFrame>
      <xdr:nvGraphicFramePr>
        <xdr:cNvPr id="0" name=""/>
        <xdr:cNvGraphicFramePr/>
      </xdr:nvGraphicFramePr>
      <xdr:xfrm>
        <a:off x="16935480" y="3088512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435600</xdr:colOff>
      <xdr:row>14</xdr:row>
      <xdr:rowOff>142920</xdr:rowOff>
    </xdr:from>
    <xdr:to>
      <xdr:col>20</xdr:col>
      <xdr:colOff>516600</xdr:colOff>
      <xdr:row>34</xdr:row>
      <xdr:rowOff>141480</xdr:rowOff>
    </xdr:to>
    <xdr:graphicFrame>
      <xdr:nvGraphicFramePr>
        <xdr:cNvPr id="1" name=""/>
        <xdr:cNvGraphicFramePr/>
      </xdr:nvGraphicFramePr>
      <xdr:xfrm>
        <a:off x="17047800" y="2729880"/>
        <a:ext cx="5755680" cy="324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410040</xdr:colOff>
      <xdr:row>36</xdr:row>
      <xdr:rowOff>58320</xdr:rowOff>
    </xdr:from>
    <xdr:to>
      <xdr:col>20</xdr:col>
      <xdr:colOff>495000</xdr:colOff>
      <xdr:row>56</xdr:row>
      <xdr:rowOff>46800</xdr:rowOff>
    </xdr:to>
    <xdr:graphicFrame>
      <xdr:nvGraphicFramePr>
        <xdr:cNvPr id="2" name=""/>
        <xdr:cNvGraphicFramePr/>
      </xdr:nvGraphicFramePr>
      <xdr:xfrm>
        <a:off x="17022240" y="622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423720</xdr:colOff>
      <xdr:row>15</xdr:row>
      <xdr:rowOff>143640</xdr:rowOff>
    </xdr:from>
    <xdr:to>
      <xdr:col>29</xdr:col>
      <xdr:colOff>489960</xdr:colOff>
      <xdr:row>35</xdr:row>
      <xdr:rowOff>133920</xdr:rowOff>
    </xdr:to>
    <xdr:graphicFrame>
      <xdr:nvGraphicFramePr>
        <xdr:cNvPr id="3" name=""/>
        <xdr:cNvGraphicFramePr/>
      </xdr:nvGraphicFramePr>
      <xdr:xfrm>
        <a:off x="17849880" y="258192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544320</xdr:colOff>
      <xdr:row>36</xdr:row>
      <xdr:rowOff>66960</xdr:rowOff>
    </xdr:from>
    <xdr:to>
      <xdr:col>29</xdr:col>
      <xdr:colOff>610560</xdr:colOff>
      <xdr:row>56</xdr:row>
      <xdr:rowOff>57240</xdr:rowOff>
    </xdr:to>
    <xdr:graphicFrame>
      <xdr:nvGraphicFramePr>
        <xdr:cNvPr id="4" name=""/>
        <xdr:cNvGraphicFramePr/>
      </xdr:nvGraphicFramePr>
      <xdr:xfrm>
        <a:off x="17970480" y="591912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2"/>
  <sheetViews>
    <sheetView showFormulas="false" showGridLines="true" showRowColHeaders="true" showZeros="true" rightToLeft="false" tabSelected="true" showOutlineSymbols="true" defaultGridColor="true" view="normal" topLeftCell="F1" colorId="64" zoomScale="91" zoomScaleNormal="91" zoomScalePageLayoutView="100" workbookViewId="0">
      <selection pane="topLeft" activeCell="L6" activeCellId="0" sqref="L6"/>
    </sheetView>
  </sheetViews>
  <sheetFormatPr defaultRowHeight="12.8" outlineLevelRow="0" outlineLevelCol="0"/>
  <cols>
    <col collapsed="false" customWidth="true" hidden="false" outlineLevel="0" max="1" min="1" style="0" width="33.85"/>
    <col collapsed="false" customWidth="true" hidden="false" outlineLevel="0" max="2" min="2" style="1" width="16.36"/>
    <col collapsed="false" customWidth="true" hidden="false" outlineLevel="0" max="3" min="3" style="0" width="8.04"/>
    <col collapsed="false" customWidth="true" hidden="false" outlineLevel="0" max="4" min="4" style="0" width="13.39"/>
    <col collapsed="false" customWidth="true" hidden="false" outlineLevel="0" max="5" min="5" style="0" width="9.31"/>
    <col collapsed="false" customWidth="true" hidden="false" outlineLevel="0" max="6" min="6" style="0" width="26.66"/>
    <col collapsed="false" customWidth="true" hidden="false" outlineLevel="0" max="7" min="7" style="2" width="17.21"/>
    <col collapsed="false" customWidth="true" hidden="false" outlineLevel="0" max="8" min="8" style="3" width="36.27"/>
    <col collapsed="false" customWidth="true" hidden="false" outlineLevel="0" max="9" min="9" style="0" width="16.92"/>
    <col collapsed="false" customWidth="true" hidden="false" outlineLevel="0" max="10" min="10" style="0" width="11.99"/>
    <col collapsed="false" customWidth="true" hidden="false" outlineLevel="0" max="11" min="11" style="3" width="11.99"/>
    <col collapsed="false" customWidth="false" hidden="false" outlineLevel="0" max="12" min="12" style="1" width="11.52"/>
    <col collapsed="false" customWidth="false" hidden="false" outlineLevel="0" max="13" min="13" style="0" width="11.52"/>
    <col collapsed="false" customWidth="true" hidden="false" outlineLevel="0" max="14" min="14" style="0" width="10.43"/>
    <col collapsed="false" customWidth="true" hidden="false" outlineLevel="0" max="15" min="15" style="0" width="18.76"/>
    <col collapsed="false" customWidth="true" hidden="true" outlineLevel="0" max="16" min="16" style="0" width="7.47"/>
    <col collapsed="false" customWidth="true" hidden="false" outlineLevel="0" max="17" min="17" style="3" width="19.04"/>
    <col collapsed="false" customWidth="true" hidden="false" outlineLevel="0" max="18" min="18" style="0" width="19.6"/>
    <col collapsed="false" customWidth="false" hidden="false" outlineLevel="0" max="1025" min="19" style="0" width="11.52"/>
  </cols>
  <sheetData>
    <row r="1" customFormat="false" ht="37.3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M1" s="0" t="s">
        <v>11</v>
      </c>
    </row>
    <row r="2" customFormat="false" ht="12.8" hidden="false" customHeight="false" outlineLevel="0" collapsed="false">
      <c r="A2" s="0" t="n">
        <v>0</v>
      </c>
      <c r="B2" s="1" t="n">
        <v>0</v>
      </c>
      <c r="C2" s="0" t="n">
        <f aca="false">101325</f>
        <v>101325</v>
      </c>
      <c r="D2" s="0" t="n">
        <v>1000</v>
      </c>
      <c r="E2" s="0" t="n">
        <v>0.12</v>
      </c>
      <c r="F2" s="2" t="n">
        <f aca="false">4*B2/(3.14*E2*E2)</f>
        <v>0</v>
      </c>
      <c r="G2" s="2" t="n">
        <f aca="false">50</f>
        <v>50</v>
      </c>
      <c r="H2" s="3" t="n">
        <f aca="false">5-5</f>
        <v>0</v>
      </c>
      <c r="I2" s="6" t="n">
        <f aca="false">(C2-D2*9.81*H2-D2*F2*F2/2)/100000</f>
        <v>1.01325</v>
      </c>
      <c r="J2" s="7" t="n">
        <v>5</v>
      </c>
      <c r="K2" s="3" t="n">
        <f aca="false">(C2+J2*D2*9.81+F2*F2*D2/2)/100000</f>
        <v>1.50375</v>
      </c>
      <c r="L2" s="1" t="n">
        <f aca="false">5-H2</f>
        <v>5</v>
      </c>
      <c r="M2" s="0" t="n">
        <f aca="false">50-G2</f>
        <v>0</v>
      </c>
    </row>
    <row r="3" customFormat="false" ht="12.8" hidden="false" customHeight="false" outlineLevel="0" collapsed="false">
      <c r="A3" s="0" t="n">
        <v>1</v>
      </c>
      <c r="B3" s="1" t="n">
        <v>0.17</v>
      </c>
      <c r="C3" s="0" t="n">
        <f aca="false">C2</f>
        <v>101325</v>
      </c>
      <c r="D3" s="0" t="n">
        <v>1000</v>
      </c>
      <c r="E3" s="0" t="n">
        <f aca="false">E2</f>
        <v>0.12</v>
      </c>
      <c r="F3" s="2" t="n">
        <f aca="false">4*B3/(3.14*E3*E3)</f>
        <v>15.0389242745931</v>
      </c>
      <c r="G3" s="2" t="n">
        <f aca="false">G2-B3</f>
        <v>49.83</v>
      </c>
      <c r="H3" s="3" t="n">
        <f aca="false">5-G3/10</f>
        <v>0.0170000000000003</v>
      </c>
      <c r="I3" s="6" t="n">
        <f aca="false">(C3-D3*9.81*H3-D3*F3*F3/2)/100000</f>
        <v>-0.119263916684723</v>
      </c>
      <c r="J3" s="7" t="n">
        <f aca="false">J2</f>
        <v>5</v>
      </c>
      <c r="K3" s="3" t="n">
        <f aca="false">(C3+J3*D3*9.81-F3*F3*D3/2)/100000</f>
        <v>0.372903783315277</v>
      </c>
      <c r="L3" s="1" t="n">
        <f aca="false">5-H3</f>
        <v>4.983</v>
      </c>
      <c r="M3" s="0" t="n">
        <f aca="false">50-G3</f>
        <v>0.170000000000002</v>
      </c>
    </row>
    <row r="4" customFormat="false" ht="12.8" hidden="false" customHeight="false" outlineLevel="0" collapsed="false">
      <c r="A4" s="0" t="n">
        <v>2</v>
      </c>
      <c r="B4" s="1" t="n">
        <f aca="false">B3</f>
        <v>0.17</v>
      </c>
      <c r="C4" s="0" t="n">
        <f aca="false">C3</f>
        <v>101325</v>
      </c>
      <c r="D4" s="0" t="n">
        <v>1000</v>
      </c>
      <c r="E4" s="0" t="n">
        <f aca="false">E3</f>
        <v>0.12</v>
      </c>
      <c r="F4" s="2" t="n">
        <f aca="false">4*B4/(3.14*E4*E4)</f>
        <v>15.0389242745931</v>
      </c>
      <c r="G4" s="2" t="n">
        <f aca="false">G3-B4</f>
        <v>49.66</v>
      </c>
      <c r="H4" s="3" t="n">
        <f aca="false">5-G4/10</f>
        <v>0.0340000000000007</v>
      </c>
      <c r="I4" s="6" t="n">
        <f aca="false">(C4-D4*9.81*H4-D4*F4*F4/2)/100000</f>
        <v>-0.120931616684723</v>
      </c>
      <c r="J4" s="7" t="n">
        <f aca="false">J3</f>
        <v>5</v>
      </c>
      <c r="K4" s="3" t="n">
        <f aca="false">(C4+J4*D4*9.81-F4*F4*D4/2)/100000</f>
        <v>0.372903783315277</v>
      </c>
      <c r="L4" s="1" t="n">
        <f aca="false">5-H4</f>
        <v>4.966</v>
      </c>
      <c r="M4" s="0" t="n">
        <f aca="false">50-G4</f>
        <v>0.340000000000003</v>
      </c>
      <c r="N4" s="3"/>
      <c r="R4" s="2"/>
    </row>
    <row r="5" customFormat="false" ht="12.8" hidden="false" customHeight="false" outlineLevel="0" collapsed="false">
      <c r="A5" s="0" t="n">
        <v>3</v>
      </c>
      <c r="B5" s="1" t="n">
        <f aca="false">B4</f>
        <v>0.17</v>
      </c>
      <c r="C5" s="0" t="n">
        <f aca="false">C4</f>
        <v>101325</v>
      </c>
      <c r="D5" s="0" t="n">
        <v>1000</v>
      </c>
      <c r="E5" s="0" t="n">
        <f aca="false">E4</f>
        <v>0.12</v>
      </c>
      <c r="F5" s="2" t="n">
        <f aca="false">4*B5/(3.14*E5*E5)</f>
        <v>15.0389242745931</v>
      </c>
      <c r="G5" s="2" t="n">
        <f aca="false">G4-B5</f>
        <v>49.49</v>
      </c>
      <c r="H5" s="3" t="n">
        <f aca="false">5-G5/10</f>
        <v>0.0510000000000002</v>
      </c>
      <c r="I5" s="6" t="n">
        <f aca="false">(C5-D5*9.81*H5-D5*F5*F5/2)/100000</f>
        <v>-0.122599316684723</v>
      </c>
      <c r="J5" s="7" t="n">
        <f aca="false">J4</f>
        <v>5</v>
      </c>
      <c r="K5" s="3" t="n">
        <f aca="false">(C5+J5*D5*9.81-F5*F5*D5/2)/100000</f>
        <v>0.372903783315277</v>
      </c>
      <c r="L5" s="1" t="n">
        <f aca="false">5-H5</f>
        <v>4.949</v>
      </c>
      <c r="M5" s="0" t="n">
        <f aca="false">50-G5</f>
        <v>0.509999999999998</v>
      </c>
      <c r="N5" s="3"/>
      <c r="R5" s="2"/>
    </row>
    <row r="6" customFormat="false" ht="12.8" hidden="false" customHeight="false" outlineLevel="0" collapsed="false">
      <c r="A6" s="0" t="n">
        <v>4</v>
      </c>
      <c r="B6" s="1" t="n">
        <f aca="false">B5</f>
        <v>0.17</v>
      </c>
      <c r="C6" s="0" t="n">
        <f aca="false">C5</f>
        <v>101325</v>
      </c>
      <c r="D6" s="0" t="n">
        <v>1000</v>
      </c>
      <c r="E6" s="0" t="n">
        <f aca="false">E5</f>
        <v>0.12</v>
      </c>
      <c r="F6" s="2" t="n">
        <f aca="false">4*B6/(3.14*E6*E6)</f>
        <v>15.0389242745931</v>
      </c>
      <c r="G6" s="2" t="n">
        <f aca="false">G5-B6</f>
        <v>49.32</v>
      </c>
      <c r="H6" s="3" t="n">
        <f aca="false">5-G6/10</f>
        <v>0.0680000000000005</v>
      </c>
      <c r="I6" s="6" t="n">
        <f aca="false">(C6-D6*9.81*H6-D6*F6*F6/2)/100000</f>
        <v>-0.124267016684723</v>
      </c>
      <c r="J6" s="7" t="n">
        <f aca="false">J5</f>
        <v>5</v>
      </c>
      <c r="K6" s="3" t="n">
        <f aca="false">(C6+J6*D6*9.81-F6*F6*D6/2)/100000</f>
        <v>0.372903783315277</v>
      </c>
      <c r="L6" s="1" t="n">
        <f aca="false">5-H6</f>
        <v>4.932</v>
      </c>
      <c r="M6" s="0" t="n">
        <f aca="false">50-G6</f>
        <v>0.68</v>
      </c>
      <c r="N6" s="3"/>
      <c r="R6" s="2"/>
    </row>
    <row r="7" customFormat="false" ht="12.8" hidden="false" customHeight="false" outlineLevel="0" collapsed="false">
      <c r="A7" s="0" t="n">
        <v>5</v>
      </c>
      <c r="B7" s="1" t="n">
        <f aca="false">B6</f>
        <v>0.17</v>
      </c>
      <c r="C7" s="0" t="n">
        <f aca="false">C6</f>
        <v>101325</v>
      </c>
      <c r="D7" s="0" t="n">
        <v>1000</v>
      </c>
      <c r="E7" s="0" t="n">
        <f aca="false">E6</f>
        <v>0.12</v>
      </c>
      <c r="F7" s="2" t="n">
        <f aca="false">4*B7/(3.14*E7*E7)</f>
        <v>15.0389242745931</v>
      </c>
      <c r="G7" s="2" t="n">
        <f aca="false">G6-B7</f>
        <v>49.15</v>
      </c>
      <c r="H7" s="3" t="n">
        <f aca="false">5-G7/10</f>
        <v>0.0850000000000009</v>
      </c>
      <c r="I7" s="6" t="n">
        <f aca="false">(C7-D7*9.81*H7-D7*F7*F7/2)/100000</f>
        <v>-0.125934716684723</v>
      </c>
      <c r="J7" s="7" t="n">
        <f aca="false">J6</f>
        <v>5</v>
      </c>
      <c r="K7" s="3" t="n">
        <f aca="false">(C7+J7*D7*9.81-F7*F7*D7/2)/100000</f>
        <v>0.372903783315277</v>
      </c>
      <c r="L7" s="1" t="n">
        <f aca="false">5-H7</f>
        <v>4.915</v>
      </c>
      <c r="M7" s="0" t="n">
        <f aca="false">50-G7</f>
        <v>0.850000000000001</v>
      </c>
      <c r="N7" s="3"/>
      <c r="R7" s="2"/>
    </row>
    <row r="8" customFormat="false" ht="12.8" hidden="false" customHeight="false" outlineLevel="0" collapsed="false">
      <c r="A8" s="0" t="n">
        <v>6</v>
      </c>
      <c r="B8" s="1" t="n">
        <f aca="false">B7</f>
        <v>0.17</v>
      </c>
      <c r="C8" s="0" t="n">
        <f aca="false">C7</f>
        <v>101325</v>
      </c>
      <c r="D8" s="0" t="n">
        <v>1000</v>
      </c>
      <c r="E8" s="0" t="n">
        <f aca="false">E7</f>
        <v>0.12</v>
      </c>
      <c r="F8" s="2" t="n">
        <f aca="false">4*B8/(3.14*E8*E8)</f>
        <v>15.0389242745931</v>
      </c>
      <c r="G8" s="2" t="n">
        <f aca="false">G7-B8</f>
        <v>48.98</v>
      </c>
      <c r="H8" s="3" t="n">
        <f aca="false">5-G8/10</f>
        <v>0.102000000000001</v>
      </c>
      <c r="I8" s="6" t="n">
        <f aca="false">(C8-D8*9.81*H8-D8*F8*F8/2)/100000</f>
        <v>-0.127602416684723</v>
      </c>
      <c r="J8" s="7" t="n">
        <f aca="false">J7</f>
        <v>5</v>
      </c>
      <c r="K8" s="3" t="n">
        <f aca="false">(C8+J8*D8*9.81-F8*F8*D8/2)/100000</f>
        <v>0.372903783315277</v>
      </c>
      <c r="L8" s="1" t="n">
        <f aca="false">5-H8</f>
        <v>4.898</v>
      </c>
      <c r="M8" s="0" t="n">
        <f aca="false">50-G8</f>
        <v>1.02</v>
      </c>
      <c r="N8" s="3"/>
      <c r="R8" s="2"/>
    </row>
    <row r="9" customFormat="false" ht="12.8" hidden="false" customHeight="false" outlineLevel="0" collapsed="false">
      <c r="A9" s="0" t="n">
        <v>7</v>
      </c>
      <c r="B9" s="1" t="n">
        <f aca="false">B8</f>
        <v>0.17</v>
      </c>
      <c r="C9" s="0" t="n">
        <f aca="false">C8</f>
        <v>101325</v>
      </c>
      <c r="D9" s="0" t="n">
        <v>1000</v>
      </c>
      <c r="E9" s="0" t="n">
        <f aca="false">E8</f>
        <v>0.12</v>
      </c>
      <c r="F9" s="2" t="n">
        <f aca="false">4*B9/(3.14*E9*E9)</f>
        <v>15.0389242745931</v>
      </c>
      <c r="G9" s="2" t="n">
        <f aca="false">G8-B9</f>
        <v>48.81</v>
      </c>
      <c r="H9" s="3" t="n">
        <f aca="false">5-G9/10</f>
        <v>0.119000000000002</v>
      </c>
      <c r="I9" s="6" t="n">
        <f aca="false">(C9-D9*9.81*H9-D9*F9*F9/2)/100000</f>
        <v>-0.129270116684723</v>
      </c>
      <c r="J9" s="7" t="n">
        <f aca="false">J8</f>
        <v>5</v>
      </c>
      <c r="K9" s="3" t="n">
        <f aca="false">(C9+J9*D9*9.81-F9*F9*D9/2)/100000</f>
        <v>0.372903783315277</v>
      </c>
      <c r="L9" s="1" t="n">
        <f aca="false">5-H9</f>
        <v>4.881</v>
      </c>
      <c r="M9" s="0" t="n">
        <f aca="false">50-G9</f>
        <v>1.19</v>
      </c>
      <c r="N9" s="3"/>
      <c r="R9" s="2"/>
    </row>
    <row r="10" customFormat="false" ht="12.8" hidden="false" customHeight="false" outlineLevel="0" collapsed="false">
      <c r="A10" s="0" t="n">
        <v>8</v>
      </c>
      <c r="B10" s="1" t="n">
        <f aca="false">B9</f>
        <v>0.17</v>
      </c>
      <c r="C10" s="0" t="n">
        <f aca="false">C9</f>
        <v>101325</v>
      </c>
      <c r="D10" s="0" t="n">
        <v>1000</v>
      </c>
      <c r="E10" s="0" t="n">
        <f aca="false">E9</f>
        <v>0.12</v>
      </c>
      <c r="F10" s="2" t="n">
        <f aca="false">4*B10/(3.14*E10*E10)</f>
        <v>15.0389242745931</v>
      </c>
      <c r="G10" s="2" t="n">
        <f aca="false">G9-B10</f>
        <v>48.64</v>
      </c>
      <c r="H10" s="3" t="n">
        <f aca="false">5-G10/10</f>
        <v>0.136000000000001</v>
      </c>
      <c r="I10" s="6" t="n">
        <f aca="false">(C10-D10*9.81*H10-D10*F10*F10/2)/100000</f>
        <v>-0.130937816684723</v>
      </c>
      <c r="J10" s="7" t="n">
        <f aca="false">J9</f>
        <v>5</v>
      </c>
      <c r="K10" s="3" t="n">
        <f aca="false">(C10+J10*D10*9.81-F10*F10*D10/2)/100000</f>
        <v>0.372903783315277</v>
      </c>
      <c r="L10" s="1" t="n">
        <f aca="false">5-H10</f>
        <v>4.864</v>
      </c>
      <c r="M10" s="0" t="n">
        <f aca="false">50-G10</f>
        <v>1.36</v>
      </c>
      <c r="N10" s="3"/>
      <c r="R10" s="2"/>
    </row>
    <row r="11" customFormat="false" ht="12.8" hidden="false" customHeight="false" outlineLevel="0" collapsed="false">
      <c r="A11" s="0" t="n">
        <v>9</v>
      </c>
      <c r="B11" s="1" t="n">
        <f aca="false">B10</f>
        <v>0.17</v>
      </c>
      <c r="C11" s="0" t="n">
        <f aca="false">C10</f>
        <v>101325</v>
      </c>
      <c r="D11" s="0" t="n">
        <v>1000</v>
      </c>
      <c r="E11" s="0" t="n">
        <f aca="false">E10</f>
        <v>0.12</v>
      </c>
      <c r="F11" s="2" t="n">
        <f aca="false">4*B11/(3.14*E11*E11)</f>
        <v>15.0389242745931</v>
      </c>
      <c r="G11" s="2" t="n">
        <f aca="false">G10-B11</f>
        <v>48.47</v>
      </c>
      <c r="H11" s="3" t="n">
        <f aca="false">5-G11/10</f>
        <v>0.153000000000001</v>
      </c>
      <c r="I11" s="6" t="n">
        <f aca="false">(C11-D11*9.81*H11-D11*F11*F11/2)/100000</f>
        <v>-0.132605516684723</v>
      </c>
      <c r="J11" s="7" t="n">
        <f aca="false">J10</f>
        <v>5</v>
      </c>
      <c r="K11" s="3" t="n">
        <f aca="false">(C11+J11*D11*9.81-F11*F11*D11/2)/100000</f>
        <v>0.372903783315277</v>
      </c>
      <c r="L11" s="1" t="n">
        <f aca="false">5-H11</f>
        <v>4.847</v>
      </c>
      <c r="M11" s="0" t="n">
        <f aca="false">50-G11</f>
        <v>1.53</v>
      </c>
      <c r="N11" s="3"/>
      <c r="R11" s="2"/>
    </row>
    <row r="12" customFormat="false" ht="12.8" hidden="false" customHeight="false" outlineLevel="0" collapsed="false">
      <c r="A12" s="0" t="n">
        <v>10</v>
      </c>
      <c r="B12" s="1" t="n">
        <f aca="false">B11</f>
        <v>0.17</v>
      </c>
      <c r="C12" s="0" t="n">
        <f aca="false">C11</f>
        <v>101325</v>
      </c>
      <c r="D12" s="0" t="n">
        <v>1000</v>
      </c>
      <c r="E12" s="0" t="n">
        <f aca="false">E11</f>
        <v>0.12</v>
      </c>
      <c r="F12" s="2" t="n">
        <f aca="false">4*B12/(3.14*E12*E12)</f>
        <v>15.0389242745931</v>
      </c>
      <c r="G12" s="2" t="n">
        <f aca="false">G11-B12</f>
        <v>48.3</v>
      </c>
      <c r="H12" s="3" t="n">
        <f aca="false">5-G12/10</f>
        <v>0.170000000000002</v>
      </c>
      <c r="I12" s="6" t="n">
        <f aca="false">(C12-D12*9.81*H12-D12*F12*F12/2)/100000</f>
        <v>-0.134273216684723</v>
      </c>
      <c r="J12" s="7" t="n">
        <f aca="false">J11</f>
        <v>5</v>
      </c>
      <c r="K12" s="3" t="n">
        <f aca="false">(C12+J12*D12*9.81-F12*F12*D12/2)/100000</f>
        <v>0.372903783315277</v>
      </c>
      <c r="L12" s="1" t="n">
        <f aca="false">5-H12</f>
        <v>4.83</v>
      </c>
      <c r="M12" s="0" t="n">
        <f aca="false">50-G12</f>
        <v>1.7</v>
      </c>
      <c r="N12" s="3"/>
      <c r="R12" s="2"/>
    </row>
    <row r="13" customFormat="false" ht="12.8" hidden="false" customHeight="false" outlineLevel="0" collapsed="false">
      <c r="A13" s="0" t="n">
        <v>11</v>
      </c>
      <c r="B13" s="1" t="n">
        <f aca="false">B12</f>
        <v>0.17</v>
      </c>
      <c r="C13" s="0" t="n">
        <f aca="false">C12</f>
        <v>101325</v>
      </c>
      <c r="D13" s="0" t="n">
        <v>1000</v>
      </c>
      <c r="E13" s="0" t="n">
        <f aca="false">E12</f>
        <v>0.12</v>
      </c>
      <c r="F13" s="2" t="n">
        <f aca="false">4*B13/(3.14*E13*E13)</f>
        <v>15.0389242745931</v>
      </c>
      <c r="G13" s="2" t="n">
        <f aca="false">G12-B13</f>
        <v>48.13</v>
      </c>
      <c r="H13" s="3" t="n">
        <f aca="false">5-G13/10</f>
        <v>0.187000000000002</v>
      </c>
      <c r="I13" s="6" t="n">
        <f aca="false">(C13-D13*9.81*H13-D13*F13*F13/2)/100000</f>
        <v>-0.135940916684723</v>
      </c>
      <c r="J13" s="7" t="n">
        <f aca="false">J12</f>
        <v>5</v>
      </c>
      <c r="K13" s="3" t="n">
        <f aca="false">(C13+J13*D13*9.81-F13*F13*D13/2)/100000</f>
        <v>0.372903783315277</v>
      </c>
      <c r="L13" s="1" t="n">
        <f aca="false">5-H13</f>
        <v>4.813</v>
      </c>
      <c r="M13" s="0" t="n">
        <f aca="false">50-G13</f>
        <v>1.87</v>
      </c>
      <c r="N13" s="3"/>
      <c r="R13" s="2"/>
    </row>
    <row r="14" customFormat="false" ht="12.8" hidden="false" customHeight="false" outlineLevel="0" collapsed="false">
      <c r="A14" s="0" t="n">
        <v>12</v>
      </c>
      <c r="B14" s="1" t="n">
        <f aca="false">B13</f>
        <v>0.17</v>
      </c>
      <c r="C14" s="0" t="n">
        <f aca="false">C13</f>
        <v>101325</v>
      </c>
      <c r="D14" s="0" t="n">
        <v>1000</v>
      </c>
      <c r="E14" s="0" t="n">
        <f aca="false">E13</f>
        <v>0.12</v>
      </c>
      <c r="F14" s="2" t="n">
        <f aca="false">4*B14/(3.14*E14*E14)</f>
        <v>15.0389242745931</v>
      </c>
      <c r="G14" s="2" t="n">
        <f aca="false">G13-B14</f>
        <v>47.96</v>
      </c>
      <c r="H14" s="3" t="n">
        <f aca="false">5-G14/10</f>
        <v>0.204000000000002</v>
      </c>
      <c r="I14" s="6" t="n">
        <f aca="false">(C14-D14*9.81*H14-D14*F14*F14/2)/100000</f>
        <v>-0.137608616684723</v>
      </c>
      <c r="J14" s="7" t="n">
        <f aca="false">J13</f>
        <v>5</v>
      </c>
      <c r="K14" s="3" t="n">
        <f aca="false">(C14+J14*D14*9.81-F14*F14*D14/2)/100000</f>
        <v>0.372903783315277</v>
      </c>
      <c r="L14" s="1" t="n">
        <f aca="false">5-H14</f>
        <v>4.796</v>
      </c>
      <c r="M14" s="0" t="n">
        <f aca="false">50-G14</f>
        <v>2.04</v>
      </c>
      <c r="N14" s="3"/>
      <c r="R14" s="2"/>
    </row>
    <row r="15" customFormat="false" ht="12.8" hidden="false" customHeight="false" outlineLevel="0" collapsed="false">
      <c r="A15" s="0" t="n">
        <v>13</v>
      </c>
      <c r="B15" s="1" t="n">
        <f aca="false">B14</f>
        <v>0.17</v>
      </c>
      <c r="C15" s="0" t="n">
        <f aca="false">C14</f>
        <v>101325</v>
      </c>
      <c r="D15" s="0" t="n">
        <v>1000</v>
      </c>
      <c r="E15" s="0" t="n">
        <f aca="false">E14</f>
        <v>0.12</v>
      </c>
      <c r="F15" s="2" t="n">
        <f aca="false">4*B15/(3.14*E15*E15)</f>
        <v>15.0389242745931</v>
      </c>
      <c r="G15" s="2" t="n">
        <f aca="false">G14-B15</f>
        <v>47.79</v>
      </c>
      <c r="H15" s="3" t="n">
        <f aca="false">5-G15/10</f>
        <v>0.221000000000002</v>
      </c>
      <c r="I15" s="6" t="n">
        <f aca="false">(C15-D15*9.81*H15-D15*F15*F15/2)/100000</f>
        <v>-0.139276316684723</v>
      </c>
      <c r="J15" s="7" t="n">
        <f aca="false">J14</f>
        <v>5</v>
      </c>
      <c r="K15" s="3" t="n">
        <f aca="false">(C15+J15*D15*9.81-F15*F15*D15/2)/100000</f>
        <v>0.372903783315277</v>
      </c>
      <c r="L15" s="1" t="n">
        <f aca="false">5-H15</f>
        <v>4.779</v>
      </c>
      <c r="M15" s="0" t="n">
        <f aca="false">50-G15</f>
        <v>2.21</v>
      </c>
      <c r="N15" s="3"/>
      <c r="R15" s="2"/>
    </row>
    <row r="16" customFormat="false" ht="12.8" hidden="false" customHeight="false" outlineLevel="0" collapsed="false">
      <c r="A16" s="0" t="n">
        <v>14</v>
      </c>
      <c r="B16" s="1" t="n">
        <f aca="false">B15</f>
        <v>0.17</v>
      </c>
      <c r="C16" s="0" t="n">
        <f aca="false">C15</f>
        <v>101325</v>
      </c>
      <c r="D16" s="0" t="n">
        <v>1000</v>
      </c>
      <c r="E16" s="0" t="n">
        <f aca="false">E15</f>
        <v>0.12</v>
      </c>
      <c r="F16" s="2" t="n">
        <f aca="false">4*B16/(3.14*E16*E16)</f>
        <v>15.0389242745931</v>
      </c>
      <c r="G16" s="2" t="n">
        <f aca="false">G15-B16</f>
        <v>47.62</v>
      </c>
      <c r="H16" s="3" t="n">
        <f aca="false">5-G16/10</f>
        <v>0.238000000000002</v>
      </c>
      <c r="I16" s="6" t="n">
        <f aca="false">(C16-D16*9.81*H16-D16*F16*F16/2)/100000</f>
        <v>-0.140944016684723</v>
      </c>
      <c r="J16" s="7" t="n">
        <f aca="false">J15</f>
        <v>5</v>
      </c>
      <c r="K16" s="3" t="n">
        <f aca="false">(C16+J16*D16*9.81-F16*F16*D16/2)/100000</f>
        <v>0.372903783315277</v>
      </c>
      <c r="L16" s="1" t="n">
        <f aca="false">5-H16</f>
        <v>4.762</v>
      </c>
      <c r="M16" s="0" t="n">
        <f aca="false">50-G16</f>
        <v>2.38</v>
      </c>
      <c r="N16" s="3"/>
      <c r="R16" s="2"/>
    </row>
    <row r="17" customFormat="false" ht="12.8" hidden="false" customHeight="false" outlineLevel="0" collapsed="false">
      <c r="A17" s="0" t="n">
        <v>15</v>
      </c>
      <c r="B17" s="1" t="n">
        <f aca="false">B16</f>
        <v>0.17</v>
      </c>
      <c r="C17" s="0" t="n">
        <f aca="false">C16</f>
        <v>101325</v>
      </c>
      <c r="D17" s="0" t="n">
        <v>1000</v>
      </c>
      <c r="E17" s="0" t="n">
        <f aca="false">E16</f>
        <v>0.12</v>
      </c>
      <c r="F17" s="2" t="n">
        <f aca="false">4*B17/(3.14*E17*E17)</f>
        <v>15.0389242745931</v>
      </c>
      <c r="G17" s="2" t="n">
        <f aca="false">G16-B17</f>
        <v>47.45</v>
      </c>
      <c r="H17" s="3" t="n">
        <f aca="false">5-G17/10</f>
        <v>0.255000000000003</v>
      </c>
      <c r="I17" s="6" t="n">
        <f aca="false">(C17-D17*9.81*H17-D17*F17*F17/2)/100000</f>
        <v>-0.142611716684723</v>
      </c>
      <c r="J17" s="7" t="n">
        <f aca="false">J16</f>
        <v>5</v>
      </c>
      <c r="K17" s="3" t="n">
        <f aca="false">(C17+J17*D17*9.81-F17*F17*D17/2)/100000</f>
        <v>0.372903783315277</v>
      </c>
      <c r="L17" s="1" t="n">
        <f aca="false">5-H17</f>
        <v>4.745</v>
      </c>
      <c r="M17" s="0" t="n">
        <f aca="false">50-G17</f>
        <v>2.55</v>
      </c>
      <c r="N17" s="3"/>
      <c r="R17" s="2"/>
    </row>
    <row r="18" customFormat="false" ht="12.8" hidden="false" customHeight="false" outlineLevel="0" collapsed="false">
      <c r="A18" s="0" t="n">
        <v>16</v>
      </c>
      <c r="B18" s="1" t="n">
        <f aca="false">B17</f>
        <v>0.17</v>
      </c>
      <c r="C18" s="0" t="n">
        <f aca="false">C17</f>
        <v>101325</v>
      </c>
      <c r="D18" s="0" t="n">
        <v>1000</v>
      </c>
      <c r="E18" s="0" t="n">
        <f aca="false">E17</f>
        <v>0.12</v>
      </c>
      <c r="F18" s="2" t="n">
        <f aca="false">4*B18/(3.14*E18*E18)</f>
        <v>15.0389242745931</v>
      </c>
      <c r="G18" s="2" t="n">
        <f aca="false">G17-B18</f>
        <v>47.28</v>
      </c>
      <c r="H18" s="3" t="n">
        <f aca="false">5-G18/10</f>
        <v>0.272000000000003</v>
      </c>
      <c r="I18" s="6" t="n">
        <f aca="false">(C18-D18*9.81*H18-D18*F18*F18/2)/100000</f>
        <v>-0.144279416684723</v>
      </c>
      <c r="J18" s="7" t="n">
        <f aca="false">J17</f>
        <v>5</v>
      </c>
      <c r="K18" s="3" t="n">
        <f aca="false">(C18+J18*D18*9.81-F18*F18*D18/2)/100000</f>
        <v>0.372903783315277</v>
      </c>
      <c r="L18" s="1" t="n">
        <f aca="false">5-H18</f>
        <v>4.728</v>
      </c>
      <c r="M18" s="0" t="n">
        <f aca="false">50-G18</f>
        <v>2.72</v>
      </c>
      <c r="N18" s="3"/>
      <c r="R18" s="2"/>
    </row>
    <row r="19" customFormat="false" ht="12.8" hidden="false" customHeight="false" outlineLevel="0" collapsed="false">
      <c r="A19" s="0" t="n">
        <v>17</v>
      </c>
      <c r="B19" s="1" t="n">
        <f aca="false">B18</f>
        <v>0.17</v>
      </c>
      <c r="C19" s="0" t="n">
        <f aca="false">C18</f>
        <v>101325</v>
      </c>
      <c r="D19" s="0" t="n">
        <v>1000</v>
      </c>
      <c r="E19" s="0" t="n">
        <f aca="false">E18</f>
        <v>0.12</v>
      </c>
      <c r="F19" s="2" t="n">
        <f aca="false">4*B19/(3.14*E19*E19)</f>
        <v>15.0389242745931</v>
      </c>
      <c r="G19" s="2" t="n">
        <f aca="false">G18-B19</f>
        <v>47.11</v>
      </c>
      <c r="H19" s="3" t="n">
        <f aca="false">5-G19/10</f>
        <v>0.289000000000003</v>
      </c>
      <c r="I19" s="6" t="n">
        <f aca="false">(C19-D19*9.81*H19-D19*F19*F19/2)/100000</f>
        <v>-0.145947116684723</v>
      </c>
      <c r="J19" s="7" t="n">
        <f aca="false">J18</f>
        <v>5</v>
      </c>
      <c r="K19" s="3" t="n">
        <f aca="false">(C19+J19*D19*9.81-F19*F19*D19/2)/100000</f>
        <v>0.372903783315277</v>
      </c>
      <c r="L19" s="1" t="n">
        <f aca="false">5-H19</f>
        <v>4.711</v>
      </c>
      <c r="M19" s="0" t="n">
        <f aca="false">50-G19</f>
        <v>2.89</v>
      </c>
      <c r="N19" s="8"/>
      <c r="O19" s="9"/>
      <c r="P19" s="9"/>
      <c r="Q19" s="8"/>
      <c r="R19" s="10"/>
      <c r="S19" s="9"/>
      <c r="T19" s="9"/>
      <c r="U19" s="9"/>
    </row>
    <row r="20" customFormat="false" ht="12.8" hidden="false" customHeight="false" outlineLevel="0" collapsed="false">
      <c r="A20" s="0" t="n">
        <v>18</v>
      </c>
      <c r="B20" s="1" t="n">
        <f aca="false">B19</f>
        <v>0.17</v>
      </c>
      <c r="C20" s="0" t="n">
        <f aca="false">C19</f>
        <v>101325</v>
      </c>
      <c r="D20" s="0" t="n">
        <v>1000</v>
      </c>
      <c r="E20" s="0" t="n">
        <f aca="false">E19</f>
        <v>0.12</v>
      </c>
      <c r="F20" s="2" t="n">
        <f aca="false">4*B20/(3.14*E20*E20)</f>
        <v>15.0389242745931</v>
      </c>
      <c r="G20" s="2" t="n">
        <f aca="false">G19-B20</f>
        <v>46.94</v>
      </c>
      <c r="H20" s="3" t="n">
        <f aca="false">5-G20/10</f>
        <v>0.306000000000003</v>
      </c>
      <c r="I20" s="6" t="n">
        <f aca="false">(C20-D20*9.81*H20-D20*F20*F20/2)/100000</f>
        <v>-0.147614816684723</v>
      </c>
      <c r="J20" s="7" t="n">
        <f aca="false">J19</f>
        <v>5</v>
      </c>
      <c r="K20" s="3" t="n">
        <f aca="false">(C20+J20*D20*9.81-F20*F20*D20/2)/100000</f>
        <v>0.372903783315277</v>
      </c>
      <c r="L20" s="1" t="n">
        <f aca="false">5-H20</f>
        <v>4.694</v>
      </c>
      <c r="M20" s="0" t="n">
        <f aca="false">50-G20</f>
        <v>3.06</v>
      </c>
      <c r="N20" s="3"/>
      <c r="R20" s="2"/>
    </row>
    <row r="21" customFormat="false" ht="12.8" hidden="false" customHeight="false" outlineLevel="0" collapsed="false">
      <c r="A21" s="0" t="n">
        <v>19</v>
      </c>
      <c r="B21" s="1" t="n">
        <f aca="false">B20</f>
        <v>0.17</v>
      </c>
      <c r="C21" s="0" t="n">
        <f aca="false">C20</f>
        <v>101325</v>
      </c>
      <c r="D21" s="0" t="n">
        <v>1000</v>
      </c>
      <c r="E21" s="0" t="n">
        <f aca="false">E20</f>
        <v>0.12</v>
      </c>
      <c r="F21" s="2" t="n">
        <f aca="false">4*B21/(3.14*E21*E21)</f>
        <v>15.0389242745931</v>
      </c>
      <c r="G21" s="2" t="n">
        <f aca="false">G20-B21</f>
        <v>46.77</v>
      </c>
      <c r="H21" s="3" t="n">
        <f aca="false">5-G21/10</f>
        <v>0.323000000000003</v>
      </c>
      <c r="I21" s="6" t="n">
        <f aca="false">(C21-D21*9.81*H21-D21*F21*F21/2)/100000</f>
        <v>-0.149282516684723</v>
      </c>
      <c r="J21" s="7" t="n">
        <f aca="false">J20</f>
        <v>5</v>
      </c>
      <c r="K21" s="3" t="n">
        <f aca="false">(C21+J21*D21*9.81-F21*F21*D21/2)/100000</f>
        <v>0.372903783315277</v>
      </c>
      <c r="L21" s="1" t="n">
        <f aca="false">5-H21</f>
        <v>4.677</v>
      </c>
      <c r="M21" s="0" t="n">
        <f aca="false">50-G21</f>
        <v>3.23</v>
      </c>
      <c r="N21" s="3"/>
      <c r="R21" s="2"/>
    </row>
    <row r="22" customFormat="false" ht="12.8" hidden="false" customHeight="false" outlineLevel="0" collapsed="false">
      <c r="A22" s="0" t="n">
        <v>20</v>
      </c>
      <c r="B22" s="1" t="n">
        <f aca="false">B21</f>
        <v>0.17</v>
      </c>
      <c r="C22" s="0" t="n">
        <f aca="false">C21</f>
        <v>101325</v>
      </c>
      <c r="D22" s="0" t="n">
        <v>1000</v>
      </c>
      <c r="E22" s="0" t="n">
        <f aca="false">E21</f>
        <v>0.12</v>
      </c>
      <c r="F22" s="2" t="n">
        <f aca="false">4*B22/(3.14*E22*E22)</f>
        <v>15.0389242745931</v>
      </c>
      <c r="G22" s="2" t="n">
        <f aca="false">G21-B22</f>
        <v>46.6</v>
      </c>
      <c r="H22" s="3" t="n">
        <f aca="false">5-G22/10</f>
        <v>0.340000000000003</v>
      </c>
      <c r="I22" s="6" t="n">
        <f aca="false">(C22-D22*9.81*H22-D22*F22*F22/2)/100000</f>
        <v>-0.150950216684723</v>
      </c>
      <c r="J22" s="7" t="n">
        <f aca="false">J21</f>
        <v>5</v>
      </c>
      <c r="K22" s="3" t="n">
        <f aca="false">(C22+J22*D22*9.81-F22*F22*D22/2)/100000</f>
        <v>0.372903783315277</v>
      </c>
      <c r="L22" s="1" t="n">
        <f aca="false">5-H22</f>
        <v>4.66</v>
      </c>
      <c r="M22" s="0" t="n">
        <f aca="false">50-G22</f>
        <v>3.4</v>
      </c>
      <c r="N22" s="3"/>
      <c r="R22" s="2"/>
    </row>
    <row r="23" customFormat="false" ht="12.8" hidden="false" customHeight="false" outlineLevel="0" collapsed="false">
      <c r="A23" s="0" t="n">
        <v>21</v>
      </c>
      <c r="B23" s="1" t="n">
        <f aca="false">B22</f>
        <v>0.17</v>
      </c>
      <c r="C23" s="0" t="n">
        <f aca="false">C22</f>
        <v>101325</v>
      </c>
      <c r="D23" s="0" t="n">
        <v>1000</v>
      </c>
      <c r="E23" s="0" t="n">
        <f aca="false">E22</f>
        <v>0.12</v>
      </c>
      <c r="F23" s="2" t="n">
        <f aca="false">4*B23/(3.14*E23*E23)</f>
        <v>15.0389242745931</v>
      </c>
      <c r="G23" s="2" t="n">
        <f aca="false">G22-B23</f>
        <v>46.43</v>
      </c>
      <c r="H23" s="3" t="n">
        <f aca="false">5-G23/10</f>
        <v>0.357000000000004</v>
      </c>
      <c r="I23" s="6" t="n">
        <f aca="false">(C23-D23*9.81*H23-D23*F23*F23/2)/100000</f>
        <v>-0.152617916684723</v>
      </c>
      <c r="J23" s="7" t="n">
        <f aca="false">J22</f>
        <v>5</v>
      </c>
      <c r="K23" s="3" t="n">
        <f aca="false">(C23+J23*D23*9.81-F23*F23*D23/2)/100000</f>
        <v>0.372903783315277</v>
      </c>
      <c r="L23" s="1" t="n">
        <f aca="false">5-H23</f>
        <v>4.643</v>
      </c>
      <c r="M23" s="0" t="n">
        <f aca="false">50-G23</f>
        <v>3.57</v>
      </c>
      <c r="N23" s="3"/>
      <c r="R23" s="2"/>
    </row>
    <row r="24" customFormat="false" ht="12.8" hidden="false" customHeight="false" outlineLevel="0" collapsed="false">
      <c r="A24" s="0" t="n">
        <v>22</v>
      </c>
      <c r="B24" s="1" t="n">
        <f aca="false">B23</f>
        <v>0.17</v>
      </c>
      <c r="C24" s="0" t="n">
        <f aca="false">C23</f>
        <v>101325</v>
      </c>
      <c r="D24" s="0" t="n">
        <v>1000</v>
      </c>
      <c r="E24" s="0" t="n">
        <f aca="false">E23</f>
        <v>0.12</v>
      </c>
      <c r="F24" s="2" t="n">
        <f aca="false">4*B24/(3.14*E24*E24)</f>
        <v>15.0389242745931</v>
      </c>
      <c r="G24" s="2" t="n">
        <f aca="false">G23-B24</f>
        <v>46.26</v>
      </c>
      <c r="H24" s="3" t="n">
        <f aca="false">5-G24/10</f>
        <v>0.374000000000004</v>
      </c>
      <c r="I24" s="6" t="n">
        <f aca="false">(C24-D24*9.81*H24-D24*F24*F24/2)/100000</f>
        <v>-0.154285616684723</v>
      </c>
      <c r="J24" s="7" t="n">
        <f aca="false">J23</f>
        <v>5</v>
      </c>
      <c r="K24" s="3" t="n">
        <f aca="false">(C24+J24*D24*9.81-F24*F24*D24/2)/100000</f>
        <v>0.372903783315277</v>
      </c>
      <c r="L24" s="1" t="n">
        <f aca="false">5-H24</f>
        <v>4.626</v>
      </c>
      <c r="M24" s="0" t="n">
        <f aca="false">50-G24</f>
        <v>3.74</v>
      </c>
      <c r="N24" s="3"/>
      <c r="R24" s="2"/>
    </row>
    <row r="25" customFormat="false" ht="12.8" hidden="false" customHeight="false" outlineLevel="0" collapsed="false">
      <c r="A25" s="0" t="n">
        <v>23</v>
      </c>
      <c r="B25" s="1" t="n">
        <f aca="false">B24</f>
        <v>0.17</v>
      </c>
      <c r="C25" s="0" t="n">
        <f aca="false">C24</f>
        <v>101325</v>
      </c>
      <c r="D25" s="0" t="n">
        <v>1000</v>
      </c>
      <c r="E25" s="0" t="n">
        <f aca="false">E24</f>
        <v>0.12</v>
      </c>
      <c r="F25" s="2" t="n">
        <f aca="false">4*B25/(3.14*E25*E25)</f>
        <v>15.0389242745931</v>
      </c>
      <c r="G25" s="2" t="n">
        <f aca="false">G24-B25</f>
        <v>46.09</v>
      </c>
      <c r="H25" s="3" t="n">
        <f aca="false">5-G25/10</f>
        <v>0.391000000000004</v>
      </c>
      <c r="I25" s="6" t="n">
        <f aca="false">(C25-D25*9.81*H25-D25*F25*F25/2)/100000</f>
        <v>-0.155953316684723</v>
      </c>
      <c r="J25" s="7" t="n">
        <f aca="false">J24</f>
        <v>5</v>
      </c>
      <c r="K25" s="3" t="n">
        <f aca="false">(C25+J25*D25*9.81-F25*F25*D25/2)/100000</f>
        <v>0.372903783315277</v>
      </c>
      <c r="L25" s="1" t="n">
        <f aca="false">5-H25</f>
        <v>4.609</v>
      </c>
      <c r="M25" s="0" t="n">
        <f aca="false">50-G25</f>
        <v>3.91</v>
      </c>
      <c r="N25" s="3"/>
      <c r="R25" s="2"/>
    </row>
    <row r="26" customFormat="false" ht="12.8" hidden="false" customHeight="false" outlineLevel="0" collapsed="false">
      <c r="A26" s="0" t="n">
        <v>24</v>
      </c>
      <c r="B26" s="1" t="n">
        <f aca="false">B25</f>
        <v>0.17</v>
      </c>
      <c r="C26" s="0" t="n">
        <f aca="false">C25</f>
        <v>101325</v>
      </c>
      <c r="D26" s="0" t="n">
        <v>1000</v>
      </c>
      <c r="E26" s="0" t="n">
        <f aca="false">E25</f>
        <v>0.12</v>
      </c>
      <c r="F26" s="2" t="n">
        <f aca="false">4*B26/(3.14*E26*E26)</f>
        <v>15.0389242745931</v>
      </c>
      <c r="G26" s="2" t="n">
        <f aca="false">G25-B26</f>
        <v>45.92</v>
      </c>
      <c r="H26" s="3" t="n">
        <f aca="false">5-G26/10</f>
        <v>0.408000000000004</v>
      </c>
      <c r="I26" s="6" t="n">
        <f aca="false">(C26-D26*9.81*H26-D26*F26*F26/2)/100000</f>
        <v>-0.157621016684723</v>
      </c>
      <c r="J26" s="7" t="n">
        <f aca="false">J25</f>
        <v>5</v>
      </c>
      <c r="K26" s="3" t="n">
        <f aca="false">(C26+J26*D26*9.81-F26*F26*D26/2)/100000</f>
        <v>0.372903783315277</v>
      </c>
      <c r="L26" s="1" t="n">
        <f aca="false">5-H26</f>
        <v>4.592</v>
      </c>
      <c r="M26" s="0" t="n">
        <f aca="false">50-G26</f>
        <v>4.08</v>
      </c>
      <c r="N26" s="3"/>
      <c r="R26" s="2"/>
    </row>
    <row r="27" customFormat="false" ht="12.8" hidden="false" customHeight="false" outlineLevel="0" collapsed="false">
      <c r="A27" s="0" t="n">
        <v>25</v>
      </c>
      <c r="B27" s="1" t="n">
        <f aca="false">B26</f>
        <v>0.17</v>
      </c>
      <c r="C27" s="0" t="n">
        <f aca="false">C26</f>
        <v>101325</v>
      </c>
      <c r="D27" s="0" t="n">
        <v>1000</v>
      </c>
      <c r="E27" s="0" t="n">
        <f aca="false">E26</f>
        <v>0.12</v>
      </c>
      <c r="F27" s="2" t="n">
        <f aca="false">4*B27/(3.14*E27*E27)</f>
        <v>15.0389242745931</v>
      </c>
      <c r="G27" s="2" t="n">
        <f aca="false">G26-B27</f>
        <v>45.75</v>
      </c>
      <c r="H27" s="3" t="n">
        <f aca="false">5-G27/10</f>
        <v>0.425000000000004</v>
      </c>
      <c r="I27" s="6" t="n">
        <f aca="false">(C27-D27*9.81*H27-D27*F27*F27/2)/100000</f>
        <v>-0.159288716684723</v>
      </c>
      <c r="J27" s="7" t="n">
        <f aca="false">J26</f>
        <v>5</v>
      </c>
      <c r="K27" s="3" t="n">
        <f aca="false">(C27+J27*D27*9.81-F27*F27*D27/2)/100000</f>
        <v>0.372903783315277</v>
      </c>
      <c r="L27" s="1" t="n">
        <f aca="false">5-H27</f>
        <v>4.575</v>
      </c>
      <c r="M27" s="0" t="n">
        <f aca="false">50-G27</f>
        <v>4.25</v>
      </c>
      <c r="N27" s="3"/>
      <c r="R27" s="2"/>
    </row>
    <row r="28" customFormat="false" ht="12.8" hidden="false" customHeight="false" outlineLevel="0" collapsed="false">
      <c r="A28" s="0" t="n">
        <v>26</v>
      </c>
      <c r="B28" s="1" t="n">
        <f aca="false">B27</f>
        <v>0.17</v>
      </c>
      <c r="C28" s="0" t="n">
        <f aca="false">C27</f>
        <v>101325</v>
      </c>
      <c r="D28" s="0" t="n">
        <v>1000</v>
      </c>
      <c r="E28" s="0" t="n">
        <f aca="false">E30</f>
        <v>0.12</v>
      </c>
      <c r="F28" s="2" t="n">
        <f aca="false">4*B28/(3.14*E28*E28)</f>
        <v>15.0389242745931</v>
      </c>
      <c r="G28" s="2" t="n">
        <f aca="false">G27-B28</f>
        <v>45.58</v>
      </c>
      <c r="H28" s="3" t="n">
        <f aca="false">5-G28/10</f>
        <v>0.442000000000005</v>
      </c>
      <c r="I28" s="6" t="n">
        <f aca="false">(C28-D28*9.81*H28-D28*F28*F28/2)/100000</f>
        <v>-0.160956416684723</v>
      </c>
      <c r="J28" s="7" t="n">
        <f aca="false">J27</f>
        <v>5</v>
      </c>
      <c r="K28" s="3" t="n">
        <f aca="false">(C28+J28*D28*9.81-F28*F28*D28/2)/100000</f>
        <v>0.372903783315277</v>
      </c>
      <c r="L28" s="1" t="n">
        <f aca="false">5-H28</f>
        <v>4.558</v>
      </c>
      <c r="M28" s="0" t="n">
        <f aca="false">50-G28</f>
        <v>4.42</v>
      </c>
      <c r="N28" s="3"/>
      <c r="R28" s="2"/>
    </row>
    <row r="29" customFormat="false" ht="12.8" hidden="false" customHeight="false" outlineLevel="0" collapsed="false">
      <c r="A29" s="0" t="n">
        <v>27</v>
      </c>
      <c r="B29" s="1" t="n">
        <f aca="false">B28</f>
        <v>0.17</v>
      </c>
      <c r="C29" s="0" t="n">
        <f aca="false">C28</f>
        <v>101325</v>
      </c>
      <c r="D29" s="0" t="n">
        <v>1000</v>
      </c>
      <c r="E29" s="0" t="n">
        <f aca="false">E28</f>
        <v>0.12</v>
      </c>
      <c r="F29" s="2" t="n">
        <f aca="false">4*B29/(3.14*E29*E29)</f>
        <v>15.0389242745931</v>
      </c>
      <c r="G29" s="2" t="n">
        <f aca="false">G28-B29</f>
        <v>45.41</v>
      </c>
      <c r="H29" s="3" t="n">
        <f aca="false">5-G29/10</f>
        <v>0.459000000000005</v>
      </c>
      <c r="I29" s="6" t="n">
        <f aca="false">(C29-D29*9.81*H29-D29*F29*F29/2)/100000</f>
        <v>-0.162624116684723</v>
      </c>
      <c r="J29" s="7" t="n">
        <f aca="false">J28</f>
        <v>5</v>
      </c>
      <c r="K29" s="3" t="n">
        <f aca="false">(C29+J29*D29*9.81-F29*F29*D29/2)/100000</f>
        <v>0.372903783315277</v>
      </c>
      <c r="L29" s="1" t="n">
        <f aca="false">5-H29</f>
        <v>4.541</v>
      </c>
      <c r="M29" s="0" t="n">
        <f aca="false">50-G29</f>
        <v>4.59</v>
      </c>
      <c r="N29" s="3"/>
      <c r="R29" s="2"/>
    </row>
    <row r="30" customFormat="false" ht="12.8" hidden="false" customHeight="false" outlineLevel="0" collapsed="false">
      <c r="A30" s="0" t="n">
        <v>28</v>
      </c>
      <c r="B30" s="1" t="n">
        <f aca="false">B29</f>
        <v>0.17</v>
      </c>
      <c r="C30" s="0" t="n">
        <f aca="false">C29</f>
        <v>101325</v>
      </c>
      <c r="D30" s="0" t="n">
        <v>1000</v>
      </c>
      <c r="E30" s="0" t="n">
        <f aca="false">E26</f>
        <v>0.12</v>
      </c>
      <c r="F30" s="2" t="n">
        <f aca="false">4*B30/(3.14*E30*E30)</f>
        <v>15.0389242745931</v>
      </c>
      <c r="G30" s="2" t="n">
        <f aca="false">G29-B30</f>
        <v>45.24</v>
      </c>
      <c r="H30" s="3" t="n">
        <f aca="false">5-G30/10</f>
        <v>0.476000000000004</v>
      </c>
      <c r="I30" s="6" t="n">
        <f aca="false">(C30-D30*9.81*H30-D30*F30*F30/2)/100000</f>
        <v>-0.164291816684723</v>
      </c>
      <c r="J30" s="7" t="n">
        <f aca="false">J29</f>
        <v>5</v>
      </c>
      <c r="K30" s="3" t="n">
        <f aca="false">(C30+J30*D30*9.81-F30*F30*D30/2)/100000</f>
        <v>0.372903783315277</v>
      </c>
      <c r="L30" s="1" t="n">
        <f aca="false">5-H30</f>
        <v>4.524</v>
      </c>
      <c r="M30" s="0" t="n">
        <f aca="false">50-G30</f>
        <v>4.76</v>
      </c>
      <c r="N30" s="3"/>
      <c r="R30" s="2"/>
    </row>
    <row r="31" customFormat="false" ht="12.8" hidden="false" customHeight="false" outlineLevel="0" collapsed="false">
      <c r="A31" s="0" t="n">
        <v>29</v>
      </c>
      <c r="B31" s="1" t="n">
        <f aca="false">B30</f>
        <v>0.17</v>
      </c>
      <c r="C31" s="0" t="n">
        <f aca="false">C30</f>
        <v>101325</v>
      </c>
      <c r="D31" s="0" t="n">
        <v>1000</v>
      </c>
      <c r="E31" s="0" t="n">
        <f aca="false">E30</f>
        <v>0.12</v>
      </c>
      <c r="F31" s="2" t="n">
        <f aca="false">4*B31/(3.14*E31*E31)</f>
        <v>15.0389242745931</v>
      </c>
      <c r="G31" s="2" t="n">
        <f aca="false">G30-B31</f>
        <v>45.07</v>
      </c>
      <c r="H31" s="3" t="n">
        <f aca="false">5-G31/10</f>
        <v>0.493000000000005</v>
      </c>
      <c r="I31" s="6" t="n">
        <f aca="false">(C31-D31*9.81*H31-D31*F31*F31/2)/100000</f>
        <v>-0.165959516684723</v>
      </c>
      <c r="J31" s="7" t="n">
        <f aca="false">J30</f>
        <v>5</v>
      </c>
      <c r="K31" s="3" t="n">
        <f aca="false">(C31+J31*D31*9.81-F31*F31*D31/2)/100000</f>
        <v>0.372903783315277</v>
      </c>
      <c r="L31" s="1" t="n">
        <f aca="false">5-H31</f>
        <v>4.507</v>
      </c>
      <c r="M31" s="0" t="n">
        <f aca="false">50-G31</f>
        <v>4.93</v>
      </c>
      <c r="N31" s="3"/>
      <c r="R31" s="2"/>
    </row>
    <row r="32" customFormat="false" ht="12.8" hidden="false" customHeight="false" outlineLevel="0" collapsed="false">
      <c r="A32" s="0" t="n">
        <v>30</v>
      </c>
      <c r="B32" s="1" t="n">
        <f aca="false">B31</f>
        <v>0.17</v>
      </c>
      <c r="C32" s="0" t="n">
        <f aca="false">C31</f>
        <v>101325</v>
      </c>
      <c r="D32" s="0" t="n">
        <v>1000</v>
      </c>
      <c r="E32" s="0" t="n">
        <f aca="false">E31</f>
        <v>0.12</v>
      </c>
      <c r="F32" s="2" t="n">
        <f aca="false">4*B32/(3.14*E32*E32)</f>
        <v>15.0389242745931</v>
      </c>
      <c r="G32" s="2" t="n">
        <f aca="false">G31-B32</f>
        <v>44.9</v>
      </c>
      <c r="H32" s="3" t="n">
        <f aca="false">5-G32/10</f>
        <v>0.510000000000005</v>
      </c>
      <c r="I32" s="6" t="n">
        <f aca="false">(C32-D32*9.81*H32-D32*F32*F32/2)/100000</f>
        <v>-0.167627216684723</v>
      </c>
      <c r="J32" s="7" t="n">
        <f aca="false">J31</f>
        <v>5</v>
      </c>
      <c r="K32" s="3" t="n">
        <f aca="false">(C32+J32*D32*9.81-F32*F32*D32/2)/100000</f>
        <v>0.372903783315277</v>
      </c>
      <c r="L32" s="1" t="n">
        <f aca="false">5-H32</f>
        <v>4.49</v>
      </c>
      <c r="M32" s="0" t="n">
        <f aca="false">50-G32</f>
        <v>5.1</v>
      </c>
      <c r="N32" s="3"/>
      <c r="R32" s="2"/>
    </row>
    <row r="33" customFormat="false" ht="12.8" hidden="false" customHeight="false" outlineLevel="0" collapsed="false">
      <c r="A33" s="0" t="n">
        <v>31</v>
      </c>
      <c r="B33" s="1" t="n">
        <f aca="false">B32</f>
        <v>0.17</v>
      </c>
      <c r="C33" s="0" t="n">
        <f aca="false">C32</f>
        <v>101325</v>
      </c>
      <c r="D33" s="0" t="n">
        <v>1000</v>
      </c>
      <c r="E33" s="0" t="n">
        <f aca="false">E32</f>
        <v>0.12</v>
      </c>
      <c r="F33" s="2" t="n">
        <f aca="false">4*B33/(3.14*E33*E33)</f>
        <v>15.0389242745931</v>
      </c>
      <c r="G33" s="2" t="n">
        <f aca="false">G32-B33</f>
        <v>44.7299999999999</v>
      </c>
      <c r="H33" s="3" t="n">
        <f aca="false">5-G33/10</f>
        <v>0.527000000000005</v>
      </c>
      <c r="I33" s="6" t="n">
        <f aca="false">(C33-D33*9.81*H33-D33*F33*F33/2)/100000</f>
        <v>-0.169294916684723</v>
      </c>
      <c r="J33" s="7" t="n">
        <f aca="false">J32</f>
        <v>5</v>
      </c>
      <c r="K33" s="3" t="n">
        <f aca="false">(C33+J33*D33*9.81-F33*F33*D33/2)/100000</f>
        <v>0.372903783315277</v>
      </c>
      <c r="L33" s="1" t="n">
        <f aca="false">5-H33</f>
        <v>4.47299999999999</v>
      </c>
      <c r="M33" s="0" t="n">
        <f aca="false">50-G33</f>
        <v>5.2700000000001</v>
      </c>
      <c r="N33" s="3"/>
      <c r="R33" s="2"/>
    </row>
    <row r="34" customFormat="false" ht="12.8" hidden="false" customHeight="false" outlineLevel="0" collapsed="false">
      <c r="A34" s="0" t="n">
        <v>32</v>
      </c>
      <c r="B34" s="1" t="n">
        <f aca="false">B33</f>
        <v>0.17</v>
      </c>
      <c r="C34" s="0" t="n">
        <f aca="false">C33</f>
        <v>101325</v>
      </c>
      <c r="D34" s="0" t="n">
        <v>1000</v>
      </c>
      <c r="E34" s="0" t="n">
        <f aca="false">E33</f>
        <v>0.12</v>
      </c>
      <c r="F34" s="2" t="n">
        <f aca="false">4*B34/(3.14*E34*E34)</f>
        <v>15.0389242745931</v>
      </c>
      <c r="G34" s="2" t="n">
        <f aca="false">G33-B34</f>
        <v>44.5599999999999</v>
      </c>
      <c r="H34" s="3" t="n">
        <f aca="false">5-G34/10</f>
        <v>0.544000000000006</v>
      </c>
      <c r="I34" s="6" t="n">
        <f aca="false">(C34-D34*9.81*H34-D34*F34*F34/2)/100000</f>
        <v>-0.170962616684723</v>
      </c>
      <c r="J34" s="7" t="n">
        <f aca="false">J33</f>
        <v>5</v>
      </c>
      <c r="K34" s="3" t="n">
        <f aca="false">(C34+J34*D34*9.81-F34*F34*D34/2)/100000</f>
        <v>0.372903783315277</v>
      </c>
      <c r="L34" s="1" t="n">
        <f aca="false">5-H34</f>
        <v>4.45599999999999</v>
      </c>
      <c r="M34" s="0" t="n">
        <f aca="false">50-G34</f>
        <v>5.4400000000001</v>
      </c>
      <c r="N34" s="3"/>
      <c r="R34" s="2"/>
    </row>
    <row r="35" customFormat="false" ht="12.8" hidden="false" customHeight="false" outlineLevel="0" collapsed="false">
      <c r="A35" s="0" t="n">
        <v>33</v>
      </c>
      <c r="B35" s="1" t="n">
        <f aca="false">B34</f>
        <v>0.17</v>
      </c>
      <c r="C35" s="0" t="n">
        <f aca="false">C34</f>
        <v>101325</v>
      </c>
      <c r="D35" s="0" t="n">
        <v>1000</v>
      </c>
      <c r="E35" s="0" t="n">
        <f aca="false">E34</f>
        <v>0.12</v>
      </c>
      <c r="F35" s="2" t="n">
        <f aca="false">4*B35/(3.14*E35*E35)</f>
        <v>15.0389242745931</v>
      </c>
      <c r="G35" s="2" t="n">
        <f aca="false">G34-B35</f>
        <v>44.39</v>
      </c>
      <c r="H35" s="3" t="n">
        <f aca="false">5-G35/10</f>
        <v>0.561000000000005</v>
      </c>
      <c r="I35" s="6" t="n">
        <f aca="false">(C35-D35*9.81*H35-D35*F35*F35/2)/100000</f>
        <v>-0.172630316684723</v>
      </c>
      <c r="J35" s="7" t="n">
        <f aca="false">J34</f>
        <v>5</v>
      </c>
      <c r="K35" s="3" t="n">
        <f aca="false">(C35+J35*D35*9.81-F35*F35*D35/2)/100000</f>
        <v>0.372903783315277</v>
      </c>
      <c r="L35" s="1" t="n">
        <f aca="false">5-H35</f>
        <v>4.439</v>
      </c>
      <c r="M35" s="0" t="n">
        <f aca="false">50-G35</f>
        <v>5.61</v>
      </c>
      <c r="N35" s="3"/>
      <c r="R35" s="2"/>
    </row>
    <row r="36" customFormat="false" ht="12.8" hidden="false" customHeight="false" outlineLevel="0" collapsed="false">
      <c r="A36" s="0" t="n">
        <v>34</v>
      </c>
      <c r="B36" s="1" t="n">
        <f aca="false">B35</f>
        <v>0.17</v>
      </c>
      <c r="C36" s="0" t="n">
        <f aca="false">C35</f>
        <v>101325</v>
      </c>
      <c r="D36" s="0" t="n">
        <v>1000</v>
      </c>
      <c r="E36" s="0" t="n">
        <f aca="false">E35</f>
        <v>0.12</v>
      </c>
      <c r="F36" s="2" t="n">
        <f aca="false">4*B36/(3.14*E36*E36)</f>
        <v>15.0389242745931</v>
      </c>
      <c r="G36" s="2" t="n">
        <f aca="false">G35-B36</f>
        <v>44.2199999999999</v>
      </c>
      <c r="H36" s="3" t="n">
        <f aca="false">5-G36/10</f>
        <v>0.578000000000006</v>
      </c>
      <c r="I36" s="6" t="n">
        <f aca="false">(C36-D36*9.81*H36-D36*F36*F36/2)/100000</f>
        <v>-0.174298016684723</v>
      </c>
      <c r="J36" s="7" t="n">
        <f aca="false">J35</f>
        <v>5</v>
      </c>
      <c r="K36" s="3" t="n">
        <f aca="false">(C36+J36*D36*9.81-F36*F36*D36/2)/100000</f>
        <v>0.372903783315277</v>
      </c>
      <c r="L36" s="1" t="n">
        <f aca="false">5-H36</f>
        <v>4.42199999999999</v>
      </c>
      <c r="M36" s="0" t="n">
        <f aca="false">50-G36</f>
        <v>5.7800000000001</v>
      </c>
      <c r="N36" s="3"/>
      <c r="R36" s="2"/>
    </row>
    <row r="37" customFormat="false" ht="12.8" hidden="false" customHeight="false" outlineLevel="0" collapsed="false">
      <c r="A37" s="0" t="n">
        <v>35</v>
      </c>
      <c r="B37" s="1" t="n">
        <f aca="false">B36</f>
        <v>0.17</v>
      </c>
      <c r="C37" s="0" t="n">
        <f aca="false">C36</f>
        <v>101325</v>
      </c>
      <c r="D37" s="0" t="n">
        <v>1000</v>
      </c>
      <c r="E37" s="0" t="n">
        <f aca="false">E36</f>
        <v>0.12</v>
      </c>
      <c r="F37" s="2" t="n">
        <f aca="false">4*B37/(3.14*E37*E37)</f>
        <v>15.0389242745931</v>
      </c>
      <c r="G37" s="2" t="n">
        <f aca="false">G36-B37</f>
        <v>44.0499999999999</v>
      </c>
      <c r="H37" s="3" t="n">
        <f aca="false">5-G37/10</f>
        <v>0.595000000000006</v>
      </c>
      <c r="I37" s="6" t="n">
        <f aca="false">(C37-D37*9.81*H37-D37*F37*F37/2)/100000</f>
        <v>-0.175965716684723</v>
      </c>
      <c r="J37" s="7" t="n">
        <f aca="false">J36</f>
        <v>5</v>
      </c>
      <c r="K37" s="3" t="n">
        <f aca="false">(C37+J37*D37*9.81-F37*F37*D37/2)/100000</f>
        <v>0.372903783315277</v>
      </c>
      <c r="L37" s="1" t="n">
        <f aca="false">5-H37</f>
        <v>4.40499999999999</v>
      </c>
      <c r="M37" s="0" t="n">
        <f aca="false">50-G37</f>
        <v>5.9500000000001</v>
      </c>
      <c r="N37" s="3"/>
      <c r="R37" s="2"/>
    </row>
    <row r="38" customFormat="false" ht="12.8" hidden="false" customHeight="false" outlineLevel="0" collapsed="false">
      <c r="A38" s="0" t="n">
        <v>36</v>
      </c>
      <c r="B38" s="1" t="n">
        <f aca="false">B37</f>
        <v>0.17</v>
      </c>
      <c r="C38" s="0" t="n">
        <f aca="false">C37</f>
        <v>101325</v>
      </c>
      <c r="D38" s="0" t="n">
        <v>1000</v>
      </c>
      <c r="E38" s="0" t="n">
        <f aca="false">E37</f>
        <v>0.12</v>
      </c>
      <c r="F38" s="2" t="n">
        <f aca="false">4*B38/(3.14*E38*E38)</f>
        <v>15.0389242745931</v>
      </c>
      <c r="G38" s="2" t="n">
        <f aca="false">G37-B38</f>
        <v>43.8799999999999</v>
      </c>
      <c r="H38" s="3" t="n">
        <f aca="false">5-G38/10</f>
        <v>0.612000000000006</v>
      </c>
      <c r="I38" s="6" t="n">
        <f aca="false">(C38-D38*9.81*H38-D38*F38*F38/2)/100000</f>
        <v>-0.177633416684723</v>
      </c>
      <c r="J38" s="7" t="n">
        <f aca="false">J37</f>
        <v>5</v>
      </c>
      <c r="K38" s="3" t="n">
        <f aca="false">(C38+J38*D38*9.81-F38*F38*D38/2)/100000</f>
        <v>0.372903783315277</v>
      </c>
      <c r="L38" s="1" t="n">
        <f aca="false">5-H38</f>
        <v>4.38799999999999</v>
      </c>
      <c r="M38" s="0" t="n">
        <f aca="false">50-G38</f>
        <v>6.1200000000001</v>
      </c>
      <c r="N38" s="3"/>
      <c r="R38" s="2"/>
    </row>
    <row r="39" customFormat="false" ht="12.8" hidden="false" customHeight="false" outlineLevel="0" collapsed="false">
      <c r="A39" s="0" t="n">
        <v>37</v>
      </c>
      <c r="B39" s="1" t="n">
        <f aca="false">B38</f>
        <v>0.17</v>
      </c>
      <c r="C39" s="0" t="n">
        <f aca="false">C38</f>
        <v>101325</v>
      </c>
      <c r="D39" s="0" t="n">
        <v>1000</v>
      </c>
      <c r="E39" s="0" t="n">
        <f aca="false">E38</f>
        <v>0.12</v>
      </c>
      <c r="F39" s="2" t="n">
        <f aca="false">4*B39/(3.14*E39*E39)</f>
        <v>15.0389242745931</v>
      </c>
      <c r="G39" s="2" t="n">
        <f aca="false">G38-B39</f>
        <v>43.7099999999999</v>
      </c>
      <c r="H39" s="3" t="n">
        <f aca="false">5-G39/10</f>
        <v>0.629000000000007</v>
      </c>
      <c r="I39" s="6" t="n">
        <f aca="false">(C39-D39*9.81*H39-D39*F39*F39/2)/100000</f>
        <v>-0.179301116684724</v>
      </c>
      <c r="J39" s="7" t="n">
        <f aca="false">J38</f>
        <v>5</v>
      </c>
      <c r="K39" s="3" t="n">
        <f aca="false">(C39+J39*D39*9.81-F39*F39*D39/2)/100000</f>
        <v>0.372903783315277</v>
      </c>
      <c r="L39" s="1" t="n">
        <f aca="false">5-H39</f>
        <v>4.37099999999999</v>
      </c>
      <c r="M39" s="0" t="n">
        <f aca="false">50-G39</f>
        <v>6.2900000000001</v>
      </c>
      <c r="N39" s="3"/>
      <c r="R39" s="2"/>
    </row>
    <row r="40" customFormat="false" ht="12.8" hidden="false" customHeight="false" outlineLevel="0" collapsed="false">
      <c r="A40" s="0" t="n">
        <v>38</v>
      </c>
      <c r="B40" s="1" t="n">
        <f aca="false">B39</f>
        <v>0.17</v>
      </c>
      <c r="C40" s="0" t="n">
        <f aca="false">C39</f>
        <v>101325</v>
      </c>
      <c r="D40" s="0" t="n">
        <v>1000</v>
      </c>
      <c r="E40" s="0" t="n">
        <f aca="false">E39</f>
        <v>0.12</v>
      </c>
      <c r="F40" s="2" t="n">
        <f aca="false">4*B40/(3.14*E40*E40)</f>
        <v>15.0389242745931</v>
      </c>
      <c r="G40" s="2" t="n">
        <f aca="false">G39-B40</f>
        <v>43.5399999999999</v>
      </c>
      <c r="H40" s="3" t="n">
        <f aca="false">5-G40/10</f>
        <v>0.646000000000006</v>
      </c>
      <c r="I40" s="6" t="n">
        <f aca="false">(C40-D40*9.81*H40-D40*F40*F40/2)/100000</f>
        <v>-0.180968816684724</v>
      </c>
      <c r="J40" s="7" t="n">
        <f aca="false">J39</f>
        <v>5</v>
      </c>
      <c r="K40" s="3" t="n">
        <f aca="false">(C40+J40*D40*9.81-F40*F40*D40/2)/100000</f>
        <v>0.372903783315277</v>
      </c>
      <c r="L40" s="1" t="n">
        <f aca="false">5-H40</f>
        <v>4.35399999999999</v>
      </c>
      <c r="M40" s="0" t="n">
        <f aca="false">50-G40</f>
        <v>6.4600000000001</v>
      </c>
      <c r="N40" s="3"/>
      <c r="R40" s="2"/>
    </row>
    <row r="41" customFormat="false" ht="12.8" hidden="false" customHeight="false" outlineLevel="0" collapsed="false">
      <c r="A41" s="0" t="n">
        <v>39</v>
      </c>
      <c r="B41" s="1" t="n">
        <f aca="false">B40</f>
        <v>0.17</v>
      </c>
      <c r="C41" s="0" t="n">
        <f aca="false">C40</f>
        <v>101325</v>
      </c>
      <c r="D41" s="0" t="n">
        <v>1000</v>
      </c>
      <c r="E41" s="0" t="n">
        <f aca="false">E40</f>
        <v>0.12</v>
      </c>
      <c r="F41" s="2" t="n">
        <f aca="false">4*B41/(3.14*E41*E41)</f>
        <v>15.0389242745931</v>
      </c>
      <c r="G41" s="2" t="n">
        <f aca="false">G40-B41</f>
        <v>43.3699999999999</v>
      </c>
      <c r="H41" s="3" t="n">
        <f aca="false">5-G41/10</f>
        <v>0.663000000000007</v>
      </c>
      <c r="I41" s="6" t="n">
        <f aca="false">(C41-D41*9.81*H41-D41*F41*F41/2)/100000</f>
        <v>-0.182636516684723</v>
      </c>
      <c r="J41" s="7" t="n">
        <f aca="false">J40</f>
        <v>5</v>
      </c>
      <c r="K41" s="3" t="n">
        <f aca="false">(C41+J41*D41*9.81-F41*F41*D41/2)/100000</f>
        <v>0.372903783315277</v>
      </c>
      <c r="L41" s="1" t="n">
        <f aca="false">5-H41</f>
        <v>4.33699999999999</v>
      </c>
      <c r="M41" s="0" t="n">
        <f aca="false">50-G41</f>
        <v>6.6300000000001</v>
      </c>
      <c r="N41" s="3"/>
      <c r="R41" s="2"/>
    </row>
    <row r="42" customFormat="false" ht="12.8" hidden="false" customHeight="false" outlineLevel="0" collapsed="false">
      <c r="A42" s="0" t="n">
        <v>40</v>
      </c>
      <c r="B42" s="1" t="n">
        <f aca="false">B41</f>
        <v>0.17</v>
      </c>
      <c r="C42" s="0" t="n">
        <f aca="false">C41</f>
        <v>101325</v>
      </c>
      <c r="D42" s="0" t="n">
        <v>1000</v>
      </c>
      <c r="E42" s="0" t="n">
        <f aca="false">E41</f>
        <v>0.12</v>
      </c>
      <c r="F42" s="2" t="n">
        <f aca="false">4*B42/(3.14*E42*E42)</f>
        <v>15.0389242745931</v>
      </c>
      <c r="G42" s="2" t="n">
        <f aca="false">G41-B42</f>
        <v>43.1999999999999</v>
      </c>
      <c r="H42" s="3" t="n">
        <f aca="false">5-G42/10</f>
        <v>0.680000000000007</v>
      </c>
      <c r="I42" s="6" t="n">
        <f aca="false">(C42-D42*9.81*H42-D42*F42*F42/2)/100000</f>
        <v>-0.184304216684723</v>
      </c>
      <c r="J42" s="7" t="n">
        <f aca="false">J41</f>
        <v>5</v>
      </c>
      <c r="K42" s="3" t="n">
        <f aca="false">(C42+J42*D42*9.81-F42*F42*D42/2)/100000</f>
        <v>0.372903783315277</v>
      </c>
      <c r="L42" s="1" t="n">
        <f aca="false">5-H42</f>
        <v>4.31999999999999</v>
      </c>
      <c r="M42" s="0" t="n">
        <f aca="false">50-G42</f>
        <v>6.8000000000001</v>
      </c>
      <c r="N42" s="3"/>
      <c r="R42" s="2"/>
    </row>
    <row r="43" customFormat="false" ht="12.8" hidden="false" customHeight="false" outlineLevel="0" collapsed="false">
      <c r="A43" s="0" t="n">
        <v>41</v>
      </c>
      <c r="B43" s="1" t="n">
        <f aca="false">B42</f>
        <v>0.17</v>
      </c>
      <c r="C43" s="0" t="n">
        <f aca="false">C42</f>
        <v>101325</v>
      </c>
      <c r="D43" s="0" t="n">
        <v>1000</v>
      </c>
      <c r="E43" s="0" t="n">
        <f aca="false">E42</f>
        <v>0.12</v>
      </c>
      <c r="F43" s="2" t="n">
        <f aca="false">4*B43/(3.14*E43*E43)</f>
        <v>15.0389242745931</v>
      </c>
      <c r="G43" s="2" t="n">
        <f aca="false">G42-B43</f>
        <v>43.0299999999999</v>
      </c>
      <c r="H43" s="3" t="n">
        <f aca="false">5-G43/10</f>
        <v>0.697000000000007</v>
      </c>
      <c r="I43" s="6" t="n">
        <f aca="false">(C43-D43*9.81*H43-D43*F43*F43/2)/100000</f>
        <v>-0.185971916684724</v>
      </c>
      <c r="J43" s="7" t="n">
        <f aca="false">J42</f>
        <v>5</v>
      </c>
      <c r="K43" s="3" t="n">
        <f aca="false">(C43+J43*D43*9.81-F43*F43*D43/2)/100000</f>
        <v>0.372903783315277</v>
      </c>
      <c r="L43" s="1" t="n">
        <f aca="false">5-H43</f>
        <v>4.30299999999999</v>
      </c>
      <c r="M43" s="0" t="n">
        <f aca="false">50-G43</f>
        <v>6.9700000000001</v>
      </c>
      <c r="N43" s="3"/>
      <c r="R43" s="2"/>
    </row>
    <row r="44" customFormat="false" ht="12.8" hidden="false" customHeight="false" outlineLevel="0" collapsed="false">
      <c r="A44" s="0" t="n">
        <v>42</v>
      </c>
      <c r="B44" s="1" t="n">
        <f aca="false">B43</f>
        <v>0.17</v>
      </c>
      <c r="C44" s="0" t="n">
        <f aca="false">C43</f>
        <v>101325</v>
      </c>
      <c r="D44" s="0" t="n">
        <v>1000</v>
      </c>
      <c r="E44" s="0" t="n">
        <f aca="false">E43</f>
        <v>0.12</v>
      </c>
      <c r="F44" s="2" t="n">
        <f aca="false">4*B44/(3.14*E44*E44)</f>
        <v>15.0389242745931</v>
      </c>
      <c r="G44" s="2" t="n">
        <f aca="false">G43-B44</f>
        <v>42.8599999999999</v>
      </c>
      <c r="H44" s="3" t="n">
        <f aca="false">5-G44/10</f>
        <v>0.714000000000008</v>
      </c>
      <c r="I44" s="6" t="n">
        <f aca="false">(C44-D44*9.81*H44-D44*F44*F44/2)/100000</f>
        <v>-0.187639616684724</v>
      </c>
      <c r="J44" s="7" t="n">
        <f aca="false">J43</f>
        <v>5</v>
      </c>
      <c r="K44" s="3" t="n">
        <f aca="false">(C44+J44*D44*9.81-F44*F44*D44/2)/100000</f>
        <v>0.372903783315277</v>
      </c>
      <c r="L44" s="1" t="n">
        <f aca="false">5-H44</f>
        <v>4.28599999999999</v>
      </c>
      <c r="M44" s="0" t="n">
        <f aca="false">50-G44</f>
        <v>7.1400000000001</v>
      </c>
      <c r="N44" s="3"/>
      <c r="R44" s="2"/>
    </row>
    <row r="45" customFormat="false" ht="12.8" hidden="false" customHeight="false" outlineLevel="0" collapsed="false">
      <c r="A45" s="0" t="n">
        <v>43</v>
      </c>
      <c r="B45" s="1" t="n">
        <f aca="false">B44</f>
        <v>0.17</v>
      </c>
      <c r="C45" s="0" t="n">
        <f aca="false">C44</f>
        <v>101325</v>
      </c>
      <c r="D45" s="0" t="n">
        <v>1000</v>
      </c>
      <c r="E45" s="0" t="n">
        <f aca="false">E44</f>
        <v>0.12</v>
      </c>
      <c r="F45" s="2" t="n">
        <f aca="false">4*B45/(3.14*E45*E45)</f>
        <v>15.0389242745931</v>
      </c>
      <c r="G45" s="2" t="n">
        <f aca="false">G44-B45</f>
        <v>42.6899999999999</v>
      </c>
      <c r="H45" s="3" t="n">
        <f aca="false">5-G45/10</f>
        <v>0.731000000000007</v>
      </c>
      <c r="I45" s="6" t="n">
        <f aca="false">(C45-D45*9.81*H45-D45*F45*F45/2)/100000</f>
        <v>-0.189307316684724</v>
      </c>
      <c r="J45" s="7" t="n">
        <f aca="false">J44</f>
        <v>5</v>
      </c>
      <c r="K45" s="3" t="n">
        <f aca="false">(C45+J45*D45*9.81-F45*F45*D45/2)/100000</f>
        <v>0.372903783315277</v>
      </c>
      <c r="L45" s="1" t="n">
        <f aca="false">5-H45</f>
        <v>4.26899999999999</v>
      </c>
      <c r="M45" s="0" t="n">
        <f aca="false">50-G45</f>
        <v>7.3100000000001</v>
      </c>
      <c r="N45" s="3"/>
      <c r="R45" s="2"/>
    </row>
    <row r="46" customFormat="false" ht="12.8" hidden="false" customHeight="false" outlineLevel="0" collapsed="false">
      <c r="A46" s="0" t="n">
        <v>44</v>
      </c>
      <c r="B46" s="1" t="n">
        <f aca="false">B45</f>
        <v>0.17</v>
      </c>
      <c r="C46" s="0" t="n">
        <f aca="false">C45</f>
        <v>101325</v>
      </c>
      <c r="D46" s="0" t="n">
        <v>1000</v>
      </c>
      <c r="E46" s="0" t="n">
        <f aca="false">E45</f>
        <v>0.12</v>
      </c>
      <c r="F46" s="2" t="n">
        <f aca="false">4*B46/(3.14*E46*E46)</f>
        <v>15.0389242745931</v>
      </c>
      <c r="G46" s="2" t="n">
        <f aca="false">G45-B46</f>
        <v>42.5199999999999</v>
      </c>
      <c r="H46" s="3" t="n">
        <f aca="false">5-G46/10</f>
        <v>0.748000000000007</v>
      </c>
      <c r="I46" s="6" t="n">
        <f aca="false">(C46-D46*9.81*H46-D46*F46*F46/2)/100000</f>
        <v>-0.190975016684724</v>
      </c>
      <c r="J46" s="7" t="n">
        <f aca="false">J45</f>
        <v>5</v>
      </c>
      <c r="K46" s="3" t="n">
        <f aca="false">(C46+J46*D46*9.81-F46*F46*D46/2)/100000</f>
        <v>0.372903783315277</v>
      </c>
      <c r="L46" s="1" t="n">
        <f aca="false">5-H46</f>
        <v>4.25199999999999</v>
      </c>
      <c r="M46" s="0" t="n">
        <f aca="false">50-G46</f>
        <v>7.4800000000001</v>
      </c>
      <c r="N46" s="3"/>
      <c r="R46" s="2"/>
    </row>
    <row r="47" customFormat="false" ht="12.8" hidden="false" customHeight="false" outlineLevel="0" collapsed="false">
      <c r="A47" s="0" t="n">
        <v>45</v>
      </c>
      <c r="B47" s="1" t="n">
        <f aca="false">B46</f>
        <v>0.17</v>
      </c>
      <c r="C47" s="0" t="n">
        <f aca="false">C46</f>
        <v>101325</v>
      </c>
      <c r="D47" s="0" t="n">
        <v>1000</v>
      </c>
      <c r="E47" s="0" t="n">
        <f aca="false">E46</f>
        <v>0.12</v>
      </c>
      <c r="F47" s="2" t="n">
        <f aca="false">4*B47/(3.14*E47*E47)</f>
        <v>15.0389242745931</v>
      </c>
      <c r="G47" s="2" t="n">
        <f aca="false">G46-B47</f>
        <v>42.3499999999999</v>
      </c>
      <c r="H47" s="3" t="n">
        <f aca="false">5-G47/10</f>
        <v>0.765000000000008</v>
      </c>
      <c r="I47" s="6" t="n">
        <f aca="false">(C47-D47*9.81*H47-D47*F47*F47/2)/100000</f>
        <v>-0.192642716684724</v>
      </c>
      <c r="J47" s="7" t="n">
        <f aca="false">J46</f>
        <v>5</v>
      </c>
      <c r="K47" s="3" t="n">
        <f aca="false">(C47+J47*D47*9.81-F47*F47*D47/2)/100000</f>
        <v>0.372903783315277</v>
      </c>
      <c r="L47" s="1" t="n">
        <f aca="false">5-H47</f>
        <v>4.23499999999999</v>
      </c>
      <c r="M47" s="0" t="n">
        <f aca="false">50-G47</f>
        <v>7.6500000000001</v>
      </c>
      <c r="N47" s="3"/>
      <c r="R47" s="2"/>
    </row>
    <row r="48" customFormat="false" ht="12.8" hidden="false" customHeight="false" outlineLevel="0" collapsed="false">
      <c r="A48" s="0" t="n">
        <v>46</v>
      </c>
      <c r="B48" s="1" t="n">
        <f aca="false">B47</f>
        <v>0.17</v>
      </c>
      <c r="C48" s="0" t="n">
        <f aca="false">C47</f>
        <v>101325</v>
      </c>
      <c r="D48" s="0" t="n">
        <v>1000</v>
      </c>
      <c r="E48" s="0" t="n">
        <f aca="false">E47</f>
        <v>0.12</v>
      </c>
      <c r="F48" s="2" t="n">
        <f aca="false">4*B48/(3.14*E48*E48)</f>
        <v>15.0389242745931</v>
      </c>
      <c r="G48" s="2" t="n">
        <f aca="false">G47-B48</f>
        <v>42.1799999999999</v>
      </c>
      <c r="H48" s="3" t="n">
        <f aca="false">5-G48/10</f>
        <v>0.782000000000008</v>
      </c>
      <c r="I48" s="6" t="n">
        <f aca="false">(C48-D48*9.81*H48-D48*F48*F48/2)/100000</f>
        <v>-0.194310416684724</v>
      </c>
      <c r="J48" s="7" t="n">
        <f aca="false">J47</f>
        <v>5</v>
      </c>
      <c r="K48" s="3" t="n">
        <f aca="false">(C48+J48*D48*9.81-F48*F48*D48/2)/100000</f>
        <v>0.372903783315277</v>
      </c>
      <c r="L48" s="1" t="n">
        <f aca="false">5-H48</f>
        <v>4.21799999999999</v>
      </c>
      <c r="M48" s="0" t="n">
        <f aca="false">50-G48</f>
        <v>7.8200000000001</v>
      </c>
      <c r="N48" s="3"/>
      <c r="R48" s="2"/>
    </row>
    <row r="49" customFormat="false" ht="12.8" hidden="false" customHeight="false" outlineLevel="0" collapsed="false">
      <c r="A49" s="0" t="n">
        <v>47</v>
      </c>
      <c r="B49" s="1" t="n">
        <f aca="false">B48</f>
        <v>0.17</v>
      </c>
      <c r="C49" s="0" t="n">
        <f aca="false">C48</f>
        <v>101325</v>
      </c>
      <c r="D49" s="0" t="n">
        <v>1000</v>
      </c>
      <c r="E49" s="0" t="n">
        <f aca="false">E48</f>
        <v>0.12</v>
      </c>
      <c r="F49" s="2" t="n">
        <f aca="false">4*B49/(3.14*E49*E49)</f>
        <v>15.0389242745931</v>
      </c>
      <c r="G49" s="2" t="n">
        <f aca="false">G48-B49</f>
        <v>42.0099999999999</v>
      </c>
      <c r="H49" s="3" t="n">
        <f aca="false">5-G49/10</f>
        <v>0.799000000000008</v>
      </c>
      <c r="I49" s="6" t="n">
        <f aca="false">(C49-D49*9.81*H49-D49*F49*F49/2)/100000</f>
        <v>-0.195978116684724</v>
      </c>
      <c r="J49" s="7" t="n">
        <f aca="false">J48</f>
        <v>5</v>
      </c>
      <c r="K49" s="3" t="n">
        <f aca="false">(C49+J49*D49*9.81-F49*F49*D49/2)/100000</f>
        <v>0.372903783315277</v>
      </c>
      <c r="L49" s="1" t="n">
        <f aca="false">5-H49</f>
        <v>4.20099999999999</v>
      </c>
      <c r="M49" s="0" t="n">
        <f aca="false">50-G49</f>
        <v>7.9900000000001</v>
      </c>
      <c r="N49" s="3"/>
      <c r="R49" s="2"/>
    </row>
    <row r="50" customFormat="false" ht="12.8" hidden="false" customHeight="false" outlineLevel="0" collapsed="false">
      <c r="A50" s="0" t="n">
        <v>48</v>
      </c>
      <c r="B50" s="1" t="n">
        <f aca="false">B49</f>
        <v>0.17</v>
      </c>
      <c r="C50" s="0" t="n">
        <f aca="false">C49</f>
        <v>101325</v>
      </c>
      <c r="D50" s="0" t="n">
        <v>1000</v>
      </c>
      <c r="E50" s="0" t="n">
        <f aca="false">E49</f>
        <v>0.12</v>
      </c>
      <c r="F50" s="2" t="n">
        <f aca="false">4*B50/(3.14*E50*E50)</f>
        <v>15.0389242745931</v>
      </c>
      <c r="G50" s="2" t="n">
        <f aca="false">G49-B50</f>
        <v>41.8399999999999</v>
      </c>
      <c r="H50" s="3" t="n">
        <f aca="false">5-G50/10</f>
        <v>0.816000000000008</v>
      </c>
      <c r="I50" s="6" t="n">
        <f aca="false">(C50-D50*9.81*H50-D50*F50*F50/2)/100000</f>
        <v>-0.197645816684724</v>
      </c>
      <c r="J50" s="7" t="n">
        <f aca="false">J49</f>
        <v>5</v>
      </c>
      <c r="K50" s="3" t="n">
        <f aca="false">(C50+J50*D50*9.81-F50*F50*D50/2)/100000</f>
        <v>0.372903783315277</v>
      </c>
      <c r="L50" s="1" t="n">
        <f aca="false">5-H50</f>
        <v>4.18399999999999</v>
      </c>
      <c r="M50" s="0" t="n">
        <f aca="false">50-G50</f>
        <v>8.1600000000001</v>
      </c>
      <c r="N50" s="3"/>
      <c r="R50" s="2"/>
    </row>
    <row r="51" customFormat="false" ht="12.8" hidden="false" customHeight="false" outlineLevel="0" collapsed="false">
      <c r="A51" s="0" t="n">
        <v>49</v>
      </c>
      <c r="B51" s="1" t="n">
        <f aca="false">B50</f>
        <v>0.17</v>
      </c>
      <c r="C51" s="0" t="n">
        <f aca="false">C50</f>
        <v>101325</v>
      </c>
      <c r="D51" s="0" t="n">
        <v>1000</v>
      </c>
      <c r="E51" s="0" t="n">
        <f aca="false">E50</f>
        <v>0.12</v>
      </c>
      <c r="F51" s="2" t="n">
        <f aca="false">4*B51/(3.14*E51*E51)</f>
        <v>15.0389242745931</v>
      </c>
      <c r="G51" s="2" t="n">
        <f aca="false">G50-B51</f>
        <v>41.6699999999999</v>
      </c>
      <c r="H51" s="3" t="n">
        <f aca="false">5-G51/10</f>
        <v>0.833000000000008</v>
      </c>
      <c r="I51" s="6" t="n">
        <f aca="false">(C51-D51*9.81*H51-D51*F51*F51/2)/100000</f>
        <v>-0.199313516684724</v>
      </c>
      <c r="J51" s="7" t="n">
        <f aca="false">J50</f>
        <v>5</v>
      </c>
      <c r="K51" s="3" t="n">
        <f aca="false">(C51+J51*D51*9.81-F51*F51*D51/2)/100000</f>
        <v>0.372903783315277</v>
      </c>
      <c r="L51" s="1" t="n">
        <f aca="false">5-H51</f>
        <v>4.16699999999999</v>
      </c>
      <c r="M51" s="0" t="n">
        <f aca="false">50-G51</f>
        <v>8.3300000000001</v>
      </c>
      <c r="N51" s="3"/>
      <c r="R51" s="2"/>
    </row>
    <row r="52" customFormat="false" ht="12.8" hidden="false" customHeight="false" outlineLevel="0" collapsed="false">
      <c r="A52" s="0" t="n">
        <v>50</v>
      </c>
      <c r="B52" s="1" t="n">
        <f aca="false">B51</f>
        <v>0.17</v>
      </c>
      <c r="C52" s="0" t="n">
        <f aca="false">C51</f>
        <v>101325</v>
      </c>
      <c r="D52" s="0" t="n">
        <v>1000</v>
      </c>
      <c r="E52" s="0" t="n">
        <f aca="false">E51</f>
        <v>0.12</v>
      </c>
      <c r="F52" s="2" t="n">
        <f aca="false">4*B52/(3.14*E52*E52)</f>
        <v>15.0389242745931</v>
      </c>
      <c r="G52" s="2" t="n">
        <f aca="false">G51-B52</f>
        <v>41.4999999999999</v>
      </c>
      <c r="H52" s="3" t="n">
        <f aca="false">5-G52/10</f>
        <v>0.850000000000009</v>
      </c>
      <c r="I52" s="6" t="n">
        <f aca="false">(C52-D52*9.81*H52-D52*F52*F52/2)/100000</f>
        <v>-0.200981216684724</v>
      </c>
      <c r="J52" s="7" t="n">
        <f aca="false">J51</f>
        <v>5</v>
      </c>
      <c r="K52" s="3" t="n">
        <f aca="false">(C52+J52*D52*9.81-F52*F52*D52/2)/100000</f>
        <v>0.372903783315277</v>
      </c>
      <c r="L52" s="1" t="n">
        <f aca="false">5-H52</f>
        <v>4.14999999999999</v>
      </c>
      <c r="M52" s="0" t="n">
        <f aca="false">50-G52</f>
        <v>8.5000000000001</v>
      </c>
      <c r="N52" s="3"/>
      <c r="R52" s="2"/>
    </row>
    <row r="53" customFormat="false" ht="12.8" hidden="false" customHeight="false" outlineLevel="0" collapsed="false">
      <c r="A53" s="0" t="n">
        <v>51</v>
      </c>
      <c r="B53" s="1" t="n">
        <f aca="false">B52</f>
        <v>0.17</v>
      </c>
      <c r="C53" s="0" t="n">
        <f aca="false">C52</f>
        <v>101325</v>
      </c>
      <c r="D53" s="0" t="n">
        <v>1000</v>
      </c>
      <c r="E53" s="0" t="n">
        <f aca="false">E52</f>
        <v>0.12</v>
      </c>
      <c r="F53" s="2" t="n">
        <f aca="false">4*B53/(3.14*E53*E53)</f>
        <v>15.0389242745931</v>
      </c>
      <c r="G53" s="2" t="n">
        <f aca="false">G52-B53</f>
        <v>41.3299999999999</v>
      </c>
      <c r="H53" s="3" t="n">
        <f aca="false">5-G53/10</f>
        <v>0.867000000000009</v>
      </c>
      <c r="I53" s="6" t="n">
        <f aca="false">(C53-D53*9.81*H53-D53*F53*F53/2)/100000</f>
        <v>-0.202648916684724</v>
      </c>
      <c r="J53" s="7" t="n">
        <f aca="false">J52</f>
        <v>5</v>
      </c>
      <c r="K53" s="3" t="n">
        <f aca="false">(C53+J53*D53*9.81-F53*F53*D53/2)/100000</f>
        <v>0.372903783315277</v>
      </c>
      <c r="L53" s="1" t="n">
        <f aca="false">5-H53</f>
        <v>4.13299999999999</v>
      </c>
      <c r="M53" s="0" t="n">
        <f aca="false">50-G53</f>
        <v>8.6700000000001</v>
      </c>
      <c r="N53" s="3"/>
      <c r="R53" s="2"/>
    </row>
    <row r="54" customFormat="false" ht="12.8" hidden="false" customHeight="false" outlineLevel="0" collapsed="false">
      <c r="A54" s="0" t="n">
        <v>52</v>
      </c>
      <c r="B54" s="1" t="n">
        <f aca="false">B53</f>
        <v>0.17</v>
      </c>
      <c r="C54" s="0" t="n">
        <f aca="false">C53</f>
        <v>101325</v>
      </c>
      <c r="D54" s="0" t="n">
        <v>1000</v>
      </c>
      <c r="E54" s="0" t="n">
        <f aca="false">E53</f>
        <v>0.12</v>
      </c>
      <c r="F54" s="2" t="n">
        <f aca="false">4*B54/(3.14*E54*E54)</f>
        <v>15.0389242745931</v>
      </c>
      <c r="G54" s="2" t="n">
        <f aca="false">G53-B54</f>
        <v>41.1599999999999</v>
      </c>
      <c r="H54" s="3" t="n">
        <f aca="false">5-G54/10</f>
        <v>0.884000000000009</v>
      </c>
      <c r="I54" s="6" t="n">
        <f aca="false">(C54-D54*9.81*H54-D54*F54*F54/2)/100000</f>
        <v>-0.204316616684724</v>
      </c>
      <c r="J54" s="7" t="n">
        <f aca="false">J53</f>
        <v>5</v>
      </c>
      <c r="K54" s="3" t="n">
        <f aca="false">(C54+J54*D54*9.81-F54*F54*D54/2)/100000</f>
        <v>0.372903783315277</v>
      </c>
      <c r="L54" s="1" t="n">
        <f aca="false">5-H54</f>
        <v>4.11599999999999</v>
      </c>
      <c r="M54" s="0" t="n">
        <f aca="false">50-G54</f>
        <v>8.8400000000001</v>
      </c>
      <c r="N54" s="3"/>
      <c r="R54" s="2"/>
    </row>
    <row r="55" customFormat="false" ht="12.8" hidden="false" customHeight="false" outlineLevel="0" collapsed="false">
      <c r="A55" s="0" t="n">
        <v>53</v>
      </c>
      <c r="B55" s="1" t="n">
        <f aca="false">B54</f>
        <v>0.17</v>
      </c>
      <c r="C55" s="0" t="n">
        <f aca="false">C54</f>
        <v>101325</v>
      </c>
      <c r="D55" s="0" t="n">
        <v>1000</v>
      </c>
      <c r="E55" s="0" t="n">
        <f aca="false">E54</f>
        <v>0.12</v>
      </c>
      <c r="F55" s="2" t="n">
        <f aca="false">4*B55/(3.14*E55*E55)</f>
        <v>15.0389242745931</v>
      </c>
      <c r="G55" s="2" t="n">
        <f aca="false">G54-B55</f>
        <v>40.9899999999999</v>
      </c>
      <c r="H55" s="3" t="n">
        <f aca="false">5-G55/10</f>
        <v>0.901000000000009</v>
      </c>
      <c r="I55" s="6" t="n">
        <f aca="false">(C55-D55*9.81*H55-D55*F55*F55/2)/100000</f>
        <v>-0.205984316684724</v>
      </c>
      <c r="J55" s="7" t="n">
        <f aca="false">J54</f>
        <v>5</v>
      </c>
      <c r="K55" s="3" t="n">
        <f aca="false">(C55+J55*D55*9.81-F55*F55*D55/2)/100000</f>
        <v>0.372903783315277</v>
      </c>
      <c r="L55" s="1" t="n">
        <f aca="false">5-H55</f>
        <v>4.09899999999999</v>
      </c>
      <c r="M55" s="0" t="n">
        <f aca="false">50-G55</f>
        <v>9.0100000000001</v>
      </c>
      <c r="N55" s="3"/>
      <c r="R55" s="2"/>
    </row>
    <row r="56" customFormat="false" ht="12.8" hidden="false" customHeight="false" outlineLevel="0" collapsed="false">
      <c r="A56" s="0" t="n">
        <v>54</v>
      </c>
      <c r="B56" s="1" t="n">
        <f aca="false">B55</f>
        <v>0.17</v>
      </c>
      <c r="C56" s="0" t="n">
        <f aca="false">C55</f>
        <v>101325</v>
      </c>
      <c r="D56" s="0" t="n">
        <v>1000</v>
      </c>
      <c r="E56" s="0" t="n">
        <f aca="false">E55</f>
        <v>0.12</v>
      </c>
      <c r="F56" s="2" t="n">
        <f aca="false">4*B56/(3.14*E56*E56)</f>
        <v>15.0389242745931</v>
      </c>
      <c r="G56" s="2" t="n">
        <f aca="false">G55-B56</f>
        <v>40.8199999999999</v>
      </c>
      <c r="H56" s="3" t="n">
        <f aca="false">5-G56/10</f>
        <v>0.918000000000009</v>
      </c>
      <c r="I56" s="6" t="n">
        <f aca="false">(C56-D56*9.81*H56-D56*F56*F56/2)/100000</f>
        <v>-0.207652016684724</v>
      </c>
      <c r="J56" s="7" t="n">
        <f aca="false">J55</f>
        <v>5</v>
      </c>
      <c r="K56" s="3" t="n">
        <f aca="false">(C56+J56*D56*9.81-F56*F56*D56/2)/100000</f>
        <v>0.372903783315277</v>
      </c>
      <c r="L56" s="1" t="n">
        <f aca="false">5-H56</f>
        <v>4.08199999999999</v>
      </c>
      <c r="M56" s="0" t="n">
        <f aca="false">50-G56</f>
        <v>9.1800000000001</v>
      </c>
      <c r="N56" s="3"/>
      <c r="R56" s="2"/>
    </row>
    <row r="57" customFormat="false" ht="12.8" hidden="false" customHeight="false" outlineLevel="0" collapsed="false">
      <c r="A57" s="0" t="n">
        <v>55</v>
      </c>
      <c r="B57" s="1" t="n">
        <f aca="false">B56</f>
        <v>0.17</v>
      </c>
      <c r="C57" s="0" t="n">
        <f aca="false">C56</f>
        <v>101325</v>
      </c>
      <c r="D57" s="0" t="n">
        <v>1000</v>
      </c>
      <c r="E57" s="0" t="n">
        <f aca="false">E56</f>
        <v>0.12</v>
      </c>
      <c r="F57" s="2" t="n">
        <f aca="false">4*B57/(3.14*E57*E57)</f>
        <v>15.0389242745931</v>
      </c>
      <c r="G57" s="2" t="n">
        <f aca="false">G56-B57</f>
        <v>40.6499999999999</v>
      </c>
      <c r="H57" s="3" t="n">
        <f aca="false">5-G57/10</f>
        <v>0.935000000000009</v>
      </c>
      <c r="I57" s="6" t="n">
        <f aca="false">(C57-D57*9.81*H57-D57*F57*F57/2)/100000</f>
        <v>-0.209319716684724</v>
      </c>
      <c r="J57" s="7" t="n">
        <f aca="false">J56</f>
        <v>5</v>
      </c>
      <c r="K57" s="3" t="n">
        <f aca="false">(C57+J57*D57*9.81-F57*F57*D57/2)/100000</f>
        <v>0.372903783315277</v>
      </c>
      <c r="L57" s="1" t="n">
        <f aca="false">5-H57</f>
        <v>4.06499999999999</v>
      </c>
      <c r="M57" s="0" t="n">
        <f aca="false">50-G57</f>
        <v>9.3500000000001</v>
      </c>
      <c r="N57" s="3"/>
      <c r="R57" s="2"/>
    </row>
    <row r="58" customFormat="false" ht="12.8" hidden="false" customHeight="false" outlineLevel="0" collapsed="false">
      <c r="A58" s="0" t="n">
        <v>56</v>
      </c>
      <c r="B58" s="1" t="n">
        <f aca="false">B57</f>
        <v>0.17</v>
      </c>
      <c r="C58" s="0" t="n">
        <f aca="false">C57</f>
        <v>101325</v>
      </c>
      <c r="D58" s="0" t="n">
        <v>1000</v>
      </c>
      <c r="E58" s="0" t="n">
        <f aca="false">E57</f>
        <v>0.12</v>
      </c>
      <c r="F58" s="2" t="n">
        <f aca="false">4*B58/(3.14*E58*E58)</f>
        <v>15.0389242745931</v>
      </c>
      <c r="G58" s="2" t="n">
        <f aca="false">G57-B58</f>
        <v>40.4799999999999</v>
      </c>
      <c r="H58" s="3" t="n">
        <f aca="false">5-G58/10</f>
        <v>0.95200000000001</v>
      </c>
      <c r="I58" s="6" t="n">
        <f aca="false">(C58-D58*9.81*H58-D58*F58*F58/2)/100000</f>
        <v>-0.210987416684724</v>
      </c>
      <c r="J58" s="7" t="n">
        <f aca="false">J57</f>
        <v>5</v>
      </c>
      <c r="K58" s="3" t="n">
        <f aca="false">(C58+J58*D58*9.81-F58*F58*D58/2)/100000</f>
        <v>0.372903783315277</v>
      </c>
      <c r="L58" s="1" t="n">
        <f aca="false">5-H58</f>
        <v>4.04799999999999</v>
      </c>
      <c r="M58" s="0" t="n">
        <f aca="false">50-G58</f>
        <v>9.5200000000001</v>
      </c>
      <c r="N58" s="3"/>
      <c r="R58" s="2"/>
    </row>
    <row r="59" customFormat="false" ht="12.8" hidden="false" customHeight="false" outlineLevel="0" collapsed="false">
      <c r="A59" s="0" t="n">
        <v>57</v>
      </c>
      <c r="B59" s="1" t="n">
        <f aca="false">B58</f>
        <v>0.17</v>
      </c>
      <c r="C59" s="0" t="n">
        <f aca="false">C58</f>
        <v>101325</v>
      </c>
      <c r="D59" s="0" t="n">
        <v>1000</v>
      </c>
      <c r="E59" s="0" t="n">
        <f aca="false">E58</f>
        <v>0.12</v>
      </c>
      <c r="F59" s="2" t="n">
        <f aca="false">4*B59/(3.14*E59*E59)</f>
        <v>15.0389242745931</v>
      </c>
      <c r="G59" s="2" t="n">
        <f aca="false">G58-B59</f>
        <v>40.3099999999999</v>
      </c>
      <c r="H59" s="3" t="n">
        <f aca="false">5-G59/10</f>
        <v>0.96900000000001</v>
      </c>
      <c r="I59" s="6" t="n">
        <f aca="false">(C59-D59*9.81*H59-D59*F59*F59/2)/100000</f>
        <v>-0.212655116684724</v>
      </c>
      <c r="J59" s="7" t="n">
        <f aca="false">J58</f>
        <v>5</v>
      </c>
      <c r="K59" s="3" t="n">
        <f aca="false">(C59+J59*D59*9.81-F59*F59*D59/2)/100000</f>
        <v>0.372903783315277</v>
      </c>
      <c r="L59" s="1" t="n">
        <f aca="false">5-H59</f>
        <v>4.03099999999999</v>
      </c>
      <c r="M59" s="0" t="n">
        <f aca="false">50-G59</f>
        <v>9.6900000000001</v>
      </c>
      <c r="N59" s="3"/>
      <c r="R59" s="2"/>
    </row>
    <row r="60" customFormat="false" ht="12.8" hidden="false" customHeight="false" outlineLevel="0" collapsed="false">
      <c r="A60" s="0" t="n">
        <v>58</v>
      </c>
      <c r="B60" s="1" t="n">
        <f aca="false">B59</f>
        <v>0.17</v>
      </c>
      <c r="C60" s="0" t="n">
        <f aca="false">C59</f>
        <v>101325</v>
      </c>
      <c r="D60" s="0" t="n">
        <v>1000</v>
      </c>
      <c r="E60" s="0" t="n">
        <f aca="false">E59</f>
        <v>0.12</v>
      </c>
      <c r="F60" s="2" t="n">
        <f aca="false">4*B60/(3.14*E60*E60)</f>
        <v>15.0389242745931</v>
      </c>
      <c r="G60" s="2" t="n">
        <f aca="false">G59-B60</f>
        <v>40.1399999999999</v>
      </c>
      <c r="H60" s="3" t="n">
        <f aca="false">5-G60/10</f>
        <v>0.98600000000001</v>
      </c>
      <c r="I60" s="6" t="n">
        <f aca="false">(C60-D60*9.81*H60-D60*F60*F60/2)/100000</f>
        <v>-0.214322816684724</v>
      </c>
      <c r="J60" s="7" t="n">
        <f aca="false">J59</f>
        <v>5</v>
      </c>
      <c r="K60" s="3" t="n">
        <f aca="false">(C60+J60*D60*9.81-F60*F60*D60/2)/100000</f>
        <v>0.372903783315277</v>
      </c>
      <c r="L60" s="1" t="n">
        <f aca="false">5-H60</f>
        <v>4.01399999999999</v>
      </c>
      <c r="M60" s="0" t="n">
        <f aca="false">50-G60</f>
        <v>9.8600000000001</v>
      </c>
      <c r="N60" s="3"/>
      <c r="R60" s="2"/>
    </row>
    <row r="61" customFormat="false" ht="12.8" hidden="false" customHeight="false" outlineLevel="0" collapsed="false">
      <c r="A61" s="0" t="n">
        <v>59</v>
      </c>
      <c r="B61" s="1" t="n">
        <f aca="false">B60</f>
        <v>0.17</v>
      </c>
      <c r="C61" s="0" t="n">
        <f aca="false">C60</f>
        <v>101325</v>
      </c>
      <c r="D61" s="0" t="n">
        <v>1000</v>
      </c>
      <c r="E61" s="0" t="n">
        <f aca="false">E60</f>
        <v>0.12</v>
      </c>
      <c r="F61" s="2" t="n">
        <f aca="false">4*B61/(3.14*E61*E61)</f>
        <v>15.0389242745931</v>
      </c>
      <c r="G61" s="2" t="n">
        <f aca="false">G60-B61</f>
        <v>39.9699999999999</v>
      </c>
      <c r="H61" s="3" t="n">
        <f aca="false">5-G61/10</f>
        <v>1.00300000000001</v>
      </c>
      <c r="I61" s="6" t="n">
        <f aca="false">(C61-D61*9.81*H61-D61*F61*F61/2)/100000</f>
        <v>-0.215990516684724</v>
      </c>
      <c r="J61" s="7" t="n">
        <f aca="false">J60</f>
        <v>5</v>
      </c>
      <c r="K61" s="3" t="n">
        <f aca="false">(C61+J61*D61*9.81-F61*F61*D61/2)/100000</f>
        <v>0.372903783315277</v>
      </c>
      <c r="L61" s="1" t="n">
        <f aca="false">5-H61</f>
        <v>3.99699999999999</v>
      </c>
      <c r="M61" s="0" t="n">
        <f aca="false">50-G61</f>
        <v>10.0300000000001</v>
      </c>
      <c r="N61" s="3"/>
      <c r="R61" s="2"/>
    </row>
    <row r="62" customFormat="false" ht="12.8" hidden="false" customHeight="false" outlineLevel="0" collapsed="false">
      <c r="A62" s="0" t="n">
        <v>60</v>
      </c>
      <c r="B62" s="1" t="n">
        <f aca="false">B61</f>
        <v>0.17</v>
      </c>
      <c r="C62" s="0" t="n">
        <f aca="false">C61</f>
        <v>101325</v>
      </c>
      <c r="D62" s="0" t="n">
        <v>1000</v>
      </c>
      <c r="E62" s="0" t="n">
        <f aca="false">E61</f>
        <v>0.12</v>
      </c>
      <c r="F62" s="2" t="n">
        <f aca="false">4*B62/(3.14*E62*E62)</f>
        <v>15.0389242745931</v>
      </c>
      <c r="G62" s="2" t="n">
        <f aca="false">G61-B62</f>
        <v>39.7999999999999</v>
      </c>
      <c r="H62" s="3" t="n">
        <f aca="false">5-G62/10</f>
        <v>1.02000000000001</v>
      </c>
      <c r="I62" s="6" t="n">
        <f aca="false">(C62-D62*9.81*H62-D62*F62*F62/2)/100000</f>
        <v>-0.217658216684724</v>
      </c>
      <c r="J62" s="7" t="n">
        <f aca="false">J61</f>
        <v>5</v>
      </c>
      <c r="K62" s="3" t="n">
        <f aca="false">(C62+J62*D62*9.81-F62*F62*D62/2)/100000</f>
        <v>0.372903783315277</v>
      </c>
      <c r="L62" s="1" t="n">
        <f aca="false">5-H62</f>
        <v>3.97999999999999</v>
      </c>
      <c r="M62" s="0" t="n">
        <f aca="false">50-G62</f>
        <v>10.2000000000001</v>
      </c>
      <c r="N62" s="3"/>
      <c r="R62" s="2"/>
    </row>
    <row r="63" customFormat="false" ht="12.8" hidden="false" customHeight="false" outlineLevel="0" collapsed="false">
      <c r="A63" s="0" t="n">
        <v>61</v>
      </c>
      <c r="B63" s="1" t="n">
        <f aca="false">B62</f>
        <v>0.17</v>
      </c>
      <c r="C63" s="0" t="n">
        <f aca="false">C62</f>
        <v>101325</v>
      </c>
      <c r="D63" s="0" t="n">
        <v>1000</v>
      </c>
      <c r="E63" s="0" t="n">
        <f aca="false">E62</f>
        <v>0.12</v>
      </c>
      <c r="F63" s="2" t="n">
        <f aca="false">4*B63/(3.14*E63*E63)</f>
        <v>15.0389242745931</v>
      </c>
      <c r="G63" s="2" t="n">
        <f aca="false">G62-B63</f>
        <v>39.6299999999999</v>
      </c>
      <c r="H63" s="3" t="n">
        <f aca="false">5-G63/10</f>
        <v>1.03700000000001</v>
      </c>
      <c r="I63" s="6" t="n">
        <f aca="false">(C63-D63*9.81*H63-D63*F63*F63/2)/100000</f>
        <v>-0.219325916684724</v>
      </c>
      <c r="J63" s="7" t="n">
        <f aca="false">J62</f>
        <v>5</v>
      </c>
      <c r="K63" s="3" t="n">
        <f aca="false">(C63+J63*D63*9.81-F63*F63*D63/2)/100000</f>
        <v>0.372903783315277</v>
      </c>
      <c r="L63" s="1" t="n">
        <f aca="false">5-H63</f>
        <v>3.96299999999999</v>
      </c>
      <c r="M63" s="0" t="n">
        <f aca="false">50-G63</f>
        <v>10.3700000000001</v>
      </c>
      <c r="N63" s="3"/>
      <c r="R63" s="2"/>
    </row>
    <row r="64" customFormat="false" ht="12.8" hidden="false" customHeight="false" outlineLevel="0" collapsed="false">
      <c r="A64" s="0" t="n">
        <v>62</v>
      </c>
      <c r="B64" s="1" t="n">
        <f aca="false">B63</f>
        <v>0.17</v>
      </c>
      <c r="C64" s="0" t="n">
        <f aca="false">C63</f>
        <v>101325</v>
      </c>
      <c r="D64" s="0" t="n">
        <v>1000</v>
      </c>
      <c r="E64" s="0" t="n">
        <f aca="false">E63</f>
        <v>0.12</v>
      </c>
      <c r="F64" s="2" t="n">
        <f aca="false">4*B64/(3.14*E64*E64)</f>
        <v>15.0389242745931</v>
      </c>
      <c r="G64" s="2" t="n">
        <f aca="false">G63-B64</f>
        <v>39.4599999999999</v>
      </c>
      <c r="H64" s="3" t="n">
        <f aca="false">5-G64/10</f>
        <v>1.05400000000001</v>
      </c>
      <c r="I64" s="6" t="n">
        <f aca="false">(C64-D64*9.81*H64-D64*F64*F64/2)/100000</f>
        <v>-0.220993616684724</v>
      </c>
      <c r="J64" s="7" t="n">
        <f aca="false">J63</f>
        <v>5</v>
      </c>
      <c r="K64" s="3" t="n">
        <f aca="false">(C64+J64*D64*9.81-F64*F64*D64/2)/100000</f>
        <v>0.372903783315277</v>
      </c>
      <c r="L64" s="1" t="n">
        <f aca="false">5-H64</f>
        <v>3.94599999999999</v>
      </c>
      <c r="M64" s="0" t="n">
        <f aca="false">50-G64</f>
        <v>10.5400000000001</v>
      </c>
      <c r="N64" s="3"/>
      <c r="R64" s="2"/>
    </row>
    <row r="65" customFormat="false" ht="12.8" hidden="false" customHeight="false" outlineLevel="0" collapsed="false">
      <c r="A65" s="0" t="n">
        <v>63</v>
      </c>
      <c r="B65" s="1" t="n">
        <f aca="false">B64</f>
        <v>0.17</v>
      </c>
      <c r="C65" s="0" t="n">
        <f aca="false">C64</f>
        <v>101325</v>
      </c>
      <c r="D65" s="0" t="n">
        <v>1000</v>
      </c>
      <c r="E65" s="0" t="n">
        <f aca="false">E64</f>
        <v>0.12</v>
      </c>
      <c r="F65" s="2" t="n">
        <f aca="false">4*B65/(3.14*E65*E65)</f>
        <v>15.0389242745931</v>
      </c>
      <c r="G65" s="2" t="n">
        <f aca="false">G64-B65</f>
        <v>39.2899999999999</v>
      </c>
      <c r="H65" s="3" t="n">
        <f aca="false">5-G65/10</f>
        <v>1.07100000000001</v>
      </c>
      <c r="I65" s="6" t="n">
        <f aca="false">(C65-D65*9.81*H65-D65*F65*F65/2)/100000</f>
        <v>-0.222661316684724</v>
      </c>
      <c r="J65" s="7" t="n">
        <f aca="false">J64</f>
        <v>5</v>
      </c>
      <c r="K65" s="3" t="n">
        <f aca="false">(C65+J65*D65*9.81-F65*F65*D65/2)/100000</f>
        <v>0.372903783315277</v>
      </c>
      <c r="L65" s="1" t="n">
        <f aca="false">5-H65</f>
        <v>3.92899999999999</v>
      </c>
      <c r="M65" s="0" t="n">
        <f aca="false">50-G65</f>
        <v>10.7100000000001</v>
      </c>
      <c r="N65" s="3"/>
      <c r="R65" s="2"/>
    </row>
    <row r="66" customFormat="false" ht="12.8" hidden="false" customHeight="false" outlineLevel="0" collapsed="false">
      <c r="A66" s="0" t="n">
        <v>64</v>
      </c>
      <c r="B66" s="1" t="n">
        <f aca="false">B65</f>
        <v>0.17</v>
      </c>
      <c r="C66" s="0" t="n">
        <f aca="false">C65</f>
        <v>101325</v>
      </c>
      <c r="D66" s="0" t="n">
        <v>1000</v>
      </c>
      <c r="E66" s="0" t="n">
        <f aca="false">E65</f>
        <v>0.12</v>
      </c>
      <c r="F66" s="2" t="n">
        <f aca="false">4*B66/(3.14*E66*E66)</f>
        <v>15.0389242745931</v>
      </c>
      <c r="G66" s="2" t="n">
        <f aca="false">G65-B66</f>
        <v>39.1199999999999</v>
      </c>
      <c r="H66" s="3" t="n">
        <f aca="false">5-G66/10</f>
        <v>1.08800000000001</v>
      </c>
      <c r="I66" s="6" t="n">
        <f aca="false">(C66-D66*9.81*H66-D66*F66*F66/2)/100000</f>
        <v>-0.224329016684724</v>
      </c>
      <c r="J66" s="7" t="n">
        <f aca="false">J65</f>
        <v>5</v>
      </c>
      <c r="K66" s="3" t="n">
        <f aca="false">(C66+J66*D66*9.81-F66*F66*D66/2)/100000</f>
        <v>0.372903783315277</v>
      </c>
      <c r="L66" s="1" t="n">
        <f aca="false">5-H66</f>
        <v>3.91199999999999</v>
      </c>
      <c r="M66" s="0" t="n">
        <f aca="false">50-G66</f>
        <v>10.8800000000001</v>
      </c>
      <c r="N66" s="3"/>
      <c r="R66" s="2"/>
    </row>
    <row r="67" customFormat="false" ht="12.8" hidden="false" customHeight="false" outlineLevel="0" collapsed="false">
      <c r="A67" s="0" t="n">
        <v>65</v>
      </c>
      <c r="B67" s="1" t="n">
        <f aca="false">B66</f>
        <v>0.17</v>
      </c>
      <c r="C67" s="0" t="n">
        <f aca="false">C66</f>
        <v>101325</v>
      </c>
      <c r="D67" s="0" t="n">
        <v>1000</v>
      </c>
      <c r="E67" s="0" t="n">
        <f aca="false">E66</f>
        <v>0.12</v>
      </c>
      <c r="F67" s="2" t="n">
        <f aca="false">4*B67/(3.14*E67*E67)</f>
        <v>15.0389242745931</v>
      </c>
      <c r="G67" s="2" t="n">
        <f aca="false">G66-B67</f>
        <v>38.9499999999999</v>
      </c>
      <c r="H67" s="3" t="n">
        <f aca="false">5-G67/10</f>
        <v>1.10500000000001</v>
      </c>
      <c r="I67" s="6" t="n">
        <f aca="false">(C67-D67*9.81*H67-D67*F67*F67/2)/100000</f>
        <v>-0.225996716684724</v>
      </c>
      <c r="J67" s="7" t="n">
        <f aca="false">J66</f>
        <v>5</v>
      </c>
      <c r="K67" s="3" t="n">
        <f aca="false">(C67+J67*D67*9.81-F67*F67*D67/2)/100000</f>
        <v>0.372903783315277</v>
      </c>
      <c r="L67" s="1" t="n">
        <f aca="false">5-H67</f>
        <v>3.89499999999999</v>
      </c>
      <c r="M67" s="0" t="n">
        <f aca="false">50-G67</f>
        <v>11.0500000000001</v>
      </c>
      <c r="N67" s="3"/>
      <c r="R67" s="2"/>
    </row>
    <row r="68" customFormat="false" ht="12.8" hidden="false" customHeight="false" outlineLevel="0" collapsed="false">
      <c r="A68" s="0" t="n">
        <v>66</v>
      </c>
      <c r="B68" s="1" t="n">
        <f aca="false">B67</f>
        <v>0.17</v>
      </c>
      <c r="C68" s="0" t="n">
        <f aca="false">C67</f>
        <v>101325</v>
      </c>
      <c r="D68" s="0" t="n">
        <v>1000</v>
      </c>
      <c r="E68" s="0" t="n">
        <f aca="false">E67</f>
        <v>0.12</v>
      </c>
      <c r="F68" s="2" t="n">
        <f aca="false">4*B68/(3.14*E68*E68)</f>
        <v>15.0389242745931</v>
      </c>
      <c r="G68" s="2" t="n">
        <f aca="false">G67-B68</f>
        <v>38.7799999999999</v>
      </c>
      <c r="H68" s="3" t="n">
        <f aca="false">5-G68/10</f>
        <v>1.12200000000001</v>
      </c>
      <c r="I68" s="6" t="n">
        <f aca="false">(C68-D68*9.81*H68-D68*F68*F68/2)/100000</f>
        <v>-0.227664416684724</v>
      </c>
      <c r="J68" s="7" t="n">
        <f aca="false">J67</f>
        <v>5</v>
      </c>
      <c r="K68" s="3" t="n">
        <f aca="false">(C68+J68*D68*9.81-F68*F68*D68/2)/100000</f>
        <v>0.372903783315277</v>
      </c>
      <c r="L68" s="1" t="n">
        <f aca="false">5-H68</f>
        <v>3.87799999999999</v>
      </c>
      <c r="M68" s="0" t="n">
        <f aca="false">50-G68</f>
        <v>11.2200000000001</v>
      </c>
      <c r="N68" s="3"/>
      <c r="R68" s="2"/>
    </row>
    <row r="69" customFormat="false" ht="12.8" hidden="false" customHeight="false" outlineLevel="0" collapsed="false">
      <c r="A69" s="0" t="n">
        <v>67</v>
      </c>
      <c r="B69" s="1" t="n">
        <f aca="false">B68</f>
        <v>0.17</v>
      </c>
      <c r="C69" s="0" t="n">
        <f aca="false">C68</f>
        <v>101325</v>
      </c>
      <c r="D69" s="0" t="n">
        <v>1000</v>
      </c>
      <c r="E69" s="0" t="n">
        <f aca="false">E68</f>
        <v>0.12</v>
      </c>
      <c r="F69" s="2" t="n">
        <f aca="false">4*B69/(3.14*E69*E69)</f>
        <v>15.0389242745931</v>
      </c>
      <c r="G69" s="2" t="n">
        <f aca="false">G68-B69</f>
        <v>38.6099999999999</v>
      </c>
      <c r="H69" s="3" t="n">
        <f aca="false">5-G69/10</f>
        <v>1.13900000000001</v>
      </c>
      <c r="I69" s="6" t="n">
        <f aca="false">(C69-D69*9.81*H69-D69*F69*F69/2)/100000</f>
        <v>-0.229332116684724</v>
      </c>
      <c r="J69" s="7" t="n">
        <f aca="false">J68</f>
        <v>5</v>
      </c>
      <c r="K69" s="3" t="n">
        <f aca="false">(C69+J69*D69*9.81-F69*F69*D69/2)/100000</f>
        <v>0.372903783315277</v>
      </c>
      <c r="L69" s="1" t="n">
        <f aca="false">5-H69</f>
        <v>3.86099999999999</v>
      </c>
      <c r="M69" s="0" t="n">
        <f aca="false">50-G69</f>
        <v>11.3900000000001</v>
      </c>
      <c r="N69" s="3"/>
      <c r="R69" s="2"/>
    </row>
    <row r="70" customFormat="false" ht="12.8" hidden="false" customHeight="false" outlineLevel="0" collapsed="false">
      <c r="A70" s="0" t="n">
        <v>68</v>
      </c>
      <c r="B70" s="1" t="n">
        <f aca="false">B69</f>
        <v>0.17</v>
      </c>
      <c r="C70" s="0" t="n">
        <f aca="false">C69</f>
        <v>101325</v>
      </c>
      <c r="D70" s="0" t="n">
        <v>1000</v>
      </c>
      <c r="E70" s="0" t="n">
        <f aca="false">E69</f>
        <v>0.12</v>
      </c>
      <c r="F70" s="2" t="n">
        <f aca="false">4*B70/(3.14*E70*E70)</f>
        <v>15.0389242745931</v>
      </c>
      <c r="G70" s="2" t="n">
        <f aca="false">G69-B70</f>
        <v>38.4399999999999</v>
      </c>
      <c r="H70" s="3" t="n">
        <f aca="false">5-G70/10</f>
        <v>1.15600000000001</v>
      </c>
      <c r="I70" s="6" t="n">
        <f aca="false">(C70-D70*9.81*H70-D70*F70*F70/2)/100000</f>
        <v>-0.230999816684724</v>
      </c>
      <c r="J70" s="7" t="n">
        <f aca="false">J69</f>
        <v>5</v>
      </c>
      <c r="K70" s="3" t="n">
        <f aca="false">(C70+J70*D70*9.81-F70*F70*D70/2)/100000</f>
        <v>0.372903783315277</v>
      </c>
      <c r="L70" s="1" t="n">
        <f aca="false">5-H70</f>
        <v>3.84399999999999</v>
      </c>
      <c r="M70" s="0" t="n">
        <f aca="false">50-G70</f>
        <v>11.5600000000001</v>
      </c>
      <c r="N70" s="3"/>
      <c r="R70" s="2"/>
    </row>
    <row r="71" customFormat="false" ht="12.8" hidden="false" customHeight="false" outlineLevel="0" collapsed="false">
      <c r="A71" s="0" t="n">
        <v>69</v>
      </c>
      <c r="B71" s="1" t="n">
        <f aca="false">B70</f>
        <v>0.17</v>
      </c>
      <c r="C71" s="0" t="n">
        <f aca="false">C70</f>
        <v>101325</v>
      </c>
      <c r="D71" s="0" t="n">
        <v>1000</v>
      </c>
      <c r="E71" s="0" t="n">
        <f aca="false">E70</f>
        <v>0.12</v>
      </c>
      <c r="F71" s="2" t="n">
        <f aca="false">4*B71/(3.14*E71*E71)</f>
        <v>15.0389242745931</v>
      </c>
      <c r="G71" s="2" t="n">
        <f aca="false">G70-B71</f>
        <v>38.2699999999999</v>
      </c>
      <c r="H71" s="3" t="n">
        <f aca="false">5-G71/10</f>
        <v>1.17300000000001</v>
      </c>
      <c r="I71" s="6" t="n">
        <f aca="false">(C71-D71*9.81*H71-D71*F71*F71/2)/100000</f>
        <v>-0.232667516684724</v>
      </c>
      <c r="J71" s="7" t="n">
        <f aca="false">J70</f>
        <v>5</v>
      </c>
      <c r="K71" s="3" t="n">
        <f aca="false">(C71+J71*D71*9.81-F71*F71*D71/2)/100000</f>
        <v>0.372903783315277</v>
      </c>
      <c r="L71" s="1" t="n">
        <f aca="false">5-H71</f>
        <v>3.82699999999999</v>
      </c>
      <c r="M71" s="0" t="n">
        <f aca="false">50-G71</f>
        <v>11.7300000000001</v>
      </c>
      <c r="N71" s="3"/>
      <c r="R71" s="2"/>
    </row>
    <row r="72" customFormat="false" ht="12.8" hidden="false" customHeight="false" outlineLevel="0" collapsed="false">
      <c r="A72" s="0" t="n">
        <v>70</v>
      </c>
      <c r="B72" s="1" t="n">
        <f aca="false">B71</f>
        <v>0.17</v>
      </c>
      <c r="C72" s="0" t="n">
        <f aca="false">C71</f>
        <v>101325</v>
      </c>
      <c r="D72" s="0" t="n">
        <v>1000</v>
      </c>
      <c r="E72" s="0" t="n">
        <f aca="false">E71</f>
        <v>0.12</v>
      </c>
      <c r="F72" s="2" t="n">
        <f aca="false">4*B72/(3.14*E72*E72)</f>
        <v>15.0389242745931</v>
      </c>
      <c r="G72" s="2" t="n">
        <f aca="false">G71-B72</f>
        <v>38.0999999999999</v>
      </c>
      <c r="H72" s="3" t="n">
        <f aca="false">5-G72/10</f>
        <v>1.19000000000001</v>
      </c>
      <c r="I72" s="6" t="n">
        <f aca="false">(C72-D72*9.81*H72-D72*F72*F72/2)/100000</f>
        <v>-0.234335216684724</v>
      </c>
      <c r="J72" s="7" t="n">
        <f aca="false">J71</f>
        <v>5</v>
      </c>
      <c r="K72" s="3" t="n">
        <f aca="false">(C72+J72*D72*9.81-F72*F72*D72/2)/100000</f>
        <v>0.372903783315277</v>
      </c>
      <c r="L72" s="1" t="n">
        <f aca="false">5-H72</f>
        <v>3.80999999999999</v>
      </c>
      <c r="M72" s="0" t="n">
        <f aca="false">50-G72</f>
        <v>11.9000000000001</v>
      </c>
      <c r="N72" s="3"/>
      <c r="R72" s="2"/>
    </row>
    <row r="73" customFormat="false" ht="12.8" hidden="false" customHeight="false" outlineLevel="0" collapsed="false">
      <c r="A73" s="0" t="n">
        <v>71</v>
      </c>
      <c r="B73" s="1" t="n">
        <f aca="false">B72</f>
        <v>0.17</v>
      </c>
      <c r="C73" s="0" t="n">
        <f aca="false">C72</f>
        <v>101325</v>
      </c>
      <c r="D73" s="0" t="n">
        <v>1000</v>
      </c>
      <c r="E73" s="0" t="n">
        <f aca="false">E72</f>
        <v>0.12</v>
      </c>
      <c r="F73" s="2" t="n">
        <f aca="false">4*B73/(3.14*E73*E73)</f>
        <v>15.0389242745931</v>
      </c>
      <c r="G73" s="2" t="n">
        <f aca="false">G72-B73</f>
        <v>37.9299999999999</v>
      </c>
      <c r="H73" s="3" t="n">
        <f aca="false">5-G73/10</f>
        <v>1.20700000000001</v>
      </c>
      <c r="I73" s="6" t="n">
        <f aca="false">(C73-D73*9.81*H73-D73*F73*F73/2)/100000</f>
        <v>-0.236002916684724</v>
      </c>
      <c r="J73" s="7" t="n">
        <f aca="false">J72</f>
        <v>5</v>
      </c>
      <c r="K73" s="3" t="n">
        <f aca="false">(C73+J73*D73*9.81-F73*F73*D73/2)/100000</f>
        <v>0.372903783315277</v>
      </c>
      <c r="L73" s="1" t="n">
        <f aca="false">5-H73</f>
        <v>3.79299999999999</v>
      </c>
      <c r="M73" s="0" t="n">
        <f aca="false">50-G73</f>
        <v>12.0700000000001</v>
      </c>
      <c r="N73" s="3"/>
      <c r="R73" s="2"/>
    </row>
    <row r="74" customFormat="false" ht="12.8" hidden="false" customHeight="false" outlineLevel="0" collapsed="false">
      <c r="A74" s="0" t="n">
        <v>72</v>
      </c>
      <c r="B74" s="1" t="n">
        <f aca="false">B73</f>
        <v>0.17</v>
      </c>
      <c r="C74" s="0" t="n">
        <f aca="false">C73</f>
        <v>101325</v>
      </c>
      <c r="D74" s="0" t="n">
        <v>1000</v>
      </c>
      <c r="E74" s="0" t="n">
        <f aca="false">E73</f>
        <v>0.12</v>
      </c>
      <c r="F74" s="2" t="n">
        <f aca="false">4*B74/(3.14*E74*E74)</f>
        <v>15.0389242745931</v>
      </c>
      <c r="G74" s="2" t="n">
        <f aca="false">G73-B74</f>
        <v>37.7599999999999</v>
      </c>
      <c r="H74" s="3" t="n">
        <f aca="false">5-G74/10</f>
        <v>1.22400000000001</v>
      </c>
      <c r="I74" s="6" t="n">
        <f aca="false">(C74-D74*9.81*H74-D74*F74*F74/2)/100000</f>
        <v>-0.237670616684724</v>
      </c>
      <c r="J74" s="7" t="n">
        <f aca="false">J73</f>
        <v>5</v>
      </c>
      <c r="K74" s="3" t="n">
        <f aca="false">(C74+J74*D74*9.81-F74*F74*D74/2)/100000</f>
        <v>0.372903783315277</v>
      </c>
      <c r="L74" s="1" t="n">
        <f aca="false">5-H74</f>
        <v>3.77599999999999</v>
      </c>
      <c r="M74" s="0" t="n">
        <f aca="false">50-G74</f>
        <v>12.2400000000001</v>
      </c>
      <c r="N74" s="3"/>
      <c r="R74" s="2"/>
    </row>
    <row r="75" customFormat="false" ht="12.8" hidden="false" customHeight="false" outlineLevel="0" collapsed="false">
      <c r="A75" s="0" t="n">
        <v>73</v>
      </c>
      <c r="B75" s="1" t="n">
        <f aca="false">B74</f>
        <v>0.17</v>
      </c>
      <c r="C75" s="0" t="n">
        <f aca="false">C74</f>
        <v>101325</v>
      </c>
      <c r="D75" s="0" t="n">
        <v>1000</v>
      </c>
      <c r="E75" s="0" t="n">
        <f aca="false">E74</f>
        <v>0.12</v>
      </c>
      <c r="F75" s="2" t="n">
        <f aca="false">4*B75/(3.14*E75*E75)</f>
        <v>15.0389242745931</v>
      </c>
      <c r="G75" s="2" t="n">
        <f aca="false">G74-B75</f>
        <v>37.5899999999999</v>
      </c>
      <c r="H75" s="3" t="n">
        <f aca="false">5-G75/10</f>
        <v>1.24100000000001</v>
      </c>
      <c r="I75" s="6" t="n">
        <f aca="false">(C75-D75*9.81*H75-D75*F75*F75/2)/100000</f>
        <v>-0.239338316684724</v>
      </c>
      <c r="J75" s="7" t="n">
        <f aca="false">J74</f>
        <v>5</v>
      </c>
      <c r="K75" s="3" t="n">
        <f aca="false">(C75+J75*D75*9.81-F75*F75*D75/2)/100000</f>
        <v>0.372903783315277</v>
      </c>
      <c r="L75" s="1" t="n">
        <f aca="false">5-H75</f>
        <v>3.75899999999999</v>
      </c>
      <c r="M75" s="0" t="n">
        <f aca="false">50-G75</f>
        <v>12.4100000000001</v>
      </c>
      <c r="N75" s="3"/>
      <c r="R75" s="2"/>
    </row>
    <row r="76" customFormat="false" ht="12.8" hidden="false" customHeight="false" outlineLevel="0" collapsed="false">
      <c r="A76" s="0" t="n">
        <v>74</v>
      </c>
      <c r="B76" s="1" t="n">
        <f aca="false">B75</f>
        <v>0.17</v>
      </c>
      <c r="C76" s="0" t="n">
        <f aca="false">C75</f>
        <v>101325</v>
      </c>
      <c r="D76" s="0" t="n">
        <v>1000</v>
      </c>
      <c r="E76" s="0" t="n">
        <f aca="false">E75</f>
        <v>0.12</v>
      </c>
      <c r="F76" s="2" t="n">
        <f aca="false">4*B76/(3.14*E76*E76)</f>
        <v>15.0389242745931</v>
      </c>
      <c r="G76" s="2" t="n">
        <f aca="false">G75-B76</f>
        <v>37.4199999999999</v>
      </c>
      <c r="H76" s="3" t="n">
        <f aca="false">5-G76/10</f>
        <v>1.25800000000001</v>
      </c>
      <c r="I76" s="6" t="n">
        <f aca="false">(C76-D76*9.81*H76-D76*F76*F76/2)/100000</f>
        <v>-0.241006016684724</v>
      </c>
      <c r="J76" s="7" t="n">
        <f aca="false">J75</f>
        <v>5</v>
      </c>
      <c r="K76" s="3" t="n">
        <f aca="false">(C76+J76*D76*9.81-F76*F76*D76/2)/100000</f>
        <v>0.372903783315277</v>
      </c>
      <c r="L76" s="1" t="n">
        <f aca="false">5-H76</f>
        <v>3.74199999999999</v>
      </c>
      <c r="M76" s="0" t="n">
        <f aca="false">50-G76</f>
        <v>12.5800000000001</v>
      </c>
      <c r="N76" s="3"/>
      <c r="R76" s="2"/>
    </row>
    <row r="77" customFormat="false" ht="12.8" hidden="false" customHeight="false" outlineLevel="0" collapsed="false">
      <c r="A77" s="0" t="n">
        <v>75</v>
      </c>
      <c r="B77" s="1" t="n">
        <f aca="false">B76</f>
        <v>0.17</v>
      </c>
      <c r="C77" s="0" t="n">
        <f aca="false">C76</f>
        <v>101325</v>
      </c>
      <c r="D77" s="0" t="n">
        <v>1000</v>
      </c>
      <c r="E77" s="0" t="n">
        <f aca="false">E76</f>
        <v>0.12</v>
      </c>
      <c r="F77" s="2" t="n">
        <f aca="false">4*B77/(3.14*E77*E77)</f>
        <v>15.0389242745931</v>
      </c>
      <c r="G77" s="2" t="n">
        <f aca="false">G76-B77</f>
        <v>37.2499999999999</v>
      </c>
      <c r="H77" s="3" t="n">
        <f aca="false">5-G77/10</f>
        <v>1.27500000000001</v>
      </c>
      <c r="I77" s="6" t="n">
        <f aca="false">(C77-D77*9.81*H77-D77*F77*F77/2)/100000</f>
        <v>-0.242673716684724</v>
      </c>
      <c r="J77" s="7" t="n">
        <f aca="false">J76</f>
        <v>5</v>
      </c>
      <c r="K77" s="3" t="n">
        <f aca="false">(C77+J77*D77*9.81-F77*F77*D77/2)/100000</f>
        <v>0.372903783315277</v>
      </c>
      <c r="L77" s="1" t="n">
        <f aca="false">5-H77</f>
        <v>3.72499999999999</v>
      </c>
      <c r="M77" s="0" t="n">
        <f aca="false">50-G77</f>
        <v>12.7500000000001</v>
      </c>
      <c r="N77" s="3"/>
      <c r="R77" s="2"/>
    </row>
    <row r="78" customFormat="false" ht="12.8" hidden="false" customHeight="false" outlineLevel="0" collapsed="false">
      <c r="A78" s="0" t="n">
        <v>76</v>
      </c>
      <c r="B78" s="1" t="n">
        <f aca="false">B77</f>
        <v>0.17</v>
      </c>
      <c r="C78" s="0" t="n">
        <f aca="false">C77</f>
        <v>101325</v>
      </c>
      <c r="D78" s="0" t="n">
        <v>1000</v>
      </c>
      <c r="E78" s="0" t="n">
        <f aca="false">E77</f>
        <v>0.12</v>
      </c>
      <c r="F78" s="2" t="n">
        <f aca="false">4*B78/(3.14*E78*E78)</f>
        <v>15.0389242745931</v>
      </c>
      <c r="G78" s="2" t="n">
        <f aca="false">G77-B78</f>
        <v>37.0799999999999</v>
      </c>
      <c r="H78" s="3" t="n">
        <f aca="false">5-G78/10</f>
        <v>1.29200000000001</v>
      </c>
      <c r="I78" s="6" t="n">
        <f aca="false">(C78-D78*9.81*H78-D78*F78*F78/2)/100000</f>
        <v>-0.244341416684724</v>
      </c>
      <c r="J78" s="7" t="n">
        <f aca="false">J77</f>
        <v>5</v>
      </c>
      <c r="K78" s="3" t="n">
        <f aca="false">(C78+J78*D78*9.81-F78*F78*D78/2)/100000</f>
        <v>0.372903783315277</v>
      </c>
      <c r="L78" s="1" t="n">
        <f aca="false">5-H78</f>
        <v>3.70799999999999</v>
      </c>
      <c r="M78" s="0" t="n">
        <f aca="false">50-G78</f>
        <v>12.9200000000001</v>
      </c>
      <c r="N78" s="3"/>
      <c r="R78" s="2"/>
    </row>
    <row r="79" customFormat="false" ht="12.8" hidden="false" customHeight="false" outlineLevel="0" collapsed="false">
      <c r="A79" s="0" t="n">
        <v>77</v>
      </c>
      <c r="B79" s="1" t="n">
        <f aca="false">B78</f>
        <v>0.17</v>
      </c>
      <c r="C79" s="0" t="n">
        <f aca="false">C78</f>
        <v>101325</v>
      </c>
      <c r="D79" s="0" t="n">
        <v>1000</v>
      </c>
      <c r="E79" s="0" t="n">
        <f aca="false">E78</f>
        <v>0.12</v>
      </c>
      <c r="F79" s="2" t="n">
        <f aca="false">4*B79/(3.14*E79*E79)</f>
        <v>15.0389242745931</v>
      </c>
      <c r="G79" s="2" t="n">
        <f aca="false">G78-B79</f>
        <v>36.9099999999999</v>
      </c>
      <c r="H79" s="3" t="n">
        <f aca="false">5-G79/10</f>
        <v>1.30900000000001</v>
      </c>
      <c r="I79" s="6" t="n">
        <f aca="false">(C79-D79*9.81*H79-D79*F79*F79/2)/100000</f>
        <v>-0.246009116684724</v>
      </c>
      <c r="J79" s="7" t="n">
        <f aca="false">J78</f>
        <v>5</v>
      </c>
      <c r="K79" s="3" t="n">
        <f aca="false">(C79+J79*D79*9.81-F79*F79*D79/2)/100000</f>
        <v>0.372903783315277</v>
      </c>
      <c r="L79" s="1" t="n">
        <f aca="false">5-H79</f>
        <v>3.69099999999999</v>
      </c>
      <c r="M79" s="0" t="n">
        <f aca="false">50-G79</f>
        <v>13.0900000000001</v>
      </c>
    </row>
    <row r="80" customFormat="false" ht="12.8" hidden="false" customHeight="false" outlineLevel="0" collapsed="false">
      <c r="A80" s="0" t="n">
        <v>78</v>
      </c>
      <c r="B80" s="1" t="n">
        <f aca="false">B79</f>
        <v>0.17</v>
      </c>
      <c r="C80" s="0" t="n">
        <f aca="false">C79</f>
        <v>101325</v>
      </c>
      <c r="D80" s="0" t="n">
        <v>1000</v>
      </c>
      <c r="E80" s="0" t="n">
        <f aca="false">E79</f>
        <v>0.12</v>
      </c>
      <c r="F80" s="2" t="n">
        <f aca="false">4*B80/(3.14*E80*E80)</f>
        <v>15.0389242745931</v>
      </c>
      <c r="G80" s="2" t="n">
        <f aca="false">G79-B80</f>
        <v>36.7399999999999</v>
      </c>
      <c r="H80" s="3" t="n">
        <f aca="false">5-G80/10</f>
        <v>1.32600000000001</v>
      </c>
      <c r="I80" s="6" t="n">
        <f aca="false">(C80-D80*9.81*H80-D80*F80*F80/2)/100000</f>
        <v>-0.247676816684724</v>
      </c>
      <c r="J80" s="7" t="n">
        <f aca="false">J79</f>
        <v>5</v>
      </c>
      <c r="K80" s="3" t="n">
        <f aca="false">(C80+J80*D80*9.81-F80*F80*D80/2)/100000</f>
        <v>0.372903783315277</v>
      </c>
      <c r="L80" s="1" t="n">
        <f aca="false">5-H80</f>
        <v>3.67399999999999</v>
      </c>
      <c r="M80" s="0" t="n">
        <f aca="false">50-G80</f>
        <v>13.2600000000001</v>
      </c>
    </row>
    <row r="81" customFormat="false" ht="12.8" hidden="false" customHeight="false" outlineLevel="0" collapsed="false">
      <c r="A81" s="0" t="n">
        <v>79</v>
      </c>
      <c r="B81" s="1" t="n">
        <f aca="false">B80</f>
        <v>0.17</v>
      </c>
      <c r="C81" s="0" t="n">
        <f aca="false">C80</f>
        <v>101325</v>
      </c>
      <c r="D81" s="0" t="n">
        <v>1000</v>
      </c>
      <c r="E81" s="0" t="n">
        <f aca="false">E80</f>
        <v>0.12</v>
      </c>
      <c r="F81" s="2" t="n">
        <f aca="false">4*B81/(3.14*E81*E81)</f>
        <v>15.0389242745931</v>
      </c>
      <c r="G81" s="2" t="n">
        <f aca="false">G80-B81</f>
        <v>36.5699999999999</v>
      </c>
      <c r="H81" s="3" t="n">
        <f aca="false">5-G81/10</f>
        <v>1.34300000000001</v>
      </c>
      <c r="I81" s="6" t="n">
        <f aca="false">(C81-D81*9.81*H81-D81*F81*F81/2)/100000</f>
        <v>-0.249344516684724</v>
      </c>
      <c r="J81" s="7" t="n">
        <f aca="false">J80</f>
        <v>5</v>
      </c>
      <c r="K81" s="3" t="n">
        <f aca="false">(C81+J81*D81*9.81-F81*F81*D81/2)/100000</f>
        <v>0.372903783315277</v>
      </c>
      <c r="L81" s="1" t="n">
        <f aca="false">5-H81</f>
        <v>3.65699999999999</v>
      </c>
      <c r="M81" s="0" t="n">
        <f aca="false">50-G81</f>
        <v>13.4300000000001</v>
      </c>
    </row>
    <row r="82" customFormat="false" ht="12.8" hidden="false" customHeight="false" outlineLevel="0" collapsed="false">
      <c r="A82" s="0" t="n">
        <v>80</v>
      </c>
      <c r="B82" s="1" t="n">
        <f aca="false">B81</f>
        <v>0.17</v>
      </c>
      <c r="C82" s="0" t="n">
        <f aca="false">C81</f>
        <v>101325</v>
      </c>
      <c r="D82" s="0" t="n">
        <v>1000</v>
      </c>
      <c r="E82" s="0" t="n">
        <f aca="false">E81</f>
        <v>0.12</v>
      </c>
      <c r="F82" s="2" t="n">
        <f aca="false">4*B82/(3.14*E82*E82)</f>
        <v>15.0389242745931</v>
      </c>
      <c r="G82" s="2" t="n">
        <f aca="false">G81-B82</f>
        <v>36.3999999999999</v>
      </c>
      <c r="H82" s="3" t="n">
        <f aca="false">5-G82/10</f>
        <v>1.36000000000001</v>
      </c>
      <c r="I82" s="6" t="n">
        <f aca="false">(C82-D82*9.81*H82-D82*F82*F82/2)/100000</f>
        <v>-0.251012216684724</v>
      </c>
      <c r="J82" s="7" t="n">
        <f aca="false">J81</f>
        <v>5</v>
      </c>
      <c r="K82" s="3" t="n">
        <f aca="false">(C82+J82*D82*9.81-F82*F82*D82/2)/100000</f>
        <v>0.372903783315277</v>
      </c>
      <c r="L82" s="1" t="n">
        <f aca="false">5-H82</f>
        <v>3.63999999999999</v>
      </c>
      <c r="M82" s="0" t="n">
        <f aca="false">50-G82</f>
        <v>13.6000000000001</v>
      </c>
    </row>
    <row r="83" customFormat="false" ht="12.8" hidden="false" customHeight="false" outlineLevel="0" collapsed="false">
      <c r="A83" s="0" t="n">
        <v>81</v>
      </c>
      <c r="B83" s="1" t="n">
        <f aca="false">B82</f>
        <v>0.17</v>
      </c>
      <c r="C83" s="0" t="n">
        <f aca="false">C82</f>
        <v>101325</v>
      </c>
      <c r="D83" s="0" t="n">
        <v>1000</v>
      </c>
      <c r="E83" s="0" t="n">
        <f aca="false">E82</f>
        <v>0.12</v>
      </c>
      <c r="F83" s="2" t="n">
        <f aca="false">4*B83/(3.14*E83*E83)</f>
        <v>15.0389242745931</v>
      </c>
      <c r="G83" s="2" t="n">
        <f aca="false">G82-B83</f>
        <v>36.2299999999999</v>
      </c>
      <c r="H83" s="3" t="n">
        <f aca="false">5-G83/10</f>
        <v>1.37700000000001</v>
      </c>
      <c r="I83" s="6" t="n">
        <f aca="false">(C83-D83*9.81*H83-D83*F83*F83/2)/100000</f>
        <v>-0.252679916684724</v>
      </c>
      <c r="J83" s="7" t="n">
        <f aca="false">J82</f>
        <v>5</v>
      </c>
      <c r="K83" s="3" t="n">
        <f aca="false">(C83+J83*D83*9.81-F83*F83*D83/2)/100000</f>
        <v>0.372903783315277</v>
      </c>
      <c r="L83" s="1" t="n">
        <f aca="false">5-H83</f>
        <v>3.62299999999999</v>
      </c>
      <c r="M83" s="0" t="n">
        <f aca="false">50-G83</f>
        <v>13.7700000000001</v>
      </c>
    </row>
    <row r="84" customFormat="false" ht="12.8" hidden="false" customHeight="false" outlineLevel="0" collapsed="false">
      <c r="A84" s="0" t="n">
        <v>82</v>
      </c>
      <c r="B84" s="1" t="n">
        <f aca="false">B83</f>
        <v>0.17</v>
      </c>
      <c r="C84" s="0" t="n">
        <f aca="false">C83</f>
        <v>101325</v>
      </c>
      <c r="D84" s="0" t="n">
        <v>1000</v>
      </c>
      <c r="E84" s="0" t="n">
        <f aca="false">E83</f>
        <v>0.12</v>
      </c>
      <c r="F84" s="2" t="n">
        <f aca="false">4*B84/(3.14*E84*E84)</f>
        <v>15.0389242745931</v>
      </c>
      <c r="G84" s="2" t="n">
        <f aca="false">G83-B84</f>
        <v>36.0599999999999</v>
      </c>
      <c r="H84" s="3" t="n">
        <f aca="false">5-G84/10</f>
        <v>1.39400000000001</v>
      </c>
      <c r="I84" s="6" t="n">
        <f aca="false">(C84-D84*9.81*H84-D84*F84*F84/2)/100000</f>
        <v>-0.254347616684724</v>
      </c>
      <c r="J84" s="7" t="n">
        <f aca="false">J83</f>
        <v>5</v>
      </c>
      <c r="K84" s="3" t="n">
        <f aca="false">(C84+J84*D84*9.81-F84*F84*D84/2)/100000</f>
        <v>0.372903783315277</v>
      </c>
      <c r="L84" s="1" t="n">
        <f aca="false">5-H84</f>
        <v>3.60599999999999</v>
      </c>
      <c r="M84" s="0" t="n">
        <f aca="false">50-G84</f>
        <v>13.9400000000001</v>
      </c>
    </row>
    <row r="85" customFormat="false" ht="12.8" hidden="false" customHeight="false" outlineLevel="0" collapsed="false">
      <c r="A85" s="0" t="n">
        <v>83</v>
      </c>
      <c r="B85" s="1" t="n">
        <f aca="false">B84</f>
        <v>0.17</v>
      </c>
      <c r="C85" s="0" t="n">
        <f aca="false">C84</f>
        <v>101325</v>
      </c>
      <c r="D85" s="0" t="n">
        <v>1000</v>
      </c>
      <c r="E85" s="0" t="n">
        <f aca="false">E84</f>
        <v>0.12</v>
      </c>
      <c r="F85" s="2" t="n">
        <f aca="false">4*B85/(3.14*E85*E85)</f>
        <v>15.0389242745931</v>
      </c>
      <c r="G85" s="2" t="n">
        <f aca="false">G84-B85</f>
        <v>35.8899999999999</v>
      </c>
      <c r="H85" s="3" t="n">
        <f aca="false">5-G85/10</f>
        <v>1.41100000000001</v>
      </c>
      <c r="I85" s="6" t="n">
        <f aca="false">(C85-D85*9.81*H85-D85*F85*F85/2)/100000</f>
        <v>-0.256015316684724</v>
      </c>
      <c r="J85" s="7" t="n">
        <f aca="false">J84</f>
        <v>5</v>
      </c>
      <c r="K85" s="3" t="n">
        <f aca="false">(C85+J85*D85*9.81-F85*F85*D85/2)/100000</f>
        <v>0.372903783315277</v>
      </c>
      <c r="L85" s="1" t="n">
        <f aca="false">5-H85</f>
        <v>3.58899999999999</v>
      </c>
      <c r="M85" s="0" t="n">
        <f aca="false">50-G85</f>
        <v>14.1100000000001</v>
      </c>
    </row>
    <row r="86" customFormat="false" ht="12.8" hidden="false" customHeight="false" outlineLevel="0" collapsed="false">
      <c r="A86" s="0" t="n">
        <v>84</v>
      </c>
      <c r="B86" s="1" t="n">
        <f aca="false">B85</f>
        <v>0.17</v>
      </c>
      <c r="C86" s="0" t="n">
        <f aca="false">C85</f>
        <v>101325</v>
      </c>
      <c r="D86" s="0" t="n">
        <v>1000</v>
      </c>
      <c r="E86" s="0" t="n">
        <f aca="false">E85</f>
        <v>0.12</v>
      </c>
      <c r="F86" s="2" t="n">
        <f aca="false">4*B86/(3.14*E86*E86)</f>
        <v>15.0389242745931</v>
      </c>
      <c r="G86" s="2" t="n">
        <f aca="false">G85-B86</f>
        <v>35.7199999999999</v>
      </c>
      <c r="H86" s="3" t="n">
        <f aca="false">5-G86/10</f>
        <v>1.42800000000001</v>
      </c>
      <c r="I86" s="6" t="n">
        <f aca="false">(C86-D86*9.81*H86-D86*F86*F86/2)/100000</f>
        <v>-0.257683016684724</v>
      </c>
      <c r="J86" s="7" t="n">
        <f aca="false">J85</f>
        <v>5</v>
      </c>
      <c r="K86" s="3" t="n">
        <f aca="false">(C86+J86*D86*9.81-F86*F86*D86/2)/100000</f>
        <v>0.372903783315277</v>
      </c>
      <c r="L86" s="1" t="n">
        <f aca="false">5-H86</f>
        <v>3.57199999999999</v>
      </c>
      <c r="M86" s="0" t="n">
        <f aca="false">50-G86</f>
        <v>14.2800000000001</v>
      </c>
    </row>
    <row r="87" customFormat="false" ht="12.8" hidden="false" customHeight="false" outlineLevel="0" collapsed="false">
      <c r="A87" s="0" t="n">
        <v>85</v>
      </c>
      <c r="B87" s="1" t="n">
        <f aca="false">B86</f>
        <v>0.17</v>
      </c>
      <c r="C87" s="0" t="n">
        <f aca="false">C86</f>
        <v>101325</v>
      </c>
      <c r="D87" s="0" t="n">
        <v>1000</v>
      </c>
      <c r="E87" s="0" t="n">
        <f aca="false">E86</f>
        <v>0.12</v>
      </c>
      <c r="F87" s="2" t="n">
        <f aca="false">4*B87/(3.14*E87*E87)</f>
        <v>15.0389242745931</v>
      </c>
      <c r="G87" s="2" t="n">
        <f aca="false">G86-B87</f>
        <v>35.5499999999999</v>
      </c>
      <c r="H87" s="3" t="n">
        <f aca="false">5-G87/10</f>
        <v>1.44500000000001</v>
      </c>
      <c r="I87" s="6" t="n">
        <f aca="false">(C87-D87*9.81*H87-D87*F87*F87/2)/100000</f>
        <v>-0.259350716684724</v>
      </c>
      <c r="J87" s="7" t="n">
        <f aca="false">J86</f>
        <v>5</v>
      </c>
      <c r="K87" s="3" t="n">
        <f aca="false">(C87+J87*D87*9.81-F87*F87*D87/2)/100000</f>
        <v>0.372903783315277</v>
      </c>
      <c r="L87" s="1" t="n">
        <f aca="false">5-H87</f>
        <v>3.55499999999999</v>
      </c>
      <c r="M87" s="0" t="n">
        <f aca="false">50-G87</f>
        <v>14.4500000000001</v>
      </c>
    </row>
    <row r="88" customFormat="false" ht="12.8" hidden="false" customHeight="false" outlineLevel="0" collapsed="false">
      <c r="A88" s="0" t="n">
        <v>86</v>
      </c>
      <c r="B88" s="1" t="n">
        <f aca="false">B87</f>
        <v>0.17</v>
      </c>
      <c r="C88" s="0" t="n">
        <f aca="false">C87</f>
        <v>101325</v>
      </c>
      <c r="D88" s="0" t="n">
        <v>1000</v>
      </c>
      <c r="E88" s="0" t="n">
        <f aca="false">E87</f>
        <v>0.12</v>
      </c>
      <c r="F88" s="2" t="n">
        <f aca="false">4*B88/(3.14*E88*E88)</f>
        <v>15.0389242745931</v>
      </c>
      <c r="G88" s="2" t="n">
        <f aca="false">G87-B88</f>
        <v>35.3799999999999</v>
      </c>
      <c r="H88" s="3" t="n">
        <f aca="false">5-G88/10</f>
        <v>1.46200000000001</v>
      </c>
      <c r="I88" s="6" t="n">
        <f aca="false">(C88-D88*9.81*H88-D88*F88*F88/2)/100000</f>
        <v>-0.261018416684724</v>
      </c>
      <c r="J88" s="7" t="n">
        <f aca="false">J87</f>
        <v>5</v>
      </c>
      <c r="K88" s="3" t="n">
        <f aca="false">(C88+J88*D88*9.81-F88*F88*D88/2)/100000</f>
        <v>0.372903783315277</v>
      </c>
      <c r="L88" s="1" t="n">
        <f aca="false">5-H88</f>
        <v>3.53799999999999</v>
      </c>
      <c r="M88" s="0" t="n">
        <f aca="false">50-G88</f>
        <v>14.6200000000001</v>
      </c>
    </row>
    <row r="89" customFormat="false" ht="12.8" hidden="false" customHeight="false" outlineLevel="0" collapsed="false">
      <c r="A89" s="0" t="n">
        <v>87</v>
      </c>
      <c r="B89" s="1" t="n">
        <f aca="false">B88</f>
        <v>0.17</v>
      </c>
      <c r="C89" s="0" t="n">
        <f aca="false">C88</f>
        <v>101325</v>
      </c>
      <c r="D89" s="0" t="n">
        <v>1000</v>
      </c>
      <c r="E89" s="0" t="n">
        <f aca="false">E88</f>
        <v>0.12</v>
      </c>
      <c r="F89" s="2" t="n">
        <f aca="false">4*B89/(3.14*E89*E89)</f>
        <v>15.0389242745931</v>
      </c>
      <c r="G89" s="2" t="n">
        <f aca="false">G88-B89</f>
        <v>35.2099999999999</v>
      </c>
      <c r="H89" s="3" t="n">
        <f aca="false">5-G89/10</f>
        <v>1.47900000000001</v>
      </c>
      <c r="I89" s="6" t="n">
        <f aca="false">(C89-D89*9.81*H89-D89*F89*F89/2)/100000</f>
        <v>-0.262686116684724</v>
      </c>
      <c r="J89" s="7" t="n">
        <f aca="false">J88</f>
        <v>5</v>
      </c>
      <c r="K89" s="3" t="n">
        <f aca="false">(C89+J89*D89*9.81-F89*F89*D89/2)/100000</f>
        <v>0.372903783315277</v>
      </c>
      <c r="L89" s="1" t="n">
        <f aca="false">5-H89</f>
        <v>3.52099999999999</v>
      </c>
      <c r="M89" s="0" t="n">
        <f aca="false">50-G89</f>
        <v>14.7900000000001</v>
      </c>
    </row>
    <row r="90" customFormat="false" ht="12.8" hidden="false" customHeight="false" outlineLevel="0" collapsed="false">
      <c r="A90" s="0" t="n">
        <v>88</v>
      </c>
      <c r="B90" s="1" t="n">
        <f aca="false">B89</f>
        <v>0.17</v>
      </c>
      <c r="C90" s="0" t="n">
        <f aca="false">C89</f>
        <v>101325</v>
      </c>
      <c r="D90" s="0" t="n">
        <v>1000</v>
      </c>
      <c r="E90" s="0" t="n">
        <f aca="false">E89</f>
        <v>0.12</v>
      </c>
      <c r="F90" s="2" t="n">
        <f aca="false">4*B90/(3.14*E90*E90)</f>
        <v>15.0389242745931</v>
      </c>
      <c r="G90" s="2" t="n">
        <f aca="false">G89-B90</f>
        <v>35.0399999999998</v>
      </c>
      <c r="H90" s="3" t="n">
        <f aca="false">5-G90/10</f>
        <v>1.49600000000002</v>
      </c>
      <c r="I90" s="6" t="n">
        <f aca="false">(C90-D90*9.81*H90-D90*F90*F90/2)/100000</f>
        <v>-0.264353816684724</v>
      </c>
      <c r="J90" s="7" t="n">
        <f aca="false">J89</f>
        <v>5</v>
      </c>
      <c r="K90" s="3" t="n">
        <f aca="false">(C90+J90*D90*9.81-F90*F90*D90/2)/100000</f>
        <v>0.372903783315277</v>
      </c>
      <c r="L90" s="1" t="n">
        <f aca="false">5-H90</f>
        <v>3.50399999999998</v>
      </c>
      <c r="M90" s="0" t="n">
        <f aca="false">50-G90</f>
        <v>14.9600000000002</v>
      </c>
    </row>
    <row r="91" customFormat="false" ht="12.8" hidden="false" customHeight="false" outlineLevel="0" collapsed="false">
      <c r="A91" s="0" t="n">
        <v>89</v>
      </c>
      <c r="B91" s="1" t="n">
        <f aca="false">B90</f>
        <v>0.17</v>
      </c>
      <c r="C91" s="0" t="n">
        <f aca="false">C90</f>
        <v>101325</v>
      </c>
      <c r="D91" s="0" t="n">
        <v>1000</v>
      </c>
      <c r="E91" s="0" t="n">
        <f aca="false">E90</f>
        <v>0.12</v>
      </c>
      <c r="F91" s="2" t="n">
        <f aca="false">4*B91/(3.14*E91*E91)</f>
        <v>15.0389242745931</v>
      </c>
      <c r="G91" s="2" t="n">
        <f aca="false">G90-B91</f>
        <v>34.8699999999998</v>
      </c>
      <c r="H91" s="3" t="n">
        <f aca="false">5-G91/10</f>
        <v>1.51300000000002</v>
      </c>
      <c r="I91" s="6" t="n">
        <f aca="false">(C91-D91*9.81*H91-D91*F91*F91/2)/100000</f>
        <v>-0.266021516684724</v>
      </c>
      <c r="J91" s="7" t="n">
        <f aca="false">J90</f>
        <v>5</v>
      </c>
      <c r="K91" s="3" t="n">
        <f aca="false">(C91+J91*D91*9.81-F91*F91*D91/2)/100000</f>
        <v>0.372903783315277</v>
      </c>
      <c r="L91" s="1" t="n">
        <f aca="false">5-H91</f>
        <v>3.48699999999998</v>
      </c>
      <c r="M91" s="0" t="n">
        <f aca="false">50-G91</f>
        <v>15.1300000000002</v>
      </c>
    </row>
    <row r="92" customFormat="false" ht="12.8" hidden="false" customHeight="false" outlineLevel="0" collapsed="false">
      <c r="A92" s="0" t="n">
        <v>90</v>
      </c>
      <c r="B92" s="1" t="n">
        <f aca="false">B91</f>
        <v>0.17</v>
      </c>
      <c r="C92" s="0" t="n">
        <f aca="false">C91</f>
        <v>101325</v>
      </c>
      <c r="D92" s="0" t="n">
        <v>1000</v>
      </c>
      <c r="E92" s="0" t="n">
        <f aca="false">E91</f>
        <v>0.12</v>
      </c>
      <c r="F92" s="2" t="n">
        <f aca="false">4*B92/(3.14*E92*E92)</f>
        <v>15.0389242745931</v>
      </c>
      <c r="G92" s="2" t="n">
        <f aca="false">G91-B92</f>
        <v>34.6999999999998</v>
      </c>
      <c r="H92" s="3" t="n">
        <f aca="false">5-G92/10</f>
        <v>1.53000000000002</v>
      </c>
      <c r="I92" s="6" t="n">
        <f aca="false">(C92-D92*9.81*H92-D92*F92*F92/2)/100000</f>
        <v>-0.267689216684724</v>
      </c>
      <c r="J92" s="7" t="n">
        <f aca="false">J91</f>
        <v>5</v>
      </c>
      <c r="K92" s="3" t="n">
        <f aca="false">(C92+J92*D92*9.81-F92*F92*D92/2)/100000</f>
        <v>0.372903783315277</v>
      </c>
      <c r="L92" s="1" t="n">
        <f aca="false">5-H92</f>
        <v>3.46999999999998</v>
      </c>
      <c r="M92" s="0" t="n">
        <f aca="false">50-G92</f>
        <v>15.3000000000002</v>
      </c>
    </row>
    <row r="93" customFormat="false" ht="12.8" hidden="false" customHeight="false" outlineLevel="0" collapsed="false">
      <c r="A93" s="0" t="n">
        <v>91</v>
      </c>
      <c r="B93" s="1" t="n">
        <f aca="false">B92</f>
        <v>0.17</v>
      </c>
      <c r="C93" s="0" t="n">
        <f aca="false">C92</f>
        <v>101325</v>
      </c>
      <c r="D93" s="0" t="n">
        <v>1000</v>
      </c>
      <c r="E93" s="0" t="n">
        <f aca="false">E92</f>
        <v>0.12</v>
      </c>
      <c r="F93" s="2" t="n">
        <f aca="false">4*B93/(3.14*E93*E93)</f>
        <v>15.0389242745931</v>
      </c>
      <c r="G93" s="2" t="n">
        <f aca="false">G92-B93</f>
        <v>34.5299999999998</v>
      </c>
      <c r="H93" s="3" t="n">
        <f aca="false">5-G93/10</f>
        <v>1.54700000000002</v>
      </c>
      <c r="I93" s="6" t="n">
        <f aca="false">(C93-D93*9.81*H93-D93*F93*F93/2)/100000</f>
        <v>-0.269356916684724</v>
      </c>
      <c r="J93" s="7" t="n">
        <f aca="false">J92</f>
        <v>5</v>
      </c>
      <c r="K93" s="3" t="n">
        <f aca="false">(C93+J93*D93*9.81-F93*F93*D93/2)/100000</f>
        <v>0.372903783315277</v>
      </c>
      <c r="L93" s="1" t="n">
        <f aca="false">5-H93</f>
        <v>3.45299999999998</v>
      </c>
      <c r="M93" s="0" t="n">
        <f aca="false">50-G93</f>
        <v>15.4700000000002</v>
      </c>
    </row>
    <row r="94" customFormat="false" ht="12.8" hidden="false" customHeight="false" outlineLevel="0" collapsed="false">
      <c r="A94" s="0" t="n">
        <v>92</v>
      </c>
      <c r="B94" s="1" t="n">
        <f aca="false">B93</f>
        <v>0.17</v>
      </c>
      <c r="C94" s="0" t="n">
        <f aca="false">C93</f>
        <v>101325</v>
      </c>
      <c r="D94" s="0" t="n">
        <v>1000</v>
      </c>
      <c r="E94" s="0" t="n">
        <f aca="false">E93</f>
        <v>0.12</v>
      </c>
      <c r="F94" s="2" t="n">
        <f aca="false">4*B94/(3.14*E94*E94)</f>
        <v>15.0389242745931</v>
      </c>
      <c r="G94" s="2" t="n">
        <f aca="false">G93-B94</f>
        <v>34.3599999999998</v>
      </c>
      <c r="H94" s="3" t="n">
        <f aca="false">5-G94/10</f>
        <v>1.56400000000002</v>
      </c>
      <c r="I94" s="6" t="n">
        <f aca="false">(C94-D94*9.81*H94-D94*F94*F94/2)/100000</f>
        <v>-0.271024616684724</v>
      </c>
      <c r="J94" s="7" t="n">
        <f aca="false">J93</f>
        <v>5</v>
      </c>
      <c r="K94" s="3" t="n">
        <f aca="false">(C94+J94*D94*9.81-F94*F94*D94/2)/100000</f>
        <v>0.372903783315277</v>
      </c>
      <c r="L94" s="1" t="n">
        <f aca="false">5-H94</f>
        <v>3.43599999999998</v>
      </c>
      <c r="M94" s="0" t="n">
        <f aca="false">50-G94</f>
        <v>15.6400000000002</v>
      </c>
    </row>
    <row r="95" customFormat="false" ht="12.8" hidden="false" customHeight="false" outlineLevel="0" collapsed="false">
      <c r="A95" s="0" t="n">
        <v>93</v>
      </c>
      <c r="B95" s="1" t="n">
        <f aca="false">B94</f>
        <v>0.17</v>
      </c>
      <c r="C95" s="0" t="n">
        <f aca="false">C94</f>
        <v>101325</v>
      </c>
      <c r="D95" s="0" t="n">
        <v>1000</v>
      </c>
      <c r="E95" s="0" t="n">
        <f aca="false">E94</f>
        <v>0.12</v>
      </c>
      <c r="F95" s="2" t="n">
        <f aca="false">4*B95/(3.14*E95*E95)</f>
        <v>15.0389242745931</v>
      </c>
      <c r="G95" s="2" t="n">
        <f aca="false">G94-B95</f>
        <v>34.1899999999998</v>
      </c>
      <c r="H95" s="3" t="n">
        <f aca="false">5-G95/10</f>
        <v>1.58100000000002</v>
      </c>
      <c r="I95" s="6" t="n">
        <f aca="false">(C95-D95*9.81*H95-D95*F95*F95/2)/100000</f>
        <v>-0.272692316684724</v>
      </c>
      <c r="J95" s="7" t="n">
        <f aca="false">J94</f>
        <v>5</v>
      </c>
      <c r="K95" s="3" t="n">
        <f aca="false">(C95+J95*D95*9.81-F95*F95*D95/2)/100000</f>
        <v>0.372903783315277</v>
      </c>
      <c r="L95" s="1" t="n">
        <f aca="false">5-H95</f>
        <v>3.41899999999998</v>
      </c>
      <c r="M95" s="0" t="n">
        <f aca="false">50-G95</f>
        <v>15.8100000000002</v>
      </c>
    </row>
    <row r="96" customFormat="false" ht="12.8" hidden="false" customHeight="false" outlineLevel="0" collapsed="false">
      <c r="A96" s="0" t="n">
        <v>94</v>
      </c>
      <c r="B96" s="1" t="n">
        <f aca="false">B95</f>
        <v>0.17</v>
      </c>
      <c r="C96" s="0" t="n">
        <f aca="false">C95</f>
        <v>101325</v>
      </c>
      <c r="D96" s="0" t="n">
        <v>1000</v>
      </c>
      <c r="E96" s="0" t="n">
        <f aca="false">E95</f>
        <v>0.12</v>
      </c>
      <c r="F96" s="2" t="n">
        <f aca="false">4*B96/(3.14*E96*E96)</f>
        <v>15.0389242745931</v>
      </c>
      <c r="G96" s="2" t="n">
        <f aca="false">G95-B96</f>
        <v>34.0199999999998</v>
      </c>
      <c r="H96" s="3" t="n">
        <f aca="false">5-G96/10</f>
        <v>1.59800000000002</v>
      </c>
      <c r="I96" s="6" t="n">
        <f aca="false">(C96-D96*9.81*H96-D96*F96*F96/2)/100000</f>
        <v>-0.274360016684724</v>
      </c>
      <c r="J96" s="7" t="n">
        <f aca="false">J95</f>
        <v>5</v>
      </c>
      <c r="K96" s="3" t="n">
        <f aca="false">(C96+J96*D96*9.81-F96*F96*D96/2)/100000</f>
        <v>0.372903783315277</v>
      </c>
      <c r="L96" s="1" t="n">
        <f aca="false">5-H96</f>
        <v>3.40199999999998</v>
      </c>
      <c r="M96" s="0" t="n">
        <f aca="false">50-G96</f>
        <v>15.9800000000002</v>
      </c>
    </row>
    <row r="97" customFormat="false" ht="12.8" hidden="false" customHeight="false" outlineLevel="0" collapsed="false">
      <c r="A97" s="0" t="n">
        <v>95</v>
      </c>
      <c r="B97" s="1" t="n">
        <f aca="false">B96</f>
        <v>0.17</v>
      </c>
      <c r="C97" s="0" t="n">
        <f aca="false">C96</f>
        <v>101325</v>
      </c>
      <c r="D97" s="0" t="n">
        <v>1000</v>
      </c>
      <c r="E97" s="0" t="n">
        <f aca="false">E96</f>
        <v>0.12</v>
      </c>
      <c r="F97" s="2" t="n">
        <f aca="false">4*B97/(3.14*E97*E97)</f>
        <v>15.0389242745931</v>
      </c>
      <c r="G97" s="2" t="n">
        <f aca="false">G96-B97</f>
        <v>33.8499999999998</v>
      </c>
      <c r="H97" s="3" t="n">
        <f aca="false">5-G97/10</f>
        <v>1.61500000000002</v>
      </c>
      <c r="I97" s="6" t="n">
        <f aca="false">(C97-D97*9.81*H97-D97*F97*F97/2)/100000</f>
        <v>-0.276027716684724</v>
      </c>
      <c r="J97" s="7" t="n">
        <f aca="false">J96</f>
        <v>5</v>
      </c>
      <c r="K97" s="3" t="n">
        <f aca="false">(C97+J97*D97*9.81-F97*F97*D97/2)/100000</f>
        <v>0.372903783315277</v>
      </c>
      <c r="L97" s="1" t="n">
        <f aca="false">5-H97</f>
        <v>3.38499999999998</v>
      </c>
      <c r="M97" s="0" t="n">
        <f aca="false">50-G97</f>
        <v>16.1500000000002</v>
      </c>
    </row>
    <row r="98" customFormat="false" ht="12.8" hidden="false" customHeight="false" outlineLevel="0" collapsed="false">
      <c r="A98" s="0" t="n">
        <v>96</v>
      </c>
      <c r="B98" s="1" t="n">
        <f aca="false">B97</f>
        <v>0.17</v>
      </c>
      <c r="C98" s="0" t="n">
        <f aca="false">C97</f>
        <v>101325</v>
      </c>
      <c r="D98" s="0" t="n">
        <v>1000</v>
      </c>
      <c r="E98" s="0" t="n">
        <f aca="false">E97</f>
        <v>0.12</v>
      </c>
      <c r="F98" s="2" t="n">
        <f aca="false">4*B98/(3.14*E98*E98)</f>
        <v>15.0389242745931</v>
      </c>
      <c r="G98" s="2" t="n">
        <f aca="false">G97-B98</f>
        <v>33.6799999999998</v>
      </c>
      <c r="H98" s="3" t="n">
        <f aca="false">5-G98/10</f>
        <v>1.63200000000002</v>
      </c>
      <c r="I98" s="6" t="n">
        <f aca="false">(C98-D98*9.81*H98-D98*F98*F98/2)/100000</f>
        <v>-0.277695416684724</v>
      </c>
      <c r="J98" s="7" t="n">
        <f aca="false">J97</f>
        <v>5</v>
      </c>
      <c r="K98" s="3" t="n">
        <f aca="false">(C98+J98*D98*9.81-F98*F98*D98/2)/100000</f>
        <v>0.372903783315277</v>
      </c>
      <c r="L98" s="1" t="n">
        <f aca="false">5-H98</f>
        <v>3.36799999999998</v>
      </c>
      <c r="M98" s="0" t="n">
        <f aca="false">50-G98</f>
        <v>16.3200000000002</v>
      </c>
    </row>
    <row r="99" customFormat="false" ht="12.8" hidden="false" customHeight="false" outlineLevel="0" collapsed="false">
      <c r="A99" s="0" t="n">
        <v>97</v>
      </c>
      <c r="B99" s="1" t="n">
        <f aca="false">B98</f>
        <v>0.17</v>
      </c>
      <c r="C99" s="0" t="n">
        <f aca="false">C98</f>
        <v>101325</v>
      </c>
      <c r="D99" s="0" t="n">
        <v>1000</v>
      </c>
      <c r="E99" s="0" t="n">
        <f aca="false">E98</f>
        <v>0.12</v>
      </c>
      <c r="F99" s="2" t="n">
        <f aca="false">4*B99/(3.14*E99*E99)</f>
        <v>15.0389242745931</v>
      </c>
      <c r="G99" s="2" t="n">
        <f aca="false">G98-B99</f>
        <v>33.5099999999998</v>
      </c>
      <c r="H99" s="3" t="n">
        <f aca="false">5-G99/10</f>
        <v>1.64900000000002</v>
      </c>
      <c r="I99" s="6" t="n">
        <f aca="false">(C99-D99*9.81*H99-D99*F99*F99/2)/100000</f>
        <v>-0.279363116684724</v>
      </c>
      <c r="J99" s="7" t="n">
        <f aca="false">J98</f>
        <v>5</v>
      </c>
      <c r="K99" s="3" t="n">
        <f aca="false">(C99+J99*D99*9.81-F99*F99*D99/2)/100000</f>
        <v>0.372903783315277</v>
      </c>
      <c r="L99" s="1" t="n">
        <f aca="false">5-H99</f>
        <v>3.35099999999998</v>
      </c>
      <c r="M99" s="0" t="n">
        <f aca="false">50-G99</f>
        <v>16.4900000000002</v>
      </c>
    </row>
    <row r="100" customFormat="false" ht="12.8" hidden="false" customHeight="false" outlineLevel="0" collapsed="false">
      <c r="A100" s="0" t="n">
        <v>98</v>
      </c>
      <c r="B100" s="1" t="n">
        <f aca="false">B99</f>
        <v>0.17</v>
      </c>
      <c r="C100" s="0" t="n">
        <f aca="false">C99</f>
        <v>101325</v>
      </c>
      <c r="D100" s="0" t="n">
        <v>1000</v>
      </c>
      <c r="E100" s="0" t="n">
        <f aca="false">E99</f>
        <v>0.12</v>
      </c>
      <c r="F100" s="2" t="n">
        <f aca="false">4*B100/(3.14*E100*E100)</f>
        <v>15.0389242745931</v>
      </c>
      <c r="G100" s="2" t="n">
        <f aca="false">G99-B100</f>
        <v>33.3399999999998</v>
      </c>
      <c r="H100" s="3" t="n">
        <f aca="false">5-G100/10</f>
        <v>1.66600000000002</v>
      </c>
      <c r="I100" s="6" t="n">
        <f aca="false">(C100-D100*9.81*H100-D100*F100*F100/2)/100000</f>
        <v>-0.281030816684725</v>
      </c>
      <c r="J100" s="7" t="n">
        <f aca="false">J99</f>
        <v>5</v>
      </c>
      <c r="K100" s="3" t="n">
        <f aca="false">(C100+J100*D100*9.81-F100*F100*D100/2)/100000</f>
        <v>0.372903783315277</v>
      </c>
      <c r="L100" s="1" t="n">
        <f aca="false">5-H100</f>
        <v>3.33399999999998</v>
      </c>
      <c r="M100" s="0" t="n">
        <f aca="false">50-G100</f>
        <v>16.6600000000002</v>
      </c>
    </row>
    <row r="101" customFormat="false" ht="12.8" hidden="false" customHeight="false" outlineLevel="0" collapsed="false">
      <c r="A101" s="0" t="n">
        <v>99</v>
      </c>
      <c r="B101" s="1" t="n">
        <f aca="false">B100</f>
        <v>0.17</v>
      </c>
      <c r="C101" s="0" t="n">
        <f aca="false">C100</f>
        <v>101325</v>
      </c>
      <c r="D101" s="0" t="n">
        <v>1000</v>
      </c>
      <c r="E101" s="0" t="n">
        <f aca="false">E100</f>
        <v>0.12</v>
      </c>
      <c r="F101" s="2" t="n">
        <f aca="false">4*B101/(3.14*E101*E101)</f>
        <v>15.0389242745931</v>
      </c>
      <c r="G101" s="2" t="n">
        <f aca="false">G100-B101</f>
        <v>33.1699999999998</v>
      </c>
      <c r="H101" s="3" t="n">
        <f aca="false">5-G101/10</f>
        <v>1.68300000000002</v>
      </c>
      <c r="I101" s="6" t="n">
        <f aca="false">(C101-D101*9.81*H101-D101*F101*F101/2)/100000</f>
        <v>-0.282698516684724</v>
      </c>
      <c r="J101" s="7" t="n">
        <f aca="false">J100</f>
        <v>5</v>
      </c>
      <c r="K101" s="3" t="n">
        <f aca="false">(C101+J101*D101*9.81-F101*F101*D101/2)/100000</f>
        <v>0.372903783315277</v>
      </c>
      <c r="L101" s="1" t="n">
        <f aca="false">5-H101</f>
        <v>3.31699999999998</v>
      </c>
      <c r="M101" s="0" t="n">
        <f aca="false">50-G101</f>
        <v>16.8300000000002</v>
      </c>
    </row>
    <row r="102" customFormat="false" ht="12.8" hidden="false" customHeight="false" outlineLevel="0" collapsed="false">
      <c r="A102" s="0" t="n">
        <v>100</v>
      </c>
      <c r="B102" s="1" t="n">
        <f aca="false">B101</f>
        <v>0.17</v>
      </c>
      <c r="C102" s="0" t="n">
        <f aca="false">C101</f>
        <v>101325</v>
      </c>
      <c r="D102" s="0" t="n">
        <v>1000</v>
      </c>
      <c r="E102" s="0" t="n">
        <f aca="false">E101</f>
        <v>0.12</v>
      </c>
      <c r="F102" s="2" t="n">
        <f aca="false">4*B102/(3.14*E102*E102)</f>
        <v>15.0389242745931</v>
      </c>
      <c r="G102" s="2" t="n">
        <f aca="false">G101-B102</f>
        <v>32.9999999999998</v>
      </c>
      <c r="H102" s="3" t="n">
        <f aca="false">5-G102/10</f>
        <v>1.70000000000002</v>
      </c>
      <c r="I102" s="6" t="n">
        <f aca="false">(C102-D102*9.81*H102-D102*F102*F102/2)/100000</f>
        <v>-0.284366216684725</v>
      </c>
      <c r="J102" s="7" t="n">
        <f aca="false">J101</f>
        <v>5</v>
      </c>
      <c r="K102" s="3" t="n">
        <f aca="false">(C102+J102*D102*9.81-F102*F102*D102/2)/100000</f>
        <v>0.372903783315277</v>
      </c>
      <c r="L102" s="1" t="n">
        <f aca="false">5-H102</f>
        <v>3.29999999999998</v>
      </c>
      <c r="M102" s="0" t="n">
        <f aca="false">50-G102</f>
        <v>17.0000000000002</v>
      </c>
    </row>
    <row r="103" customFormat="false" ht="12.8" hidden="false" customHeight="false" outlineLevel="0" collapsed="false">
      <c r="A103" s="0" t="n">
        <v>101</v>
      </c>
      <c r="B103" s="1" t="n">
        <f aca="false">B102</f>
        <v>0.17</v>
      </c>
      <c r="C103" s="0" t="n">
        <f aca="false">C102</f>
        <v>101325</v>
      </c>
      <c r="D103" s="0" t="n">
        <v>1000</v>
      </c>
      <c r="E103" s="0" t="n">
        <f aca="false">E102</f>
        <v>0.12</v>
      </c>
      <c r="F103" s="2" t="n">
        <f aca="false">4*B103/(3.14*E103*E103)</f>
        <v>15.0389242745931</v>
      </c>
      <c r="G103" s="2" t="n">
        <f aca="false">G102-B103</f>
        <v>32.8299999999998</v>
      </c>
      <c r="H103" s="3" t="n">
        <f aca="false">5-G103/10</f>
        <v>1.71700000000002</v>
      </c>
      <c r="I103" s="6" t="n">
        <f aca="false">(C103-D103*9.81*H103-D103*F103*F103/2)/100000</f>
        <v>-0.286033916684725</v>
      </c>
      <c r="J103" s="7" t="n">
        <f aca="false">J102</f>
        <v>5</v>
      </c>
      <c r="K103" s="3" t="n">
        <f aca="false">(C103+J103*D103*9.81-F103*F103*D103/2)/100000</f>
        <v>0.372903783315277</v>
      </c>
      <c r="L103" s="1" t="n">
        <f aca="false">5-H103</f>
        <v>3.28299999999998</v>
      </c>
      <c r="M103" s="0" t="n">
        <f aca="false">50-G103</f>
        <v>17.1700000000002</v>
      </c>
    </row>
    <row r="104" customFormat="false" ht="12.8" hidden="false" customHeight="false" outlineLevel="0" collapsed="false">
      <c r="A104" s="0" t="n">
        <v>102</v>
      </c>
      <c r="B104" s="1" t="n">
        <f aca="false">B103</f>
        <v>0.17</v>
      </c>
      <c r="C104" s="0" t="n">
        <f aca="false">C103</f>
        <v>101325</v>
      </c>
      <c r="D104" s="0" t="n">
        <v>1000</v>
      </c>
      <c r="E104" s="0" t="n">
        <f aca="false">E103</f>
        <v>0.12</v>
      </c>
      <c r="F104" s="2" t="n">
        <f aca="false">4*B104/(3.14*E104*E104)</f>
        <v>15.0389242745931</v>
      </c>
      <c r="G104" s="2" t="n">
        <f aca="false">G103-B104</f>
        <v>32.6599999999998</v>
      </c>
      <c r="H104" s="3" t="n">
        <f aca="false">5-G104/10</f>
        <v>1.73400000000002</v>
      </c>
      <c r="I104" s="6" t="n">
        <f aca="false">(C104-D104*9.81*H104-D104*F104*F104/2)/100000</f>
        <v>-0.287701616684725</v>
      </c>
      <c r="J104" s="7" t="n">
        <f aca="false">J103</f>
        <v>5</v>
      </c>
      <c r="K104" s="3" t="n">
        <f aca="false">(C104+J104*D104*9.81-F104*F104*D104/2)/100000</f>
        <v>0.372903783315277</v>
      </c>
      <c r="L104" s="1" t="n">
        <f aca="false">5-H104</f>
        <v>3.26599999999998</v>
      </c>
      <c r="M104" s="0" t="n">
        <f aca="false">50-G104</f>
        <v>17.3400000000002</v>
      </c>
    </row>
    <row r="105" customFormat="false" ht="12.8" hidden="false" customHeight="false" outlineLevel="0" collapsed="false">
      <c r="A105" s="0" t="n">
        <v>103</v>
      </c>
      <c r="B105" s="1" t="n">
        <f aca="false">B104</f>
        <v>0.17</v>
      </c>
      <c r="C105" s="0" t="n">
        <f aca="false">C104</f>
        <v>101325</v>
      </c>
      <c r="D105" s="0" t="n">
        <v>1000</v>
      </c>
      <c r="E105" s="0" t="n">
        <f aca="false">E104</f>
        <v>0.12</v>
      </c>
      <c r="F105" s="2" t="n">
        <f aca="false">4*B105/(3.14*E105*E105)</f>
        <v>15.0389242745931</v>
      </c>
      <c r="G105" s="2" t="n">
        <f aca="false">G104-B105</f>
        <v>32.4899999999998</v>
      </c>
      <c r="H105" s="3" t="n">
        <f aca="false">5-G105/10</f>
        <v>1.75100000000002</v>
      </c>
      <c r="I105" s="6" t="n">
        <f aca="false">(C105-D105*9.81*H105-D105*F105*F105/2)/100000</f>
        <v>-0.289369316684725</v>
      </c>
      <c r="J105" s="7" t="n">
        <f aca="false">J104</f>
        <v>5</v>
      </c>
      <c r="K105" s="3" t="n">
        <f aca="false">(C105+J105*D105*9.81-F105*F105*D105/2)/100000</f>
        <v>0.372903783315277</v>
      </c>
      <c r="L105" s="1" t="n">
        <f aca="false">5-H105</f>
        <v>3.24899999999998</v>
      </c>
      <c r="M105" s="0" t="n">
        <f aca="false">50-G105</f>
        <v>17.5100000000002</v>
      </c>
    </row>
    <row r="106" customFormat="false" ht="12.8" hidden="false" customHeight="false" outlineLevel="0" collapsed="false">
      <c r="A106" s="0" t="n">
        <v>104</v>
      </c>
      <c r="B106" s="1" t="n">
        <f aca="false">B105</f>
        <v>0.17</v>
      </c>
      <c r="C106" s="0" t="n">
        <f aca="false">C105</f>
        <v>101325</v>
      </c>
      <c r="D106" s="0" t="n">
        <v>1000</v>
      </c>
      <c r="E106" s="0" t="n">
        <f aca="false">E105</f>
        <v>0.12</v>
      </c>
      <c r="F106" s="2" t="n">
        <f aca="false">4*B106/(3.14*E106*E106)</f>
        <v>15.0389242745931</v>
      </c>
      <c r="G106" s="2" t="n">
        <f aca="false">G105-B106</f>
        <v>32.3199999999998</v>
      </c>
      <c r="H106" s="3" t="n">
        <f aca="false">5-G106/10</f>
        <v>1.76800000000002</v>
      </c>
      <c r="I106" s="6" t="n">
        <f aca="false">(C106-D106*9.81*H106-D106*F106*F106/2)/100000</f>
        <v>-0.291037016684725</v>
      </c>
      <c r="J106" s="7" t="n">
        <f aca="false">J105</f>
        <v>5</v>
      </c>
      <c r="K106" s="3" t="n">
        <f aca="false">(C106+J106*D106*9.81-F106*F106*D106/2)/100000</f>
        <v>0.372903783315277</v>
      </c>
      <c r="L106" s="1" t="n">
        <f aca="false">5-H106</f>
        <v>3.23199999999998</v>
      </c>
      <c r="M106" s="0" t="n">
        <f aca="false">50-G106</f>
        <v>17.6800000000002</v>
      </c>
    </row>
    <row r="107" customFormat="false" ht="12.8" hidden="false" customHeight="false" outlineLevel="0" collapsed="false">
      <c r="A107" s="0" t="n">
        <v>105</v>
      </c>
      <c r="B107" s="1" t="n">
        <f aca="false">B106</f>
        <v>0.17</v>
      </c>
      <c r="C107" s="0" t="n">
        <f aca="false">C106</f>
        <v>101325</v>
      </c>
      <c r="D107" s="0" t="n">
        <v>1000</v>
      </c>
      <c r="E107" s="0" t="n">
        <f aca="false">E106</f>
        <v>0.12</v>
      </c>
      <c r="F107" s="2" t="n">
        <f aca="false">4*B107/(3.14*E107*E107)</f>
        <v>15.0389242745931</v>
      </c>
      <c r="G107" s="2" t="n">
        <f aca="false">G106-B107</f>
        <v>32.1499999999998</v>
      </c>
      <c r="H107" s="3" t="n">
        <f aca="false">5-G107/10</f>
        <v>1.78500000000002</v>
      </c>
      <c r="I107" s="6" t="n">
        <f aca="false">(C107-D107*9.81*H107-D107*F107*F107/2)/100000</f>
        <v>-0.292704716684725</v>
      </c>
      <c r="J107" s="7" t="n">
        <f aca="false">J106</f>
        <v>5</v>
      </c>
      <c r="K107" s="3" t="n">
        <f aca="false">(C107+J107*D107*9.81-F107*F107*D107/2)/100000</f>
        <v>0.372903783315277</v>
      </c>
      <c r="L107" s="1" t="n">
        <f aca="false">5-H107</f>
        <v>3.21499999999998</v>
      </c>
      <c r="M107" s="0" t="n">
        <f aca="false">50-G107</f>
        <v>17.8500000000002</v>
      </c>
    </row>
    <row r="108" customFormat="false" ht="12.8" hidden="false" customHeight="false" outlineLevel="0" collapsed="false">
      <c r="A108" s="0" t="n">
        <v>106</v>
      </c>
      <c r="B108" s="1" t="n">
        <f aca="false">B107</f>
        <v>0.17</v>
      </c>
      <c r="C108" s="0" t="n">
        <f aca="false">C107</f>
        <v>101325</v>
      </c>
      <c r="D108" s="0" t="n">
        <v>1000</v>
      </c>
      <c r="E108" s="0" t="n">
        <f aca="false">E107</f>
        <v>0.12</v>
      </c>
      <c r="F108" s="2" t="n">
        <f aca="false">4*B108/(3.14*E108*E108)</f>
        <v>15.0389242745931</v>
      </c>
      <c r="G108" s="2" t="n">
        <f aca="false">G107-B108</f>
        <v>31.9799999999998</v>
      </c>
      <c r="H108" s="3" t="n">
        <f aca="false">5-G108/10</f>
        <v>1.80200000000002</v>
      </c>
      <c r="I108" s="6" t="n">
        <f aca="false">(C108-D108*9.81*H108-D108*F108*F108/2)/100000</f>
        <v>-0.294372416684725</v>
      </c>
      <c r="J108" s="7" t="n">
        <f aca="false">J107</f>
        <v>5</v>
      </c>
      <c r="K108" s="3" t="n">
        <f aca="false">(C108+J108*D108*9.81-F108*F108*D108/2)/100000</f>
        <v>0.372903783315277</v>
      </c>
      <c r="L108" s="1" t="n">
        <f aca="false">5-H108</f>
        <v>3.19799999999998</v>
      </c>
      <c r="M108" s="0" t="n">
        <f aca="false">50-G108</f>
        <v>18.0200000000002</v>
      </c>
    </row>
    <row r="109" customFormat="false" ht="12.8" hidden="false" customHeight="false" outlineLevel="0" collapsed="false">
      <c r="A109" s="0" t="n">
        <v>107</v>
      </c>
      <c r="B109" s="1" t="n">
        <f aca="false">B108</f>
        <v>0.17</v>
      </c>
      <c r="C109" s="0" t="n">
        <f aca="false">C108</f>
        <v>101325</v>
      </c>
      <c r="D109" s="0" t="n">
        <v>1000</v>
      </c>
      <c r="E109" s="0" t="n">
        <f aca="false">E108</f>
        <v>0.12</v>
      </c>
      <c r="F109" s="2" t="n">
        <f aca="false">4*B109/(3.14*E109*E109)</f>
        <v>15.0389242745931</v>
      </c>
      <c r="G109" s="2" t="n">
        <f aca="false">G108-B109</f>
        <v>31.8099999999998</v>
      </c>
      <c r="H109" s="3" t="n">
        <f aca="false">5-G109/10</f>
        <v>1.81900000000002</v>
      </c>
      <c r="I109" s="6" t="n">
        <f aca="false">(C109-D109*9.81*H109-D109*F109*F109/2)/100000</f>
        <v>-0.296040116684725</v>
      </c>
      <c r="J109" s="7" t="n">
        <f aca="false">J108</f>
        <v>5</v>
      </c>
      <c r="K109" s="3" t="n">
        <f aca="false">(C109+J109*D109*9.81-F109*F109*D109/2)/100000</f>
        <v>0.372903783315277</v>
      </c>
      <c r="L109" s="1" t="n">
        <f aca="false">5-H109</f>
        <v>3.18099999999998</v>
      </c>
      <c r="M109" s="0" t="n">
        <f aca="false">50-G109</f>
        <v>18.1900000000002</v>
      </c>
    </row>
    <row r="110" customFormat="false" ht="12.8" hidden="false" customHeight="false" outlineLevel="0" collapsed="false">
      <c r="A110" s="0" t="n">
        <v>108</v>
      </c>
      <c r="B110" s="1" t="n">
        <f aca="false">B109</f>
        <v>0.17</v>
      </c>
      <c r="C110" s="0" t="n">
        <f aca="false">C109</f>
        <v>101325</v>
      </c>
      <c r="D110" s="0" t="n">
        <v>1000</v>
      </c>
      <c r="E110" s="0" t="n">
        <f aca="false">E109</f>
        <v>0.12</v>
      </c>
      <c r="F110" s="2" t="n">
        <f aca="false">4*B110/(3.14*E110*E110)</f>
        <v>15.0389242745931</v>
      </c>
      <c r="G110" s="2" t="n">
        <f aca="false">G109-B110</f>
        <v>31.6399999999998</v>
      </c>
      <c r="H110" s="3" t="n">
        <f aca="false">5-G110/10</f>
        <v>1.83600000000002</v>
      </c>
      <c r="I110" s="6" t="n">
        <f aca="false">(C110-D110*9.81*H110-D110*F110*F110/2)/100000</f>
        <v>-0.297707816684725</v>
      </c>
      <c r="J110" s="7" t="n">
        <f aca="false">J109</f>
        <v>5</v>
      </c>
      <c r="K110" s="3" t="n">
        <f aca="false">(C110+J110*D110*9.81-F110*F110*D110/2)/100000</f>
        <v>0.372903783315277</v>
      </c>
      <c r="L110" s="1" t="n">
        <f aca="false">5-H110</f>
        <v>3.16399999999998</v>
      </c>
      <c r="M110" s="0" t="n">
        <f aca="false">50-G110</f>
        <v>18.3600000000002</v>
      </c>
    </row>
    <row r="111" customFormat="false" ht="12.8" hidden="false" customHeight="false" outlineLevel="0" collapsed="false">
      <c r="A111" s="0" t="n">
        <v>109</v>
      </c>
      <c r="B111" s="1" t="n">
        <f aca="false">B110</f>
        <v>0.17</v>
      </c>
      <c r="C111" s="0" t="n">
        <f aca="false">C110</f>
        <v>101325</v>
      </c>
      <c r="D111" s="0" t="n">
        <v>1000</v>
      </c>
      <c r="E111" s="0" t="n">
        <f aca="false">E110</f>
        <v>0.12</v>
      </c>
      <c r="F111" s="2" t="n">
        <f aca="false">4*B111/(3.14*E111*E111)</f>
        <v>15.0389242745931</v>
      </c>
      <c r="G111" s="2" t="n">
        <f aca="false">G110-B111</f>
        <v>31.4699999999998</v>
      </c>
      <c r="H111" s="3" t="n">
        <f aca="false">5-G111/10</f>
        <v>1.85300000000002</v>
      </c>
      <c r="I111" s="6" t="n">
        <f aca="false">(C111-D111*9.81*H111-D111*F111*F111/2)/100000</f>
        <v>-0.299375516684725</v>
      </c>
      <c r="J111" s="7" t="n">
        <f aca="false">J110</f>
        <v>5</v>
      </c>
      <c r="K111" s="3" t="n">
        <f aca="false">(C111+J111*D111*9.81-F111*F111*D111/2)/100000</f>
        <v>0.372903783315277</v>
      </c>
      <c r="L111" s="1" t="n">
        <f aca="false">5-H111</f>
        <v>3.14699999999998</v>
      </c>
      <c r="M111" s="0" t="n">
        <f aca="false">50-G111</f>
        <v>18.5300000000002</v>
      </c>
    </row>
    <row r="112" customFormat="false" ht="12.8" hidden="false" customHeight="false" outlineLevel="0" collapsed="false">
      <c r="A112" s="0" t="n">
        <v>110</v>
      </c>
      <c r="B112" s="1" t="n">
        <f aca="false">B111</f>
        <v>0.17</v>
      </c>
      <c r="C112" s="0" t="n">
        <f aca="false">C111</f>
        <v>101325</v>
      </c>
      <c r="D112" s="0" t="n">
        <v>1000</v>
      </c>
      <c r="E112" s="0" t="n">
        <f aca="false">E111</f>
        <v>0.12</v>
      </c>
      <c r="F112" s="2" t="n">
        <f aca="false">4*B112/(3.14*E112*E112)</f>
        <v>15.0389242745931</v>
      </c>
      <c r="G112" s="2" t="n">
        <f aca="false">G111-B112</f>
        <v>31.2999999999998</v>
      </c>
      <c r="H112" s="3" t="n">
        <f aca="false">5-G112/10</f>
        <v>1.87000000000002</v>
      </c>
      <c r="I112" s="6" t="n">
        <f aca="false">(C112-D112*9.81*H112-D112*F112*F112/2)/100000</f>
        <v>-0.301043216684725</v>
      </c>
      <c r="J112" s="7" t="n">
        <f aca="false">J111</f>
        <v>5</v>
      </c>
      <c r="K112" s="3" t="n">
        <f aca="false">(C112+J112*D112*9.81-F112*F112*D112/2)/100000</f>
        <v>0.372903783315277</v>
      </c>
      <c r="L112" s="1" t="n">
        <f aca="false">5-H112</f>
        <v>3.12999999999998</v>
      </c>
      <c r="M112" s="0" t="n">
        <f aca="false">50-G112</f>
        <v>18.7000000000002</v>
      </c>
    </row>
    <row r="113" customFormat="false" ht="12.8" hidden="false" customHeight="false" outlineLevel="0" collapsed="false">
      <c r="A113" s="0" t="n">
        <v>111</v>
      </c>
      <c r="B113" s="1" t="n">
        <f aca="false">B112</f>
        <v>0.17</v>
      </c>
      <c r="C113" s="0" t="n">
        <f aca="false">C112</f>
        <v>101325</v>
      </c>
      <c r="D113" s="0" t="n">
        <v>1000</v>
      </c>
      <c r="E113" s="0" t="n">
        <f aca="false">E112</f>
        <v>0.12</v>
      </c>
      <c r="F113" s="2" t="n">
        <f aca="false">4*B113/(3.14*E113*E113)</f>
        <v>15.0389242745931</v>
      </c>
      <c r="G113" s="2" t="n">
        <f aca="false">G112-B113</f>
        <v>31.1299999999998</v>
      </c>
      <c r="H113" s="3" t="n">
        <f aca="false">5-G113/10</f>
        <v>1.88700000000002</v>
      </c>
      <c r="I113" s="6" t="n">
        <f aca="false">(C113-D113*9.81*H113-D113*F113*F113/2)/100000</f>
        <v>-0.302710916684725</v>
      </c>
      <c r="J113" s="7" t="n">
        <f aca="false">J112</f>
        <v>5</v>
      </c>
      <c r="K113" s="3" t="n">
        <f aca="false">(C113+J113*D113*9.81-F113*F113*D113/2)/100000</f>
        <v>0.372903783315277</v>
      </c>
      <c r="L113" s="1" t="n">
        <f aca="false">5-H113</f>
        <v>3.11299999999998</v>
      </c>
      <c r="M113" s="0" t="n">
        <f aca="false">50-G113</f>
        <v>18.8700000000002</v>
      </c>
    </row>
    <row r="114" customFormat="false" ht="12.8" hidden="false" customHeight="false" outlineLevel="0" collapsed="false">
      <c r="A114" s="0" t="n">
        <v>112</v>
      </c>
      <c r="B114" s="1" t="n">
        <f aca="false">B113</f>
        <v>0.17</v>
      </c>
      <c r="C114" s="0" t="n">
        <f aca="false">C113</f>
        <v>101325</v>
      </c>
      <c r="D114" s="0" t="n">
        <v>1000</v>
      </c>
      <c r="E114" s="0" t="n">
        <f aca="false">E113</f>
        <v>0.12</v>
      </c>
      <c r="F114" s="2" t="n">
        <f aca="false">4*B114/(3.14*E114*E114)</f>
        <v>15.0389242745931</v>
      </c>
      <c r="G114" s="2" t="n">
        <f aca="false">G113-B114</f>
        <v>30.9599999999998</v>
      </c>
      <c r="H114" s="3" t="n">
        <f aca="false">5-G114/10</f>
        <v>1.90400000000002</v>
      </c>
      <c r="I114" s="6" t="n">
        <f aca="false">(C114-D114*9.81*H114-D114*F114*F114/2)/100000</f>
        <v>-0.304378616684725</v>
      </c>
      <c r="J114" s="7" t="n">
        <f aca="false">J113</f>
        <v>5</v>
      </c>
      <c r="K114" s="3" t="n">
        <f aca="false">(C114+J114*D114*9.81-F114*F114*D114/2)/100000</f>
        <v>0.372903783315277</v>
      </c>
      <c r="L114" s="1" t="n">
        <f aca="false">5-H114</f>
        <v>3.09599999999998</v>
      </c>
      <c r="M114" s="0" t="n">
        <f aca="false">50-G114</f>
        <v>19.0400000000002</v>
      </c>
    </row>
    <row r="115" customFormat="false" ht="12.8" hidden="false" customHeight="false" outlineLevel="0" collapsed="false">
      <c r="A115" s="0" t="n">
        <v>113</v>
      </c>
      <c r="B115" s="1" t="n">
        <f aca="false">B114</f>
        <v>0.17</v>
      </c>
      <c r="C115" s="0" t="n">
        <f aca="false">C114</f>
        <v>101325</v>
      </c>
      <c r="D115" s="0" t="n">
        <v>1000</v>
      </c>
      <c r="E115" s="0" t="n">
        <f aca="false">E114</f>
        <v>0.12</v>
      </c>
      <c r="F115" s="2" t="n">
        <f aca="false">4*B115/(3.14*E115*E115)</f>
        <v>15.0389242745931</v>
      </c>
      <c r="G115" s="2" t="n">
        <f aca="false">G114-B115</f>
        <v>30.7899999999998</v>
      </c>
      <c r="H115" s="3" t="n">
        <f aca="false">5-G115/10</f>
        <v>1.92100000000002</v>
      </c>
      <c r="I115" s="6" t="n">
        <f aca="false">(C115-D115*9.81*H115-D115*F115*F115/2)/100000</f>
        <v>-0.306046316684725</v>
      </c>
      <c r="J115" s="7" t="n">
        <f aca="false">J114</f>
        <v>5</v>
      </c>
      <c r="K115" s="3" t="n">
        <f aca="false">(C115+J115*D115*9.81-F115*F115*D115/2)/100000</f>
        <v>0.372903783315277</v>
      </c>
      <c r="L115" s="1" t="n">
        <f aca="false">5-H115</f>
        <v>3.07899999999998</v>
      </c>
      <c r="M115" s="0" t="n">
        <f aca="false">50-G115</f>
        <v>19.2100000000002</v>
      </c>
    </row>
    <row r="116" customFormat="false" ht="12.8" hidden="false" customHeight="false" outlineLevel="0" collapsed="false">
      <c r="A116" s="0" t="n">
        <v>114</v>
      </c>
      <c r="B116" s="1" t="n">
        <f aca="false">B115</f>
        <v>0.17</v>
      </c>
      <c r="C116" s="0" t="n">
        <f aca="false">C115</f>
        <v>101325</v>
      </c>
      <c r="D116" s="0" t="n">
        <v>1000</v>
      </c>
      <c r="E116" s="0" t="n">
        <f aca="false">E115</f>
        <v>0.12</v>
      </c>
      <c r="F116" s="2" t="n">
        <f aca="false">4*B116/(3.14*E116*E116)</f>
        <v>15.0389242745931</v>
      </c>
      <c r="G116" s="2" t="n">
        <f aca="false">G115-B116</f>
        <v>30.6199999999998</v>
      </c>
      <c r="H116" s="3" t="n">
        <f aca="false">5-G116/10</f>
        <v>1.93800000000002</v>
      </c>
      <c r="I116" s="6" t="n">
        <f aca="false">(C116-D116*9.81*H116-D116*F116*F116/2)/100000</f>
        <v>-0.307714016684725</v>
      </c>
      <c r="J116" s="7" t="n">
        <f aca="false">J115</f>
        <v>5</v>
      </c>
      <c r="K116" s="3" t="n">
        <f aca="false">(C116+J116*D116*9.81-F116*F116*D116/2)/100000</f>
        <v>0.372903783315277</v>
      </c>
      <c r="L116" s="1" t="n">
        <f aca="false">5-H116</f>
        <v>3.06199999999998</v>
      </c>
      <c r="M116" s="0" t="n">
        <f aca="false">50-G116</f>
        <v>19.3800000000002</v>
      </c>
    </row>
    <row r="117" customFormat="false" ht="12.8" hidden="false" customHeight="false" outlineLevel="0" collapsed="false">
      <c r="A117" s="0" t="n">
        <v>115</v>
      </c>
      <c r="B117" s="1" t="n">
        <f aca="false">B116</f>
        <v>0.17</v>
      </c>
      <c r="C117" s="0" t="n">
        <f aca="false">C116</f>
        <v>101325</v>
      </c>
      <c r="D117" s="0" t="n">
        <v>1000</v>
      </c>
      <c r="E117" s="0" t="n">
        <f aca="false">E116</f>
        <v>0.12</v>
      </c>
      <c r="F117" s="2" t="n">
        <f aca="false">4*B117/(3.14*E117*E117)</f>
        <v>15.0389242745931</v>
      </c>
      <c r="G117" s="2" t="n">
        <f aca="false">G116-B117</f>
        <v>30.4499999999998</v>
      </c>
      <c r="H117" s="3" t="n">
        <f aca="false">5-G117/10</f>
        <v>1.95500000000002</v>
      </c>
      <c r="I117" s="6" t="n">
        <f aca="false">(C117-D117*9.81*H117-D117*F117*F117/2)/100000</f>
        <v>-0.309381716684725</v>
      </c>
      <c r="J117" s="7" t="n">
        <f aca="false">J116</f>
        <v>5</v>
      </c>
      <c r="K117" s="3" t="n">
        <f aca="false">(C117+J117*D117*9.81-F117*F117*D117/2)/100000</f>
        <v>0.372903783315277</v>
      </c>
      <c r="L117" s="1" t="n">
        <f aca="false">5-H117</f>
        <v>3.04499999999998</v>
      </c>
      <c r="M117" s="0" t="n">
        <f aca="false">50-G117</f>
        <v>19.5500000000002</v>
      </c>
    </row>
    <row r="118" customFormat="false" ht="12.8" hidden="false" customHeight="false" outlineLevel="0" collapsed="false">
      <c r="A118" s="0" t="n">
        <v>116</v>
      </c>
      <c r="B118" s="1" t="n">
        <f aca="false">B117</f>
        <v>0.17</v>
      </c>
      <c r="C118" s="0" t="n">
        <f aca="false">C117</f>
        <v>101325</v>
      </c>
      <c r="D118" s="0" t="n">
        <v>1000</v>
      </c>
      <c r="E118" s="0" t="n">
        <f aca="false">E117</f>
        <v>0.12</v>
      </c>
      <c r="F118" s="2" t="n">
        <f aca="false">4*B118/(3.14*E118*E118)</f>
        <v>15.0389242745931</v>
      </c>
      <c r="G118" s="2" t="n">
        <f aca="false">G117-B118</f>
        <v>30.2799999999998</v>
      </c>
      <c r="H118" s="3" t="n">
        <f aca="false">5-G118/10</f>
        <v>1.97200000000002</v>
      </c>
      <c r="I118" s="6" t="n">
        <f aca="false">(C118-D118*9.81*H118-D118*F118*F118/2)/100000</f>
        <v>-0.311049416684725</v>
      </c>
      <c r="J118" s="7" t="n">
        <f aca="false">J117</f>
        <v>5</v>
      </c>
      <c r="K118" s="3" t="n">
        <f aca="false">(C118+J118*D118*9.81-F118*F118*D118/2)/100000</f>
        <v>0.372903783315277</v>
      </c>
      <c r="L118" s="1" t="n">
        <f aca="false">5-H118</f>
        <v>3.02799999999998</v>
      </c>
      <c r="M118" s="0" t="n">
        <f aca="false">50-G118</f>
        <v>19.7200000000002</v>
      </c>
    </row>
    <row r="119" customFormat="false" ht="12.8" hidden="false" customHeight="false" outlineLevel="0" collapsed="false">
      <c r="A119" s="0" t="n">
        <v>117</v>
      </c>
      <c r="B119" s="1" t="n">
        <f aca="false">B118</f>
        <v>0.17</v>
      </c>
      <c r="C119" s="0" t="n">
        <f aca="false">C118</f>
        <v>101325</v>
      </c>
      <c r="D119" s="0" t="n">
        <v>1000</v>
      </c>
      <c r="E119" s="0" t="n">
        <f aca="false">E118</f>
        <v>0.12</v>
      </c>
      <c r="F119" s="2" t="n">
        <f aca="false">4*B119/(3.14*E119*E119)</f>
        <v>15.0389242745931</v>
      </c>
      <c r="G119" s="2" t="n">
        <f aca="false">G118-B119</f>
        <v>30.1099999999998</v>
      </c>
      <c r="H119" s="3" t="n">
        <f aca="false">5-G119/10</f>
        <v>1.98900000000002</v>
      </c>
      <c r="I119" s="6" t="n">
        <f aca="false">(C119-D119*9.81*H119-D119*F119*F119/2)/100000</f>
        <v>-0.312717116684725</v>
      </c>
      <c r="J119" s="7" t="n">
        <f aca="false">J118</f>
        <v>5</v>
      </c>
      <c r="K119" s="3" t="n">
        <f aca="false">(C119+J119*D119*9.81-F119*F119*D119/2)/100000</f>
        <v>0.372903783315277</v>
      </c>
      <c r="L119" s="1" t="n">
        <f aca="false">5-H119</f>
        <v>3.01099999999998</v>
      </c>
      <c r="M119" s="0" t="n">
        <f aca="false">50-G119</f>
        <v>19.8900000000002</v>
      </c>
    </row>
    <row r="120" customFormat="false" ht="12.8" hidden="false" customHeight="false" outlineLevel="0" collapsed="false">
      <c r="A120" s="0" t="n">
        <v>118</v>
      </c>
      <c r="B120" s="1" t="n">
        <f aca="false">B119</f>
        <v>0.17</v>
      </c>
      <c r="C120" s="0" t="n">
        <f aca="false">C119</f>
        <v>101325</v>
      </c>
      <c r="D120" s="0" t="n">
        <v>1000</v>
      </c>
      <c r="E120" s="0" t="n">
        <f aca="false">E119</f>
        <v>0.12</v>
      </c>
      <c r="F120" s="2" t="n">
        <f aca="false">4*B120/(3.14*E120*E120)</f>
        <v>15.0389242745931</v>
      </c>
      <c r="G120" s="2" t="n">
        <f aca="false">G119-B120</f>
        <v>29.9399999999998</v>
      </c>
      <c r="H120" s="3" t="n">
        <f aca="false">5-G120/10</f>
        <v>2.00600000000002</v>
      </c>
      <c r="I120" s="6" t="n">
        <f aca="false">(C120-D120*9.81*H120-D120*F120*F120/2)/100000</f>
        <v>-0.314384816684725</v>
      </c>
      <c r="J120" s="7" t="n">
        <f aca="false">J119</f>
        <v>5</v>
      </c>
      <c r="K120" s="3" t="n">
        <f aca="false">(C120+J120*D120*9.81-F120*F120*D120/2)/100000</f>
        <v>0.372903783315277</v>
      </c>
      <c r="L120" s="1" t="n">
        <f aca="false">5-H120</f>
        <v>2.99399999999998</v>
      </c>
      <c r="M120" s="0" t="n">
        <f aca="false">50-G120</f>
        <v>20.0600000000002</v>
      </c>
    </row>
    <row r="121" customFormat="false" ht="12.8" hidden="false" customHeight="false" outlineLevel="0" collapsed="false">
      <c r="A121" s="0" t="n">
        <v>119</v>
      </c>
      <c r="B121" s="1" t="n">
        <f aca="false">B120</f>
        <v>0.17</v>
      </c>
      <c r="C121" s="0" t="n">
        <f aca="false">C120</f>
        <v>101325</v>
      </c>
      <c r="D121" s="0" t="n">
        <v>1000</v>
      </c>
      <c r="E121" s="0" t="n">
        <f aca="false">E120</f>
        <v>0.12</v>
      </c>
      <c r="F121" s="2" t="n">
        <f aca="false">4*B121/(3.14*E121*E121)</f>
        <v>15.0389242745931</v>
      </c>
      <c r="G121" s="2" t="n">
        <f aca="false">G120-B121</f>
        <v>29.7699999999998</v>
      </c>
      <c r="H121" s="3" t="n">
        <f aca="false">5-G121/10</f>
        <v>2.02300000000002</v>
      </c>
      <c r="I121" s="6" t="n">
        <f aca="false">(C121-D121*9.81*H121-D121*F121*F121/2)/100000</f>
        <v>-0.316052516684725</v>
      </c>
      <c r="J121" s="7" t="n">
        <f aca="false">J120</f>
        <v>5</v>
      </c>
      <c r="K121" s="3" t="n">
        <f aca="false">(C121+J121*D121*9.81-F121*F121*D121/2)/100000</f>
        <v>0.372903783315277</v>
      </c>
      <c r="L121" s="1" t="n">
        <f aca="false">5-H121</f>
        <v>2.97699999999998</v>
      </c>
      <c r="M121" s="0" t="n">
        <f aca="false">50-G121</f>
        <v>20.2300000000002</v>
      </c>
    </row>
    <row r="122" customFormat="false" ht="12.8" hidden="false" customHeight="false" outlineLevel="0" collapsed="false">
      <c r="A122" s="0" t="n">
        <v>120</v>
      </c>
      <c r="B122" s="1" t="n">
        <f aca="false">B121</f>
        <v>0.17</v>
      </c>
      <c r="C122" s="0" t="n">
        <f aca="false">C121</f>
        <v>101325</v>
      </c>
      <c r="D122" s="0" t="n">
        <v>1000</v>
      </c>
      <c r="E122" s="0" t="n">
        <f aca="false">E121</f>
        <v>0.12</v>
      </c>
      <c r="F122" s="2" t="n">
        <f aca="false">4*B122/(3.14*E122*E122)</f>
        <v>15.0389242745931</v>
      </c>
      <c r="G122" s="2" t="n">
        <f aca="false">G121-B122</f>
        <v>29.5999999999998</v>
      </c>
      <c r="H122" s="3" t="n">
        <f aca="false">5-G122/10</f>
        <v>2.04000000000002</v>
      </c>
      <c r="I122" s="6" t="n">
        <f aca="false">(C122-D122*9.81*H122-D122*F122*F122/2)/100000</f>
        <v>-0.317720216684725</v>
      </c>
      <c r="J122" s="7" t="n">
        <f aca="false">J121</f>
        <v>5</v>
      </c>
      <c r="K122" s="3" t="n">
        <f aca="false">(C122+J122*D122*9.81-F122*F122*D122/2)/100000</f>
        <v>0.372903783315277</v>
      </c>
      <c r="L122" s="1" t="n">
        <f aca="false">5-H122</f>
        <v>2.95999999999998</v>
      </c>
      <c r="M122" s="0" t="n">
        <f aca="false">50-G122</f>
        <v>20.4000000000002</v>
      </c>
    </row>
    <row r="123" customFormat="false" ht="12.8" hidden="false" customHeight="false" outlineLevel="0" collapsed="false">
      <c r="A123" s="0" t="n">
        <v>121</v>
      </c>
      <c r="B123" s="1" t="n">
        <f aca="false">B122</f>
        <v>0.17</v>
      </c>
      <c r="C123" s="0" t="n">
        <f aca="false">C122</f>
        <v>101325</v>
      </c>
      <c r="D123" s="0" t="n">
        <v>1000</v>
      </c>
      <c r="E123" s="0" t="n">
        <f aca="false">E122</f>
        <v>0.12</v>
      </c>
      <c r="F123" s="2" t="n">
        <f aca="false">4*B123/(3.14*E123*E123)</f>
        <v>15.0389242745931</v>
      </c>
      <c r="G123" s="2" t="n">
        <f aca="false">G122-B123</f>
        <v>29.4299999999998</v>
      </c>
      <c r="H123" s="3" t="n">
        <f aca="false">5-G123/10</f>
        <v>2.05700000000002</v>
      </c>
      <c r="I123" s="6" t="n">
        <f aca="false">(C123-D123*9.81*H123-D123*F123*F123/2)/100000</f>
        <v>-0.319387916684725</v>
      </c>
      <c r="J123" s="7" t="n">
        <f aca="false">J122</f>
        <v>5</v>
      </c>
      <c r="K123" s="3" t="n">
        <f aca="false">(C123+J123*D123*9.81-F123*F123*D123/2)/100000</f>
        <v>0.372903783315277</v>
      </c>
      <c r="L123" s="1" t="n">
        <f aca="false">5-H123</f>
        <v>2.94299999999998</v>
      </c>
      <c r="M123" s="0" t="n">
        <f aca="false">50-G123</f>
        <v>20.5700000000002</v>
      </c>
    </row>
    <row r="124" customFormat="false" ht="12.8" hidden="false" customHeight="false" outlineLevel="0" collapsed="false">
      <c r="A124" s="0" t="n">
        <v>122</v>
      </c>
      <c r="B124" s="1" t="n">
        <f aca="false">B123</f>
        <v>0.17</v>
      </c>
      <c r="C124" s="0" t="n">
        <f aca="false">C123</f>
        <v>101325</v>
      </c>
      <c r="D124" s="0" t="n">
        <v>1000</v>
      </c>
      <c r="E124" s="0" t="n">
        <f aca="false">E123</f>
        <v>0.12</v>
      </c>
      <c r="F124" s="2" t="n">
        <f aca="false">4*B124/(3.14*E124*E124)</f>
        <v>15.0389242745931</v>
      </c>
      <c r="G124" s="2" t="n">
        <f aca="false">G123-B124</f>
        <v>29.2599999999998</v>
      </c>
      <c r="H124" s="3" t="n">
        <f aca="false">5-G124/10</f>
        <v>2.07400000000002</v>
      </c>
      <c r="I124" s="6" t="n">
        <f aca="false">(C124-D124*9.81*H124-D124*F124*F124/2)/100000</f>
        <v>-0.321055616684725</v>
      </c>
      <c r="J124" s="7" t="n">
        <f aca="false">J123</f>
        <v>5</v>
      </c>
      <c r="K124" s="3" t="n">
        <f aca="false">(C124+J124*D124*9.81-F124*F124*D124/2)/100000</f>
        <v>0.372903783315277</v>
      </c>
      <c r="L124" s="1" t="n">
        <f aca="false">5-H124</f>
        <v>2.92599999999998</v>
      </c>
      <c r="M124" s="0" t="n">
        <f aca="false">50-G124</f>
        <v>20.7400000000002</v>
      </c>
    </row>
    <row r="125" customFormat="false" ht="12.8" hidden="false" customHeight="false" outlineLevel="0" collapsed="false">
      <c r="A125" s="0" t="n">
        <v>123</v>
      </c>
      <c r="B125" s="1" t="n">
        <f aca="false">B124</f>
        <v>0.17</v>
      </c>
      <c r="C125" s="0" t="n">
        <f aca="false">C124</f>
        <v>101325</v>
      </c>
      <c r="D125" s="0" t="n">
        <v>1000</v>
      </c>
      <c r="E125" s="0" t="n">
        <f aca="false">E124</f>
        <v>0.12</v>
      </c>
      <c r="F125" s="2" t="n">
        <f aca="false">4*B125/(3.14*E125*E125)</f>
        <v>15.0389242745931</v>
      </c>
      <c r="G125" s="2" t="n">
        <f aca="false">G124-B125</f>
        <v>29.0899999999998</v>
      </c>
      <c r="H125" s="3" t="n">
        <f aca="false">5-G125/10</f>
        <v>2.09100000000002</v>
      </c>
      <c r="I125" s="6" t="n">
        <f aca="false">(C125-D125*9.81*H125-D125*F125*F125/2)/100000</f>
        <v>-0.322723316684725</v>
      </c>
      <c r="J125" s="7" t="n">
        <f aca="false">J124</f>
        <v>5</v>
      </c>
      <c r="K125" s="3" t="n">
        <f aca="false">(C125+J125*D125*9.81-F125*F125*D125/2)/100000</f>
        <v>0.372903783315277</v>
      </c>
      <c r="L125" s="1" t="n">
        <f aca="false">5-H125</f>
        <v>2.90899999999998</v>
      </c>
      <c r="M125" s="0" t="n">
        <f aca="false">50-G125</f>
        <v>20.9100000000002</v>
      </c>
    </row>
    <row r="126" customFormat="false" ht="12.8" hidden="false" customHeight="false" outlineLevel="0" collapsed="false">
      <c r="A126" s="0" t="n">
        <v>124</v>
      </c>
      <c r="B126" s="1" t="n">
        <f aca="false">B125</f>
        <v>0.17</v>
      </c>
      <c r="C126" s="0" t="n">
        <f aca="false">C125</f>
        <v>101325</v>
      </c>
      <c r="D126" s="0" t="n">
        <v>1000</v>
      </c>
      <c r="E126" s="0" t="n">
        <f aca="false">E125</f>
        <v>0.12</v>
      </c>
      <c r="F126" s="2" t="n">
        <f aca="false">4*B126/(3.14*E126*E126)</f>
        <v>15.0389242745931</v>
      </c>
      <c r="G126" s="2" t="n">
        <f aca="false">G125-B126</f>
        <v>28.9199999999998</v>
      </c>
      <c r="H126" s="3" t="n">
        <f aca="false">5-G126/10</f>
        <v>2.10800000000002</v>
      </c>
      <c r="I126" s="6" t="n">
        <f aca="false">(C126-D126*9.81*H126-D126*F126*F126/2)/100000</f>
        <v>-0.324391016684725</v>
      </c>
      <c r="J126" s="7" t="n">
        <f aca="false">J125</f>
        <v>5</v>
      </c>
      <c r="K126" s="3" t="n">
        <f aca="false">(C126+J126*D126*9.81-F126*F126*D126/2)/100000</f>
        <v>0.372903783315277</v>
      </c>
      <c r="L126" s="1" t="n">
        <f aca="false">5-H126</f>
        <v>2.89199999999998</v>
      </c>
      <c r="M126" s="0" t="n">
        <f aca="false">50-G126</f>
        <v>21.0800000000002</v>
      </c>
    </row>
    <row r="127" customFormat="false" ht="12.8" hidden="false" customHeight="false" outlineLevel="0" collapsed="false">
      <c r="A127" s="0" t="n">
        <v>125</v>
      </c>
      <c r="B127" s="1" t="n">
        <f aca="false">B126</f>
        <v>0.17</v>
      </c>
      <c r="C127" s="0" t="n">
        <f aca="false">C126</f>
        <v>101325</v>
      </c>
      <c r="D127" s="0" t="n">
        <v>1000</v>
      </c>
      <c r="E127" s="0" t="n">
        <f aca="false">E126</f>
        <v>0.12</v>
      </c>
      <c r="F127" s="2" t="n">
        <f aca="false">4*B127/(3.14*E127*E127)</f>
        <v>15.0389242745931</v>
      </c>
      <c r="G127" s="2" t="n">
        <f aca="false">G126-B127</f>
        <v>28.7499999999998</v>
      </c>
      <c r="H127" s="3" t="n">
        <f aca="false">5-G127/10</f>
        <v>2.12500000000002</v>
      </c>
      <c r="I127" s="6" t="n">
        <f aca="false">(C127-D127*9.81*H127-D127*F127*F127/2)/100000</f>
        <v>-0.326058716684725</v>
      </c>
      <c r="J127" s="7" t="n">
        <f aca="false">J126</f>
        <v>5</v>
      </c>
      <c r="K127" s="3" t="n">
        <f aca="false">(C127+J127*D127*9.81-F127*F127*D127/2)/100000</f>
        <v>0.372903783315277</v>
      </c>
      <c r="L127" s="1" t="n">
        <f aca="false">5-H127</f>
        <v>2.87499999999998</v>
      </c>
      <c r="M127" s="0" t="n">
        <f aca="false">50-G127</f>
        <v>21.2500000000002</v>
      </c>
    </row>
    <row r="128" customFormat="false" ht="12.8" hidden="false" customHeight="false" outlineLevel="0" collapsed="false">
      <c r="A128" s="0" t="n">
        <v>126</v>
      </c>
      <c r="B128" s="1" t="n">
        <f aca="false">B127</f>
        <v>0.17</v>
      </c>
      <c r="C128" s="0" t="n">
        <f aca="false">C127</f>
        <v>101325</v>
      </c>
      <c r="D128" s="0" t="n">
        <v>1000</v>
      </c>
      <c r="E128" s="0" t="n">
        <f aca="false">E127</f>
        <v>0.12</v>
      </c>
      <c r="F128" s="2" t="n">
        <f aca="false">4*B128/(3.14*E128*E128)</f>
        <v>15.0389242745931</v>
      </c>
      <c r="G128" s="2" t="n">
        <f aca="false">G127-B128</f>
        <v>28.5799999999998</v>
      </c>
      <c r="H128" s="3" t="n">
        <f aca="false">5-G128/10</f>
        <v>2.14200000000002</v>
      </c>
      <c r="I128" s="6" t="n">
        <f aca="false">(C128-D128*9.81*H128-D128*F128*F128/2)/100000</f>
        <v>-0.327726416684725</v>
      </c>
      <c r="J128" s="7" t="n">
        <f aca="false">J127</f>
        <v>5</v>
      </c>
      <c r="K128" s="3" t="n">
        <f aca="false">(C128+J128*D128*9.81-F128*F128*D128/2)/100000</f>
        <v>0.372903783315277</v>
      </c>
      <c r="L128" s="1" t="n">
        <f aca="false">5-H128</f>
        <v>2.85799999999998</v>
      </c>
      <c r="M128" s="0" t="n">
        <f aca="false">50-G128</f>
        <v>21.4200000000002</v>
      </c>
    </row>
    <row r="129" customFormat="false" ht="12.8" hidden="false" customHeight="false" outlineLevel="0" collapsed="false">
      <c r="A129" s="0" t="n">
        <v>127</v>
      </c>
      <c r="B129" s="1" t="n">
        <f aca="false">B128</f>
        <v>0.17</v>
      </c>
      <c r="C129" s="0" t="n">
        <f aca="false">C128</f>
        <v>101325</v>
      </c>
      <c r="D129" s="0" t="n">
        <v>1000</v>
      </c>
      <c r="E129" s="0" t="n">
        <f aca="false">E128</f>
        <v>0.12</v>
      </c>
      <c r="F129" s="2" t="n">
        <f aca="false">4*B129/(3.14*E129*E129)</f>
        <v>15.0389242745931</v>
      </c>
      <c r="G129" s="2" t="n">
        <f aca="false">G128-B129</f>
        <v>28.4099999999998</v>
      </c>
      <c r="H129" s="3" t="n">
        <f aca="false">5-G129/10</f>
        <v>2.15900000000002</v>
      </c>
      <c r="I129" s="6" t="n">
        <f aca="false">(C129-D129*9.81*H129-D129*F129*F129/2)/100000</f>
        <v>-0.329394116684725</v>
      </c>
      <c r="J129" s="7" t="n">
        <f aca="false">J128</f>
        <v>5</v>
      </c>
      <c r="K129" s="3" t="n">
        <f aca="false">(C129+J129*D129*9.81-F129*F129*D129/2)/100000</f>
        <v>0.372903783315277</v>
      </c>
      <c r="L129" s="1" t="n">
        <f aca="false">5-H129</f>
        <v>2.84099999999998</v>
      </c>
      <c r="M129" s="0" t="n">
        <f aca="false">50-G129</f>
        <v>21.5900000000002</v>
      </c>
    </row>
    <row r="130" customFormat="false" ht="12.8" hidden="false" customHeight="false" outlineLevel="0" collapsed="false">
      <c r="A130" s="0" t="n">
        <v>128</v>
      </c>
      <c r="B130" s="1" t="n">
        <f aca="false">B129</f>
        <v>0.17</v>
      </c>
      <c r="C130" s="0" t="n">
        <f aca="false">C129</f>
        <v>101325</v>
      </c>
      <c r="D130" s="0" t="n">
        <v>1000</v>
      </c>
      <c r="E130" s="0" t="n">
        <f aca="false">E129</f>
        <v>0.12</v>
      </c>
      <c r="F130" s="2" t="n">
        <f aca="false">4*B130/(3.14*E130*E130)</f>
        <v>15.0389242745931</v>
      </c>
      <c r="G130" s="2" t="n">
        <f aca="false">G129-B130</f>
        <v>28.2399999999998</v>
      </c>
      <c r="H130" s="3" t="n">
        <f aca="false">5-G130/10</f>
        <v>2.17600000000002</v>
      </c>
      <c r="I130" s="6" t="n">
        <f aca="false">(C130-D130*9.81*H130-D130*F130*F130/2)/100000</f>
        <v>-0.331061816684725</v>
      </c>
      <c r="J130" s="7" t="n">
        <f aca="false">J129</f>
        <v>5</v>
      </c>
      <c r="K130" s="3" t="n">
        <f aca="false">(C130+J130*D130*9.81-F130*F130*D130/2)/100000</f>
        <v>0.372903783315277</v>
      </c>
      <c r="L130" s="1" t="n">
        <f aca="false">5-H130</f>
        <v>2.82399999999998</v>
      </c>
      <c r="M130" s="0" t="n">
        <f aca="false">50-G130</f>
        <v>21.7600000000002</v>
      </c>
    </row>
    <row r="131" customFormat="false" ht="12.8" hidden="false" customHeight="false" outlineLevel="0" collapsed="false">
      <c r="A131" s="0" t="n">
        <v>129</v>
      </c>
      <c r="B131" s="1" t="n">
        <f aca="false">B130</f>
        <v>0.17</v>
      </c>
      <c r="C131" s="0" t="n">
        <f aca="false">C130</f>
        <v>101325</v>
      </c>
      <c r="D131" s="0" t="n">
        <v>1000</v>
      </c>
      <c r="E131" s="0" t="n">
        <f aca="false">E130</f>
        <v>0.12</v>
      </c>
      <c r="F131" s="2" t="n">
        <f aca="false">4*B131/(3.14*E131*E131)</f>
        <v>15.0389242745931</v>
      </c>
      <c r="G131" s="2" t="n">
        <f aca="false">G130-B131</f>
        <v>28.0699999999998</v>
      </c>
      <c r="H131" s="3" t="n">
        <f aca="false">5-G131/10</f>
        <v>2.19300000000002</v>
      </c>
      <c r="I131" s="6" t="n">
        <f aca="false">(C131-D131*9.81*H131-D131*F131*F131/2)/100000</f>
        <v>-0.332729516684725</v>
      </c>
      <c r="J131" s="7" t="n">
        <f aca="false">J130</f>
        <v>5</v>
      </c>
      <c r="K131" s="3" t="n">
        <f aca="false">(C131+J131*D131*9.81-F131*F131*D131/2)/100000</f>
        <v>0.372903783315277</v>
      </c>
      <c r="L131" s="1" t="n">
        <f aca="false">5-H131</f>
        <v>2.80699999999998</v>
      </c>
      <c r="M131" s="0" t="n">
        <f aca="false">50-G131</f>
        <v>21.9300000000002</v>
      </c>
    </row>
    <row r="132" customFormat="false" ht="12.8" hidden="false" customHeight="false" outlineLevel="0" collapsed="false">
      <c r="A132" s="0" t="n">
        <v>130</v>
      </c>
      <c r="B132" s="1" t="n">
        <f aca="false">B131</f>
        <v>0.17</v>
      </c>
      <c r="C132" s="0" t="n">
        <f aca="false">C131</f>
        <v>101325</v>
      </c>
      <c r="D132" s="0" t="n">
        <v>1000</v>
      </c>
      <c r="E132" s="0" t="n">
        <f aca="false">E131</f>
        <v>0.12</v>
      </c>
      <c r="F132" s="2" t="n">
        <f aca="false">4*B132/(3.14*E132*E132)</f>
        <v>15.0389242745931</v>
      </c>
      <c r="G132" s="2" t="n">
        <f aca="false">G131-B132</f>
        <v>27.8999999999998</v>
      </c>
      <c r="H132" s="3" t="n">
        <f aca="false">5-G132/10</f>
        <v>2.21000000000002</v>
      </c>
      <c r="I132" s="6" t="n">
        <f aca="false">(C132-D132*9.81*H132-D132*F132*F132/2)/100000</f>
        <v>-0.334397216684725</v>
      </c>
      <c r="J132" s="7" t="n">
        <f aca="false">J131</f>
        <v>5</v>
      </c>
      <c r="K132" s="3" t="n">
        <f aca="false">(C132+J132*D132*9.81-F132*F132*D132/2)/100000</f>
        <v>0.372903783315277</v>
      </c>
      <c r="L132" s="1" t="n">
        <f aca="false">5-H132</f>
        <v>2.78999999999998</v>
      </c>
      <c r="M132" s="0" t="n">
        <f aca="false">50-G132</f>
        <v>22.1000000000002</v>
      </c>
    </row>
    <row r="133" customFormat="false" ht="12.8" hidden="false" customHeight="false" outlineLevel="0" collapsed="false">
      <c r="A133" s="0" t="n">
        <v>131</v>
      </c>
      <c r="B133" s="1" t="n">
        <f aca="false">B132</f>
        <v>0.17</v>
      </c>
      <c r="C133" s="0" t="n">
        <f aca="false">C132</f>
        <v>101325</v>
      </c>
      <c r="D133" s="0" t="n">
        <v>1000</v>
      </c>
      <c r="E133" s="0" t="n">
        <f aca="false">E132</f>
        <v>0.12</v>
      </c>
      <c r="F133" s="2" t="n">
        <f aca="false">4*B133/(3.14*E133*E133)</f>
        <v>15.0389242745931</v>
      </c>
      <c r="G133" s="2" t="n">
        <f aca="false">G132-B133</f>
        <v>27.7299999999998</v>
      </c>
      <c r="H133" s="3" t="n">
        <f aca="false">5-G133/10</f>
        <v>2.22700000000002</v>
      </c>
      <c r="I133" s="6" t="n">
        <f aca="false">(C133-D133*9.81*H133-D133*F133*F133/2)/100000</f>
        <v>-0.336064916684725</v>
      </c>
      <c r="J133" s="7" t="n">
        <f aca="false">J132</f>
        <v>5</v>
      </c>
      <c r="K133" s="3" t="n">
        <f aca="false">(C133+J133*D133*9.81-F133*F133*D133/2)/100000</f>
        <v>0.372903783315277</v>
      </c>
      <c r="L133" s="1" t="n">
        <f aca="false">5-H133</f>
        <v>2.77299999999998</v>
      </c>
      <c r="M133" s="0" t="n">
        <f aca="false">50-G133</f>
        <v>22.2700000000002</v>
      </c>
    </row>
    <row r="134" customFormat="false" ht="12.8" hidden="false" customHeight="false" outlineLevel="0" collapsed="false">
      <c r="A134" s="0" t="n">
        <v>132</v>
      </c>
      <c r="B134" s="1" t="n">
        <f aca="false">B133</f>
        <v>0.17</v>
      </c>
      <c r="C134" s="0" t="n">
        <f aca="false">C133</f>
        <v>101325</v>
      </c>
      <c r="D134" s="0" t="n">
        <v>1000</v>
      </c>
      <c r="E134" s="0" t="n">
        <f aca="false">E133</f>
        <v>0.12</v>
      </c>
      <c r="F134" s="2" t="n">
        <f aca="false">4*B134/(3.14*E134*E134)</f>
        <v>15.0389242745931</v>
      </c>
      <c r="G134" s="2" t="n">
        <f aca="false">G133-B134</f>
        <v>27.5599999999998</v>
      </c>
      <c r="H134" s="3" t="n">
        <f aca="false">5-G134/10</f>
        <v>2.24400000000002</v>
      </c>
      <c r="I134" s="6" t="n">
        <f aca="false">(C134-D134*9.81*H134-D134*F134*F134/2)/100000</f>
        <v>-0.337732616684725</v>
      </c>
      <c r="J134" s="7" t="n">
        <f aca="false">J133</f>
        <v>5</v>
      </c>
      <c r="K134" s="3" t="n">
        <f aca="false">(C134+J134*D134*9.81-F134*F134*D134/2)/100000</f>
        <v>0.372903783315277</v>
      </c>
      <c r="L134" s="1" t="n">
        <f aca="false">5-H134</f>
        <v>2.75599999999998</v>
      </c>
      <c r="M134" s="0" t="n">
        <f aca="false">50-G134</f>
        <v>22.4400000000002</v>
      </c>
    </row>
    <row r="135" customFormat="false" ht="12.8" hidden="false" customHeight="false" outlineLevel="0" collapsed="false">
      <c r="A135" s="0" t="n">
        <v>133</v>
      </c>
      <c r="B135" s="1" t="n">
        <f aca="false">B134</f>
        <v>0.17</v>
      </c>
      <c r="C135" s="0" t="n">
        <f aca="false">C134</f>
        <v>101325</v>
      </c>
      <c r="D135" s="0" t="n">
        <v>1000</v>
      </c>
      <c r="E135" s="0" t="n">
        <f aca="false">E134</f>
        <v>0.12</v>
      </c>
      <c r="F135" s="2" t="n">
        <f aca="false">4*B135/(3.14*E135*E135)</f>
        <v>15.0389242745931</v>
      </c>
      <c r="G135" s="2" t="n">
        <f aca="false">G134-B135</f>
        <v>27.3899999999998</v>
      </c>
      <c r="H135" s="3" t="n">
        <f aca="false">5-G135/10</f>
        <v>2.26100000000002</v>
      </c>
      <c r="I135" s="6" t="n">
        <f aca="false">(C135-D135*9.81*H135-D135*F135*F135/2)/100000</f>
        <v>-0.339400316684725</v>
      </c>
      <c r="J135" s="7" t="n">
        <f aca="false">J134</f>
        <v>5</v>
      </c>
      <c r="K135" s="3" t="n">
        <f aca="false">(C135+J135*D135*9.81-F135*F135*D135/2)/100000</f>
        <v>0.372903783315277</v>
      </c>
      <c r="L135" s="1" t="n">
        <f aca="false">5-H135</f>
        <v>2.73899999999998</v>
      </c>
      <c r="M135" s="0" t="n">
        <f aca="false">50-G135</f>
        <v>22.6100000000002</v>
      </c>
    </row>
    <row r="136" customFormat="false" ht="12.8" hidden="false" customHeight="false" outlineLevel="0" collapsed="false">
      <c r="A136" s="0" t="n">
        <v>134</v>
      </c>
      <c r="B136" s="1" t="n">
        <f aca="false">B135</f>
        <v>0.17</v>
      </c>
      <c r="C136" s="0" t="n">
        <f aca="false">C135</f>
        <v>101325</v>
      </c>
      <c r="D136" s="0" t="n">
        <v>1000</v>
      </c>
      <c r="E136" s="0" t="n">
        <f aca="false">E135</f>
        <v>0.12</v>
      </c>
      <c r="F136" s="2" t="n">
        <f aca="false">4*B136/(3.14*E136*E136)</f>
        <v>15.0389242745931</v>
      </c>
      <c r="G136" s="2" t="n">
        <f aca="false">G135-B136</f>
        <v>27.2199999999998</v>
      </c>
      <c r="H136" s="3" t="n">
        <f aca="false">5-G136/10</f>
        <v>2.27800000000002</v>
      </c>
      <c r="I136" s="6" t="n">
        <f aca="false">(C136-D136*9.81*H136-D136*F136*F136/2)/100000</f>
        <v>-0.341068016684725</v>
      </c>
      <c r="J136" s="7" t="n">
        <f aca="false">J135</f>
        <v>5</v>
      </c>
      <c r="K136" s="3" t="n">
        <f aca="false">(C136+J136*D136*9.81-F136*F136*D136/2)/100000</f>
        <v>0.372903783315277</v>
      </c>
      <c r="L136" s="1" t="n">
        <f aca="false">5-H136</f>
        <v>2.72199999999998</v>
      </c>
      <c r="M136" s="0" t="n">
        <f aca="false">50-G136</f>
        <v>22.7800000000002</v>
      </c>
    </row>
    <row r="137" customFormat="false" ht="12.8" hidden="false" customHeight="false" outlineLevel="0" collapsed="false">
      <c r="A137" s="0" t="n">
        <v>135</v>
      </c>
      <c r="B137" s="1" t="n">
        <f aca="false">B136</f>
        <v>0.17</v>
      </c>
      <c r="C137" s="0" t="n">
        <f aca="false">C136</f>
        <v>101325</v>
      </c>
      <c r="D137" s="0" t="n">
        <v>1001</v>
      </c>
      <c r="E137" s="0" t="n">
        <f aca="false">E136</f>
        <v>0.12</v>
      </c>
      <c r="F137" s="2" t="n">
        <f aca="false">4*B137/(3.14*E137*E137)</f>
        <v>15.0389242745931</v>
      </c>
      <c r="G137" s="2" t="n">
        <f aca="false">G136-B137</f>
        <v>27.0499999999998</v>
      </c>
      <c r="H137" s="3" t="n">
        <f aca="false">5-G137/10</f>
        <v>2.29500000000002</v>
      </c>
      <c r="I137" s="6" t="n">
        <f aca="false">(C137-D137*9.81*H137-D137*F137*F137/2)/100000</f>
        <v>-0.34409170240141</v>
      </c>
      <c r="J137" s="7" t="n">
        <f aca="false">J136</f>
        <v>5</v>
      </c>
      <c r="K137" s="3" t="n">
        <f aca="false">(C137+J137*D137*9.81-F137*F137*D137/2)/100000</f>
        <v>0.372263437098592</v>
      </c>
      <c r="L137" s="1" t="n">
        <f aca="false">5-H137</f>
        <v>2.70499999999998</v>
      </c>
      <c r="M137" s="0" t="n">
        <f aca="false">50-G137</f>
        <v>22.9500000000002</v>
      </c>
    </row>
    <row r="138" customFormat="false" ht="12.8" hidden="false" customHeight="false" outlineLevel="0" collapsed="false">
      <c r="A138" s="0" t="n">
        <v>136</v>
      </c>
      <c r="B138" s="1" t="n">
        <f aca="false">B137</f>
        <v>0.17</v>
      </c>
      <c r="C138" s="0" t="n">
        <f aca="false">C137</f>
        <v>101325</v>
      </c>
      <c r="D138" s="0" t="n">
        <v>1002</v>
      </c>
      <c r="E138" s="0" t="n">
        <f aca="false">E137</f>
        <v>0.12</v>
      </c>
      <c r="F138" s="2" t="n">
        <f aca="false">4*B138/(3.14*E138*E138)</f>
        <v>15.0389242745931</v>
      </c>
      <c r="G138" s="2" t="n">
        <f aca="false">G137-B138</f>
        <v>26.8799999999998</v>
      </c>
      <c r="H138" s="3" t="n">
        <f aca="false">5-G138/10</f>
        <v>2.31200000000002</v>
      </c>
      <c r="I138" s="6" t="n">
        <f aca="false">(C138-D138*9.81*H138-D138*F138*F138/2)/100000</f>
        <v>-0.347118723518095</v>
      </c>
      <c r="J138" s="7" t="n">
        <f aca="false">J137</f>
        <v>5</v>
      </c>
      <c r="K138" s="3" t="n">
        <f aca="false">(C138+J138*D138*9.81-F138*F138*D138/2)/100000</f>
        <v>0.371623090881908</v>
      </c>
      <c r="L138" s="1" t="n">
        <f aca="false">5-H138</f>
        <v>2.68799999999998</v>
      </c>
      <c r="M138" s="0" t="n">
        <f aca="false">50-G138</f>
        <v>23.1200000000002</v>
      </c>
    </row>
    <row r="139" customFormat="false" ht="12.8" hidden="false" customHeight="false" outlineLevel="0" collapsed="false">
      <c r="A139" s="0" t="n">
        <v>137</v>
      </c>
      <c r="B139" s="1" t="n">
        <f aca="false">B138</f>
        <v>0.17</v>
      </c>
      <c r="C139" s="0" t="n">
        <f aca="false">C138</f>
        <v>101325</v>
      </c>
      <c r="D139" s="0" t="n">
        <v>1003</v>
      </c>
      <c r="E139" s="0" t="n">
        <f aca="false">E138</f>
        <v>0.12</v>
      </c>
      <c r="F139" s="2" t="n">
        <f aca="false">4*B139/(3.14*E139*E139)</f>
        <v>15.0389242745931</v>
      </c>
      <c r="G139" s="2" t="n">
        <f aca="false">G138-B139</f>
        <v>26.7099999999998</v>
      </c>
      <c r="H139" s="3" t="n">
        <f aca="false">5-G139/10</f>
        <v>2.32900000000002</v>
      </c>
      <c r="I139" s="6" t="n">
        <f aca="false">(C139-D139*9.81*H139-D139*F139*F139/2)/100000</f>
        <v>-0.350149080034779</v>
      </c>
      <c r="J139" s="7" t="n">
        <f aca="false">J138</f>
        <v>5</v>
      </c>
      <c r="K139" s="3" t="n">
        <f aca="false">(C139+J139*D139*9.81-F139*F139*D139/2)/100000</f>
        <v>0.370982744665223</v>
      </c>
      <c r="L139" s="1" t="n">
        <f aca="false">5-H139</f>
        <v>2.67099999999998</v>
      </c>
      <c r="M139" s="0" t="n">
        <f aca="false">50-G139</f>
        <v>23.2900000000002</v>
      </c>
    </row>
    <row r="140" customFormat="false" ht="12.8" hidden="false" customHeight="false" outlineLevel="0" collapsed="false">
      <c r="A140" s="0" t="n">
        <v>138</v>
      </c>
      <c r="B140" s="1" t="n">
        <f aca="false">B139</f>
        <v>0.17</v>
      </c>
      <c r="C140" s="0" t="n">
        <f aca="false">C139</f>
        <v>101325</v>
      </c>
      <c r="D140" s="0" t="n">
        <v>1004</v>
      </c>
      <c r="E140" s="0" t="n">
        <f aca="false">E139</f>
        <v>0.12</v>
      </c>
      <c r="F140" s="2" t="n">
        <f aca="false">4*B140/(3.14*E140*E140)</f>
        <v>15.0389242745931</v>
      </c>
      <c r="G140" s="2" t="n">
        <f aca="false">G139-B140</f>
        <v>26.5399999999998</v>
      </c>
      <c r="H140" s="3" t="n">
        <f aca="false">5-G140/10</f>
        <v>2.34600000000002</v>
      </c>
      <c r="I140" s="6" t="n">
        <f aca="false">(C140-D140*9.81*H140-D140*F140*F140/2)/100000</f>
        <v>-0.353182771951464</v>
      </c>
      <c r="J140" s="7" t="n">
        <f aca="false">J139</f>
        <v>5</v>
      </c>
      <c r="K140" s="3" t="n">
        <f aca="false">(C140+J140*D140*9.81-F140*F140*D140/2)/100000</f>
        <v>0.370342398448538</v>
      </c>
      <c r="L140" s="1" t="n">
        <f aca="false">5-H140</f>
        <v>2.65399999999998</v>
      </c>
      <c r="M140" s="0" t="n">
        <f aca="false">50-G140</f>
        <v>23.4600000000002</v>
      </c>
    </row>
    <row r="141" customFormat="false" ht="12.8" hidden="false" customHeight="false" outlineLevel="0" collapsed="false">
      <c r="A141" s="0" t="n">
        <v>139</v>
      </c>
      <c r="B141" s="1" t="n">
        <f aca="false">B140</f>
        <v>0.17</v>
      </c>
      <c r="C141" s="0" t="n">
        <f aca="false">C140</f>
        <v>101325</v>
      </c>
      <c r="D141" s="0" t="n">
        <v>1005</v>
      </c>
      <c r="E141" s="0" t="n">
        <f aca="false">E140</f>
        <v>0.12</v>
      </c>
      <c r="F141" s="2" t="n">
        <f aca="false">4*B141/(3.14*E141*E141)</f>
        <v>15.0389242745931</v>
      </c>
      <c r="G141" s="2" t="n">
        <f aca="false">G140-B141</f>
        <v>26.3699999999998</v>
      </c>
      <c r="H141" s="3" t="n">
        <f aca="false">5-G141/10</f>
        <v>2.36300000000002</v>
      </c>
      <c r="I141" s="6" t="n">
        <f aca="false">(C141-D141*9.81*H141-D141*F141*F141/2)/100000</f>
        <v>-0.356219799268149</v>
      </c>
      <c r="J141" s="7" t="n">
        <f aca="false">J140</f>
        <v>5</v>
      </c>
      <c r="K141" s="3" t="n">
        <f aca="false">(C141+J141*D141*9.81-F141*F141*D141/2)/100000</f>
        <v>0.369702052231853</v>
      </c>
      <c r="L141" s="1" t="n">
        <f aca="false">5-H141</f>
        <v>2.63699999999998</v>
      </c>
      <c r="M141" s="0" t="n">
        <f aca="false">50-G141</f>
        <v>23.6300000000002</v>
      </c>
    </row>
    <row r="142" customFormat="false" ht="12.8" hidden="false" customHeight="false" outlineLevel="0" collapsed="false">
      <c r="A142" s="0" t="n">
        <v>140</v>
      </c>
      <c r="B142" s="1" t="n">
        <f aca="false">B141</f>
        <v>0.17</v>
      </c>
      <c r="C142" s="0" t="n">
        <f aca="false">C141</f>
        <v>101325</v>
      </c>
      <c r="D142" s="0" t="n">
        <v>1006</v>
      </c>
      <c r="E142" s="0" t="n">
        <f aca="false">E141</f>
        <v>0.12</v>
      </c>
      <c r="F142" s="2" t="n">
        <f aca="false">4*B142/(3.14*E142*E142)</f>
        <v>15.0389242745931</v>
      </c>
      <c r="G142" s="2" t="n">
        <f aca="false">G141-B142</f>
        <v>26.1999999999998</v>
      </c>
      <c r="H142" s="3" t="n">
        <f aca="false">5-G142/10</f>
        <v>2.38000000000002</v>
      </c>
      <c r="I142" s="6" t="n">
        <f aca="false">(C142-D142*9.81*H142-D142*F142*F142/2)/100000</f>
        <v>-0.359260161984834</v>
      </c>
      <c r="J142" s="7" t="n">
        <f aca="false">J141</f>
        <v>5</v>
      </c>
      <c r="K142" s="3" t="n">
        <f aca="false">(C142+J142*D142*9.81-F142*F142*D142/2)/100000</f>
        <v>0.369061706015169</v>
      </c>
      <c r="L142" s="1" t="n">
        <f aca="false">5-H142</f>
        <v>2.61999999999998</v>
      </c>
      <c r="M142" s="0" t="n">
        <f aca="false">50-G142</f>
        <v>23.8000000000002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E1" colorId="64" zoomScale="91" zoomScaleNormal="91" zoomScalePageLayoutView="100" workbookViewId="0">
      <selection pane="topLeft" activeCell="T3" activeCellId="0" sqref="T3"/>
    </sheetView>
  </sheetViews>
  <sheetFormatPr defaultRowHeight="12.8" outlineLevelRow="0" outlineLevelCol="0"/>
  <cols>
    <col collapsed="false" customWidth="false" hidden="false" outlineLevel="0" max="1" min="1" style="0" width="11.57"/>
    <col collapsed="false" customWidth="true" hidden="false" outlineLevel="0" max="3" min="2" style="0" width="7.76"/>
    <col collapsed="false" customWidth="true" hidden="false" outlineLevel="0" max="4" min="4" style="3" width="12.5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3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</row>
    <row r="2" customFormat="false" ht="12.8" hidden="false" customHeight="false" outlineLevel="0" collapsed="false">
      <c r="A2" s="0" t="n">
        <v>0</v>
      </c>
      <c r="B2" s="0" t="n">
        <v>0.01</v>
      </c>
      <c r="C2" s="0" t="n">
        <v>0</v>
      </c>
      <c r="D2" s="3" t="n">
        <f aca="false">(1-C2)*B2</f>
        <v>0.01</v>
      </c>
      <c r="E2" s="0" t="n">
        <f aca="false">0.3*100000</f>
        <v>30000</v>
      </c>
      <c r="G2" s="0" t="n">
        <v>0.01</v>
      </c>
      <c r="H2" s="0" t="n">
        <v>0.03</v>
      </c>
      <c r="I2" s="0" t="n">
        <v>1000</v>
      </c>
      <c r="J2" s="0" t="n">
        <f aca="false">0</f>
        <v>0</v>
      </c>
      <c r="K2" s="0" t="n">
        <f aca="false">J2</f>
        <v>0</v>
      </c>
      <c r="L2" s="0" t="n">
        <f aca="false">10</f>
        <v>10</v>
      </c>
      <c r="M2" s="0" t="n">
        <v>10</v>
      </c>
      <c r="N2" s="0" t="n">
        <v>10</v>
      </c>
      <c r="O2" s="0" t="n">
        <v>100</v>
      </c>
      <c r="P2" s="0" t="n">
        <f aca="false">M2*N2*O2</f>
        <v>10000</v>
      </c>
      <c r="Q2" s="0" t="n">
        <f aca="false">4*D2/(PI()*G2*G2)</f>
        <v>127.323954473516</v>
      </c>
      <c r="R2" s="0" t="n">
        <v>101325</v>
      </c>
      <c r="S2" s="0" t="n">
        <v>9.81</v>
      </c>
      <c r="T2" s="0" t="n">
        <f aca="false">R2-K2*I2*S2-I2*Q2*Q2/2*(1+H2/G2)</f>
        <v>-32321453.7655481</v>
      </c>
      <c r="U2" s="9" t="n">
        <f aca="false">L2*S2*I2+R2/(I2*S2)+I2*(Q2*Q2)/2</f>
        <v>8203805.0201332</v>
      </c>
    </row>
    <row r="3" customFormat="false" ht="12.8" hidden="false" customHeight="false" outlineLevel="0" collapsed="false">
      <c r="A3" s="0" t="n">
        <v>1</v>
      </c>
      <c r="B3" s="0" t="n">
        <f aca="false">B2</f>
        <v>0.01</v>
      </c>
      <c r="C3" s="0" t="n">
        <v>0</v>
      </c>
      <c r="D3" s="3" t="n">
        <f aca="false">(1-C3)*B3</f>
        <v>0.01</v>
      </c>
      <c r="E3" s="0" t="n">
        <f aca="false">0.3*100000</f>
        <v>30000</v>
      </c>
      <c r="G3" s="0" t="n">
        <f aca="false">G2</f>
        <v>0.01</v>
      </c>
      <c r="H3" s="0" t="n">
        <f aca="false">H2</f>
        <v>0.03</v>
      </c>
      <c r="I3" s="0" t="n">
        <v>1000</v>
      </c>
      <c r="J3" s="0" t="n">
        <f aca="false">J2</f>
        <v>0</v>
      </c>
      <c r="K3" s="0" t="n">
        <f aca="false">K2+D2*A3</f>
        <v>0.01</v>
      </c>
      <c r="L3" s="0" t="n">
        <f aca="false">L2</f>
        <v>10</v>
      </c>
      <c r="M3" s="0" t="n">
        <f aca="false">M2</f>
        <v>10</v>
      </c>
      <c r="N3" s="0" t="n">
        <f aca="false">N2</f>
        <v>10</v>
      </c>
      <c r="O3" s="0" t="n">
        <f aca="false">O2</f>
        <v>100</v>
      </c>
      <c r="P3" s="0" t="n">
        <f aca="false">P2</f>
        <v>10000</v>
      </c>
      <c r="Q3" s="0" t="n">
        <f aca="false">4*D3/(PI()*G3*G3)</f>
        <v>127.323954473516</v>
      </c>
      <c r="R3" s="0" t="n">
        <f aca="false">R2</f>
        <v>101325</v>
      </c>
      <c r="S3" s="0" t="n">
        <f aca="false">S2</f>
        <v>9.81</v>
      </c>
      <c r="T3" s="0" t="n">
        <f aca="false">R3-K3*I3*S3-I3*Q3*Q3/2*(1+H3/G3)</f>
        <v>-32321551.8655481</v>
      </c>
      <c r="U3" s="9" t="n">
        <f aca="false">L3*S3*I3+R3/(I3*S3)+I3*(Q3*Q3)/2</f>
        <v>8203805.0201332</v>
      </c>
    </row>
    <row r="4" customFormat="false" ht="12.8" hidden="false" customHeight="false" outlineLevel="0" collapsed="false">
      <c r="A4" s="0" t="n">
        <v>2</v>
      </c>
      <c r="B4" s="0" t="n">
        <f aca="false">B3</f>
        <v>0.01</v>
      </c>
      <c r="C4" s="0" t="n">
        <v>0</v>
      </c>
      <c r="D4" s="3" t="n">
        <f aca="false">(1-C4)*B4</f>
        <v>0.01</v>
      </c>
      <c r="E4" s="0" t="n">
        <f aca="false">0.3*100000</f>
        <v>30000</v>
      </c>
      <c r="G4" s="0" t="n">
        <f aca="false">G3</f>
        <v>0.01</v>
      </c>
      <c r="H4" s="0" t="n">
        <f aca="false">H3</f>
        <v>0.03</v>
      </c>
      <c r="I4" s="0" t="n">
        <v>1000</v>
      </c>
      <c r="J4" s="0" t="n">
        <f aca="false">J3</f>
        <v>0</v>
      </c>
      <c r="K4" s="0" t="n">
        <f aca="false">K3+D3*A4</f>
        <v>0.03</v>
      </c>
      <c r="L4" s="0" t="n">
        <f aca="false">L3</f>
        <v>10</v>
      </c>
      <c r="M4" s="0" t="n">
        <f aca="false">M3</f>
        <v>10</v>
      </c>
      <c r="N4" s="0" t="n">
        <f aca="false">N3</f>
        <v>10</v>
      </c>
      <c r="O4" s="0" t="n">
        <f aca="false">O3</f>
        <v>100</v>
      </c>
      <c r="P4" s="0" t="n">
        <f aca="false">P3</f>
        <v>10000</v>
      </c>
      <c r="Q4" s="0" t="n">
        <f aca="false">4*D4/(PI()*G4*G4)</f>
        <v>127.323954473516</v>
      </c>
      <c r="R4" s="0" t="n">
        <f aca="false">R3</f>
        <v>101325</v>
      </c>
      <c r="S4" s="0" t="n">
        <f aca="false">S3</f>
        <v>9.81</v>
      </c>
      <c r="T4" s="0" t="n">
        <f aca="false">R4-K4*I4*S4-I4*Q4*Q4/2*(1+H4/G4)</f>
        <v>-32321748.0655481</v>
      </c>
      <c r="U4" s="9" t="n">
        <f aca="false">L4*S4*I4+R4/(I4*S4)+I4*(Q4*Q4)/2</f>
        <v>8203805.0201332</v>
      </c>
    </row>
    <row r="5" customFormat="false" ht="12.8" hidden="false" customHeight="false" outlineLevel="0" collapsed="false">
      <c r="A5" s="0" t="n">
        <v>3</v>
      </c>
      <c r="B5" s="0" t="n">
        <f aca="false">B4</f>
        <v>0.01</v>
      </c>
      <c r="C5" s="0" t="n">
        <v>0</v>
      </c>
      <c r="D5" s="3" t="n">
        <f aca="false">(1-C5)*B5</f>
        <v>0.01</v>
      </c>
      <c r="E5" s="0" t="n">
        <f aca="false">0.3*100000</f>
        <v>30000</v>
      </c>
      <c r="G5" s="0" t="n">
        <f aca="false">G4</f>
        <v>0.01</v>
      </c>
      <c r="H5" s="0" t="n">
        <f aca="false">H4</f>
        <v>0.03</v>
      </c>
      <c r="I5" s="0" t="n">
        <v>1000</v>
      </c>
      <c r="J5" s="0" t="n">
        <f aca="false">J4</f>
        <v>0</v>
      </c>
      <c r="K5" s="0" t="n">
        <f aca="false">K4+D4*A5</f>
        <v>0.06</v>
      </c>
      <c r="L5" s="0" t="n">
        <f aca="false">L4</f>
        <v>10</v>
      </c>
      <c r="M5" s="0" t="n">
        <f aca="false">M4</f>
        <v>10</v>
      </c>
      <c r="N5" s="0" t="n">
        <f aca="false">N4</f>
        <v>10</v>
      </c>
      <c r="O5" s="0" t="n">
        <f aca="false">O4</f>
        <v>100</v>
      </c>
      <c r="P5" s="0" t="n">
        <f aca="false">P4</f>
        <v>10000</v>
      </c>
      <c r="Q5" s="0" t="n">
        <f aca="false">4*D5/(PI()*G5*G5)</f>
        <v>127.323954473516</v>
      </c>
      <c r="R5" s="0" t="n">
        <f aca="false">R4</f>
        <v>101325</v>
      </c>
      <c r="S5" s="0" t="n">
        <f aca="false">S4</f>
        <v>9.81</v>
      </c>
      <c r="T5" s="0" t="n">
        <f aca="false">R5-K5*I5*S5-I5*Q5*Q5/2*(1+H5/G5)</f>
        <v>-32322042.3655481</v>
      </c>
      <c r="U5" s="9" t="n">
        <f aca="false">L5*S5*I5+R5/(I5*S5)+I5*(Q5*Q5)/2</f>
        <v>8203805.0201332</v>
      </c>
    </row>
    <row r="6" customFormat="false" ht="12.8" hidden="false" customHeight="false" outlineLevel="0" collapsed="false">
      <c r="A6" s="0" t="n">
        <v>4</v>
      </c>
      <c r="B6" s="0" t="n">
        <f aca="false">B5</f>
        <v>0.01</v>
      </c>
      <c r="C6" s="0" t="n">
        <v>0</v>
      </c>
      <c r="D6" s="3" t="n">
        <f aca="false">(1-C6)*B6</f>
        <v>0.01</v>
      </c>
      <c r="E6" s="0" t="n">
        <f aca="false">0.3*100000</f>
        <v>30000</v>
      </c>
      <c r="G6" s="0" t="n">
        <f aca="false">G5</f>
        <v>0.01</v>
      </c>
      <c r="H6" s="0" t="n">
        <f aca="false">H5</f>
        <v>0.03</v>
      </c>
      <c r="I6" s="0" t="n">
        <v>1000</v>
      </c>
      <c r="J6" s="0" t="n">
        <f aca="false">J5</f>
        <v>0</v>
      </c>
      <c r="K6" s="0" t="n">
        <f aca="false">K5+D5*A6</f>
        <v>0.1</v>
      </c>
      <c r="L6" s="0" t="n">
        <f aca="false">L5</f>
        <v>10</v>
      </c>
      <c r="M6" s="0" t="n">
        <f aca="false">M5</f>
        <v>10</v>
      </c>
      <c r="N6" s="0" t="n">
        <f aca="false">N5</f>
        <v>10</v>
      </c>
      <c r="O6" s="0" t="n">
        <f aca="false">O5</f>
        <v>100</v>
      </c>
      <c r="P6" s="0" t="n">
        <f aca="false">P5</f>
        <v>10000</v>
      </c>
      <c r="Q6" s="0" t="n">
        <f aca="false">4*D6/(PI()*G6*G6)</f>
        <v>127.323954473516</v>
      </c>
      <c r="R6" s="0" t="n">
        <f aca="false">R5</f>
        <v>101325</v>
      </c>
      <c r="S6" s="0" t="n">
        <f aca="false">S5</f>
        <v>9.81</v>
      </c>
      <c r="T6" s="0" t="n">
        <f aca="false">R6-K6*I6*S6-I6*Q6*Q6/2*(1+H6/G6)</f>
        <v>-32322434.7655481</v>
      </c>
      <c r="U6" s="9" t="n">
        <f aca="false">L6*S6*I6+R6/(I6*S6)+I6*(Q6*Q6)/2</f>
        <v>8203805.0201332</v>
      </c>
    </row>
    <row r="7" customFormat="false" ht="12.8" hidden="false" customHeight="false" outlineLevel="0" collapsed="false">
      <c r="A7" s="0" t="n">
        <v>5</v>
      </c>
      <c r="B7" s="0" t="n">
        <f aca="false">B6</f>
        <v>0.01</v>
      </c>
      <c r="C7" s="0" t="n">
        <v>0</v>
      </c>
      <c r="D7" s="3" t="n">
        <f aca="false">(1-C7)*B7</f>
        <v>0.01</v>
      </c>
      <c r="E7" s="0" t="n">
        <f aca="false">0.3*100000</f>
        <v>30000</v>
      </c>
      <c r="G7" s="0" t="n">
        <f aca="false">G6</f>
        <v>0.01</v>
      </c>
      <c r="H7" s="0" t="n">
        <f aca="false">H6</f>
        <v>0.03</v>
      </c>
      <c r="I7" s="0" t="n">
        <v>1000</v>
      </c>
      <c r="J7" s="0" t="n">
        <f aca="false">J6</f>
        <v>0</v>
      </c>
      <c r="K7" s="0" t="n">
        <f aca="false">K6+D6*A7</f>
        <v>0.15</v>
      </c>
      <c r="L7" s="0" t="n">
        <f aca="false">L6</f>
        <v>10</v>
      </c>
      <c r="M7" s="0" t="n">
        <f aca="false">M6</f>
        <v>10</v>
      </c>
      <c r="N7" s="0" t="n">
        <f aca="false">N6</f>
        <v>10</v>
      </c>
      <c r="O7" s="0" t="n">
        <f aca="false">O6</f>
        <v>100</v>
      </c>
      <c r="P7" s="0" t="n">
        <f aca="false">P6</f>
        <v>10000</v>
      </c>
      <c r="Q7" s="0" t="n">
        <f aca="false">4*D7/(PI()*G7*G7)</f>
        <v>127.323954473516</v>
      </c>
      <c r="R7" s="0" t="n">
        <f aca="false">R6</f>
        <v>101325</v>
      </c>
      <c r="S7" s="0" t="n">
        <f aca="false">S6</f>
        <v>9.81</v>
      </c>
      <c r="T7" s="0" t="n">
        <f aca="false">R7-K7*I7*S7-I7*Q7*Q7/2*(1+H7/G7)</f>
        <v>-32322925.2655481</v>
      </c>
      <c r="U7" s="9" t="n">
        <f aca="false">L7*S7*I7+R7/(I7*S7)+I7*(Q7*Q7)/2</f>
        <v>8203805.0201332</v>
      </c>
    </row>
    <row r="8" customFormat="false" ht="12.8" hidden="false" customHeight="false" outlineLevel="0" collapsed="false">
      <c r="A8" s="0" t="n">
        <v>6</v>
      </c>
      <c r="B8" s="0" t="n">
        <f aca="false">B7</f>
        <v>0.01</v>
      </c>
      <c r="C8" s="0" t="n">
        <v>0</v>
      </c>
      <c r="D8" s="3" t="n">
        <f aca="false">(1-C8)*B8</f>
        <v>0.01</v>
      </c>
      <c r="E8" s="0" t="n">
        <f aca="false">0.3*100000</f>
        <v>30000</v>
      </c>
      <c r="G8" s="0" t="n">
        <f aca="false">G7</f>
        <v>0.01</v>
      </c>
      <c r="H8" s="0" t="n">
        <f aca="false">H7</f>
        <v>0.03</v>
      </c>
      <c r="I8" s="0" t="n">
        <v>1000</v>
      </c>
      <c r="J8" s="0" t="n">
        <f aca="false">J7</f>
        <v>0</v>
      </c>
      <c r="K8" s="0" t="n">
        <f aca="false">K7+D7*A8</f>
        <v>0.21</v>
      </c>
      <c r="L8" s="0" t="n">
        <f aca="false">L7</f>
        <v>10</v>
      </c>
      <c r="M8" s="0" t="n">
        <f aca="false">M7</f>
        <v>10</v>
      </c>
      <c r="N8" s="0" t="n">
        <f aca="false">N7</f>
        <v>10</v>
      </c>
      <c r="O8" s="0" t="n">
        <f aca="false">O7</f>
        <v>100</v>
      </c>
      <c r="P8" s="0" t="n">
        <f aca="false">P7</f>
        <v>10000</v>
      </c>
      <c r="Q8" s="0" t="n">
        <f aca="false">4*D8/(PI()*G8*G8)</f>
        <v>127.323954473516</v>
      </c>
      <c r="R8" s="0" t="n">
        <f aca="false">R7</f>
        <v>101325</v>
      </c>
      <c r="S8" s="0" t="n">
        <f aca="false">S7</f>
        <v>9.81</v>
      </c>
      <c r="T8" s="0" t="n">
        <f aca="false">R8-K8*I8*S8-I8*Q8*Q8/2*(1+H8/G8)</f>
        <v>-32323513.8655481</v>
      </c>
      <c r="U8" s="9" t="n">
        <f aca="false">L8*S8*I8+R8/(I8*S8)+I8*(Q8*Q8)/2</f>
        <v>8203805.0201332</v>
      </c>
    </row>
    <row r="9" customFormat="false" ht="12.8" hidden="false" customHeight="false" outlineLevel="0" collapsed="false">
      <c r="A9" s="0" t="n">
        <v>7</v>
      </c>
      <c r="B9" s="0" t="n">
        <f aca="false">B8</f>
        <v>0.01</v>
      </c>
      <c r="C9" s="0" t="n">
        <v>0</v>
      </c>
      <c r="D9" s="3" t="n">
        <f aca="false">(1-C9)*B9</f>
        <v>0.01</v>
      </c>
      <c r="E9" s="0" t="n">
        <f aca="false">0.3*100000</f>
        <v>30000</v>
      </c>
      <c r="G9" s="0" t="n">
        <f aca="false">G8</f>
        <v>0.01</v>
      </c>
      <c r="H9" s="0" t="n">
        <f aca="false">H8</f>
        <v>0.03</v>
      </c>
      <c r="I9" s="0" t="n">
        <v>1000</v>
      </c>
      <c r="J9" s="0" t="n">
        <f aca="false">J8</f>
        <v>0</v>
      </c>
      <c r="K9" s="0" t="n">
        <f aca="false">K8+D8*A9</f>
        <v>0.28</v>
      </c>
      <c r="L9" s="0" t="n">
        <f aca="false">L8</f>
        <v>10</v>
      </c>
      <c r="M9" s="0" t="n">
        <f aca="false">M8</f>
        <v>10</v>
      </c>
      <c r="N9" s="0" t="n">
        <f aca="false">N8</f>
        <v>10</v>
      </c>
      <c r="O9" s="0" t="n">
        <f aca="false">O8</f>
        <v>100</v>
      </c>
      <c r="P9" s="0" t="n">
        <f aca="false">P8</f>
        <v>10000</v>
      </c>
      <c r="Q9" s="0" t="n">
        <f aca="false">4*D9/(PI()*G9*G9)</f>
        <v>127.323954473516</v>
      </c>
      <c r="R9" s="0" t="n">
        <f aca="false">R8</f>
        <v>101325</v>
      </c>
      <c r="S9" s="0" t="n">
        <f aca="false">S8</f>
        <v>9.81</v>
      </c>
      <c r="T9" s="0" t="n">
        <f aca="false">R9-K9*I9*S9-I9*Q9*Q9/2*(1+H9/G9)</f>
        <v>-32324200.5655481</v>
      </c>
      <c r="U9" s="9" t="n">
        <f aca="false">L9*S9*I9+R9/(I9*S9)+I9*(Q9*Q9)/2</f>
        <v>8203805.0201332</v>
      </c>
    </row>
    <row r="10" customFormat="false" ht="12.8" hidden="false" customHeight="false" outlineLevel="0" collapsed="false">
      <c r="A10" s="0" t="n">
        <v>8</v>
      </c>
      <c r="B10" s="0" t="n">
        <f aca="false">B9</f>
        <v>0.01</v>
      </c>
      <c r="C10" s="0" t="n">
        <v>0</v>
      </c>
      <c r="D10" s="3" t="n">
        <f aca="false">(1-C10)*B10</f>
        <v>0.01</v>
      </c>
      <c r="E10" s="0" t="n">
        <f aca="false">0.3*100000</f>
        <v>30000</v>
      </c>
      <c r="G10" s="0" t="n">
        <f aca="false">G9</f>
        <v>0.01</v>
      </c>
      <c r="H10" s="0" t="n">
        <f aca="false">H9</f>
        <v>0.03</v>
      </c>
      <c r="I10" s="0" t="n">
        <v>1000</v>
      </c>
      <c r="J10" s="0" t="n">
        <f aca="false">J9</f>
        <v>0</v>
      </c>
      <c r="K10" s="0" t="n">
        <f aca="false">K9+D9*A10</f>
        <v>0.36</v>
      </c>
      <c r="L10" s="0" t="n">
        <f aca="false">L9</f>
        <v>10</v>
      </c>
      <c r="M10" s="0" t="n">
        <f aca="false">M9</f>
        <v>10</v>
      </c>
      <c r="N10" s="0" t="n">
        <f aca="false">N9</f>
        <v>10</v>
      </c>
      <c r="O10" s="0" t="n">
        <f aca="false">O9</f>
        <v>100</v>
      </c>
      <c r="P10" s="0" t="n">
        <f aca="false">P9</f>
        <v>10000</v>
      </c>
      <c r="Q10" s="0" t="n">
        <f aca="false">4*D10/(PI()*G10*G10)</f>
        <v>127.323954473516</v>
      </c>
      <c r="R10" s="0" t="n">
        <f aca="false">R9</f>
        <v>101325</v>
      </c>
      <c r="S10" s="0" t="n">
        <f aca="false">S9</f>
        <v>9.81</v>
      </c>
      <c r="T10" s="0" t="n">
        <f aca="false">R10-K10*I10*S10-I10*Q10*Q10/2*(1+H10/G10)</f>
        <v>-32324985.3655481</v>
      </c>
      <c r="U10" s="9" t="n">
        <f aca="false">L10*S10*I10+R10/(I10*S10)+I10*(Q10*Q10)/2</f>
        <v>8203805.0201332</v>
      </c>
    </row>
    <row r="11" customFormat="false" ht="12.8" hidden="false" customHeight="false" outlineLevel="0" collapsed="false">
      <c r="A11" s="0" t="n">
        <v>9</v>
      </c>
      <c r="B11" s="0" t="n">
        <f aca="false">B10</f>
        <v>0.01</v>
      </c>
      <c r="C11" s="0" t="n">
        <v>0.1</v>
      </c>
      <c r="D11" s="3" t="n">
        <f aca="false">(1-C11)*B11</f>
        <v>0.009</v>
      </c>
      <c r="E11" s="0" t="n">
        <f aca="false">0.3*100000</f>
        <v>30000</v>
      </c>
      <c r="G11" s="0" t="n">
        <f aca="false">G10</f>
        <v>0.01</v>
      </c>
      <c r="H11" s="0" t="n">
        <f aca="false">H10</f>
        <v>0.03</v>
      </c>
      <c r="I11" s="0" t="n">
        <v>1000</v>
      </c>
      <c r="J11" s="0" t="n">
        <f aca="false">J10</f>
        <v>0</v>
      </c>
      <c r="K11" s="0" t="n">
        <f aca="false">K10+D10*A11</f>
        <v>0.45</v>
      </c>
      <c r="L11" s="0" t="n">
        <f aca="false">L10</f>
        <v>10</v>
      </c>
      <c r="M11" s="0" t="n">
        <f aca="false">M10</f>
        <v>10</v>
      </c>
      <c r="N11" s="0" t="n">
        <f aca="false">N10</f>
        <v>10</v>
      </c>
      <c r="O11" s="0" t="n">
        <f aca="false">O10</f>
        <v>100</v>
      </c>
      <c r="P11" s="0" t="n">
        <f aca="false">P10</f>
        <v>10000</v>
      </c>
      <c r="Q11" s="0" t="n">
        <f aca="false">4*D11/(PI()*G11*G11)</f>
        <v>114.591559026165</v>
      </c>
      <c r="R11" s="0" t="n">
        <f aca="false">R10</f>
        <v>101325</v>
      </c>
      <c r="S11" s="0" t="n">
        <f aca="false">S10</f>
        <v>9.81</v>
      </c>
      <c r="T11" s="0" t="n">
        <f aca="false">R11-K11*I11*S11-I11*Q11*Q11/2*(1+H11/G11)</f>
        <v>-26165540.300094</v>
      </c>
      <c r="U11" s="9" t="n">
        <f aca="false">L11*S11*I11+R11/(I11*S11)+I11*(Q11*Q11)/2</f>
        <v>6663723.02876967</v>
      </c>
    </row>
    <row r="12" customFormat="false" ht="12.8" hidden="false" customHeight="false" outlineLevel="0" collapsed="false">
      <c r="A12" s="0" t="n">
        <v>10</v>
      </c>
      <c r="B12" s="0" t="n">
        <f aca="false">B11</f>
        <v>0.01</v>
      </c>
      <c r="C12" s="0" t="n">
        <v>0.2</v>
      </c>
      <c r="D12" s="3" t="n">
        <f aca="false">(1-C12)*B12</f>
        <v>0.008</v>
      </c>
      <c r="E12" s="0" t="n">
        <f aca="false">0.3*100000</f>
        <v>30000</v>
      </c>
      <c r="G12" s="0" t="n">
        <f aca="false">G11</f>
        <v>0.01</v>
      </c>
      <c r="H12" s="0" t="n">
        <f aca="false">H11</f>
        <v>0.03</v>
      </c>
      <c r="I12" s="0" t="n">
        <v>1000</v>
      </c>
      <c r="J12" s="0" t="n">
        <f aca="false">J11</f>
        <v>0</v>
      </c>
      <c r="K12" s="0" t="n">
        <f aca="false">K11+D11*A12</f>
        <v>0.54</v>
      </c>
      <c r="L12" s="0" t="n">
        <f aca="false">L11</f>
        <v>10</v>
      </c>
      <c r="M12" s="0" t="n">
        <f aca="false">M11</f>
        <v>10</v>
      </c>
      <c r="N12" s="0" t="n">
        <f aca="false">N11</f>
        <v>10</v>
      </c>
      <c r="O12" s="0" t="n">
        <f aca="false">O11</f>
        <v>100</v>
      </c>
      <c r="P12" s="0" t="n">
        <f aca="false">P11</f>
        <v>10000</v>
      </c>
      <c r="Q12" s="0" t="n">
        <f aca="false">4*D12/(PI()*G12*G12)</f>
        <v>101.859163578813</v>
      </c>
      <c r="R12" s="0" t="n">
        <f aca="false">R11</f>
        <v>101325</v>
      </c>
      <c r="S12" s="0" t="n">
        <f aca="false">S11</f>
        <v>9.81</v>
      </c>
      <c r="T12" s="0" t="n">
        <f aca="false">R12-K12*I12*S12-I12*Q12*Q12/2*(1+H12/G12)</f>
        <v>-20654550.8099508</v>
      </c>
      <c r="U12" s="9" t="n">
        <f aca="false">L12*S12*I12+R12/(I12*S12)+I12*(Q12*Q12)/2</f>
        <v>5285754.93123387</v>
      </c>
    </row>
    <row r="13" customFormat="false" ht="12.8" hidden="false" customHeight="false" outlineLevel="0" collapsed="false">
      <c r="A13" s="0" t="n">
        <v>11</v>
      </c>
      <c r="B13" s="0" t="n">
        <f aca="false">B12</f>
        <v>0.01</v>
      </c>
      <c r="C13" s="0" t="n">
        <v>0.3</v>
      </c>
      <c r="D13" s="3" t="n">
        <f aca="false">(1-C13)*B13</f>
        <v>0.007</v>
      </c>
      <c r="E13" s="0" t="n">
        <f aca="false">0.3*100000</f>
        <v>30000</v>
      </c>
      <c r="G13" s="0" t="n">
        <f aca="false">G12</f>
        <v>0.01</v>
      </c>
      <c r="H13" s="0" t="n">
        <f aca="false">H12</f>
        <v>0.03</v>
      </c>
      <c r="I13" s="0" t="n">
        <v>1000</v>
      </c>
      <c r="J13" s="0" t="n">
        <f aca="false">J12</f>
        <v>0</v>
      </c>
      <c r="K13" s="0" t="n">
        <f aca="false">K12+D12*A13</f>
        <v>0.628</v>
      </c>
      <c r="L13" s="0" t="n">
        <f aca="false">L12</f>
        <v>10</v>
      </c>
      <c r="M13" s="0" t="n">
        <f aca="false">M12</f>
        <v>10</v>
      </c>
      <c r="N13" s="0" t="n">
        <f aca="false">N12</f>
        <v>10</v>
      </c>
      <c r="O13" s="0" t="n">
        <f aca="false">O12</f>
        <v>100</v>
      </c>
      <c r="P13" s="0" t="n">
        <f aca="false">P12</f>
        <v>10000</v>
      </c>
      <c r="Q13" s="0" t="n">
        <f aca="false">4*D13/(PI()*G13*G13)</f>
        <v>89.1267681314614</v>
      </c>
      <c r="R13" s="0" t="n">
        <f aca="false">R12</f>
        <v>101325</v>
      </c>
      <c r="S13" s="0" t="n">
        <f aca="false">S12</f>
        <v>9.81</v>
      </c>
      <c r="T13" s="0" t="n">
        <f aca="false">R13-K13*I13*S13-I13*Q13*Q13/2*(1+H13/G13)</f>
        <v>-15791997.2751186</v>
      </c>
      <c r="U13" s="9" t="n">
        <f aca="false">L13*S13*I13+R13/(I13*S13)+I13*(Q13*Q13)/2</f>
        <v>4069900.72752582</v>
      </c>
    </row>
    <row r="14" customFormat="false" ht="12.8" hidden="false" customHeight="false" outlineLevel="0" collapsed="false">
      <c r="A14" s="0" t="n">
        <v>12</v>
      </c>
      <c r="B14" s="0" t="n">
        <f aca="false">B13</f>
        <v>0.01</v>
      </c>
      <c r="C14" s="0" t="n">
        <v>0.4</v>
      </c>
      <c r="D14" s="3" t="n">
        <f aca="false">(1-C14)*B14</f>
        <v>0.006</v>
      </c>
      <c r="E14" s="0" t="n">
        <f aca="false">0.3*100000</f>
        <v>30000</v>
      </c>
      <c r="G14" s="0" t="n">
        <f aca="false">G13</f>
        <v>0.01</v>
      </c>
      <c r="H14" s="0" t="n">
        <f aca="false">H13</f>
        <v>0.03</v>
      </c>
      <c r="I14" s="0" t="n">
        <v>1000</v>
      </c>
      <c r="J14" s="0" t="n">
        <f aca="false">J13</f>
        <v>0</v>
      </c>
      <c r="K14" s="0" t="n">
        <f aca="false">K13+D13*A14</f>
        <v>0.712</v>
      </c>
      <c r="L14" s="0" t="n">
        <f aca="false">L13</f>
        <v>10</v>
      </c>
      <c r="M14" s="0" t="n">
        <f aca="false">M13</f>
        <v>10</v>
      </c>
      <c r="N14" s="0" t="n">
        <f aca="false">N13</f>
        <v>10</v>
      </c>
      <c r="O14" s="0" t="n">
        <f aca="false">O13</f>
        <v>100</v>
      </c>
      <c r="P14" s="0" t="n">
        <f aca="false">P13</f>
        <v>10000</v>
      </c>
      <c r="Q14" s="0" t="n">
        <f aca="false">4*D14/(PI()*G14*G14)</f>
        <v>76.3943726841098</v>
      </c>
      <c r="R14" s="0" t="n">
        <f aca="false">R13</f>
        <v>101325</v>
      </c>
      <c r="S14" s="0" t="n">
        <f aca="false">S13</f>
        <v>9.81</v>
      </c>
      <c r="T14" s="0" t="n">
        <f aca="false">R14-K14*I14*S14-I14*Q14*Q14/2*(1+H14/G14)</f>
        <v>-11577860.0755973</v>
      </c>
      <c r="U14" s="9" t="n">
        <f aca="false">L14*S14*I14+R14/(I14*S14)+I14*(Q14*Q14)/2</f>
        <v>3016160.4176455</v>
      </c>
    </row>
    <row r="15" customFormat="false" ht="12.8" hidden="false" customHeight="false" outlineLevel="0" collapsed="false">
      <c r="A15" s="0" t="n">
        <v>13</v>
      </c>
      <c r="B15" s="0" t="n">
        <f aca="false">B14</f>
        <v>0.01</v>
      </c>
      <c r="C15" s="0" t="n">
        <v>0.5</v>
      </c>
      <c r="D15" s="3" t="n">
        <f aca="false">(1-C15)*B15</f>
        <v>0.005</v>
      </c>
      <c r="E15" s="0" t="n">
        <f aca="false">0.3*100000</f>
        <v>30000</v>
      </c>
      <c r="G15" s="0" t="n">
        <f aca="false">G14</f>
        <v>0.01</v>
      </c>
      <c r="H15" s="0" t="n">
        <f aca="false">H14</f>
        <v>0.03</v>
      </c>
      <c r="I15" s="0" t="n">
        <v>1000</v>
      </c>
      <c r="J15" s="0" t="n">
        <f aca="false">J14</f>
        <v>0</v>
      </c>
      <c r="K15" s="0" t="n">
        <f aca="false">K14+D14*A15</f>
        <v>0.79</v>
      </c>
      <c r="L15" s="0" t="n">
        <f aca="false">L14</f>
        <v>10</v>
      </c>
      <c r="M15" s="0" t="n">
        <f aca="false">M14</f>
        <v>10</v>
      </c>
      <c r="N15" s="0" t="n">
        <f aca="false">N14</f>
        <v>10</v>
      </c>
      <c r="O15" s="0" t="n">
        <f aca="false">O14</f>
        <v>100</v>
      </c>
      <c r="P15" s="0" t="n">
        <f aca="false">P14</f>
        <v>10000</v>
      </c>
      <c r="Q15" s="0" t="n">
        <f aca="false">4*D15/(PI()*G15*G15)</f>
        <v>63.6619772367581</v>
      </c>
      <c r="R15" s="0" t="n">
        <f aca="false">R14</f>
        <v>101325</v>
      </c>
      <c r="S15" s="0" t="n">
        <f aca="false">S14</f>
        <v>9.81</v>
      </c>
      <c r="T15" s="0" t="n">
        <f aca="false">R15-K15*I15*S15-I15*Q15*Q15/2*(1+H15/G15)</f>
        <v>-8012119.59138702</v>
      </c>
      <c r="U15" s="9" t="n">
        <f aca="false">L15*S15*I15+R15/(I15*S15)+I15*(Q15*Q15)/2</f>
        <v>2124534.00159293</v>
      </c>
    </row>
    <row r="16" customFormat="false" ht="12.8" hidden="false" customHeight="false" outlineLevel="0" collapsed="false">
      <c r="A16" s="0" t="n">
        <v>14</v>
      </c>
      <c r="B16" s="0" t="n">
        <f aca="false">B15</f>
        <v>0.01</v>
      </c>
      <c r="C16" s="0" t="n">
        <v>0.6</v>
      </c>
      <c r="D16" s="3" t="n">
        <f aca="false">(1-C16)*B16</f>
        <v>0.004</v>
      </c>
      <c r="E16" s="0" t="n">
        <f aca="false">0.3*100000</f>
        <v>30000</v>
      </c>
      <c r="G16" s="0" t="n">
        <f aca="false">G15</f>
        <v>0.01</v>
      </c>
      <c r="H16" s="0" t="n">
        <f aca="false">H15</f>
        <v>0.03</v>
      </c>
      <c r="I16" s="0" t="n">
        <v>1000</v>
      </c>
      <c r="J16" s="0" t="n">
        <f aca="false">J15</f>
        <v>0</v>
      </c>
      <c r="K16" s="0" t="n">
        <f aca="false">K15+D15*A16</f>
        <v>0.86</v>
      </c>
      <c r="L16" s="0" t="n">
        <f aca="false">L15</f>
        <v>10</v>
      </c>
      <c r="M16" s="0" t="n">
        <f aca="false">M15</f>
        <v>10</v>
      </c>
      <c r="N16" s="0" t="n">
        <f aca="false">N15</f>
        <v>10</v>
      </c>
      <c r="O16" s="0" t="n">
        <f aca="false">O15</f>
        <v>100</v>
      </c>
      <c r="P16" s="0" t="n">
        <f aca="false">P15</f>
        <v>10000</v>
      </c>
      <c r="Q16" s="0" t="n">
        <f aca="false">4*D16/(PI()*G16*G16)</f>
        <v>50.9295817894065</v>
      </c>
      <c r="R16" s="0" t="n">
        <f aca="false">R15</f>
        <v>101325</v>
      </c>
      <c r="S16" s="0" t="n">
        <f aca="false">S15</f>
        <v>9.81</v>
      </c>
      <c r="T16" s="0" t="n">
        <f aca="false">R16-K16*I16*S16-I16*Q16*Q16/2*(1+H16/G16)</f>
        <v>-5094756.20248769</v>
      </c>
      <c r="U16" s="9" t="n">
        <f aca="false">L16*S16*I16+R16/(I16*S16)+I16*(Q16*Q16)/2</f>
        <v>1395021.4793681</v>
      </c>
    </row>
    <row r="17" customFormat="false" ht="12.8" hidden="false" customHeight="false" outlineLevel="0" collapsed="false">
      <c r="A17" s="0" t="n">
        <v>15</v>
      </c>
      <c r="B17" s="0" t="n">
        <f aca="false">B16</f>
        <v>0.01</v>
      </c>
      <c r="C17" s="0" t="n">
        <v>0.7</v>
      </c>
      <c r="D17" s="3" t="n">
        <f aca="false">(1-C17)*B17</f>
        <v>0.003</v>
      </c>
      <c r="E17" s="0" t="n">
        <f aca="false">0.3*100000</f>
        <v>30000</v>
      </c>
      <c r="G17" s="0" t="n">
        <f aca="false">G16</f>
        <v>0.01</v>
      </c>
      <c r="H17" s="0" t="n">
        <f aca="false">H16</f>
        <v>0.03</v>
      </c>
      <c r="I17" s="0" t="n">
        <v>1000</v>
      </c>
      <c r="J17" s="0" t="n">
        <f aca="false">J16</f>
        <v>0</v>
      </c>
      <c r="K17" s="0" t="n">
        <f aca="false">K16+D16*A17</f>
        <v>0.92</v>
      </c>
      <c r="L17" s="0" t="n">
        <f aca="false">L16</f>
        <v>10</v>
      </c>
      <c r="M17" s="0" t="n">
        <f aca="false">M16</f>
        <v>10</v>
      </c>
      <c r="N17" s="0" t="n">
        <f aca="false">N16</f>
        <v>10</v>
      </c>
      <c r="O17" s="0" t="n">
        <f aca="false">O16</f>
        <v>100</v>
      </c>
      <c r="P17" s="0" t="n">
        <f aca="false">P16</f>
        <v>10000</v>
      </c>
      <c r="Q17" s="0" t="n">
        <f aca="false">4*D17/(PI()*G17*G17)</f>
        <v>38.1971863420549</v>
      </c>
      <c r="R17" s="0" t="n">
        <f aca="false">R16</f>
        <v>101325</v>
      </c>
      <c r="S17" s="0" t="n">
        <f aca="false">S16</f>
        <v>9.81</v>
      </c>
      <c r="T17" s="0" t="n">
        <f aca="false">R17-K17*I17*S17-I17*Q17*Q17/2*(1+H17/G17)</f>
        <v>-2825750.28889933</v>
      </c>
      <c r="U17" s="9" t="n">
        <f aca="false">L17*S17*I17+R17/(I17*S17)+I17*(Q17*Q17)/2</f>
        <v>827622.850971009</v>
      </c>
    </row>
    <row r="18" customFormat="false" ht="12.8" hidden="false" customHeight="false" outlineLevel="0" collapsed="false">
      <c r="A18" s="0" t="n">
        <v>16</v>
      </c>
      <c r="B18" s="0" t="n">
        <f aca="false">B17</f>
        <v>0.01</v>
      </c>
      <c r="C18" s="0" t="n">
        <v>0.8</v>
      </c>
      <c r="D18" s="3" t="n">
        <f aca="false">(1-C18)*B18</f>
        <v>0.002</v>
      </c>
      <c r="E18" s="0" t="n">
        <f aca="false">0.3*100000</f>
        <v>30000</v>
      </c>
      <c r="G18" s="0" t="n">
        <f aca="false">G17</f>
        <v>0.01</v>
      </c>
      <c r="H18" s="0" t="n">
        <f aca="false">H17</f>
        <v>0.03</v>
      </c>
      <c r="I18" s="0" t="n">
        <v>1000</v>
      </c>
      <c r="J18" s="0" t="n">
        <f aca="false">J17</f>
        <v>0</v>
      </c>
      <c r="K18" s="0" t="n">
        <f aca="false">K17+D17*A18</f>
        <v>0.968</v>
      </c>
      <c r="L18" s="0" t="n">
        <f aca="false">L17</f>
        <v>10</v>
      </c>
      <c r="M18" s="0" t="n">
        <f aca="false">M17</f>
        <v>10</v>
      </c>
      <c r="N18" s="0" t="n">
        <f aca="false">N17</f>
        <v>10</v>
      </c>
      <c r="O18" s="0" t="n">
        <f aca="false">O17</f>
        <v>100</v>
      </c>
      <c r="P18" s="0" t="n">
        <f aca="false">P17</f>
        <v>10000</v>
      </c>
      <c r="Q18" s="0" t="n">
        <f aca="false">4*D18/(PI()*G18*G18)</f>
        <v>25.4647908947032</v>
      </c>
      <c r="R18" s="0" t="n">
        <f aca="false">R17</f>
        <v>101325</v>
      </c>
      <c r="S18" s="0" t="n">
        <f aca="false">S17</f>
        <v>9.81</v>
      </c>
      <c r="T18" s="0" t="n">
        <f aca="false">R18-K18*I18*S18-I18*Q18*Q18/2*(1+H18/G18)</f>
        <v>-1205082.23062192</v>
      </c>
      <c r="U18" s="9" t="n">
        <f aca="false">L18*S18*I18+R18/(I18*S18)+I18*(Q18*Q18)/2</f>
        <v>422338.116401658</v>
      </c>
    </row>
    <row r="19" customFormat="false" ht="12.8" hidden="false" customHeight="false" outlineLevel="0" collapsed="false">
      <c r="A19" s="0" t="n">
        <v>17</v>
      </c>
      <c r="B19" s="0" t="n">
        <f aca="false">B18</f>
        <v>0.01</v>
      </c>
      <c r="C19" s="0" t="n">
        <v>0</v>
      </c>
      <c r="D19" s="3" t="n">
        <f aca="false">(1-C19)*B19</f>
        <v>0.01</v>
      </c>
      <c r="E19" s="0" t="n">
        <f aca="false">0.3*100000</f>
        <v>30000</v>
      </c>
      <c r="G19" s="0" t="n">
        <f aca="false">G18</f>
        <v>0.01</v>
      </c>
      <c r="H19" s="0" t="n">
        <f aca="false">H18</f>
        <v>0.03</v>
      </c>
      <c r="I19" s="0" t="n">
        <v>1000</v>
      </c>
      <c r="J19" s="0" t="n">
        <f aca="false">J18</f>
        <v>0</v>
      </c>
      <c r="K19" s="0" t="n">
        <f aca="false">K18+D18*A19</f>
        <v>1.002</v>
      </c>
      <c r="L19" s="0" t="n">
        <f aca="false">L18</f>
        <v>10</v>
      </c>
      <c r="M19" s="0" t="n">
        <f aca="false">M18</f>
        <v>10</v>
      </c>
      <c r="N19" s="0" t="n">
        <f aca="false">N18</f>
        <v>10</v>
      </c>
      <c r="O19" s="0" t="n">
        <f aca="false">O18</f>
        <v>100</v>
      </c>
      <c r="P19" s="0" t="n">
        <f aca="false">P18</f>
        <v>10000</v>
      </c>
      <c r="Q19" s="0" t="n">
        <f aca="false">4*D19/(PI()*G19*G19)</f>
        <v>127.323954473516</v>
      </c>
      <c r="R19" s="0" t="n">
        <f aca="false">R18</f>
        <v>101325</v>
      </c>
      <c r="S19" s="0" t="n">
        <f aca="false">S18</f>
        <v>9.81</v>
      </c>
      <c r="T19" s="0" t="n">
        <f aca="false">R19-K19*I19*S19-I19*Q19*Q19/2*(1+H19/G19)</f>
        <v>-32331283.3855481</v>
      </c>
      <c r="U19" s="9" t="n">
        <f aca="false">L19*S19*I19+R19/(I19*S19)+I19*(Q19*Q19)/2</f>
        <v>8203805.0201332</v>
      </c>
    </row>
    <row r="20" customFormat="false" ht="12.8" hidden="false" customHeight="false" outlineLevel="0" collapsed="false">
      <c r="A20" s="0" t="n">
        <v>18</v>
      </c>
      <c r="B20" s="0" t="n">
        <f aca="false">B19</f>
        <v>0.01</v>
      </c>
      <c r="C20" s="0" t="n">
        <v>0</v>
      </c>
      <c r="D20" s="3" t="n">
        <f aca="false">(1-C20)*B20</f>
        <v>0.01</v>
      </c>
      <c r="E20" s="0" t="n">
        <f aca="false">0.3*100000</f>
        <v>30000</v>
      </c>
      <c r="G20" s="0" t="n">
        <f aca="false">G19</f>
        <v>0.01</v>
      </c>
      <c r="H20" s="0" t="n">
        <f aca="false">H19</f>
        <v>0.03</v>
      </c>
      <c r="I20" s="0" t="n">
        <v>1000</v>
      </c>
      <c r="J20" s="0" t="n">
        <f aca="false">J19</f>
        <v>0</v>
      </c>
      <c r="K20" s="0" t="n">
        <f aca="false">K19+D19*A20</f>
        <v>1.182</v>
      </c>
      <c r="L20" s="0" t="n">
        <f aca="false">L19</f>
        <v>10</v>
      </c>
      <c r="M20" s="0" t="n">
        <f aca="false">M19</f>
        <v>10</v>
      </c>
      <c r="N20" s="0" t="n">
        <f aca="false">N19</f>
        <v>10</v>
      </c>
      <c r="O20" s="0" t="n">
        <f aca="false">O19</f>
        <v>100</v>
      </c>
      <c r="P20" s="0" t="n">
        <f aca="false">P19</f>
        <v>10000</v>
      </c>
      <c r="Q20" s="0" t="n">
        <f aca="false">4*D20/(PI()*G20*G20)</f>
        <v>127.323954473516</v>
      </c>
      <c r="R20" s="0" t="n">
        <f aca="false">R19</f>
        <v>101325</v>
      </c>
      <c r="S20" s="0" t="n">
        <f aca="false">S19</f>
        <v>9.81</v>
      </c>
      <c r="T20" s="0" t="n">
        <f aca="false">R20-K20*I20*S20-I20*Q20*Q20/2*(1+H20/G20)</f>
        <v>-32333049.1855481</v>
      </c>
      <c r="U20" s="9" t="n">
        <f aca="false">L20*S20*I20+R20/(I20*S20)+I20*(Q20*Q20)/2</f>
        <v>8203805.0201332</v>
      </c>
    </row>
    <row r="21" customFormat="false" ht="12.8" hidden="false" customHeight="false" outlineLevel="0" collapsed="false">
      <c r="A21" s="0" t="n">
        <v>19</v>
      </c>
      <c r="B21" s="0" t="n">
        <f aca="false">B20</f>
        <v>0.01</v>
      </c>
      <c r="C21" s="0" t="n">
        <v>0</v>
      </c>
      <c r="D21" s="3" t="n">
        <f aca="false">(1-C21)*B21</f>
        <v>0.01</v>
      </c>
      <c r="E21" s="0" t="n">
        <f aca="false">0.3*100000</f>
        <v>30000</v>
      </c>
      <c r="G21" s="0" t="n">
        <f aca="false">G20</f>
        <v>0.01</v>
      </c>
      <c r="H21" s="0" t="n">
        <f aca="false">H20</f>
        <v>0.03</v>
      </c>
      <c r="I21" s="0" t="n">
        <v>1000</v>
      </c>
      <c r="J21" s="0" t="n">
        <f aca="false">J20</f>
        <v>0</v>
      </c>
      <c r="K21" s="0" t="n">
        <f aca="false">K20+D20*A21</f>
        <v>1.372</v>
      </c>
      <c r="L21" s="0" t="n">
        <f aca="false">L20</f>
        <v>10</v>
      </c>
      <c r="M21" s="0" t="n">
        <f aca="false">M20</f>
        <v>10</v>
      </c>
      <c r="N21" s="0" t="n">
        <f aca="false">N20</f>
        <v>10</v>
      </c>
      <c r="O21" s="0" t="n">
        <f aca="false">O20</f>
        <v>100</v>
      </c>
      <c r="P21" s="0" t="n">
        <f aca="false">P20</f>
        <v>10000</v>
      </c>
      <c r="Q21" s="0" t="n">
        <f aca="false">4*D21/(PI()*G21*G21)</f>
        <v>127.323954473516</v>
      </c>
      <c r="R21" s="0" t="n">
        <f aca="false">R20</f>
        <v>101325</v>
      </c>
      <c r="S21" s="0" t="n">
        <f aca="false">S20</f>
        <v>9.81</v>
      </c>
      <c r="T21" s="0" t="n">
        <f aca="false">R21-K21*I21*S21-I21*Q21*Q21/2*(1+H21/G21)</f>
        <v>-32334913.0855481</v>
      </c>
      <c r="U21" s="9" t="n">
        <f aca="false">L21*S21*I21+R21/(I21*S21)+I21*(Q21*Q21)/2</f>
        <v>8203805.0201332</v>
      </c>
    </row>
    <row r="22" customFormat="false" ht="12.8" hidden="false" customHeight="false" outlineLevel="0" collapsed="false">
      <c r="A22" s="0" t="n">
        <v>20</v>
      </c>
      <c r="B22" s="0" t="n">
        <f aca="false">B21</f>
        <v>0.01</v>
      </c>
      <c r="C22" s="0" t="n">
        <v>0</v>
      </c>
      <c r="D22" s="3" t="n">
        <f aca="false">(1-C22)*B22</f>
        <v>0.01</v>
      </c>
      <c r="E22" s="0" t="n">
        <f aca="false">0.3*100000</f>
        <v>30000</v>
      </c>
      <c r="G22" s="0" t="n">
        <f aca="false">G21</f>
        <v>0.01</v>
      </c>
      <c r="H22" s="0" t="n">
        <f aca="false">H21</f>
        <v>0.03</v>
      </c>
      <c r="I22" s="0" t="n">
        <v>1000</v>
      </c>
      <c r="J22" s="0" t="n">
        <f aca="false">J21</f>
        <v>0</v>
      </c>
      <c r="K22" s="0" t="n">
        <f aca="false">K21+D21*A22</f>
        <v>1.572</v>
      </c>
      <c r="L22" s="0" t="n">
        <f aca="false">L21</f>
        <v>10</v>
      </c>
      <c r="M22" s="0" t="n">
        <f aca="false">M21</f>
        <v>10</v>
      </c>
      <c r="N22" s="0" t="n">
        <f aca="false">N21</f>
        <v>10</v>
      </c>
      <c r="O22" s="0" t="n">
        <f aca="false">O21</f>
        <v>100</v>
      </c>
      <c r="P22" s="0" t="n">
        <f aca="false">P21</f>
        <v>10000</v>
      </c>
      <c r="Q22" s="0" t="n">
        <f aca="false">4*D22/(PI()*G22*G22)</f>
        <v>127.323954473516</v>
      </c>
      <c r="R22" s="0" t="n">
        <f aca="false">R21</f>
        <v>101325</v>
      </c>
      <c r="S22" s="0" t="n">
        <f aca="false">S21</f>
        <v>9.81</v>
      </c>
      <c r="T22" s="0" t="n">
        <f aca="false">R22-K22*I22*S22-I22*Q22*Q22/2*(1+H22/G22)</f>
        <v>-32336875.0855481</v>
      </c>
      <c r="U22" s="9" t="n">
        <f aca="false">L22*S22*I22+R22/(I22*S22)+I22*(Q22*Q22)/2</f>
        <v>8203805.0201332</v>
      </c>
    </row>
    <row r="23" customFormat="false" ht="12.8" hidden="false" customHeight="false" outlineLevel="0" collapsed="false">
      <c r="A23" s="0" t="n">
        <v>21</v>
      </c>
      <c r="B23" s="0" t="n">
        <f aca="false">B22</f>
        <v>0.01</v>
      </c>
      <c r="C23" s="0" t="n">
        <v>0</v>
      </c>
      <c r="D23" s="3" t="n">
        <f aca="false">(1-C23)*B23</f>
        <v>0.01</v>
      </c>
      <c r="E23" s="0" t="n">
        <f aca="false">0.3*100000</f>
        <v>30000</v>
      </c>
      <c r="G23" s="0" t="n">
        <f aca="false">G22</f>
        <v>0.01</v>
      </c>
      <c r="H23" s="0" t="n">
        <f aca="false">H22</f>
        <v>0.03</v>
      </c>
      <c r="I23" s="0" t="n">
        <v>1000</v>
      </c>
      <c r="J23" s="0" t="n">
        <f aca="false">J22</f>
        <v>0</v>
      </c>
      <c r="K23" s="0" t="n">
        <f aca="false">K22+D22*A23</f>
        <v>1.782</v>
      </c>
      <c r="L23" s="0" t="n">
        <f aca="false">L22</f>
        <v>10</v>
      </c>
      <c r="M23" s="0" t="n">
        <f aca="false">M22</f>
        <v>10</v>
      </c>
      <c r="N23" s="0" t="n">
        <f aca="false">N22</f>
        <v>10</v>
      </c>
      <c r="O23" s="0" t="n">
        <f aca="false">O22</f>
        <v>100</v>
      </c>
      <c r="P23" s="0" t="n">
        <f aca="false">P22</f>
        <v>10000</v>
      </c>
      <c r="Q23" s="0" t="n">
        <f aca="false">4*D23/(PI()*G23*G23)</f>
        <v>127.323954473516</v>
      </c>
      <c r="R23" s="0" t="n">
        <f aca="false">R22</f>
        <v>101325</v>
      </c>
      <c r="S23" s="0" t="n">
        <f aca="false">S22</f>
        <v>9.81</v>
      </c>
      <c r="T23" s="0" t="n">
        <f aca="false">R23-K23*I23*S23-I23*Q23*Q23/2*(1+H23/G23)</f>
        <v>-32338935.1855481</v>
      </c>
      <c r="U23" s="9" t="n">
        <f aca="false">L23*S23*I23+R23/(I23*S23)+I23*(Q23*Q23)/2</f>
        <v>8203805.0201332</v>
      </c>
    </row>
    <row r="24" customFormat="false" ht="12.8" hidden="false" customHeight="false" outlineLevel="0" collapsed="false">
      <c r="A24" s="0" t="n">
        <v>22</v>
      </c>
      <c r="B24" s="0" t="n">
        <f aca="false">B23</f>
        <v>0.01</v>
      </c>
      <c r="C24" s="0" t="n">
        <v>0.1</v>
      </c>
      <c r="D24" s="3" t="n">
        <f aca="false">(1-C24)*B24</f>
        <v>0.009</v>
      </c>
      <c r="E24" s="0" t="n">
        <f aca="false">0.3*100000</f>
        <v>30000</v>
      </c>
      <c r="G24" s="0" t="n">
        <f aca="false">G23</f>
        <v>0.01</v>
      </c>
      <c r="H24" s="0" t="n">
        <f aca="false">H23</f>
        <v>0.03</v>
      </c>
      <c r="I24" s="0" t="n">
        <v>1000</v>
      </c>
      <c r="J24" s="0" t="n">
        <f aca="false">J23</f>
        <v>0</v>
      </c>
      <c r="K24" s="0" t="n">
        <f aca="false">K23+D23*A24</f>
        <v>2.002</v>
      </c>
      <c r="L24" s="0" t="n">
        <f aca="false">L23</f>
        <v>10</v>
      </c>
      <c r="M24" s="0" t="n">
        <f aca="false">M23</f>
        <v>10</v>
      </c>
      <c r="N24" s="0" t="n">
        <f aca="false">N23</f>
        <v>10</v>
      </c>
      <c r="O24" s="0" t="n">
        <f aca="false">O23</f>
        <v>100</v>
      </c>
      <c r="P24" s="0" t="n">
        <f aca="false">P23</f>
        <v>10000</v>
      </c>
      <c r="Q24" s="0" t="n">
        <f aca="false">4*D24/(PI()*G24*G24)</f>
        <v>114.591559026165</v>
      </c>
      <c r="R24" s="0" t="n">
        <f aca="false">R23</f>
        <v>101325</v>
      </c>
      <c r="S24" s="0" t="n">
        <f aca="false">S23</f>
        <v>9.81</v>
      </c>
      <c r="T24" s="0" t="n">
        <f aca="false">R24-K24*I24*S24-I24*Q24*Q24/2*(1+H24/G24)</f>
        <v>-26180765.420094</v>
      </c>
      <c r="U24" s="9" t="n">
        <f aca="false">L24*S24*I24+R24/(I24*S24)+I24*(Q24*Q24)/2</f>
        <v>6663723.02876967</v>
      </c>
    </row>
    <row r="25" customFormat="false" ht="12.8" hidden="false" customHeight="false" outlineLevel="0" collapsed="false">
      <c r="A25" s="0" t="n">
        <v>23</v>
      </c>
      <c r="B25" s="0" t="n">
        <f aca="false">B24</f>
        <v>0.01</v>
      </c>
      <c r="C25" s="0" t="n">
        <v>0.2</v>
      </c>
      <c r="D25" s="3" t="n">
        <f aca="false">(1-C25)*B25</f>
        <v>0.008</v>
      </c>
      <c r="E25" s="0" t="n">
        <f aca="false">0.3*100000</f>
        <v>30000</v>
      </c>
      <c r="G25" s="0" t="n">
        <f aca="false">G24</f>
        <v>0.01</v>
      </c>
      <c r="H25" s="0" t="n">
        <f aca="false">H24</f>
        <v>0.03</v>
      </c>
      <c r="I25" s="0" t="n">
        <v>1000</v>
      </c>
      <c r="J25" s="0" t="n">
        <f aca="false">J24</f>
        <v>0</v>
      </c>
      <c r="K25" s="0" t="n">
        <f aca="false">K24+D24*A25</f>
        <v>2.209</v>
      </c>
      <c r="L25" s="0" t="n">
        <f aca="false">L24</f>
        <v>10</v>
      </c>
      <c r="M25" s="0" t="n">
        <f aca="false">M24</f>
        <v>10</v>
      </c>
      <c r="N25" s="0" t="n">
        <f aca="false">N24</f>
        <v>10</v>
      </c>
      <c r="O25" s="0" t="n">
        <f aca="false">O24</f>
        <v>100</v>
      </c>
      <c r="P25" s="0" t="n">
        <f aca="false">P24</f>
        <v>10000</v>
      </c>
      <c r="Q25" s="0" t="n">
        <f aca="false">4*D25/(PI()*G25*G25)</f>
        <v>101.859163578813</v>
      </c>
      <c r="R25" s="0" t="n">
        <f aca="false">R24</f>
        <v>101325</v>
      </c>
      <c r="S25" s="0" t="n">
        <f aca="false">S24</f>
        <v>9.81</v>
      </c>
      <c r="T25" s="0" t="n">
        <f aca="false">R25-K25*I25*S25-I25*Q25*Q25/2*(1+H25/G25)</f>
        <v>-20670923.6999508</v>
      </c>
      <c r="U25" s="9" t="n">
        <f aca="false">L25*S25*I25+R25/(I25*S25)+I25*(Q25*Q25)/2</f>
        <v>5285754.93123387</v>
      </c>
    </row>
    <row r="26" customFormat="false" ht="12.8" hidden="false" customHeight="false" outlineLevel="0" collapsed="false">
      <c r="A26" s="0" t="n">
        <v>24</v>
      </c>
      <c r="B26" s="0" t="n">
        <f aca="false">B25</f>
        <v>0.01</v>
      </c>
      <c r="C26" s="0" t="n">
        <v>0.3</v>
      </c>
      <c r="D26" s="3" t="n">
        <f aca="false">(1-C26)*B26</f>
        <v>0.007</v>
      </c>
      <c r="E26" s="0" t="n">
        <f aca="false">0.3*100000</f>
        <v>30000</v>
      </c>
      <c r="G26" s="0" t="n">
        <f aca="false">G25</f>
        <v>0.01</v>
      </c>
      <c r="H26" s="0" t="n">
        <f aca="false">H25</f>
        <v>0.03</v>
      </c>
      <c r="I26" s="0" t="n">
        <v>1000</v>
      </c>
      <c r="J26" s="0" t="n">
        <f aca="false">J25</f>
        <v>0</v>
      </c>
      <c r="K26" s="0" t="n">
        <f aca="false">K25+D25*A26</f>
        <v>2.401</v>
      </c>
      <c r="L26" s="0" t="n">
        <f aca="false">L25</f>
        <v>10</v>
      </c>
      <c r="M26" s="0" t="n">
        <f aca="false">M25</f>
        <v>10</v>
      </c>
      <c r="N26" s="0" t="n">
        <f aca="false">N25</f>
        <v>10</v>
      </c>
      <c r="O26" s="0" t="n">
        <f aca="false">O25</f>
        <v>100</v>
      </c>
      <c r="P26" s="0" t="n">
        <f aca="false">P25</f>
        <v>10000</v>
      </c>
      <c r="Q26" s="0" t="n">
        <f aca="false">4*D26/(PI()*G26*G26)</f>
        <v>89.1267681314614</v>
      </c>
      <c r="R26" s="0" t="n">
        <f aca="false">R25</f>
        <v>101325</v>
      </c>
      <c r="S26" s="0" t="n">
        <f aca="false">S25</f>
        <v>9.81</v>
      </c>
      <c r="T26" s="0" t="n">
        <f aca="false">R26-K26*I26*S26-I26*Q26*Q26/2*(1+H26/G26)</f>
        <v>-15809390.4051186</v>
      </c>
      <c r="U26" s="9" t="n">
        <f aca="false">L26*S26*I26+R26/(I26*S26)+I26*(Q26*Q26)/2</f>
        <v>4069900.72752582</v>
      </c>
    </row>
    <row r="27" customFormat="false" ht="12.8" hidden="false" customHeight="false" outlineLevel="0" collapsed="false">
      <c r="A27" s="0" t="n">
        <v>25</v>
      </c>
      <c r="B27" s="0" t="n">
        <f aca="false">B26</f>
        <v>0.01</v>
      </c>
      <c r="C27" s="0" t="n">
        <v>0.4</v>
      </c>
      <c r="D27" s="3" t="n">
        <f aca="false">(1-C27)*B27</f>
        <v>0.006</v>
      </c>
      <c r="E27" s="0" t="n">
        <f aca="false">0.3*100000</f>
        <v>30000</v>
      </c>
      <c r="G27" s="0" t="n">
        <f aca="false">G26</f>
        <v>0.01</v>
      </c>
      <c r="H27" s="0" t="n">
        <f aca="false">H26</f>
        <v>0.03</v>
      </c>
      <c r="I27" s="0" t="n">
        <v>1000</v>
      </c>
      <c r="J27" s="0" t="n">
        <f aca="false">J26</f>
        <v>0</v>
      </c>
      <c r="K27" s="0" t="n">
        <f aca="false">K26+D26*A27</f>
        <v>2.576</v>
      </c>
      <c r="L27" s="0" t="n">
        <f aca="false">L26</f>
        <v>10</v>
      </c>
      <c r="M27" s="0" t="n">
        <f aca="false">M26</f>
        <v>10</v>
      </c>
      <c r="N27" s="0" t="n">
        <f aca="false">N26</f>
        <v>10</v>
      </c>
      <c r="O27" s="0" t="n">
        <f aca="false">O26</f>
        <v>100</v>
      </c>
      <c r="P27" s="0" t="n">
        <f aca="false">P26</f>
        <v>10000</v>
      </c>
      <c r="Q27" s="0" t="n">
        <f aca="false">4*D27/(PI()*G27*G27)</f>
        <v>76.3943726841098</v>
      </c>
      <c r="R27" s="0" t="n">
        <f aca="false">R26</f>
        <v>101325</v>
      </c>
      <c r="S27" s="0" t="n">
        <f aca="false">S26</f>
        <v>9.81</v>
      </c>
      <c r="T27" s="0" t="n">
        <f aca="false">R27-K27*I27*S27-I27*Q27*Q27/2*(1+H27/G27)</f>
        <v>-11596145.9155973</v>
      </c>
      <c r="U27" s="9" t="n">
        <f aca="false">L27*S27*I27+R27/(I27*S27)+I27*(Q27*Q27)/2</f>
        <v>3016160.4176455</v>
      </c>
    </row>
    <row r="28" customFormat="false" ht="12.8" hidden="false" customHeight="false" outlineLevel="0" collapsed="false">
      <c r="A28" s="0" t="n">
        <v>26</v>
      </c>
      <c r="B28" s="0" t="n">
        <f aca="false">B27</f>
        <v>0.01</v>
      </c>
      <c r="C28" s="0" t="n">
        <v>0.5</v>
      </c>
      <c r="D28" s="3" t="n">
        <f aca="false">(1-C28)*B28</f>
        <v>0.005</v>
      </c>
      <c r="E28" s="0" t="n">
        <f aca="false">0.3*100000</f>
        <v>30000</v>
      </c>
      <c r="G28" s="0" t="n">
        <f aca="false">G27</f>
        <v>0.01</v>
      </c>
      <c r="H28" s="0" t="n">
        <f aca="false">H27</f>
        <v>0.03</v>
      </c>
      <c r="I28" s="0" t="n">
        <v>1000</v>
      </c>
      <c r="J28" s="0" t="n">
        <f aca="false">J27</f>
        <v>0</v>
      </c>
      <c r="K28" s="0" t="n">
        <f aca="false">K27+D27*A28</f>
        <v>2.732</v>
      </c>
      <c r="L28" s="0" t="n">
        <f aca="false">L27</f>
        <v>10</v>
      </c>
      <c r="M28" s="0" t="n">
        <f aca="false">M27</f>
        <v>10</v>
      </c>
      <c r="N28" s="0" t="n">
        <f aca="false">N27</f>
        <v>10</v>
      </c>
      <c r="O28" s="0" t="n">
        <f aca="false">O27</f>
        <v>100</v>
      </c>
      <c r="P28" s="0" t="n">
        <f aca="false">P27</f>
        <v>10000</v>
      </c>
      <c r="Q28" s="0" t="n">
        <f aca="false">4*D28/(PI()*G28*G28)</f>
        <v>63.6619772367581</v>
      </c>
      <c r="R28" s="0" t="n">
        <f aca="false">R27</f>
        <v>101325</v>
      </c>
      <c r="S28" s="0" t="n">
        <f aca="false">S27</f>
        <v>9.81</v>
      </c>
      <c r="T28" s="0" t="n">
        <f aca="false">R28-K28*I28*S28-I28*Q28*Q28/2*(1+H28/G28)</f>
        <v>-8031170.61138702</v>
      </c>
      <c r="U28" s="9" t="n">
        <f aca="false">L28*S28*I28+R28/(I28*S28)+I28*(Q28*Q28)/2</f>
        <v>2124534.00159293</v>
      </c>
    </row>
    <row r="29" customFormat="false" ht="12.8" hidden="false" customHeight="false" outlineLevel="0" collapsed="false">
      <c r="A29" s="0" t="n">
        <v>27</v>
      </c>
      <c r="B29" s="0" t="n">
        <f aca="false">B28</f>
        <v>0.01</v>
      </c>
      <c r="C29" s="0" t="n">
        <v>0.6</v>
      </c>
      <c r="D29" s="3" t="n">
        <f aca="false">(1-C29)*B29</f>
        <v>0.004</v>
      </c>
      <c r="E29" s="0" t="n">
        <f aca="false">0.3*100000</f>
        <v>30000</v>
      </c>
      <c r="G29" s="0" t="n">
        <f aca="false">G28</f>
        <v>0.01</v>
      </c>
      <c r="H29" s="0" t="n">
        <f aca="false">H28</f>
        <v>0.03</v>
      </c>
      <c r="I29" s="0" t="n">
        <v>1000</v>
      </c>
      <c r="J29" s="0" t="n">
        <f aca="false">J28</f>
        <v>0</v>
      </c>
      <c r="K29" s="0" t="n">
        <f aca="false">K28+D28*A29</f>
        <v>2.867</v>
      </c>
      <c r="L29" s="0" t="n">
        <f aca="false">L28</f>
        <v>10</v>
      </c>
      <c r="M29" s="0" t="n">
        <f aca="false">M28</f>
        <v>10</v>
      </c>
      <c r="N29" s="0" t="n">
        <f aca="false">N28</f>
        <v>10</v>
      </c>
      <c r="O29" s="0" t="n">
        <f aca="false">O28</f>
        <v>100</v>
      </c>
      <c r="P29" s="0" t="n">
        <f aca="false">P28</f>
        <v>10000</v>
      </c>
      <c r="Q29" s="0" t="n">
        <f aca="false">4*D29/(PI()*G29*G29)</f>
        <v>50.9295817894065</v>
      </c>
      <c r="R29" s="0" t="n">
        <f aca="false">R28</f>
        <v>101325</v>
      </c>
      <c r="S29" s="0" t="n">
        <f aca="false">S28</f>
        <v>9.81</v>
      </c>
      <c r="T29" s="0" t="n">
        <f aca="false">R29-K29*I29*S29-I29*Q29*Q29/2*(1+H29/G29)</f>
        <v>-5114444.87248769</v>
      </c>
      <c r="U29" s="9" t="n">
        <f aca="false">L29*S29*I29+R29/(I29*S29)+I29*(Q29*Q29)/2</f>
        <v>1395021.4793681</v>
      </c>
    </row>
    <row r="30" customFormat="false" ht="12.8" hidden="false" customHeight="false" outlineLevel="0" collapsed="false">
      <c r="A30" s="0" t="n">
        <v>28</v>
      </c>
      <c r="B30" s="0" t="n">
        <f aca="false">B29</f>
        <v>0.01</v>
      </c>
      <c r="C30" s="0" t="n">
        <v>0.7</v>
      </c>
      <c r="D30" s="3" t="n">
        <f aca="false">(1-C30)*B30</f>
        <v>0.003</v>
      </c>
      <c r="E30" s="0" t="n">
        <f aca="false">0.3*100000</f>
        <v>30000</v>
      </c>
      <c r="G30" s="0" t="n">
        <f aca="false">G29</f>
        <v>0.01</v>
      </c>
      <c r="H30" s="0" t="n">
        <f aca="false">H29</f>
        <v>0.03</v>
      </c>
      <c r="I30" s="0" t="n">
        <v>1000</v>
      </c>
      <c r="J30" s="0" t="n">
        <f aca="false">J29</f>
        <v>0</v>
      </c>
      <c r="K30" s="0" t="n">
        <f aca="false">K29+D29*A30</f>
        <v>2.979</v>
      </c>
      <c r="L30" s="0" t="n">
        <f aca="false">L29</f>
        <v>10</v>
      </c>
      <c r="M30" s="0" t="n">
        <f aca="false">M29</f>
        <v>10</v>
      </c>
      <c r="N30" s="0" t="n">
        <f aca="false">N29</f>
        <v>10</v>
      </c>
      <c r="O30" s="0" t="n">
        <f aca="false">O29</f>
        <v>100</v>
      </c>
      <c r="P30" s="0" t="n">
        <f aca="false">P29</f>
        <v>10000</v>
      </c>
      <c r="Q30" s="0" t="n">
        <f aca="false">4*D30/(PI()*G30*G30)</f>
        <v>38.1971863420549</v>
      </c>
      <c r="R30" s="0" t="n">
        <f aca="false">R29</f>
        <v>101325</v>
      </c>
      <c r="S30" s="0" t="n">
        <f aca="false">S29</f>
        <v>9.81</v>
      </c>
      <c r="T30" s="0" t="n">
        <f aca="false">R30-K30*I30*S30-I30*Q30*Q30/2*(1+H30/G30)</f>
        <v>-2845949.07889933</v>
      </c>
      <c r="U30" s="9" t="n">
        <f aca="false">L30*S30*I30+R30/(I30*S30)+I30*(Q30*Q30)/2</f>
        <v>827622.850971009</v>
      </c>
    </row>
    <row r="31" customFormat="false" ht="12.8" hidden="false" customHeight="false" outlineLevel="0" collapsed="false">
      <c r="A31" s="0" t="n">
        <v>29</v>
      </c>
      <c r="B31" s="0" t="n">
        <f aca="false">B30</f>
        <v>0.01</v>
      </c>
      <c r="C31" s="0" t="n">
        <v>0.8</v>
      </c>
      <c r="D31" s="3" t="n">
        <f aca="false">(1-C31)*B31</f>
        <v>0.002</v>
      </c>
      <c r="E31" s="0" t="n">
        <f aca="false">0.3*100000</f>
        <v>30000</v>
      </c>
      <c r="G31" s="0" t="n">
        <f aca="false">G30</f>
        <v>0.01</v>
      </c>
      <c r="H31" s="0" t="n">
        <f aca="false">H30</f>
        <v>0.03</v>
      </c>
      <c r="I31" s="0" t="n">
        <v>1000</v>
      </c>
      <c r="J31" s="0" t="n">
        <f aca="false">J30</f>
        <v>0</v>
      </c>
      <c r="K31" s="0" t="n">
        <f aca="false">K30+D30*A31</f>
        <v>3.066</v>
      </c>
      <c r="L31" s="0" t="n">
        <f aca="false">L30</f>
        <v>10</v>
      </c>
      <c r="M31" s="0" t="n">
        <f aca="false">M30</f>
        <v>10</v>
      </c>
      <c r="N31" s="0" t="n">
        <f aca="false">N30</f>
        <v>10</v>
      </c>
      <c r="O31" s="0" t="n">
        <f aca="false">O30</f>
        <v>100</v>
      </c>
      <c r="P31" s="0" t="n">
        <f aca="false">P30</f>
        <v>10000</v>
      </c>
      <c r="Q31" s="0" t="n">
        <f aca="false">4*D31/(PI()*G31*G31)</f>
        <v>25.4647908947032</v>
      </c>
      <c r="R31" s="0" t="n">
        <f aca="false">R30</f>
        <v>101325</v>
      </c>
      <c r="S31" s="0" t="n">
        <f aca="false">S30</f>
        <v>9.81</v>
      </c>
      <c r="T31" s="0" t="n">
        <f aca="false">R31-K31*I31*S31-I31*Q31*Q31/2*(1+H31/G31)</f>
        <v>-1225663.61062192</v>
      </c>
      <c r="U31" s="9" t="n">
        <f aca="false">L31*S31*I31+R31/(I31*S31)+I31*(Q31*Q31)/2</f>
        <v>422338.116401658</v>
      </c>
    </row>
    <row r="32" customFormat="false" ht="12.8" hidden="false" customHeight="false" outlineLevel="0" collapsed="false">
      <c r="A32" s="0" t="n">
        <v>30</v>
      </c>
      <c r="B32" s="0" t="n">
        <f aca="false">B31</f>
        <v>0.01</v>
      </c>
      <c r="C32" s="0" t="n">
        <v>0</v>
      </c>
      <c r="D32" s="3" t="n">
        <f aca="false">(1-C32)*B32</f>
        <v>0.01</v>
      </c>
      <c r="E32" s="0" t="n">
        <f aca="false">0.3*100000</f>
        <v>30000</v>
      </c>
      <c r="G32" s="0" t="n">
        <f aca="false">G31</f>
        <v>0.01</v>
      </c>
      <c r="H32" s="0" t="n">
        <f aca="false">H31</f>
        <v>0.03</v>
      </c>
      <c r="I32" s="0" t="n">
        <v>1000</v>
      </c>
      <c r="J32" s="0" t="n">
        <f aca="false">J31</f>
        <v>0</v>
      </c>
      <c r="K32" s="0" t="n">
        <f aca="false">K31+D31*A32</f>
        <v>3.126</v>
      </c>
      <c r="L32" s="0" t="n">
        <f aca="false">L31</f>
        <v>10</v>
      </c>
      <c r="M32" s="0" t="n">
        <f aca="false">M31</f>
        <v>10</v>
      </c>
      <c r="N32" s="0" t="n">
        <f aca="false">N31</f>
        <v>10</v>
      </c>
      <c r="O32" s="0" t="n">
        <f aca="false">O31</f>
        <v>100</v>
      </c>
      <c r="P32" s="0" t="n">
        <f aca="false">P31</f>
        <v>10000</v>
      </c>
      <c r="Q32" s="0" t="n">
        <f aca="false">4*D32/(PI()*G32*G32)</f>
        <v>127.323954473516</v>
      </c>
      <c r="R32" s="0" t="n">
        <f aca="false">R31</f>
        <v>101325</v>
      </c>
      <c r="S32" s="0" t="n">
        <f aca="false">S31</f>
        <v>9.81</v>
      </c>
      <c r="T32" s="0" t="n">
        <f aca="false">R32-K32*I32*S32-I32*Q32*Q32/2*(1+H32/G32)</f>
        <v>-32352119.8255481</v>
      </c>
      <c r="U32" s="9" t="n">
        <f aca="false">L32*S32*I32+R32/(I32*S32)+I32*(Q32*Q32)/2</f>
        <v>8203805.0201332</v>
      </c>
    </row>
    <row r="33" customFormat="false" ht="12.8" hidden="false" customHeight="false" outlineLevel="0" collapsed="false">
      <c r="A33" s="0" t="n">
        <v>31</v>
      </c>
      <c r="B33" s="0" t="n">
        <f aca="false">B32</f>
        <v>0.01</v>
      </c>
      <c r="C33" s="0" t="n">
        <v>0</v>
      </c>
      <c r="D33" s="3" t="n">
        <f aca="false">(1-C33)*B33</f>
        <v>0.01</v>
      </c>
      <c r="E33" s="0" t="n">
        <f aca="false">0.3*100000</f>
        <v>30000</v>
      </c>
      <c r="G33" s="0" t="n">
        <f aca="false">G32</f>
        <v>0.01</v>
      </c>
      <c r="H33" s="0" t="n">
        <f aca="false">H32</f>
        <v>0.03</v>
      </c>
      <c r="I33" s="0" t="n">
        <v>1000</v>
      </c>
      <c r="J33" s="0" t="n">
        <f aca="false">J32</f>
        <v>0</v>
      </c>
      <c r="K33" s="0" t="n">
        <f aca="false">K32+D32*A33</f>
        <v>3.436</v>
      </c>
      <c r="L33" s="0" t="n">
        <f aca="false">L32</f>
        <v>10</v>
      </c>
      <c r="M33" s="0" t="n">
        <f aca="false">M32</f>
        <v>10</v>
      </c>
      <c r="N33" s="0" t="n">
        <f aca="false">N32</f>
        <v>10</v>
      </c>
      <c r="O33" s="0" t="n">
        <f aca="false">O32</f>
        <v>100</v>
      </c>
      <c r="P33" s="0" t="n">
        <f aca="false">P32</f>
        <v>10000</v>
      </c>
      <c r="Q33" s="0" t="n">
        <f aca="false">4*D33/(PI()*G33*G33)</f>
        <v>127.323954473516</v>
      </c>
      <c r="R33" s="0" t="n">
        <f aca="false">R32</f>
        <v>101325</v>
      </c>
      <c r="S33" s="0" t="n">
        <f aca="false">S32</f>
        <v>9.81</v>
      </c>
      <c r="T33" s="0" t="n">
        <f aca="false">R33-K33*I33*S33-I33*Q33*Q33/2*(1+H33/G33)</f>
        <v>-32355160.9255481</v>
      </c>
      <c r="U33" s="9" t="n">
        <f aca="false">L33*S33*I33+R33/(I33*S33)+I33*(Q33*Q33)/2</f>
        <v>8203805.0201332</v>
      </c>
    </row>
    <row r="34" customFormat="false" ht="12.8" hidden="false" customHeight="false" outlineLevel="0" collapsed="false">
      <c r="A34" s="0" t="n">
        <v>32</v>
      </c>
      <c r="B34" s="0" t="n">
        <f aca="false">B33</f>
        <v>0.01</v>
      </c>
      <c r="C34" s="0" t="n">
        <v>0</v>
      </c>
      <c r="D34" s="3" t="n">
        <f aca="false">(1-C34)*B34</f>
        <v>0.01</v>
      </c>
      <c r="E34" s="0" t="n">
        <f aca="false">0.3*100000</f>
        <v>30000</v>
      </c>
      <c r="G34" s="0" t="n">
        <f aca="false">G33</f>
        <v>0.01</v>
      </c>
      <c r="H34" s="0" t="n">
        <f aca="false">H33</f>
        <v>0.03</v>
      </c>
      <c r="I34" s="0" t="n">
        <v>1000</v>
      </c>
      <c r="J34" s="0" t="n">
        <f aca="false">J33</f>
        <v>0</v>
      </c>
      <c r="K34" s="0" t="n">
        <f aca="false">K33+D33*A34</f>
        <v>3.756</v>
      </c>
      <c r="L34" s="0" t="n">
        <f aca="false">L33</f>
        <v>10</v>
      </c>
      <c r="M34" s="0" t="n">
        <f aca="false">M33</f>
        <v>10</v>
      </c>
      <c r="N34" s="0" t="n">
        <f aca="false">N33</f>
        <v>10</v>
      </c>
      <c r="O34" s="0" t="n">
        <f aca="false">O33</f>
        <v>100</v>
      </c>
      <c r="P34" s="0" t="n">
        <f aca="false">P33</f>
        <v>10000</v>
      </c>
      <c r="Q34" s="0" t="n">
        <f aca="false">4*D34/(PI()*G34*G34)</f>
        <v>127.323954473516</v>
      </c>
      <c r="R34" s="0" t="n">
        <f aca="false">R33</f>
        <v>101325</v>
      </c>
      <c r="S34" s="0" t="n">
        <f aca="false">S33</f>
        <v>9.81</v>
      </c>
      <c r="T34" s="0" t="n">
        <f aca="false">R34-K34*I34*S34-I34*Q34*Q34/2*(1+H34/G34)</f>
        <v>-32358300.1255481</v>
      </c>
      <c r="U34" s="9" t="n">
        <f aca="false">L34*S34*I34+R34/(I34*S34)+I34*(Q34*Q34)/2</f>
        <v>8203805.0201332</v>
      </c>
    </row>
    <row r="35" customFormat="false" ht="12.8" hidden="false" customHeight="false" outlineLevel="0" collapsed="false">
      <c r="A35" s="0" t="n">
        <v>33</v>
      </c>
      <c r="B35" s="0" t="n">
        <f aca="false">B34</f>
        <v>0.01</v>
      </c>
      <c r="C35" s="0" t="n">
        <v>0</v>
      </c>
      <c r="D35" s="3" t="n">
        <f aca="false">(1-C35)*B35</f>
        <v>0.01</v>
      </c>
      <c r="E35" s="0" t="n">
        <f aca="false">0.3*100000</f>
        <v>30000</v>
      </c>
      <c r="G35" s="0" t="n">
        <f aca="false">G34</f>
        <v>0.01</v>
      </c>
      <c r="H35" s="0" t="n">
        <f aca="false">H34</f>
        <v>0.03</v>
      </c>
      <c r="I35" s="0" t="n">
        <v>1000</v>
      </c>
      <c r="J35" s="0" t="n">
        <f aca="false">J34</f>
        <v>0</v>
      </c>
      <c r="K35" s="0" t="n">
        <f aca="false">K34+D34*A35</f>
        <v>4.086</v>
      </c>
      <c r="L35" s="0" t="n">
        <f aca="false">L34</f>
        <v>10</v>
      </c>
      <c r="M35" s="0" t="n">
        <f aca="false">M34</f>
        <v>10</v>
      </c>
      <c r="N35" s="0" t="n">
        <f aca="false">N34</f>
        <v>10</v>
      </c>
      <c r="O35" s="0" t="n">
        <f aca="false">O34</f>
        <v>100</v>
      </c>
      <c r="P35" s="0" t="n">
        <f aca="false">P34</f>
        <v>10000</v>
      </c>
      <c r="Q35" s="0" t="n">
        <f aca="false">4*D35/(PI()*G35*G35)</f>
        <v>127.323954473516</v>
      </c>
      <c r="R35" s="0" t="n">
        <f aca="false">R34</f>
        <v>101325</v>
      </c>
      <c r="S35" s="0" t="n">
        <f aca="false">S34</f>
        <v>9.81</v>
      </c>
      <c r="T35" s="0" t="n">
        <f aca="false">R35-K35*I35*S35-I35*Q35*Q35/2*(1+H35/G35)</f>
        <v>-32361537.4255481</v>
      </c>
      <c r="U35" s="9" t="n">
        <f aca="false">L35*S35*I35+R35/(I35*S35)+I35*(Q35*Q35)/2</f>
        <v>8203805.0201332</v>
      </c>
    </row>
    <row r="36" customFormat="false" ht="12.8" hidden="false" customHeight="false" outlineLevel="0" collapsed="false">
      <c r="A36" s="0" t="n">
        <v>34</v>
      </c>
      <c r="B36" s="0" t="n">
        <f aca="false">B35</f>
        <v>0.01</v>
      </c>
      <c r="C36" s="0" t="n">
        <v>0</v>
      </c>
      <c r="D36" s="3" t="n">
        <f aca="false">(1-C36)*B36</f>
        <v>0.01</v>
      </c>
      <c r="E36" s="0" t="n">
        <f aca="false">0.3*100000</f>
        <v>30000</v>
      </c>
      <c r="G36" s="0" t="n">
        <f aca="false">G35</f>
        <v>0.01</v>
      </c>
      <c r="H36" s="0" t="n">
        <f aca="false">H35</f>
        <v>0.03</v>
      </c>
      <c r="I36" s="0" t="n">
        <v>1000</v>
      </c>
      <c r="J36" s="0" t="n">
        <f aca="false">J35</f>
        <v>0</v>
      </c>
      <c r="K36" s="0" t="n">
        <f aca="false">K35+D35*A36</f>
        <v>4.426</v>
      </c>
      <c r="L36" s="0" t="n">
        <f aca="false">L35</f>
        <v>10</v>
      </c>
      <c r="M36" s="0" t="n">
        <f aca="false">M35</f>
        <v>10</v>
      </c>
      <c r="N36" s="0" t="n">
        <f aca="false">N35</f>
        <v>10</v>
      </c>
      <c r="O36" s="0" t="n">
        <f aca="false">O35</f>
        <v>100</v>
      </c>
      <c r="P36" s="0" t="n">
        <f aca="false">P35</f>
        <v>10000</v>
      </c>
      <c r="Q36" s="0" t="n">
        <f aca="false">4*D36/(PI()*G36*G36)</f>
        <v>127.323954473516</v>
      </c>
      <c r="R36" s="0" t="n">
        <f aca="false">R35</f>
        <v>101325</v>
      </c>
      <c r="S36" s="0" t="n">
        <f aca="false">S35</f>
        <v>9.81</v>
      </c>
      <c r="T36" s="0" t="n">
        <f aca="false">R36-K36*I36*S36-I36*Q36*Q36/2*(1+H36/G36)</f>
        <v>-32364872.8255481</v>
      </c>
      <c r="U36" s="9" t="n">
        <f aca="false">L36*S36*I36+R36/(I36*S36)+I36*(Q36*Q36)/2</f>
        <v>8203805.0201332</v>
      </c>
    </row>
    <row r="37" customFormat="false" ht="12.8" hidden="false" customHeight="false" outlineLevel="0" collapsed="false">
      <c r="A37" s="0" t="n">
        <v>35</v>
      </c>
      <c r="B37" s="0" t="n">
        <f aca="false">B36</f>
        <v>0.01</v>
      </c>
      <c r="C37" s="0" t="n">
        <v>0</v>
      </c>
      <c r="D37" s="3" t="n">
        <f aca="false">(1-C37)*B37</f>
        <v>0.01</v>
      </c>
      <c r="E37" s="0" t="n">
        <f aca="false">0.3*100000</f>
        <v>30000</v>
      </c>
      <c r="G37" s="0" t="n">
        <f aca="false">G36</f>
        <v>0.01</v>
      </c>
      <c r="H37" s="0" t="n">
        <f aca="false">H36</f>
        <v>0.03</v>
      </c>
      <c r="I37" s="0" t="n">
        <v>1000</v>
      </c>
      <c r="J37" s="0" t="n">
        <f aca="false">J36</f>
        <v>0</v>
      </c>
      <c r="K37" s="0" t="n">
        <f aca="false">K36+D36*A37</f>
        <v>4.776</v>
      </c>
      <c r="L37" s="0" t="n">
        <f aca="false">L36</f>
        <v>10</v>
      </c>
      <c r="M37" s="0" t="n">
        <f aca="false">M36</f>
        <v>10</v>
      </c>
      <c r="N37" s="0" t="n">
        <f aca="false">N36</f>
        <v>10</v>
      </c>
      <c r="O37" s="0" t="n">
        <f aca="false">O36</f>
        <v>100</v>
      </c>
      <c r="P37" s="0" t="n">
        <f aca="false">P36</f>
        <v>10000</v>
      </c>
      <c r="Q37" s="0" t="n">
        <f aca="false">4*D37/(PI()*G37*G37)</f>
        <v>127.323954473516</v>
      </c>
      <c r="R37" s="0" t="n">
        <f aca="false">R36</f>
        <v>101325</v>
      </c>
      <c r="S37" s="0" t="n">
        <f aca="false">S36</f>
        <v>9.81</v>
      </c>
      <c r="T37" s="0" t="n">
        <f aca="false">R37-K37*I37*S37-I37*Q37*Q37/2*(1+H37/G37)</f>
        <v>-32368306.3255481</v>
      </c>
      <c r="U37" s="9" t="n">
        <f aca="false">L37*S37*I37+R37/(I37*S37)+I37*(Q37*Q37)/2</f>
        <v>8203805.0201332</v>
      </c>
    </row>
    <row r="38" customFormat="false" ht="12.8" hidden="false" customHeight="false" outlineLevel="0" collapsed="false">
      <c r="A38" s="0" t="n">
        <v>36</v>
      </c>
      <c r="B38" s="0" t="n">
        <f aca="false">B37</f>
        <v>0.01</v>
      </c>
      <c r="C38" s="0" t="n">
        <v>0</v>
      </c>
      <c r="D38" s="3" t="n">
        <f aca="false">(1-C38)*B38</f>
        <v>0.01</v>
      </c>
      <c r="E38" s="0" t="n">
        <f aca="false">0.3*100000</f>
        <v>30000</v>
      </c>
      <c r="G38" s="0" t="n">
        <f aca="false">G37</f>
        <v>0.01</v>
      </c>
      <c r="H38" s="0" t="n">
        <f aca="false">H37</f>
        <v>0.03</v>
      </c>
      <c r="I38" s="0" t="n">
        <v>1000</v>
      </c>
      <c r="J38" s="0" t="n">
        <f aca="false">J37</f>
        <v>0</v>
      </c>
      <c r="K38" s="0" t="n">
        <f aca="false">K37+D37*A38</f>
        <v>5.136</v>
      </c>
      <c r="L38" s="0" t="n">
        <f aca="false">L37</f>
        <v>10</v>
      </c>
      <c r="M38" s="0" t="n">
        <f aca="false">M37</f>
        <v>10</v>
      </c>
      <c r="N38" s="0" t="n">
        <f aca="false">N37</f>
        <v>10</v>
      </c>
      <c r="O38" s="0" t="n">
        <f aca="false">O37</f>
        <v>100</v>
      </c>
      <c r="P38" s="0" t="n">
        <f aca="false">P37</f>
        <v>10000</v>
      </c>
      <c r="Q38" s="0" t="n">
        <f aca="false">4*D38/(PI()*G38*G38)</f>
        <v>127.323954473516</v>
      </c>
      <c r="R38" s="0" t="n">
        <f aca="false">R37</f>
        <v>101325</v>
      </c>
      <c r="S38" s="0" t="n">
        <f aca="false">S37</f>
        <v>9.81</v>
      </c>
      <c r="T38" s="0" t="n">
        <f aca="false">R38-K38*I38*S38-I38*Q38*Q38/2*(1+H38/G38)</f>
        <v>-32371837.9255481</v>
      </c>
      <c r="U38" s="9" t="n">
        <f aca="false">L38*S38*I38+R38/(I38*S38)+I38*(Q38*Q38)/2</f>
        <v>8203805.0201332</v>
      </c>
    </row>
    <row r="39" customFormat="false" ht="12.8" hidden="false" customHeight="false" outlineLevel="0" collapsed="false">
      <c r="A39" s="0" t="n">
        <v>37</v>
      </c>
      <c r="B39" s="0" t="n">
        <f aca="false">B38</f>
        <v>0.01</v>
      </c>
      <c r="C39" s="0" t="n">
        <v>0</v>
      </c>
      <c r="D39" s="3" t="n">
        <f aca="false">(1-C39)*B39</f>
        <v>0.01</v>
      </c>
      <c r="E39" s="0" t="n">
        <f aca="false">0.3*100000</f>
        <v>30000</v>
      </c>
      <c r="G39" s="0" t="n">
        <f aca="false">G38</f>
        <v>0.01</v>
      </c>
      <c r="H39" s="0" t="n">
        <f aca="false">H38</f>
        <v>0.03</v>
      </c>
      <c r="I39" s="0" t="n">
        <v>1000</v>
      </c>
      <c r="J39" s="0" t="n">
        <f aca="false">J38</f>
        <v>0</v>
      </c>
      <c r="K39" s="0" t="n">
        <f aca="false">K38+D38*A39</f>
        <v>5.506</v>
      </c>
      <c r="L39" s="0" t="n">
        <f aca="false">L38</f>
        <v>10</v>
      </c>
      <c r="M39" s="0" t="n">
        <f aca="false">M38</f>
        <v>10</v>
      </c>
      <c r="N39" s="0" t="n">
        <f aca="false">N38</f>
        <v>10</v>
      </c>
      <c r="O39" s="0" t="n">
        <f aca="false">O38</f>
        <v>100</v>
      </c>
      <c r="P39" s="0" t="n">
        <f aca="false">P38</f>
        <v>10000</v>
      </c>
      <c r="Q39" s="0" t="n">
        <f aca="false">4*D39/(PI()*G39*G39)</f>
        <v>127.323954473516</v>
      </c>
      <c r="R39" s="0" t="n">
        <f aca="false">R38</f>
        <v>101325</v>
      </c>
      <c r="S39" s="0" t="n">
        <f aca="false">S38</f>
        <v>9.81</v>
      </c>
      <c r="T39" s="0" t="n">
        <f aca="false">R39-K39*I39*S39-I39*Q39*Q39/2*(1+H39/G39)</f>
        <v>-32375467.6255481</v>
      </c>
      <c r="U39" s="9" t="n">
        <f aca="false">L39*S39*I39+R39/(I39*S39)+I39*(Q39*Q39)/2</f>
        <v>8203805.0201332</v>
      </c>
    </row>
    <row r="40" customFormat="false" ht="12.8" hidden="false" customHeight="false" outlineLevel="0" collapsed="false">
      <c r="A40" s="0" t="n">
        <v>38</v>
      </c>
      <c r="B40" s="0" t="n">
        <f aca="false">B39</f>
        <v>0.01</v>
      </c>
      <c r="C40" s="0" t="n">
        <v>0</v>
      </c>
      <c r="D40" s="3" t="n">
        <f aca="false">(1-C40)*B40</f>
        <v>0.01</v>
      </c>
      <c r="E40" s="0" t="n">
        <f aca="false">0.3*100000</f>
        <v>30000</v>
      </c>
      <c r="G40" s="0" t="n">
        <f aca="false">G39</f>
        <v>0.01</v>
      </c>
      <c r="H40" s="0" t="n">
        <f aca="false">H39</f>
        <v>0.03</v>
      </c>
      <c r="I40" s="0" t="n">
        <v>1000</v>
      </c>
      <c r="J40" s="0" t="n">
        <f aca="false">J39</f>
        <v>0</v>
      </c>
      <c r="K40" s="0" t="n">
        <f aca="false">K39+D39*A40</f>
        <v>5.886</v>
      </c>
      <c r="L40" s="0" t="n">
        <f aca="false">L39</f>
        <v>10</v>
      </c>
      <c r="M40" s="0" t="n">
        <f aca="false">M39</f>
        <v>10</v>
      </c>
      <c r="N40" s="0" t="n">
        <f aca="false">N39</f>
        <v>10</v>
      </c>
      <c r="O40" s="0" t="n">
        <f aca="false">O39</f>
        <v>100</v>
      </c>
      <c r="P40" s="0" t="n">
        <f aca="false">P39</f>
        <v>10000</v>
      </c>
      <c r="Q40" s="0" t="n">
        <f aca="false">4*D40/(PI()*G40*G40)</f>
        <v>127.323954473516</v>
      </c>
      <c r="R40" s="0" t="n">
        <f aca="false">R39</f>
        <v>101325</v>
      </c>
      <c r="S40" s="0" t="n">
        <f aca="false">S39</f>
        <v>9.81</v>
      </c>
      <c r="T40" s="0" t="n">
        <f aca="false">R40-K40*I40*S40-I40*Q40*Q40/2*(1+H40/G40)</f>
        <v>-32379195.4255481</v>
      </c>
      <c r="U40" s="9" t="n">
        <f aca="false">L40*S40*I40+R40/(I40*S40)+I40*(Q40*Q40)/2</f>
        <v>8203805.0201332</v>
      </c>
    </row>
    <row r="41" customFormat="false" ht="12.8" hidden="false" customHeight="false" outlineLevel="0" collapsed="false">
      <c r="A41" s="0" t="n">
        <v>39</v>
      </c>
      <c r="B41" s="0" t="n">
        <f aca="false">B40</f>
        <v>0.01</v>
      </c>
      <c r="C41" s="0" t="n">
        <v>0</v>
      </c>
      <c r="D41" s="3" t="n">
        <f aca="false">(1-C41)*B41</f>
        <v>0.01</v>
      </c>
      <c r="E41" s="0" t="n">
        <f aca="false">0.3*100000</f>
        <v>30000</v>
      </c>
      <c r="G41" s="0" t="n">
        <f aca="false">G40</f>
        <v>0.01</v>
      </c>
      <c r="H41" s="0" t="n">
        <f aca="false">H40</f>
        <v>0.03</v>
      </c>
      <c r="I41" s="0" t="n">
        <v>1000</v>
      </c>
      <c r="J41" s="0" t="n">
        <f aca="false">J40</f>
        <v>0</v>
      </c>
      <c r="K41" s="0" t="n">
        <f aca="false">K40+D40*A41</f>
        <v>6.276</v>
      </c>
      <c r="L41" s="0" t="n">
        <f aca="false">L40</f>
        <v>10</v>
      </c>
      <c r="M41" s="0" t="n">
        <f aca="false">M40</f>
        <v>10</v>
      </c>
      <c r="N41" s="0" t="n">
        <f aca="false">N40</f>
        <v>10</v>
      </c>
      <c r="O41" s="0" t="n">
        <f aca="false">O40</f>
        <v>100</v>
      </c>
      <c r="P41" s="0" t="n">
        <f aca="false">P40</f>
        <v>10000</v>
      </c>
      <c r="Q41" s="0" t="n">
        <f aca="false">4*D41/(PI()*G41*G41)</f>
        <v>127.323954473516</v>
      </c>
      <c r="R41" s="0" t="n">
        <f aca="false">R40</f>
        <v>101325</v>
      </c>
      <c r="S41" s="0" t="n">
        <f aca="false">S40</f>
        <v>9.81</v>
      </c>
      <c r="T41" s="0" t="n">
        <f aca="false">R41-K41*I41*S41-I41*Q41*Q41/2*(1+H41/G41)</f>
        <v>-32383021.3255481</v>
      </c>
      <c r="U41" s="9" t="n">
        <f aca="false">L41*S41*I41+R41/(I41*S41)+I41*(Q41*Q41)/2</f>
        <v>8203805.0201332</v>
      </c>
    </row>
    <row r="42" customFormat="false" ht="12.8" hidden="false" customHeight="false" outlineLevel="0" collapsed="false">
      <c r="A42" s="0" t="n">
        <v>40</v>
      </c>
      <c r="B42" s="0" t="n">
        <f aca="false">B41</f>
        <v>0.01</v>
      </c>
      <c r="C42" s="0" t="n">
        <v>0</v>
      </c>
      <c r="D42" s="3" t="n">
        <f aca="false">(1-C42)*B42</f>
        <v>0.01</v>
      </c>
      <c r="E42" s="0" t="n">
        <f aca="false">0.3*100000</f>
        <v>30000</v>
      </c>
      <c r="G42" s="0" t="n">
        <f aca="false">G41</f>
        <v>0.01</v>
      </c>
      <c r="H42" s="0" t="n">
        <f aca="false">H41</f>
        <v>0.03</v>
      </c>
      <c r="I42" s="0" t="n">
        <v>1000</v>
      </c>
      <c r="J42" s="0" t="n">
        <f aca="false">J41</f>
        <v>0</v>
      </c>
      <c r="K42" s="0" t="n">
        <f aca="false">K41+D41*A42</f>
        <v>6.676</v>
      </c>
      <c r="L42" s="0" t="n">
        <f aca="false">L41</f>
        <v>10</v>
      </c>
      <c r="M42" s="0" t="n">
        <f aca="false">M41</f>
        <v>10</v>
      </c>
      <c r="N42" s="0" t="n">
        <f aca="false">N41</f>
        <v>10</v>
      </c>
      <c r="O42" s="0" t="n">
        <f aca="false">O41</f>
        <v>100</v>
      </c>
      <c r="P42" s="0" t="n">
        <f aca="false">P41</f>
        <v>10000</v>
      </c>
      <c r="Q42" s="0" t="n">
        <f aca="false">4*D42/(PI()*G42*G42)</f>
        <v>127.323954473516</v>
      </c>
      <c r="R42" s="0" t="n">
        <f aca="false">R41</f>
        <v>101325</v>
      </c>
      <c r="S42" s="0" t="n">
        <f aca="false">S41</f>
        <v>9.81</v>
      </c>
      <c r="T42" s="0" t="n">
        <f aca="false">R42-K42*I42*S42-I42*Q42*Q42/2*(1+H42/G42)</f>
        <v>-32386945.3255481</v>
      </c>
      <c r="U42" s="9" t="n">
        <f aca="false">L42*S42*I42+R42/(I42*S42)+I42*(Q42*Q42)/2</f>
        <v>8203805.0201332</v>
      </c>
    </row>
    <row r="43" customFormat="false" ht="12.8" hidden="false" customHeight="false" outlineLevel="0" collapsed="false">
      <c r="A43" s="0" t="n">
        <v>41</v>
      </c>
      <c r="B43" s="0" t="n">
        <f aca="false">B42</f>
        <v>0.01</v>
      </c>
      <c r="C43" s="0" t="n">
        <v>0</v>
      </c>
      <c r="D43" s="3" t="n">
        <f aca="false">(1-C43)*B43</f>
        <v>0.01</v>
      </c>
      <c r="E43" s="0" t="n">
        <f aca="false">0.3*100000</f>
        <v>30000</v>
      </c>
      <c r="G43" s="0" t="n">
        <f aca="false">G42</f>
        <v>0.01</v>
      </c>
      <c r="H43" s="0" t="n">
        <f aca="false">H42</f>
        <v>0.03</v>
      </c>
      <c r="I43" s="0" t="n">
        <v>1000</v>
      </c>
      <c r="J43" s="0" t="n">
        <f aca="false">J42</f>
        <v>0</v>
      </c>
      <c r="K43" s="0" t="n">
        <f aca="false">K42+D42*A43</f>
        <v>7.086</v>
      </c>
      <c r="L43" s="0" t="n">
        <f aca="false">L42</f>
        <v>10</v>
      </c>
      <c r="M43" s="0" t="n">
        <f aca="false">M42</f>
        <v>10</v>
      </c>
      <c r="N43" s="0" t="n">
        <f aca="false">N42</f>
        <v>10</v>
      </c>
      <c r="O43" s="0" t="n">
        <f aca="false">O42</f>
        <v>100</v>
      </c>
      <c r="P43" s="0" t="n">
        <f aca="false">P42</f>
        <v>10000</v>
      </c>
      <c r="Q43" s="0" t="n">
        <f aca="false">4*D43/(PI()*G43*G43)</f>
        <v>127.323954473516</v>
      </c>
      <c r="R43" s="0" t="n">
        <f aca="false">R42</f>
        <v>101325</v>
      </c>
      <c r="S43" s="0" t="n">
        <f aca="false">S42</f>
        <v>9.81</v>
      </c>
      <c r="T43" s="0" t="n">
        <f aca="false">R43-K43*I43*S43-I43*Q43*Q43/2*(1+H43/G43)</f>
        <v>-32390967.4255481</v>
      </c>
      <c r="U43" s="9" t="n">
        <f aca="false">L43*S43*I43+R43/(I43*S43)+I43*(Q43*Q43)/2</f>
        <v>8203805.0201332</v>
      </c>
    </row>
    <row r="44" customFormat="false" ht="12.8" hidden="false" customHeight="false" outlineLevel="0" collapsed="false">
      <c r="A44" s="0" t="n">
        <v>42</v>
      </c>
      <c r="B44" s="0" t="n">
        <f aca="false">B43</f>
        <v>0.01</v>
      </c>
      <c r="C44" s="0" t="n">
        <v>0</v>
      </c>
      <c r="D44" s="3" t="n">
        <f aca="false">(1-C44)*B44</f>
        <v>0.01</v>
      </c>
      <c r="E44" s="0" t="n">
        <f aca="false">0.3*100000</f>
        <v>30000</v>
      </c>
      <c r="G44" s="0" t="n">
        <f aca="false">G43</f>
        <v>0.01</v>
      </c>
      <c r="H44" s="0" t="n">
        <f aca="false">H43</f>
        <v>0.03</v>
      </c>
      <c r="I44" s="0" t="n">
        <v>1000</v>
      </c>
      <c r="J44" s="0" t="n">
        <f aca="false">J43</f>
        <v>0</v>
      </c>
      <c r="K44" s="0" t="n">
        <f aca="false">K43+D43*A44</f>
        <v>7.506</v>
      </c>
      <c r="L44" s="0" t="n">
        <f aca="false">L43</f>
        <v>10</v>
      </c>
      <c r="M44" s="0" t="n">
        <f aca="false">M43</f>
        <v>10</v>
      </c>
      <c r="N44" s="0" t="n">
        <f aca="false">N43</f>
        <v>10</v>
      </c>
      <c r="O44" s="0" t="n">
        <f aca="false">O43</f>
        <v>100</v>
      </c>
      <c r="P44" s="0" t="n">
        <f aca="false">P43</f>
        <v>10000</v>
      </c>
      <c r="Q44" s="0" t="n">
        <f aca="false">4*D44/(PI()*G44*G44)</f>
        <v>127.323954473516</v>
      </c>
      <c r="R44" s="0" t="n">
        <f aca="false">R43</f>
        <v>101325</v>
      </c>
      <c r="S44" s="0" t="n">
        <f aca="false">S43</f>
        <v>9.81</v>
      </c>
      <c r="T44" s="0" t="n">
        <f aca="false">R44-K44*I44*S44-I44*Q44*Q44/2*(1+H44/G44)</f>
        <v>-32395087.6255481</v>
      </c>
      <c r="U44" s="9" t="n">
        <f aca="false">L44*S44*I44+R44/(I44*S44)+I44*(Q44*Q44)/2</f>
        <v>8203805.0201332</v>
      </c>
    </row>
    <row r="45" customFormat="false" ht="12.8" hidden="false" customHeight="false" outlineLevel="0" collapsed="false">
      <c r="A45" s="0" t="n">
        <v>43</v>
      </c>
      <c r="B45" s="0" t="n">
        <f aca="false">B44</f>
        <v>0.01</v>
      </c>
      <c r="C45" s="0" t="n">
        <v>0</v>
      </c>
      <c r="D45" s="3" t="n">
        <f aca="false">(1-C45)*B45</f>
        <v>0.01</v>
      </c>
      <c r="E45" s="0" t="n">
        <f aca="false">0.3*100000</f>
        <v>30000</v>
      </c>
      <c r="G45" s="0" t="n">
        <f aca="false">G44</f>
        <v>0.01</v>
      </c>
      <c r="H45" s="0" t="n">
        <f aca="false">H44</f>
        <v>0.03</v>
      </c>
      <c r="I45" s="0" t="n">
        <v>1000</v>
      </c>
      <c r="J45" s="0" t="n">
        <f aca="false">J44</f>
        <v>0</v>
      </c>
      <c r="K45" s="0" t="n">
        <f aca="false">K44+D44*A45</f>
        <v>7.936</v>
      </c>
      <c r="L45" s="0" t="n">
        <f aca="false">L44</f>
        <v>10</v>
      </c>
      <c r="M45" s="0" t="n">
        <f aca="false">M44</f>
        <v>10</v>
      </c>
      <c r="N45" s="0" t="n">
        <f aca="false">N44</f>
        <v>10</v>
      </c>
      <c r="O45" s="0" t="n">
        <f aca="false">O44</f>
        <v>100</v>
      </c>
      <c r="P45" s="0" t="n">
        <f aca="false">P44</f>
        <v>10000</v>
      </c>
      <c r="Q45" s="0" t="n">
        <f aca="false">4*D45/(PI()*G45*G45)</f>
        <v>127.323954473516</v>
      </c>
      <c r="R45" s="0" t="n">
        <f aca="false">R44</f>
        <v>101325</v>
      </c>
      <c r="S45" s="0" t="n">
        <f aca="false">S44</f>
        <v>9.81</v>
      </c>
      <c r="T45" s="0" t="n">
        <f aca="false">R45-K45*I45*S45-I45*Q45*Q45/2*(1+H45/G45)</f>
        <v>-32399305.9255481</v>
      </c>
      <c r="U45" s="9" t="n">
        <f aca="false">L45*S45*I45+R45/(I45*S45)+I45*(Q45*Q45)/2</f>
        <v>8203805.0201332</v>
      </c>
    </row>
    <row r="46" customFormat="false" ht="12.8" hidden="false" customHeight="false" outlineLevel="0" collapsed="false">
      <c r="A46" s="0" t="n">
        <v>44</v>
      </c>
      <c r="B46" s="0" t="n">
        <f aca="false">B45</f>
        <v>0.01</v>
      </c>
      <c r="C46" s="0" t="n">
        <v>0</v>
      </c>
      <c r="D46" s="3" t="n">
        <f aca="false">(1-C46)*B46</f>
        <v>0.01</v>
      </c>
      <c r="E46" s="0" t="n">
        <f aca="false">0.3*100000</f>
        <v>30000</v>
      </c>
      <c r="G46" s="0" t="n">
        <f aca="false">G45</f>
        <v>0.01</v>
      </c>
      <c r="H46" s="0" t="n">
        <f aca="false">H45</f>
        <v>0.03</v>
      </c>
      <c r="I46" s="0" t="n">
        <v>1000</v>
      </c>
      <c r="J46" s="0" t="n">
        <f aca="false">J45</f>
        <v>0</v>
      </c>
      <c r="K46" s="0" t="n">
        <f aca="false">K45+D45*A46</f>
        <v>8.376</v>
      </c>
      <c r="L46" s="0" t="n">
        <f aca="false">L45</f>
        <v>10</v>
      </c>
      <c r="M46" s="0" t="n">
        <f aca="false">M45</f>
        <v>10</v>
      </c>
      <c r="N46" s="0" t="n">
        <f aca="false">N45</f>
        <v>10</v>
      </c>
      <c r="O46" s="0" t="n">
        <f aca="false">O45</f>
        <v>100</v>
      </c>
      <c r="P46" s="0" t="n">
        <f aca="false">P45</f>
        <v>10000</v>
      </c>
      <c r="Q46" s="0" t="n">
        <f aca="false">4*D46/(PI()*G46*G46)</f>
        <v>127.323954473516</v>
      </c>
      <c r="R46" s="0" t="n">
        <f aca="false">R45</f>
        <v>101325</v>
      </c>
      <c r="S46" s="0" t="n">
        <f aca="false">S45</f>
        <v>9.81</v>
      </c>
      <c r="T46" s="0" t="n">
        <f aca="false">R46-K46*I46*S46-I46*Q46*Q46/2*(1+H46/G46)</f>
        <v>-32403622.3255481</v>
      </c>
      <c r="U46" s="9" t="n">
        <f aca="false">L46*S46*I46+R46/(I46*S46)+I46*(Q46*Q46)/2</f>
        <v>8203805.0201332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2285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ru-RU</dc:language>
  <cp:lastModifiedBy/>
  <dcterms:modified xsi:type="dcterms:W3CDTF">2017-03-06T19:28:37Z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