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Output\"/>
    </mc:Choice>
  </mc:AlternateContent>
  <xr:revisionPtr revIDLastSave="0" documentId="13_ncr:1_{9DB0DF7A-E948-4CDD-9D98-33BF0CF8344D}" xr6:coauthVersionLast="45" xr6:coauthVersionMax="45" xr10:uidLastSave="{00000000-0000-0000-0000-000000000000}"/>
  <bookViews>
    <workbookView xWindow="4200" yWindow="585" windowWidth="19170" windowHeight="14400" activeTab="1" xr2:uid="{90375F98-BF9E-4574-8163-70268542D9F9}"/>
  </bookViews>
  <sheets>
    <sheet name="US" sheetId="2" r:id="rId1"/>
    <sheet name="Chin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H25" i="2"/>
  <c r="H26" i="2" s="1"/>
  <c r="E25" i="2"/>
  <c r="B25" i="2"/>
  <c r="B26" i="2" s="1"/>
  <c r="H19" i="2"/>
  <c r="B19" i="2"/>
  <c r="H18" i="2"/>
  <c r="E18" i="2"/>
  <c r="E19" i="2" s="1"/>
  <c r="B18" i="2"/>
  <c r="K10" i="2"/>
  <c r="L10" i="2" s="1"/>
  <c r="M10" i="2" s="1"/>
  <c r="J10" i="2"/>
  <c r="J10" i="1" l="1"/>
  <c r="K10" i="1" s="1"/>
  <c r="L10" i="1" s="1"/>
  <c r="D15" i="1"/>
  <c r="C15" i="1"/>
  <c r="B15" i="1"/>
  <c r="M10" i="1" l="1"/>
</calcChain>
</file>

<file path=xl/sharedStrings.xml><?xml version="1.0" encoding="utf-8"?>
<sst xmlns="http://schemas.openxmlformats.org/spreadsheetml/2006/main" count="66" uniqueCount="40">
  <si>
    <t>AD/CVD</t>
  </si>
  <si>
    <t>Section 301</t>
  </si>
  <si>
    <t>Covered by  AD/CVD</t>
  </si>
  <si>
    <t>As of 2020</t>
  </si>
  <si>
    <t>2017 import value used</t>
  </si>
  <si>
    <t>With all overlap</t>
  </si>
  <si>
    <t>Take out all 1-1 overlap</t>
  </si>
  <si>
    <t>Adding back in 1-1-1 overlap</t>
  </si>
  <si>
    <t>Total import covered</t>
  </si>
  <si>
    <t>Coverage of China's import from US covered by ADCVD and retaliatory Tariffs</t>
  </si>
  <si>
    <t>Section 232</t>
  </si>
  <si>
    <t>301 &amp; 232</t>
  </si>
  <si>
    <t>Coverage of US import from China covered by ADCVD and Trump Tariffs</t>
  </si>
  <si>
    <t>Steel</t>
  </si>
  <si>
    <t>Alum</t>
  </si>
  <si>
    <t>Solar</t>
  </si>
  <si>
    <t>Washer</t>
  </si>
  <si>
    <t>Total</t>
  </si>
  <si>
    <t>Covered by 301</t>
  </si>
  <si>
    <t>Covered by Steel</t>
  </si>
  <si>
    <t>301 &amp; Alum</t>
  </si>
  <si>
    <t>ADCVD &amp; Alum</t>
  </si>
  <si>
    <t>301 &amp; ADCVD</t>
  </si>
  <si>
    <t>301 &amp; Steel</t>
  </si>
  <si>
    <t>ADCVD &amp; Steel</t>
  </si>
  <si>
    <t>301 &amp; Solar</t>
  </si>
  <si>
    <t>ADCVD &amp; Solar</t>
  </si>
  <si>
    <t>301 &amp; Washer</t>
  </si>
  <si>
    <t>ADCVD &amp; Washer</t>
  </si>
  <si>
    <t>SUM of Row3-Row8</t>
  </si>
  <si>
    <t>ADCVD Total-check</t>
  </si>
  <si>
    <t>301 Total-check</t>
  </si>
  <si>
    <t>Steel Total-check</t>
  </si>
  <si>
    <t>Covered by Alum</t>
  </si>
  <si>
    <t>Covered by Solar</t>
  </si>
  <si>
    <t>Covered by Washer</t>
  </si>
  <si>
    <t>Alum Total-check</t>
  </si>
  <si>
    <t>Solar Total-check</t>
  </si>
  <si>
    <t>Washer Total-check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</si>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</sst>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0"/>
    <numFmt numFmtId="166" formatCode="0.000"/>
    <numFmt numFmtId="167" formatCode="0.000000000"/>
    <numFmt numFmtId="168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1" xfId="1" applyBorder="1" applyAlignment="1">
      <alignment horizontal="center" vertical="center"/>
    </xf>
    <xf numFmtId="164" fontId="0" fillId="0" borderId="0" xfId="0" applyNumberFormat="1"/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64" fontId="1" fillId="0" borderId="2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Fill="1" applyBorder="1" applyAlignment="1">
      <alignment horizontal="left" vertical="center"/>
    </xf>
    <xf numFmtId="0" fontId="1" fillId="2" borderId="0" xfId="1" applyFill="1" applyBorder="1" applyAlignment="1">
      <alignment horizontal="left" vertical="center"/>
    </xf>
    <xf numFmtId="0" fontId="0" fillId="2" borderId="0" xfId="0" applyFill="1"/>
    <xf numFmtId="0" fontId="4" fillId="0" borderId="0" xfId="0" applyFont="1"/>
    <xf numFmtId="0" fontId="2" fillId="0" borderId="0" xfId="0" applyFont="1"/>
    <xf numFmtId="2" fontId="0" fillId="0" borderId="0" xfId="0" applyNumberFormat="1"/>
    <xf numFmtId="164" fontId="5" fillId="0" borderId="0" xfId="1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/>
    </xf>
    <xf numFmtId="2" fontId="5" fillId="0" borderId="0" xfId="1" applyNumberFormat="1" applyFont="1" applyFill="1" applyBorder="1" applyAlignment="1">
      <alignment horizontal="right" vertical="center"/>
    </xf>
    <xf numFmtId="164" fontId="6" fillId="2" borderId="0" xfId="0" applyNumberFormat="1" applyFont="1" applyFill="1"/>
    <xf numFmtId="0" fontId="1" fillId="0" borderId="0" xfId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2" fontId="5" fillId="0" borderId="0" xfId="1" applyNumberFormat="1" applyFont="1" applyFill="1" applyBorder="1" applyAlignment="1">
      <alignment horizontal="right"/>
    </xf>
    <xf numFmtId="164" fontId="1" fillId="0" borderId="0" xfId="1" applyNumberFormat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right" vertical="center"/>
    </xf>
    <xf numFmtId="164" fontId="1" fillId="0" borderId="1" xfId="1" applyNumberFormat="1" applyBorder="1" applyAlignment="1">
      <alignment horizontal="center" vertical="center"/>
    </xf>
    <xf numFmtId="164" fontId="5" fillId="0" borderId="5" xfId="1" applyNumberFormat="1" applyFont="1" applyFill="1" applyBorder="1" applyAlignment="1">
      <alignment horizontal="right" vertical="center"/>
    </xf>
    <xf numFmtId="0" fontId="0" fillId="0" borderId="0" xfId="0" applyFill="1" applyBorder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164" fontId="3" fillId="0" borderId="0" xfId="0" applyNumberFormat="1" applyFont="1" applyFill="1"/>
    <xf numFmtId="164" fontId="1" fillId="0" borderId="6" xfId="1" applyNumberFormat="1" applyBorder="1" applyAlignment="1">
      <alignment horizontal="center" vertical="center"/>
    </xf>
    <xf numFmtId="164" fontId="1" fillId="0" borderId="7" xfId="1" applyNumberFormat="1" applyBorder="1" applyAlignment="1">
      <alignment horizontal="center" vertical="center"/>
    </xf>
    <xf numFmtId="164" fontId="5" fillId="0" borderId="0" xfId="1" applyNumberFormat="1" applyFont="1" applyAlignment="1">
      <alignment horizontal="right" vertical="center"/>
    </xf>
    <xf numFmtId="164" fontId="5" fillId="0" borderId="8" xfId="1" applyNumberFormat="1" applyFont="1" applyBorder="1" applyAlignment="1">
      <alignment horizontal="right" vertical="center"/>
    </xf>
    <xf numFmtId="2" fontId="5" fillId="0" borderId="9" xfId="1" applyNumberFormat="1" applyFont="1" applyBorder="1" applyAlignment="1">
      <alignment horizontal="right" vertical="center"/>
    </xf>
    <xf numFmtId="164" fontId="5" fillId="0" borderId="10" xfId="1" applyNumberFormat="1" applyFont="1" applyBorder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0" fontId="1" fillId="0" borderId="5" xfId="1" applyBorder="1" applyAlignment="1">
      <alignment horizontal="center" vertical="center"/>
    </xf>
    <xf numFmtId="2" fontId="5" fillId="0" borderId="0" xfId="1" applyNumberFormat="1" applyFont="1" applyAlignment="1">
      <alignment horizontal="right" vertical="center"/>
    </xf>
    <xf numFmtId="164" fontId="5" fillId="0" borderId="11" xfId="1" applyNumberFormat="1" applyFont="1" applyBorder="1" applyAlignment="1">
      <alignment horizontal="right" vertical="center"/>
    </xf>
    <xf numFmtId="164" fontId="5" fillId="0" borderId="12" xfId="1" applyNumberFormat="1" applyFont="1" applyBorder="1" applyAlignment="1">
      <alignment horizontal="right" vertical="center"/>
    </xf>
    <xf numFmtId="2" fontId="5" fillId="2" borderId="6" xfId="1" applyNumberFormat="1" applyFont="1" applyFill="1" applyBorder="1" applyAlignment="1">
      <alignment horizontal="right"/>
    </xf>
    <xf numFmtId="2" fontId="5" fillId="2" borderId="2" xfId="1" applyNumberFormat="1" applyFont="1" applyFill="1" applyBorder="1" applyAlignment="1">
      <alignment horizontal="right"/>
    </xf>
    <xf numFmtId="2" fontId="5" fillId="2" borderId="7" xfId="1" applyNumberFormat="1" applyFont="1" applyFill="1" applyBorder="1" applyAlignment="1">
      <alignment horizontal="right"/>
    </xf>
    <xf numFmtId="0" fontId="1" fillId="2" borderId="0" xfId="1" applyFill="1" applyAlignment="1">
      <alignment horizontal="left" vertical="center"/>
    </xf>
    <xf numFmtId="0" fontId="1" fillId="0" borderId="0" xfId="1" applyAlignment="1">
      <alignment horizontal="left" vertical="center"/>
    </xf>
    <xf numFmtId="2" fontId="3" fillId="2" borderId="0" xfId="0" applyNumberFormat="1" applyFont="1" applyFill="1"/>
    <xf numFmtId="164" fontId="5" fillId="2" borderId="1" xfId="1" applyNumberFormat="1" applyFont="1" applyFill="1" applyBorder="1" applyAlignment="1">
      <alignment horizontal="right" vertical="center"/>
    </xf>
    <xf numFmtId="164" fontId="5" fillId="2" borderId="2" xfId="1" applyNumberFormat="1" applyFont="1" applyFill="1" applyBorder="1" applyAlignment="1">
      <alignment horizontal="right" vertical="center"/>
    </xf>
    <xf numFmtId="164" fontId="0" fillId="2" borderId="0" xfId="0" applyNumberFormat="1" applyFill="1"/>
    <xf numFmtId="2" fontId="3" fillId="0" borderId="0" xfId="0" applyNumberFormat="1" applyFont="1" applyFill="1"/>
    <xf numFmtId="168" fontId="0" fillId="0" borderId="0" xfId="0" applyNumberFormat="1" applyFill="1" applyBorder="1"/>
    <xf numFmtId="167" fontId="5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 3" xfId="1" xr:uid="{E0F9A9FF-22D7-45E6-AD3D-4E35F60EC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AD84-7282-4221-A929-2FEC27A08094}">
  <dimension ref="A1:M26"/>
  <sheetViews>
    <sheetView workbookViewId="0">
      <selection activeCell="D18" sqref="D18"/>
    </sheetView>
  </sheetViews>
  <sheetFormatPr defaultRowHeight="15" x14ac:dyDescent="0.25"/>
  <cols>
    <col min="1" max="1" width="20.5703125" customWidth="1"/>
    <col min="2" max="2" width="19" customWidth="1"/>
    <col min="3" max="3" width="16.42578125" customWidth="1"/>
    <col min="4" max="4" width="17.7109375" customWidth="1"/>
    <col min="5" max="5" width="17.28515625" customWidth="1"/>
    <col min="6" max="6" width="16.28515625" customWidth="1"/>
    <col min="7" max="7" width="18.5703125" customWidth="1"/>
    <col min="10" max="10" width="15" customWidth="1"/>
    <col min="11" max="11" width="21.7109375" customWidth="1"/>
    <col min="12" max="12" width="25.140625" customWidth="1"/>
    <col min="13" max="13" width="11.28515625" bestFit="1" customWidth="1"/>
  </cols>
  <sheetData>
    <row r="1" spans="1:13" ht="15.75" thickBot="1" x14ac:dyDescent="0.3">
      <c r="A1" s="10" t="s">
        <v>3</v>
      </c>
      <c r="B1" s="10" t="s">
        <v>12</v>
      </c>
      <c r="C1" s="10"/>
      <c r="D1" s="10"/>
      <c r="E1" s="10"/>
      <c r="F1" s="10"/>
      <c r="G1" s="11" t="s">
        <v>4</v>
      </c>
    </row>
    <row r="2" spans="1:13" ht="15.75" thickBot="1" x14ac:dyDescent="0.3">
      <c r="A2" s="6"/>
      <c r="B2" s="30" t="s">
        <v>0</v>
      </c>
      <c r="C2" s="5" t="s">
        <v>1</v>
      </c>
      <c r="D2" s="5" t="s">
        <v>13</v>
      </c>
      <c r="E2" s="5" t="s">
        <v>14</v>
      </c>
      <c r="F2" s="5" t="s">
        <v>15</v>
      </c>
      <c r="G2" s="31" t="s">
        <v>16</v>
      </c>
    </row>
    <row r="3" spans="1:13" x14ac:dyDescent="0.25">
      <c r="A3" s="3" t="s">
        <v>0</v>
      </c>
      <c r="B3" s="32">
        <v>0.53160799999999997</v>
      </c>
      <c r="C3" s="32">
        <v>8.1561649999999997</v>
      </c>
      <c r="D3" s="32">
        <v>7.0159100000000002E-2</v>
      </c>
      <c r="E3" s="32">
        <v>0.30549460000000001</v>
      </c>
      <c r="F3" s="33">
        <v>0.1776634</v>
      </c>
      <c r="G3" s="34">
        <v>5.2597699999999997E-2</v>
      </c>
    </row>
    <row r="4" spans="1:13" x14ac:dyDescent="0.25">
      <c r="A4" s="4" t="s">
        <v>1</v>
      </c>
      <c r="B4" s="32">
        <v>8.1561649999999997</v>
      </c>
      <c r="C4" s="32">
        <v>58.070599999999999</v>
      </c>
      <c r="D4" s="32">
        <v>0.2048653</v>
      </c>
      <c r="E4" s="32">
        <v>0.36123379999999999</v>
      </c>
      <c r="F4" s="32">
        <v>0.18317510000000001</v>
      </c>
      <c r="G4" s="35">
        <v>5.2597699999999997E-2</v>
      </c>
    </row>
    <row r="5" spans="1:13" x14ac:dyDescent="0.25">
      <c r="A5" s="4" t="s">
        <v>13</v>
      </c>
      <c r="B5" s="32">
        <v>7.0159100000000002E-2</v>
      </c>
      <c r="C5" s="32">
        <v>0.2048653</v>
      </c>
      <c r="D5" s="36">
        <v>5.3194000000000002E-3</v>
      </c>
      <c r="E5" s="32"/>
      <c r="F5" s="32"/>
      <c r="G5" s="35"/>
    </row>
    <row r="6" spans="1:13" x14ac:dyDescent="0.25">
      <c r="A6" s="4" t="s">
        <v>14</v>
      </c>
      <c r="B6" s="32">
        <v>0.30549460000000001</v>
      </c>
      <c r="C6" s="32">
        <v>0.36123379999999999</v>
      </c>
      <c r="D6" s="32"/>
      <c r="E6" s="32"/>
      <c r="F6" s="32"/>
      <c r="G6" s="35"/>
    </row>
    <row r="7" spans="1:13" x14ac:dyDescent="0.25">
      <c r="A7" s="4" t="s">
        <v>15</v>
      </c>
      <c r="B7" s="32">
        <v>0.1776634</v>
      </c>
      <c r="C7" s="32">
        <v>0.18317510000000001</v>
      </c>
      <c r="D7" s="32"/>
      <c r="E7" s="32"/>
      <c r="F7" s="37"/>
      <c r="G7" s="35"/>
    </row>
    <row r="8" spans="1:13" ht="15.75" thickBot="1" x14ac:dyDescent="0.3">
      <c r="A8" s="38" t="s">
        <v>16</v>
      </c>
      <c r="B8" s="39">
        <v>5.2597699999999997E-2</v>
      </c>
      <c r="C8" s="32">
        <v>5.2597699999999997E-2</v>
      </c>
      <c r="D8" s="32"/>
      <c r="E8" s="32"/>
      <c r="F8" s="40"/>
      <c r="G8" s="41"/>
      <c r="L8" s="9" t="s">
        <v>8</v>
      </c>
    </row>
    <row r="9" spans="1:13" ht="15.75" thickBot="1" x14ac:dyDescent="0.3">
      <c r="A9" s="1" t="s">
        <v>17</v>
      </c>
      <c r="B9" s="42">
        <v>8.6895550000000004</v>
      </c>
      <c r="C9" s="43">
        <v>66.424499999999995</v>
      </c>
      <c r="D9" s="43">
        <v>0.2119654</v>
      </c>
      <c r="E9" s="43">
        <v>0.36123490000000003</v>
      </c>
      <c r="F9" s="43">
        <v>0.18317510000000001</v>
      </c>
      <c r="G9" s="44">
        <v>5.2597699999999997E-2</v>
      </c>
      <c r="H9" s="2"/>
      <c r="I9" s="12"/>
      <c r="J9" s="12" t="s">
        <v>5</v>
      </c>
      <c r="K9" t="s">
        <v>6</v>
      </c>
      <c r="L9" t="s">
        <v>7</v>
      </c>
    </row>
    <row r="10" spans="1:13" x14ac:dyDescent="0.25">
      <c r="J10" s="2">
        <f>SUM(B9:G9)</f>
        <v>75.923028099999996</v>
      </c>
      <c r="K10" s="2">
        <f>J10-B4-B5-B6-B7-B8-C5-C6-C7-C8</f>
        <v>66.359076399999992</v>
      </c>
      <c r="L10" s="16">
        <f>K10+B13+B14+B15+B16</f>
        <v>66.963209399999997</v>
      </c>
      <c r="M10" s="2">
        <f>100-L10</f>
        <v>33.036790600000003</v>
      </c>
    </row>
    <row r="11" spans="1:13" x14ac:dyDescent="0.25">
      <c r="B11" s="2"/>
      <c r="C11" s="2"/>
    </row>
    <row r="12" spans="1:13" x14ac:dyDescent="0.25">
      <c r="A12" s="45" t="s">
        <v>2</v>
      </c>
      <c r="B12" s="2"/>
      <c r="C12" s="2"/>
      <c r="D12" s="9" t="s">
        <v>18</v>
      </c>
      <c r="G12" s="9" t="s">
        <v>19</v>
      </c>
    </row>
    <row r="13" spans="1:13" x14ac:dyDescent="0.25">
      <c r="A13" s="46" t="s">
        <v>20</v>
      </c>
      <c r="B13" s="2">
        <v>0.30549349999999997</v>
      </c>
      <c r="D13" t="s">
        <v>21</v>
      </c>
      <c r="E13" s="2">
        <v>0.30549349999999997</v>
      </c>
      <c r="G13" t="s">
        <v>22</v>
      </c>
      <c r="H13" s="2">
        <v>6.8378400000000006E-2</v>
      </c>
    </row>
    <row r="14" spans="1:13" x14ac:dyDescent="0.25">
      <c r="A14" s="46" t="s">
        <v>23</v>
      </c>
      <c r="B14" s="2">
        <v>6.8378400000000006E-2</v>
      </c>
      <c r="D14" t="s">
        <v>24</v>
      </c>
      <c r="E14" s="2">
        <v>6.8378400000000006E-2</v>
      </c>
    </row>
    <row r="15" spans="1:13" x14ac:dyDescent="0.25">
      <c r="A15" t="s">
        <v>25</v>
      </c>
      <c r="B15" s="2">
        <v>0.1776634</v>
      </c>
      <c r="D15" t="s">
        <v>26</v>
      </c>
      <c r="E15" s="2">
        <v>0.1776634</v>
      </c>
    </row>
    <row r="16" spans="1:13" x14ac:dyDescent="0.25">
      <c r="A16" t="s">
        <v>27</v>
      </c>
      <c r="B16" s="2">
        <v>5.2597699999999997E-2</v>
      </c>
      <c r="D16" t="s">
        <v>28</v>
      </c>
      <c r="E16" s="2">
        <v>5.2597699999999997E-2</v>
      </c>
    </row>
    <row r="17" spans="1:12" x14ac:dyDescent="0.25">
      <c r="L17" s="27"/>
    </row>
    <row r="18" spans="1:12" x14ac:dyDescent="0.25">
      <c r="A18" t="s">
        <v>29</v>
      </c>
      <c r="B18" s="2">
        <f>SUM(B3:B8)</f>
        <v>9.2936877999999989</v>
      </c>
      <c r="D18" t="s">
        <v>29</v>
      </c>
      <c r="E18" s="2">
        <f>SUM(C3:C8)</f>
        <v>67.028636899999995</v>
      </c>
      <c r="G18" t="s">
        <v>29</v>
      </c>
      <c r="H18" s="2">
        <f>SUM(D3:D5)</f>
        <v>0.28034379999999998</v>
      </c>
      <c r="L18" s="27"/>
    </row>
    <row r="19" spans="1:12" x14ac:dyDescent="0.25">
      <c r="A19" t="s">
        <v>30</v>
      </c>
      <c r="B19" s="47">
        <f>B18-B13-B14-B15-B16</f>
        <v>8.689554799999998</v>
      </c>
      <c r="D19" t="s">
        <v>31</v>
      </c>
      <c r="E19" s="47">
        <f>E18-E13-E14-E15-E16</f>
        <v>66.424503899999991</v>
      </c>
      <c r="G19" t="s">
        <v>32</v>
      </c>
      <c r="H19" s="47">
        <f>H18-H13</f>
        <v>0.21196539999999997</v>
      </c>
      <c r="K19" s="12"/>
      <c r="L19" s="51"/>
    </row>
    <row r="20" spans="1:12" x14ac:dyDescent="0.25">
      <c r="K20" s="12"/>
      <c r="L20" s="27"/>
    </row>
    <row r="21" spans="1:12" x14ac:dyDescent="0.25">
      <c r="L21" s="27"/>
    </row>
    <row r="22" spans="1:12" x14ac:dyDescent="0.25">
      <c r="A22" s="9" t="s">
        <v>33</v>
      </c>
      <c r="D22" s="9" t="s">
        <v>34</v>
      </c>
      <c r="G22" s="9" t="s">
        <v>35</v>
      </c>
      <c r="L22" s="27"/>
    </row>
    <row r="23" spans="1:12" s="2" customFormat="1" x14ac:dyDescent="0.25">
      <c r="A23" s="2" t="s">
        <v>22</v>
      </c>
      <c r="B23" s="2">
        <v>0.30549349999999997</v>
      </c>
      <c r="D23" s="2" t="s">
        <v>22</v>
      </c>
      <c r="E23" s="2">
        <v>0.1776634</v>
      </c>
      <c r="G23" s="2" t="s">
        <v>22</v>
      </c>
      <c r="H23" s="2">
        <v>5.2597699999999997E-2</v>
      </c>
    </row>
    <row r="25" spans="1:12" s="2" customFormat="1" x14ac:dyDescent="0.25">
      <c r="A25" t="s">
        <v>29</v>
      </c>
      <c r="B25" s="2">
        <f>SUM(E3:E4)</f>
        <v>0.6667284</v>
      </c>
      <c r="D25" t="s">
        <v>29</v>
      </c>
      <c r="E25" s="2">
        <f>SUM(F3:F4)</f>
        <v>0.36083850000000001</v>
      </c>
      <c r="G25" t="s">
        <v>29</v>
      </c>
      <c r="H25" s="2">
        <f>SUM(G3:G4)</f>
        <v>0.10519539999999999</v>
      </c>
    </row>
    <row r="26" spans="1:12" x14ac:dyDescent="0.25">
      <c r="A26" t="s">
        <v>36</v>
      </c>
      <c r="B26" s="47">
        <f>B25-B23</f>
        <v>0.36123490000000003</v>
      </c>
      <c r="D26" t="s">
        <v>37</v>
      </c>
      <c r="E26" s="47">
        <f>E25-E23</f>
        <v>0.18317510000000001</v>
      </c>
      <c r="G26" t="s">
        <v>38</v>
      </c>
      <c r="H26" s="47">
        <f>H25-H23</f>
        <v>5.2597699999999997E-2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002-13A2-4EC1-ADCF-FBBF77DA19CF}">
  <dimension ref="A1:M28"/>
  <sheetViews>
    <sheetView tabSelected="1" workbookViewId="0">
      <selection activeCell="G28" sqref="G28"/>
    </sheetView>
  </sheetViews>
  <sheetFormatPr defaultRowHeight="15" x14ac:dyDescent="0.25"/>
  <cols>
    <col min="1" max="1" width="20.5703125" customWidth="1"/>
    <col min="2" max="2" width="19" customWidth="1"/>
    <col min="3" max="3" width="16.42578125" customWidth="1"/>
    <col min="4" max="4" width="17.7109375" customWidth="1"/>
    <col min="5" max="5" width="17.28515625" customWidth="1"/>
    <col min="6" max="6" width="16.28515625" customWidth="1"/>
    <col min="7" max="7" width="18.5703125" customWidth="1"/>
    <col min="10" max="10" width="15" customWidth="1"/>
    <col min="11" max="11" width="21.7109375" customWidth="1"/>
    <col min="12" max="12" width="25.140625" customWidth="1"/>
    <col min="13" max="13" width="11.28515625" bestFit="1" customWidth="1"/>
  </cols>
  <sheetData>
    <row r="1" spans="1:13" ht="15.75" thickBot="1" x14ac:dyDescent="0.3">
      <c r="A1" s="10" t="s">
        <v>3</v>
      </c>
      <c r="B1" s="10" t="s">
        <v>9</v>
      </c>
      <c r="C1" s="10"/>
      <c r="D1" s="10"/>
      <c r="E1" s="10"/>
      <c r="F1" s="10"/>
      <c r="G1" s="11" t="s">
        <v>4</v>
      </c>
    </row>
    <row r="2" spans="1:13" ht="15.75" thickBot="1" x14ac:dyDescent="0.3">
      <c r="A2" s="6"/>
      <c r="B2" s="23" t="s">
        <v>0</v>
      </c>
      <c r="C2" s="5" t="s">
        <v>1</v>
      </c>
      <c r="D2" s="1" t="s">
        <v>10</v>
      </c>
      <c r="E2" s="21"/>
      <c r="F2" s="21"/>
      <c r="G2" s="21"/>
    </row>
    <row r="3" spans="1:13" x14ac:dyDescent="0.25">
      <c r="A3" s="3" t="s">
        <v>0</v>
      </c>
      <c r="B3" s="22">
        <v>0.2013498</v>
      </c>
      <c r="C3" s="22">
        <v>0.78558600000000001</v>
      </c>
      <c r="D3" s="22">
        <v>0.100488646</v>
      </c>
      <c r="E3" s="13"/>
      <c r="F3" s="13"/>
      <c r="G3" s="15"/>
    </row>
    <row r="4" spans="1:13" x14ac:dyDescent="0.25">
      <c r="A4" s="4" t="s">
        <v>1</v>
      </c>
      <c r="B4" s="22">
        <v>0.78558600000000001</v>
      </c>
      <c r="C4" s="13">
        <v>55.729759999999999</v>
      </c>
      <c r="D4" s="22">
        <v>1.9180919999999999</v>
      </c>
      <c r="E4" s="13"/>
      <c r="F4" s="13"/>
      <c r="G4" s="13"/>
    </row>
    <row r="5" spans="1:13" ht="15.75" thickBot="1" x14ac:dyDescent="0.3">
      <c r="A5" s="4" t="s">
        <v>10</v>
      </c>
      <c r="B5" s="22">
        <v>0.100488646</v>
      </c>
      <c r="C5" s="13">
        <v>1.9180919999999999</v>
      </c>
      <c r="D5" s="24">
        <v>6.4600000000000004E-7</v>
      </c>
      <c r="E5" s="13"/>
      <c r="F5" s="13"/>
      <c r="G5" s="13"/>
    </row>
    <row r="6" spans="1:13" ht="15.75" thickBot="1" x14ac:dyDescent="0.3">
      <c r="A6" s="1"/>
      <c r="B6" s="48">
        <v>0.98693649999999999</v>
      </c>
      <c r="C6" s="49">
        <v>58.332949999999997</v>
      </c>
      <c r="D6" s="48">
        <v>1.918093</v>
      </c>
      <c r="E6" s="13"/>
      <c r="F6" s="13"/>
      <c r="G6" s="13"/>
      <c r="H6" s="18"/>
    </row>
    <row r="7" spans="1:13" x14ac:dyDescent="0.25">
      <c r="A7" s="17"/>
      <c r="B7" s="13"/>
      <c r="C7" s="13"/>
      <c r="D7" s="13"/>
      <c r="E7" s="13"/>
      <c r="F7" s="14"/>
      <c r="G7" s="13"/>
      <c r="H7" s="18"/>
    </row>
    <row r="8" spans="1:13" x14ac:dyDescent="0.25">
      <c r="A8" s="17"/>
      <c r="B8" s="15"/>
      <c r="C8" s="13"/>
      <c r="D8" s="13"/>
      <c r="E8" s="13"/>
      <c r="F8" s="13"/>
      <c r="G8" s="13"/>
      <c r="H8" s="18"/>
      <c r="L8" s="9" t="s">
        <v>8</v>
      </c>
    </row>
    <row r="9" spans="1:13" x14ac:dyDescent="0.25">
      <c r="A9" s="17"/>
      <c r="B9" s="53"/>
      <c r="C9" s="20"/>
      <c r="D9" s="20"/>
      <c r="E9" s="20"/>
      <c r="F9" s="20"/>
      <c r="G9" s="20"/>
      <c r="H9" s="19"/>
      <c r="I9" s="12"/>
      <c r="J9" s="12" t="s">
        <v>5</v>
      </c>
      <c r="K9" t="s">
        <v>6</v>
      </c>
      <c r="L9" t="s">
        <v>7</v>
      </c>
    </row>
    <row r="10" spans="1:13" x14ac:dyDescent="0.25">
      <c r="A10" s="18"/>
      <c r="B10" s="19"/>
      <c r="C10" s="25"/>
      <c r="D10" s="52"/>
      <c r="E10" s="25"/>
      <c r="F10" s="25"/>
      <c r="G10" s="25"/>
      <c r="H10" s="25"/>
      <c r="J10" s="2">
        <f>SUM(B6:D6)</f>
        <v>61.237979499999994</v>
      </c>
      <c r="K10" s="2">
        <f>J10-B4-B5-C5</f>
        <v>58.433812853999989</v>
      </c>
      <c r="L10" s="16">
        <f>K10+B13</f>
        <v>58.534300853999987</v>
      </c>
      <c r="M10" s="2">
        <f>100-L10</f>
        <v>41.465699146000013</v>
      </c>
    </row>
    <row r="11" spans="1:13" x14ac:dyDescent="0.25">
      <c r="B11" s="28"/>
      <c r="C11" s="26"/>
      <c r="D11" s="27"/>
      <c r="E11" s="27"/>
      <c r="F11" s="27"/>
      <c r="G11" s="27"/>
      <c r="H11" s="27"/>
    </row>
    <row r="12" spans="1:13" x14ac:dyDescent="0.25">
      <c r="A12" s="8" t="s">
        <v>2</v>
      </c>
      <c r="B12" s="2"/>
      <c r="C12" s="26"/>
      <c r="D12" s="27"/>
      <c r="E12" s="27"/>
      <c r="F12" s="27"/>
      <c r="G12" s="27"/>
      <c r="H12" s="27"/>
    </row>
    <row r="13" spans="1:13" x14ac:dyDescent="0.25">
      <c r="A13" s="7" t="s">
        <v>11</v>
      </c>
      <c r="B13" s="2">
        <v>0.10048799999999999</v>
      </c>
      <c r="E13" s="26"/>
      <c r="F13" s="27"/>
      <c r="G13" s="27"/>
      <c r="H13" s="26"/>
    </row>
    <row r="14" spans="1:13" x14ac:dyDescent="0.25">
      <c r="A14" s="7"/>
      <c r="B14" s="2"/>
      <c r="C14" s="27"/>
      <c r="D14" s="27"/>
      <c r="E14" s="26"/>
      <c r="F14" s="27"/>
      <c r="G14" s="27"/>
      <c r="H14" s="27"/>
      <c r="L14" s="27"/>
    </row>
    <row r="15" spans="1:13" x14ac:dyDescent="0.25">
      <c r="A15" t="s">
        <v>39</v>
      </c>
      <c r="B15" s="50">
        <f>SUM(B3:B5)-B13</f>
        <v>0.98693644599999997</v>
      </c>
      <c r="C15" s="50">
        <f>SUM(C3:C5)-B13</f>
        <v>58.332950000000004</v>
      </c>
      <c r="D15" s="50">
        <f>SUM(D3:D5)-B13</f>
        <v>1.918093292</v>
      </c>
      <c r="L15" s="27"/>
    </row>
    <row r="16" spans="1:13" x14ac:dyDescent="0.25">
      <c r="L16" s="27"/>
    </row>
    <row r="17" spans="1:12" x14ac:dyDescent="0.25">
      <c r="L17" s="27"/>
    </row>
    <row r="18" spans="1:12" x14ac:dyDescent="0.25">
      <c r="E18" s="2"/>
      <c r="F18" s="2"/>
      <c r="G18" s="2"/>
      <c r="H18" s="2"/>
      <c r="L18" s="27"/>
    </row>
    <row r="19" spans="1:12" x14ac:dyDescent="0.25">
      <c r="E19" s="2"/>
      <c r="F19" s="2"/>
      <c r="G19" s="2"/>
      <c r="H19" s="2"/>
      <c r="K19" s="12"/>
      <c r="L19" s="29"/>
    </row>
    <row r="20" spans="1:12" x14ac:dyDescent="0.25">
      <c r="E20" s="2"/>
      <c r="F20" s="2"/>
      <c r="G20" s="2"/>
      <c r="H20" s="2"/>
      <c r="K20" s="12"/>
      <c r="L20" s="27"/>
    </row>
    <row r="21" spans="1:12" x14ac:dyDescent="0.25">
      <c r="E21" s="12"/>
      <c r="F21" s="12"/>
      <c r="G21" s="12"/>
      <c r="H21" s="12"/>
      <c r="L21" s="27"/>
    </row>
    <row r="22" spans="1:12" x14ac:dyDescent="0.25">
      <c r="E22" s="12"/>
      <c r="F22" s="12"/>
      <c r="G22" s="12"/>
      <c r="H22" s="12"/>
      <c r="L22" s="27"/>
    </row>
    <row r="23" spans="1:12" s="2" customFormat="1" x14ac:dyDescent="0.25">
      <c r="A23"/>
      <c r="B23"/>
      <c r="C23"/>
      <c r="D23"/>
      <c r="E23" s="12"/>
      <c r="F23" s="12"/>
      <c r="G23" s="12"/>
      <c r="H23" s="12"/>
      <c r="L23" s="26"/>
    </row>
    <row r="24" spans="1:12" x14ac:dyDescent="0.25">
      <c r="E24" s="12"/>
      <c r="F24" s="12"/>
      <c r="G24" s="12"/>
      <c r="H24" s="12"/>
      <c r="L24" s="27"/>
    </row>
    <row r="25" spans="1:12" s="2" customFormat="1" x14ac:dyDescent="0.25">
      <c r="A25"/>
      <c r="B25"/>
      <c r="C25"/>
      <c r="D25"/>
      <c r="E25" s="12"/>
      <c r="F25" s="12"/>
      <c r="G25" s="12"/>
      <c r="H25" s="12"/>
    </row>
    <row r="26" spans="1:12" x14ac:dyDescent="0.25">
      <c r="E26" s="12"/>
      <c r="F26" s="12"/>
      <c r="G26" s="12"/>
      <c r="H26" s="12"/>
    </row>
    <row r="27" spans="1:12" x14ac:dyDescent="0.25">
      <c r="E27" s="12"/>
      <c r="F27" s="12"/>
      <c r="G27" s="12"/>
      <c r="H27" s="12"/>
    </row>
    <row r="28" spans="1:12" x14ac:dyDescent="0.25">
      <c r="E28" s="12"/>
      <c r="F28" s="12"/>
      <c r="G28" s="12"/>
      <c r="H2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 Li</dc:creator>
  <cp:lastModifiedBy>Hexuan Li</cp:lastModifiedBy>
  <dcterms:created xsi:type="dcterms:W3CDTF">2021-01-17T02:14:39Z</dcterms:created>
  <dcterms:modified xsi:type="dcterms:W3CDTF">2021-02-16T18:19:10Z</dcterms:modified>
</cp:coreProperties>
</file>