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60926F29-A44A-425D-8FA4-C3B1D54B38F7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BCC-VIG-TPS" sheetId="2" r:id="rId2"/>
    <sheet name="VIG mua" sheetId="4" r:id="rId3"/>
    <sheet name="VIG ban" sheetId="5" r:id="rId4"/>
    <sheet name="Bao cao" sheetId="6" r:id="rId5"/>
    <sheet name="NXT" sheetId="7" r:id="rId6"/>
  </sheets>
  <definedNames>
    <definedName name="_xlnm._FilterDatabase" localSheetId="2" hidden="1">'VIG mua'!$A$1:$T$229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4" l="1"/>
  <c r="E4" i="6"/>
  <c r="K258" i="5" l="1"/>
  <c r="L258" i="5" s="1"/>
  <c r="N258" i="5" s="1"/>
  <c r="K257" i="5"/>
  <c r="L257" i="5" s="1"/>
  <c r="N257" i="5" s="1"/>
  <c r="K256" i="5"/>
  <c r="L256" i="5" s="1"/>
  <c r="N256" i="5" s="1"/>
  <c r="K255" i="5"/>
  <c r="L255" i="5" s="1"/>
  <c r="N255" i="5" s="1"/>
  <c r="K254" i="5"/>
  <c r="L254" i="5" s="1"/>
  <c r="N254" i="5" s="1"/>
  <c r="K253" i="5"/>
  <c r="L253" i="5" s="1"/>
  <c r="N253" i="5" s="1"/>
  <c r="K252" i="5"/>
  <c r="L252" i="5" s="1"/>
  <c r="N252" i="5" s="1"/>
  <c r="K251" i="5"/>
  <c r="L251" i="5" s="1"/>
  <c r="N251" i="5" s="1"/>
  <c r="K250" i="5"/>
  <c r="L250" i="5" s="1"/>
  <c r="N250" i="5" s="1"/>
  <c r="K249" i="5"/>
  <c r="L249" i="5" s="1"/>
  <c r="N249" i="5" s="1"/>
  <c r="L248" i="5"/>
  <c r="N248" i="5" s="1"/>
  <c r="K248" i="5"/>
  <c r="K247" i="5"/>
  <c r="L247" i="5" s="1"/>
  <c r="N247" i="5" s="1"/>
  <c r="K246" i="5"/>
  <c r="L246" i="5" s="1"/>
  <c r="N246" i="5" s="1"/>
  <c r="K245" i="5"/>
  <c r="L245" i="5" s="1"/>
  <c r="N245" i="5" s="1"/>
  <c r="K244" i="5"/>
  <c r="L244" i="5" s="1"/>
  <c r="N244" i="5" s="1"/>
  <c r="K243" i="5"/>
  <c r="L243" i="5" s="1"/>
  <c r="N243" i="5" s="1"/>
  <c r="K242" i="5"/>
  <c r="L242" i="5" s="1"/>
  <c r="N242" i="5" s="1"/>
  <c r="L241" i="5"/>
  <c r="N241" i="5" s="1"/>
  <c r="K241" i="5"/>
  <c r="L240" i="5"/>
  <c r="N240" i="5" s="1"/>
  <c r="K240" i="5"/>
  <c r="K239" i="5"/>
  <c r="L239" i="5" s="1"/>
  <c r="N239" i="5" s="1"/>
  <c r="K238" i="5"/>
  <c r="L238" i="5" s="1"/>
  <c r="N238" i="5" s="1"/>
  <c r="K237" i="5"/>
  <c r="L237" i="5" s="1"/>
  <c r="N237" i="5" s="1"/>
  <c r="K236" i="5"/>
  <c r="L236" i="5" s="1"/>
  <c r="N236" i="5" s="1"/>
  <c r="K235" i="5"/>
  <c r="L235" i="5" s="1"/>
  <c r="N235" i="5" s="1"/>
  <c r="K234" i="5"/>
  <c r="L234" i="5" s="1"/>
  <c r="N234" i="5" s="1"/>
  <c r="L233" i="5"/>
  <c r="N233" i="5" s="1"/>
  <c r="K233" i="5"/>
  <c r="L232" i="5"/>
  <c r="N232" i="5" s="1"/>
  <c r="K232" i="5"/>
  <c r="K231" i="5"/>
  <c r="L231" i="5" s="1"/>
  <c r="N231" i="5" s="1"/>
  <c r="K230" i="5"/>
  <c r="L230" i="5" s="1"/>
  <c r="N230" i="5" s="1"/>
  <c r="N229" i="5"/>
  <c r="K229" i="5"/>
  <c r="L229" i="5" s="1"/>
  <c r="L228" i="5"/>
  <c r="N228" i="5" s="1"/>
  <c r="K228" i="5"/>
  <c r="K227" i="5"/>
  <c r="L227" i="5" s="1"/>
  <c r="N227" i="5" s="1"/>
  <c r="K226" i="5"/>
  <c r="L226" i="5" s="1"/>
  <c r="N226" i="5" s="1"/>
  <c r="K225" i="5"/>
  <c r="L225" i="5" s="1"/>
  <c r="N225" i="5" s="1"/>
  <c r="K224" i="5"/>
  <c r="L224" i="5" s="1"/>
  <c r="N224" i="5" s="1"/>
  <c r="K223" i="5"/>
  <c r="L223" i="5" s="1"/>
  <c r="N223" i="5" s="1"/>
  <c r="K222" i="5"/>
  <c r="L222" i="5" s="1"/>
  <c r="N222" i="5" s="1"/>
  <c r="K221" i="5"/>
  <c r="L221" i="5" s="1"/>
  <c r="N221" i="5" s="1"/>
  <c r="K220" i="5"/>
  <c r="L220" i="5" s="1"/>
  <c r="N220" i="5" s="1"/>
  <c r="K219" i="5"/>
  <c r="L219" i="5" s="1"/>
  <c r="N219" i="5" s="1"/>
  <c r="K218" i="5"/>
  <c r="L218" i="5" s="1"/>
  <c r="N218" i="5" s="1"/>
  <c r="K217" i="5"/>
  <c r="L217" i="5" s="1"/>
  <c r="N217" i="5" s="1"/>
  <c r="L216" i="5"/>
  <c r="N216" i="5" s="1"/>
  <c r="K216" i="5"/>
  <c r="K215" i="5"/>
  <c r="L215" i="5" s="1"/>
  <c r="N215" i="5" s="1"/>
  <c r="K214" i="5"/>
  <c r="L214" i="5" s="1"/>
  <c r="N214" i="5" s="1"/>
  <c r="N213" i="5"/>
  <c r="K213" i="5"/>
  <c r="L213" i="5" s="1"/>
  <c r="L212" i="5"/>
  <c r="N212" i="5" s="1"/>
  <c r="K212" i="5"/>
  <c r="K211" i="5"/>
  <c r="L211" i="5" s="1"/>
  <c r="N211" i="5" s="1"/>
  <c r="K210" i="5"/>
  <c r="L210" i="5" s="1"/>
  <c r="N210" i="5" s="1"/>
  <c r="K209" i="5"/>
  <c r="L209" i="5" s="1"/>
  <c r="N209" i="5" s="1"/>
  <c r="K208" i="5"/>
  <c r="L208" i="5" s="1"/>
  <c r="N208" i="5" s="1"/>
  <c r="K207" i="5"/>
  <c r="L207" i="5" s="1"/>
  <c r="N207" i="5" s="1"/>
  <c r="K206" i="5"/>
  <c r="L206" i="5" s="1"/>
  <c r="N206" i="5" s="1"/>
  <c r="K205" i="5"/>
  <c r="L205" i="5" s="1"/>
  <c r="N205" i="5" s="1"/>
  <c r="K204" i="5"/>
  <c r="L204" i="5" s="1"/>
  <c r="N204" i="5" s="1"/>
  <c r="K203" i="5"/>
  <c r="L203" i="5" s="1"/>
  <c r="N203" i="5" s="1"/>
  <c r="K202" i="5"/>
  <c r="L202" i="5" s="1"/>
  <c r="N202" i="5" s="1"/>
  <c r="K201" i="5"/>
  <c r="L201" i="5" s="1"/>
  <c r="N201" i="5" s="1"/>
  <c r="L200" i="5"/>
  <c r="N200" i="5" s="1"/>
  <c r="K200" i="5"/>
  <c r="K199" i="5"/>
  <c r="L199" i="5" s="1"/>
  <c r="N199" i="5" s="1"/>
  <c r="K198" i="5"/>
  <c r="L198" i="5" s="1"/>
  <c r="N198" i="5" s="1"/>
  <c r="N197" i="5"/>
  <c r="K197" i="5"/>
  <c r="L197" i="5" s="1"/>
  <c r="L196" i="5"/>
  <c r="N196" i="5" s="1"/>
  <c r="K196" i="5"/>
  <c r="D196" i="5"/>
  <c r="K195" i="5"/>
  <c r="L195" i="5" s="1"/>
  <c r="N195" i="5" s="1"/>
  <c r="D195" i="5"/>
  <c r="L194" i="5"/>
  <c r="N194" i="5" s="1"/>
  <c r="K194" i="5"/>
  <c r="D194" i="5"/>
  <c r="K193" i="5"/>
  <c r="L193" i="5" s="1"/>
  <c r="N193" i="5" s="1"/>
  <c r="D193" i="5"/>
  <c r="L192" i="5"/>
  <c r="N192" i="5" s="1"/>
  <c r="K192" i="5"/>
  <c r="D192" i="5"/>
  <c r="K191" i="5"/>
  <c r="L191" i="5" s="1"/>
  <c r="N191" i="5" s="1"/>
  <c r="H191" i="5"/>
  <c r="D191" i="5"/>
  <c r="C191" i="5"/>
  <c r="K190" i="5"/>
  <c r="L190" i="5" s="1"/>
  <c r="N190" i="5" s="1"/>
  <c r="H190" i="5"/>
  <c r="D190" i="5"/>
  <c r="C190" i="5"/>
  <c r="L189" i="5"/>
  <c r="N189" i="5" s="1"/>
  <c r="K189" i="5"/>
  <c r="H189" i="5"/>
  <c r="D189" i="5"/>
  <c r="C189" i="5"/>
  <c r="K188" i="5"/>
  <c r="L188" i="5" s="1"/>
  <c r="N188" i="5" s="1"/>
  <c r="H188" i="5"/>
  <c r="D188" i="5"/>
  <c r="C188" i="5"/>
  <c r="K187" i="5"/>
  <c r="L187" i="5" s="1"/>
  <c r="N187" i="5" s="1"/>
  <c r="H187" i="5"/>
  <c r="D187" i="5"/>
  <c r="C187" i="5"/>
  <c r="K186" i="5"/>
  <c r="L186" i="5" s="1"/>
  <c r="N186" i="5" s="1"/>
  <c r="H186" i="5"/>
  <c r="K185" i="5"/>
  <c r="L185" i="5" s="1"/>
  <c r="N185" i="5" s="1"/>
  <c r="H185" i="5"/>
  <c r="K184" i="5"/>
  <c r="L184" i="5" s="1"/>
  <c r="N184" i="5" s="1"/>
  <c r="H184" i="5"/>
  <c r="K183" i="5"/>
  <c r="L183" i="5" s="1"/>
  <c r="N183" i="5" s="1"/>
  <c r="D183" i="5"/>
  <c r="K182" i="5"/>
  <c r="L182" i="5" s="1"/>
  <c r="N182" i="5" s="1"/>
  <c r="D182" i="5"/>
  <c r="K181" i="5"/>
  <c r="L181" i="5" s="1"/>
  <c r="N181" i="5" s="1"/>
  <c r="H181" i="5"/>
  <c r="K180" i="5"/>
  <c r="L180" i="5" s="1"/>
  <c r="N180" i="5" s="1"/>
  <c r="H180" i="5"/>
  <c r="D180" i="5"/>
  <c r="C180" i="5"/>
  <c r="L179" i="5"/>
  <c r="N179" i="5" s="1"/>
  <c r="K179" i="5"/>
  <c r="H179" i="5"/>
  <c r="D179" i="5"/>
  <c r="C179" i="5"/>
  <c r="K178" i="5"/>
  <c r="L178" i="5" s="1"/>
  <c r="N178" i="5" s="1"/>
  <c r="H178" i="5"/>
  <c r="D178" i="5"/>
  <c r="K177" i="5"/>
  <c r="L177" i="5" s="1"/>
  <c r="N177" i="5" s="1"/>
  <c r="D177" i="5"/>
  <c r="K176" i="5"/>
  <c r="L176" i="5" s="1"/>
  <c r="N176" i="5" s="1"/>
  <c r="D176" i="5"/>
  <c r="N175" i="5"/>
  <c r="K175" i="5"/>
  <c r="D175" i="5"/>
  <c r="K174" i="5"/>
  <c r="L174" i="5" s="1"/>
  <c r="N174" i="5" s="1"/>
  <c r="D174" i="5"/>
  <c r="D173" i="5"/>
  <c r="K172" i="5"/>
  <c r="L172" i="5" s="1"/>
  <c r="N172" i="5" s="1"/>
  <c r="D171" i="5"/>
  <c r="K170" i="5"/>
  <c r="L170" i="5" s="1"/>
  <c r="N170" i="5" s="1"/>
  <c r="K169" i="5"/>
  <c r="L169" i="5" s="1"/>
  <c r="N169" i="5" s="1"/>
  <c r="H169" i="5"/>
  <c r="K168" i="5"/>
  <c r="L168" i="5" s="1"/>
  <c r="N168" i="5" s="1"/>
  <c r="H168" i="5"/>
  <c r="D168" i="5"/>
  <c r="C168" i="5"/>
  <c r="K167" i="5"/>
  <c r="L167" i="5" s="1"/>
  <c r="N167" i="5" s="1"/>
  <c r="H167" i="5"/>
  <c r="N166" i="5"/>
  <c r="K166" i="5"/>
  <c r="D166" i="5"/>
  <c r="K165" i="5"/>
  <c r="L165" i="5" s="1"/>
  <c r="N165" i="5" s="1"/>
  <c r="H165" i="5"/>
  <c r="D165" i="5"/>
  <c r="C165" i="5"/>
  <c r="K164" i="5"/>
  <c r="L164" i="5" s="1"/>
  <c r="N164" i="5" s="1"/>
  <c r="D164" i="5"/>
  <c r="D163" i="5"/>
  <c r="K162" i="5"/>
  <c r="L162" i="5" s="1"/>
  <c r="N162" i="5" s="1"/>
  <c r="H162" i="5"/>
  <c r="K161" i="5"/>
  <c r="L161" i="5" s="1"/>
  <c r="N161" i="5" s="1"/>
  <c r="D161" i="5"/>
  <c r="K160" i="5"/>
  <c r="L160" i="5" s="1"/>
  <c r="N160" i="5" s="1"/>
  <c r="H160" i="5"/>
  <c r="D160" i="5"/>
  <c r="K159" i="5"/>
  <c r="L159" i="5" s="1"/>
  <c r="N159" i="5" s="1"/>
  <c r="D159" i="5"/>
  <c r="K158" i="5"/>
  <c r="L158" i="5" s="1"/>
  <c r="N158" i="5" s="1"/>
  <c r="D158" i="5"/>
  <c r="K157" i="5"/>
  <c r="L157" i="5" s="1"/>
  <c r="N157" i="5" s="1"/>
  <c r="H157" i="5"/>
  <c r="D157" i="5"/>
  <c r="L156" i="5"/>
  <c r="N156" i="5" s="1"/>
  <c r="K156" i="5"/>
  <c r="H156" i="5"/>
  <c r="D156" i="5"/>
  <c r="K155" i="5"/>
  <c r="L155" i="5" s="1"/>
  <c r="N155" i="5" s="1"/>
  <c r="H155" i="5"/>
  <c r="D155" i="5"/>
  <c r="C155" i="5"/>
  <c r="L154" i="5"/>
  <c r="N154" i="5" s="1"/>
  <c r="K154" i="5"/>
  <c r="H154" i="5"/>
  <c r="D154" i="5"/>
  <c r="C154" i="5"/>
  <c r="L153" i="5"/>
  <c r="N153" i="5" s="1"/>
  <c r="K153" i="5"/>
  <c r="H153" i="5"/>
  <c r="D153" i="5"/>
  <c r="K152" i="5"/>
  <c r="L152" i="5" s="1"/>
  <c r="N152" i="5" s="1"/>
  <c r="H152" i="5"/>
  <c r="D152" i="5"/>
  <c r="K151" i="5"/>
  <c r="L151" i="5" s="1"/>
  <c r="N151" i="5" s="1"/>
  <c r="H151" i="5"/>
  <c r="D151" i="5"/>
  <c r="L150" i="5"/>
  <c r="N150" i="5" s="1"/>
  <c r="K150" i="5"/>
  <c r="H150" i="5"/>
  <c r="D150" i="5"/>
  <c r="K149" i="5"/>
  <c r="L149" i="5" s="1"/>
  <c r="N149" i="5" s="1"/>
  <c r="H149" i="5"/>
  <c r="D149" i="5"/>
  <c r="K148" i="5"/>
  <c r="L148" i="5" s="1"/>
  <c r="N148" i="5" s="1"/>
  <c r="H148" i="5"/>
  <c r="D148" i="5"/>
  <c r="K147" i="5"/>
  <c r="L147" i="5" s="1"/>
  <c r="N147" i="5" s="1"/>
  <c r="H147" i="5"/>
  <c r="D147" i="5"/>
  <c r="K146" i="5"/>
  <c r="L146" i="5" s="1"/>
  <c r="N146" i="5" s="1"/>
  <c r="H146" i="5"/>
  <c r="D146" i="5"/>
  <c r="K145" i="5"/>
  <c r="L145" i="5" s="1"/>
  <c r="N145" i="5" s="1"/>
  <c r="H145" i="5"/>
  <c r="D145" i="5"/>
  <c r="K144" i="5"/>
  <c r="L144" i="5" s="1"/>
  <c r="N144" i="5" s="1"/>
  <c r="H144" i="5"/>
  <c r="D144" i="5"/>
  <c r="K143" i="5"/>
  <c r="L143" i="5" s="1"/>
  <c r="N143" i="5" s="1"/>
  <c r="H143" i="5"/>
  <c r="D143" i="5"/>
  <c r="L142" i="5"/>
  <c r="N142" i="5" s="1"/>
  <c r="K142" i="5"/>
  <c r="H142" i="5"/>
  <c r="D142" i="5"/>
  <c r="K141" i="5"/>
  <c r="L141" i="5" s="1"/>
  <c r="N141" i="5" s="1"/>
  <c r="H141" i="5"/>
  <c r="D141" i="5"/>
  <c r="K140" i="5"/>
  <c r="L140" i="5" s="1"/>
  <c r="N140" i="5" s="1"/>
  <c r="H140" i="5"/>
  <c r="D140" i="5"/>
  <c r="K139" i="5"/>
  <c r="L139" i="5" s="1"/>
  <c r="N139" i="5" s="1"/>
  <c r="H139" i="5"/>
  <c r="D139" i="5"/>
  <c r="K138" i="5"/>
  <c r="L138" i="5" s="1"/>
  <c r="N138" i="5" s="1"/>
  <c r="H138" i="5"/>
  <c r="D138" i="5"/>
  <c r="K137" i="5"/>
  <c r="L137" i="5" s="1"/>
  <c r="N137" i="5" s="1"/>
  <c r="D137" i="5"/>
  <c r="K136" i="5"/>
  <c r="L136" i="5" s="1"/>
  <c r="N136" i="5" s="1"/>
  <c r="D136" i="5"/>
  <c r="K135" i="5"/>
  <c r="L135" i="5" s="1"/>
  <c r="N135" i="5" s="1"/>
  <c r="D135" i="5"/>
  <c r="K134" i="5"/>
  <c r="L134" i="5" s="1"/>
  <c r="N134" i="5" s="1"/>
  <c r="D134" i="5"/>
  <c r="I229" i="4"/>
  <c r="J229" i="4" s="1"/>
  <c r="G229" i="4"/>
  <c r="I228" i="4"/>
  <c r="J228" i="4" s="1"/>
  <c r="G228" i="4"/>
  <c r="I227" i="4"/>
  <c r="J227" i="4" s="1"/>
  <c r="G227" i="4"/>
  <c r="I226" i="4"/>
  <c r="J226" i="4" s="1"/>
  <c r="G226" i="4"/>
  <c r="I225" i="4"/>
  <c r="J225" i="4" s="1"/>
  <c r="G225" i="4"/>
  <c r="I224" i="4"/>
  <c r="J224" i="4" s="1"/>
  <c r="G224" i="4"/>
  <c r="I223" i="4"/>
  <c r="J223" i="4" s="1"/>
  <c r="G223" i="4"/>
  <c r="I222" i="4"/>
  <c r="J222" i="4" s="1"/>
  <c r="G222" i="4"/>
  <c r="I221" i="4"/>
  <c r="J221" i="4" s="1"/>
  <c r="G221" i="4"/>
  <c r="I220" i="4"/>
  <c r="J220" i="4" s="1"/>
  <c r="G220" i="4"/>
  <c r="I219" i="4"/>
  <c r="J219" i="4" s="1"/>
  <c r="G219" i="4"/>
  <c r="I218" i="4"/>
  <c r="J218" i="4" s="1"/>
  <c r="G218" i="4"/>
  <c r="I217" i="4"/>
  <c r="J217" i="4" s="1"/>
  <c r="G217" i="4"/>
  <c r="I216" i="4"/>
  <c r="J216" i="4" s="1"/>
  <c r="G216" i="4"/>
  <c r="I215" i="4"/>
  <c r="J215" i="4" s="1"/>
  <c r="G215" i="4"/>
  <c r="I214" i="4"/>
  <c r="J214" i="4" s="1"/>
  <c r="G214" i="4"/>
  <c r="I213" i="4"/>
  <c r="J213" i="4" s="1"/>
  <c r="G213" i="4"/>
  <c r="I212" i="4"/>
  <c r="J212" i="4" s="1"/>
  <c r="G212" i="4"/>
  <c r="I211" i="4"/>
  <c r="J211" i="4" s="1"/>
  <c r="G211" i="4"/>
  <c r="I210" i="4"/>
  <c r="J210" i="4" s="1"/>
  <c r="G210" i="4"/>
  <c r="I209" i="4"/>
  <c r="J209" i="4" s="1"/>
  <c r="G209" i="4"/>
  <c r="J208" i="4"/>
  <c r="I208" i="4"/>
  <c r="G208" i="4"/>
  <c r="I207" i="4"/>
  <c r="J207" i="4" s="1"/>
  <c r="G207" i="4"/>
  <c r="I206" i="4"/>
  <c r="J206" i="4" s="1"/>
  <c r="G206" i="4"/>
  <c r="I205" i="4"/>
  <c r="J205" i="4" s="1"/>
  <c r="G205" i="4"/>
  <c r="I204" i="4"/>
  <c r="J204" i="4" s="1"/>
  <c r="G204" i="4"/>
  <c r="I203" i="4"/>
  <c r="J203" i="4" s="1"/>
  <c r="G203" i="4"/>
  <c r="I202" i="4"/>
  <c r="J202" i="4" s="1"/>
  <c r="G202" i="4"/>
  <c r="I201" i="4"/>
  <c r="J201" i="4" s="1"/>
  <c r="G201" i="4"/>
  <c r="I200" i="4"/>
  <c r="J200" i="4" s="1"/>
  <c r="G200" i="4"/>
  <c r="I199" i="4"/>
  <c r="J199" i="4" s="1"/>
  <c r="G199" i="4"/>
  <c r="I198" i="4"/>
  <c r="J198" i="4" s="1"/>
  <c r="G198" i="4"/>
  <c r="I197" i="4"/>
  <c r="J197" i="4" s="1"/>
  <c r="G197" i="4"/>
  <c r="I196" i="4"/>
  <c r="J196" i="4" s="1"/>
  <c r="G196" i="4"/>
  <c r="I195" i="4"/>
  <c r="J195" i="4" s="1"/>
  <c r="G195" i="4"/>
  <c r="I194" i="4"/>
  <c r="J194" i="4" s="1"/>
  <c r="G194" i="4"/>
  <c r="I193" i="4"/>
  <c r="J193" i="4" s="1"/>
  <c r="G193" i="4"/>
  <c r="I192" i="4"/>
  <c r="J192" i="4" s="1"/>
  <c r="G192" i="4"/>
  <c r="I191" i="4"/>
  <c r="J191" i="4" s="1"/>
  <c r="G191" i="4"/>
  <c r="I190" i="4"/>
  <c r="J190" i="4" s="1"/>
  <c r="G190" i="4"/>
  <c r="I189" i="4"/>
  <c r="J189" i="4" s="1"/>
  <c r="G189" i="4"/>
  <c r="I188" i="4"/>
  <c r="J188" i="4" s="1"/>
  <c r="G188" i="4"/>
  <c r="I187" i="4"/>
  <c r="J187" i="4" s="1"/>
  <c r="G187" i="4"/>
  <c r="I186" i="4"/>
  <c r="J186" i="4" s="1"/>
  <c r="G186" i="4"/>
  <c r="I185" i="4"/>
  <c r="J185" i="4" s="1"/>
  <c r="G185" i="4"/>
  <c r="I184" i="4"/>
  <c r="J184" i="4" s="1"/>
  <c r="G184" i="4"/>
  <c r="I183" i="4"/>
  <c r="J183" i="4" s="1"/>
  <c r="G183" i="4"/>
  <c r="I182" i="4"/>
  <c r="J182" i="4" s="1"/>
  <c r="G182" i="4"/>
  <c r="I181" i="4"/>
  <c r="J181" i="4" s="1"/>
  <c r="G181" i="4"/>
  <c r="I180" i="4"/>
  <c r="J180" i="4" s="1"/>
  <c r="G180" i="4"/>
  <c r="I179" i="4"/>
  <c r="J179" i="4" s="1"/>
  <c r="G179" i="4"/>
  <c r="I178" i="4"/>
  <c r="J178" i="4" s="1"/>
  <c r="G178" i="4"/>
  <c r="I177" i="4"/>
  <c r="J177" i="4" s="1"/>
  <c r="G177" i="4"/>
  <c r="I176" i="4"/>
  <c r="J176" i="4" s="1"/>
  <c r="G176" i="4"/>
  <c r="I175" i="4"/>
  <c r="J175" i="4" s="1"/>
  <c r="G175" i="4"/>
  <c r="I174" i="4"/>
  <c r="J174" i="4" s="1"/>
  <c r="G174" i="4"/>
  <c r="I173" i="4"/>
  <c r="J173" i="4" s="1"/>
  <c r="G173" i="4"/>
  <c r="I172" i="4"/>
  <c r="J172" i="4" s="1"/>
  <c r="G172" i="4"/>
  <c r="I171" i="4"/>
  <c r="J171" i="4" s="1"/>
  <c r="G171" i="4"/>
  <c r="I170" i="4"/>
  <c r="J170" i="4" s="1"/>
  <c r="G170" i="4"/>
  <c r="I169" i="4"/>
  <c r="J169" i="4" s="1"/>
  <c r="G169" i="4"/>
  <c r="I168" i="4"/>
  <c r="J168" i="4" s="1"/>
  <c r="G168" i="4"/>
  <c r="I167" i="4"/>
  <c r="J167" i="4" s="1"/>
  <c r="G167" i="4"/>
  <c r="I166" i="4"/>
  <c r="J166" i="4" s="1"/>
  <c r="G166" i="4"/>
  <c r="I165" i="4"/>
  <c r="J165" i="4" s="1"/>
  <c r="G165" i="4"/>
  <c r="I164" i="4"/>
  <c r="J164" i="4" s="1"/>
  <c r="G164" i="4"/>
  <c r="I163" i="4"/>
  <c r="J163" i="4" s="1"/>
  <c r="G163" i="4"/>
  <c r="I162" i="4"/>
  <c r="J162" i="4" s="1"/>
  <c r="G162" i="4"/>
  <c r="I161" i="4"/>
  <c r="J161" i="4" s="1"/>
  <c r="G161" i="4"/>
  <c r="I160" i="4"/>
  <c r="J160" i="4" s="1"/>
  <c r="G160" i="4"/>
  <c r="I159" i="4"/>
  <c r="J159" i="4" s="1"/>
  <c r="G159" i="4"/>
  <c r="I158" i="4"/>
  <c r="J158" i="4" s="1"/>
  <c r="G158" i="4"/>
  <c r="I157" i="4"/>
  <c r="J157" i="4" s="1"/>
  <c r="G157" i="4"/>
  <c r="I156" i="4"/>
  <c r="J156" i="4" s="1"/>
  <c r="G156" i="4"/>
  <c r="I155" i="4"/>
  <c r="J155" i="4" s="1"/>
  <c r="G155" i="4"/>
  <c r="I154" i="4"/>
  <c r="J154" i="4" s="1"/>
  <c r="G154" i="4"/>
  <c r="I153" i="4"/>
  <c r="J153" i="4" s="1"/>
  <c r="G153" i="4"/>
  <c r="I152" i="4"/>
  <c r="J152" i="4" s="1"/>
  <c r="G152" i="4"/>
  <c r="I151" i="4"/>
  <c r="J151" i="4" s="1"/>
  <c r="G151" i="4"/>
  <c r="I150" i="4"/>
  <c r="J150" i="4" s="1"/>
  <c r="G150" i="4"/>
  <c r="I149" i="4"/>
  <c r="J149" i="4" s="1"/>
  <c r="G149" i="4"/>
  <c r="I148" i="4"/>
  <c r="J148" i="4" s="1"/>
  <c r="G148" i="4"/>
  <c r="I147" i="4"/>
  <c r="J147" i="4" s="1"/>
  <c r="G147" i="4"/>
  <c r="I146" i="4"/>
  <c r="J146" i="4" s="1"/>
  <c r="G146" i="4"/>
  <c r="I145" i="4"/>
  <c r="J145" i="4" s="1"/>
  <c r="G145" i="4"/>
  <c r="I144" i="4"/>
  <c r="J144" i="4" s="1"/>
  <c r="G144" i="4"/>
  <c r="I143" i="4"/>
  <c r="J143" i="4" s="1"/>
  <c r="G143" i="4"/>
  <c r="I142" i="4"/>
  <c r="J142" i="4" s="1"/>
  <c r="G142" i="4"/>
  <c r="I141" i="4"/>
  <c r="J141" i="4" s="1"/>
  <c r="G141" i="4"/>
  <c r="I140" i="4"/>
  <c r="J140" i="4" s="1"/>
  <c r="G140" i="4"/>
  <c r="I139" i="4"/>
  <c r="J139" i="4" s="1"/>
  <c r="G139" i="4"/>
  <c r="I138" i="4"/>
  <c r="J138" i="4" s="1"/>
  <c r="G138" i="4"/>
  <c r="I137" i="4"/>
  <c r="J137" i="4" s="1"/>
  <c r="G137" i="4"/>
  <c r="I136" i="4"/>
  <c r="J136" i="4" s="1"/>
  <c r="G136" i="4"/>
  <c r="I135" i="4"/>
  <c r="J135" i="4" s="1"/>
  <c r="G135" i="4"/>
  <c r="I134" i="4"/>
  <c r="J134" i="4" s="1"/>
  <c r="G134" i="4"/>
  <c r="I133" i="4"/>
  <c r="J133" i="4" s="1"/>
  <c r="G133" i="4"/>
  <c r="I132" i="4"/>
  <c r="J132" i="4" s="1"/>
  <c r="G132" i="4"/>
  <c r="I131" i="4"/>
  <c r="J131" i="4" s="1"/>
  <c r="G131" i="4"/>
  <c r="I130" i="4"/>
  <c r="J130" i="4" s="1"/>
  <c r="G130" i="4"/>
  <c r="I129" i="4"/>
  <c r="J129" i="4" s="1"/>
  <c r="G129" i="4"/>
  <c r="I128" i="4"/>
  <c r="J128" i="4" s="1"/>
  <c r="G128" i="4"/>
  <c r="I127" i="4"/>
  <c r="J127" i="4" s="1"/>
  <c r="G127" i="4"/>
  <c r="I126" i="4"/>
  <c r="J126" i="4" s="1"/>
  <c r="G126" i="4"/>
  <c r="I125" i="4"/>
  <c r="J125" i="4" s="1"/>
  <c r="G125" i="4"/>
  <c r="I124" i="4"/>
  <c r="J124" i="4" s="1"/>
  <c r="G124" i="4"/>
  <c r="I123" i="4"/>
  <c r="J123" i="4" s="1"/>
  <c r="G123" i="4"/>
  <c r="I122" i="4"/>
  <c r="J122" i="4" s="1"/>
  <c r="G122" i="4"/>
  <c r="I121" i="4"/>
  <c r="J121" i="4" s="1"/>
  <c r="G121" i="4"/>
  <c r="I120" i="4"/>
  <c r="J120" i="4" s="1"/>
  <c r="G120" i="4"/>
  <c r="I119" i="4"/>
  <c r="J119" i="4" s="1"/>
  <c r="G119" i="4"/>
  <c r="I118" i="4"/>
  <c r="J118" i="4" s="1"/>
  <c r="G118" i="4"/>
  <c r="I117" i="4"/>
  <c r="J117" i="4" s="1"/>
  <c r="G117" i="4"/>
  <c r="I116" i="4"/>
  <c r="J116" i="4" s="1"/>
  <c r="G116" i="4"/>
  <c r="I115" i="4"/>
  <c r="J115" i="4" s="1"/>
  <c r="G115" i="4"/>
  <c r="I114" i="4"/>
  <c r="J114" i="4" s="1"/>
  <c r="G114" i="4"/>
  <c r="I113" i="4"/>
  <c r="J113" i="4" s="1"/>
  <c r="G113" i="4"/>
  <c r="I112" i="4"/>
  <c r="J112" i="4" s="1"/>
  <c r="G112" i="4"/>
  <c r="I111" i="4"/>
  <c r="J111" i="4" s="1"/>
  <c r="G111" i="4"/>
  <c r="I110" i="4"/>
  <c r="J110" i="4" s="1"/>
  <c r="G110" i="4"/>
  <c r="I109" i="4"/>
  <c r="J109" i="4" s="1"/>
  <c r="G109" i="4"/>
  <c r="I108" i="4"/>
  <c r="J108" i="4" s="1"/>
  <c r="G108" i="4"/>
  <c r="I107" i="4"/>
  <c r="J107" i="4" s="1"/>
  <c r="G107" i="4"/>
  <c r="I106" i="4"/>
  <c r="J106" i="4" s="1"/>
  <c r="G106" i="4"/>
  <c r="I105" i="4"/>
  <c r="J105" i="4" s="1"/>
  <c r="G105" i="4"/>
  <c r="J104" i="4"/>
  <c r="I104" i="4"/>
  <c r="G104" i="4"/>
  <c r="I103" i="4"/>
  <c r="J103" i="4" s="1"/>
  <c r="G103" i="4"/>
  <c r="I102" i="4"/>
  <c r="J102" i="4" s="1"/>
  <c r="G102" i="4"/>
  <c r="I101" i="4"/>
  <c r="J101" i="4" s="1"/>
  <c r="G101" i="4"/>
  <c r="I100" i="4"/>
  <c r="J100" i="4" s="1"/>
  <c r="G100" i="4"/>
  <c r="I99" i="4"/>
  <c r="J99" i="4" s="1"/>
  <c r="G99" i="4"/>
  <c r="I98" i="4"/>
  <c r="J98" i="4" s="1"/>
  <c r="G98" i="4"/>
  <c r="I97" i="4"/>
  <c r="J97" i="4" s="1"/>
  <c r="G97" i="4"/>
  <c r="I96" i="4"/>
  <c r="J96" i="4" s="1"/>
  <c r="G96" i="4"/>
  <c r="I95" i="4"/>
  <c r="J95" i="4" s="1"/>
  <c r="G95" i="4"/>
  <c r="I94" i="4"/>
  <c r="J94" i="4" s="1"/>
  <c r="G94" i="4"/>
  <c r="I93" i="4"/>
  <c r="J93" i="4" s="1"/>
  <c r="G93" i="4"/>
  <c r="I92" i="4"/>
  <c r="J92" i="4" s="1"/>
  <c r="G92" i="4"/>
  <c r="I91" i="4"/>
  <c r="J91" i="4" s="1"/>
  <c r="G91" i="4"/>
  <c r="I90" i="4"/>
  <c r="J90" i="4" s="1"/>
  <c r="G90" i="4"/>
  <c r="I89" i="4"/>
  <c r="J89" i="4" s="1"/>
  <c r="G89" i="4"/>
  <c r="I88" i="4"/>
  <c r="J88" i="4" s="1"/>
  <c r="G88" i="4"/>
  <c r="I87" i="4"/>
  <c r="J87" i="4" s="1"/>
  <c r="G87" i="4"/>
  <c r="I86" i="4"/>
  <c r="J86" i="4" s="1"/>
  <c r="G86" i="4"/>
  <c r="I85" i="4"/>
  <c r="J85" i="4" s="1"/>
  <c r="G85" i="4"/>
  <c r="I84" i="4"/>
  <c r="J84" i="4" s="1"/>
  <c r="G84" i="4"/>
  <c r="I83" i="4"/>
  <c r="J83" i="4" s="1"/>
  <c r="G83" i="4"/>
  <c r="I82" i="4"/>
  <c r="J82" i="4" s="1"/>
  <c r="G82" i="4"/>
  <c r="J81" i="4"/>
  <c r="I81" i="4"/>
  <c r="G81" i="4"/>
  <c r="I80" i="4"/>
  <c r="J80" i="4" s="1"/>
  <c r="G80" i="4"/>
  <c r="I79" i="4"/>
  <c r="J79" i="4" s="1"/>
  <c r="G79" i="4"/>
  <c r="I78" i="4"/>
  <c r="J78" i="4" s="1"/>
  <c r="G78" i="4"/>
  <c r="I77" i="4"/>
  <c r="J77" i="4" s="1"/>
  <c r="G77" i="4"/>
  <c r="I76" i="4"/>
  <c r="J76" i="4" s="1"/>
  <c r="G76" i="4"/>
  <c r="I75" i="4"/>
  <c r="J75" i="4" s="1"/>
  <c r="G75" i="4"/>
  <c r="I74" i="4"/>
  <c r="J74" i="4" s="1"/>
  <c r="G74" i="4"/>
  <c r="I73" i="4"/>
  <c r="J73" i="4" s="1"/>
  <c r="G73" i="4"/>
  <c r="I72" i="4"/>
  <c r="J72" i="4" s="1"/>
  <c r="G72" i="4"/>
  <c r="I71" i="4"/>
  <c r="J71" i="4" s="1"/>
  <c r="G71" i="4"/>
  <c r="K133" i="5"/>
  <c r="L133" i="5" s="1"/>
  <c r="N133" i="5" s="1"/>
  <c r="D133" i="5"/>
  <c r="K132" i="5"/>
  <c r="L132" i="5" s="1"/>
  <c r="N132" i="5" s="1"/>
  <c r="D132" i="5"/>
  <c r="K131" i="5"/>
  <c r="L131" i="5" s="1"/>
  <c r="N131" i="5" s="1"/>
  <c r="D131" i="5"/>
  <c r="K130" i="5"/>
  <c r="L130" i="5" s="1"/>
  <c r="N130" i="5" s="1"/>
  <c r="D130" i="5"/>
  <c r="K129" i="5"/>
  <c r="L129" i="5" s="1"/>
  <c r="N129" i="5" s="1"/>
  <c r="D129" i="5"/>
  <c r="K128" i="5"/>
  <c r="L128" i="5" s="1"/>
  <c r="N128" i="5" s="1"/>
  <c r="D128" i="5"/>
  <c r="K127" i="5"/>
  <c r="L127" i="5" s="1"/>
  <c r="N127" i="5" s="1"/>
  <c r="D127" i="5"/>
  <c r="K126" i="5"/>
  <c r="L126" i="5" s="1"/>
  <c r="N126" i="5" s="1"/>
  <c r="D126" i="5"/>
  <c r="K125" i="5"/>
  <c r="L125" i="5" s="1"/>
  <c r="N125" i="5" s="1"/>
  <c r="D125" i="5"/>
  <c r="K124" i="5"/>
  <c r="L124" i="5" s="1"/>
  <c r="N124" i="5" s="1"/>
  <c r="D124" i="5"/>
  <c r="K123" i="5"/>
  <c r="L123" i="5" s="1"/>
  <c r="N123" i="5" s="1"/>
  <c r="D123" i="5"/>
  <c r="K122" i="5"/>
  <c r="L122" i="5" s="1"/>
  <c r="N122" i="5" s="1"/>
  <c r="D122" i="5"/>
  <c r="K121" i="5"/>
  <c r="L121" i="5" s="1"/>
  <c r="N121" i="5" s="1"/>
  <c r="D121" i="5"/>
  <c r="K120" i="5"/>
  <c r="L120" i="5" s="1"/>
  <c r="N120" i="5" s="1"/>
  <c r="D120" i="5"/>
  <c r="K119" i="5"/>
  <c r="L119" i="5" s="1"/>
  <c r="N119" i="5" s="1"/>
  <c r="D119" i="5"/>
  <c r="K118" i="5"/>
  <c r="L118" i="5" s="1"/>
  <c r="N118" i="5" s="1"/>
  <c r="D118" i="5"/>
  <c r="K117" i="5"/>
  <c r="L117" i="5" s="1"/>
  <c r="N117" i="5" s="1"/>
  <c r="D117" i="5"/>
  <c r="K116" i="5"/>
  <c r="L116" i="5" s="1"/>
  <c r="N116" i="5" s="1"/>
  <c r="D116" i="5"/>
  <c r="K115" i="5"/>
  <c r="L115" i="5" s="1"/>
  <c r="N115" i="5" s="1"/>
  <c r="D115" i="5"/>
  <c r="K114" i="5"/>
  <c r="L114" i="5" s="1"/>
  <c r="N114" i="5" s="1"/>
  <c r="D114" i="5"/>
  <c r="K113" i="5"/>
  <c r="L113" i="5" s="1"/>
  <c r="N113" i="5" s="1"/>
  <c r="D113" i="5"/>
  <c r="K112" i="5"/>
  <c r="L112" i="5" s="1"/>
  <c r="N112" i="5" s="1"/>
  <c r="D112" i="5"/>
  <c r="K111" i="5"/>
  <c r="L111" i="5" s="1"/>
  <c r="N111" i="5" s="1"/>
  <c r="D111" i="5"/>
  <c r="K110" i="5"/>
  <c r="L110" i="5" s="1"/>
  <c r="N110" i="5" s="1"/>
  <c r="D110" i="5"/>
  <c r="K109" i="5"/>
  <c r="L109" i="5" s="1"/>
  <c r="N109" i="5" s="1"/>
  <c r="D109" i="5"/>
  <c r="K108" i="5"/>
  <c r="L108" i="5" s="1"/>
  <c r="N108" i="5" s="1"/>
  <c r="D108" i="5"/>
  <c r="K107" i="5"/>
  <c r="L107" i="5" s="1"/>
  <c r="N107" i="5" s="1"/>
  <c r="D107" i="5"/>
  <c r="D106" i="5"/>
  <c r="K104" i="5"/>
  <c r="L104" i="5" s="1"/>
  <c r="N104" i="5" s="1"/>
  <c r="K103" i="5"/>
  <c r="L103" i="5" s="1"/>
  <c r="N103" i="5" s="1"/>
  <c r="D103" i="5"/>
  <c r="K102" i="5"/>
  <c r="L102" i="5" s="1"/>
  <c r="N102" i="5" s="1"/>
  <c r="D102" i="5"/>
  <c r="K101" i="5"/>
  <c r="L101" i="5" s="1"/>
  <c r="N101" i="5" s="1"/>
  <c r="D101" i="5"/>
  <c r="K100" i="5"/>
  <c r="L100" i="5" s="1"/>
  <c r="N100" i="5" s="1"/>
  <c r="D100" i="5"/>
  <c r="K99" i="5"/>
  <c r="L99" i="5" s="1"/>
  <c r="N99" i="5" s="1"/>
  <c r="D99" i="5"/>
  <c r="K98" i="5"/>
  <c r="L98" i="5" s="1"/>
  <c r="N98" i="5" s="1"/>
  <c r="D98" i="5"/>
  <c r="K97" i="5"/>
  <c r="L97" i="5" s="1"/>
  <c r="N97" i="5" s="1"/>
  <c r="D97" i="5"/>
  <c r="K96" i="5"/>
  <c r="L96" i="5" s="1"/>
  <c r="N96" i="5" s="1"/>
  <c r="D96" i="5"/>
  <c r="K95" i="5"/>
  <c r="L95" i="5" s="1"/>
  <c r="N95" i="5" s="1"/>
  <c r="D95" i="5"/>
  <c r="K94" i="5"/>
  <c r="L94" i="5" s="1"/>
  <c r="N94" i="5" s="1"/>
  <c r="D94" i="5"/>
  <c r="K93" i="5"/>
  <c r="L93" i="5" s="1"/>
  <c r="N93" i="5" s="1"/>
  <c r="D93" i="5"/>
  <c r="K92" i="5"/>
  <c r="L92" i="5" s="1"/>
  <c r="N92" i="5" s="1"/>
  <c r="D92" i="5"/>
  <c r="K91" i="5"/>
  <c r="L91" i="5" s="1"/>
  <c r="N91" i="5" s="1"/>
  <c r="D91" i="5"/>
  <c r="K90" i="5"/>
  <c r="L90" i="5" s="1"/>
  <c r="N90" i="5" s="1"/>
  <c r="D90" i="5"/>
  <c r="K89" i="5"/>
  <c r="L89" i="5" s="1"/>
  <c r="N89" i="5" s="1"/>
  <c r="D89" i="5"/>
  <c r="K88" i="5"/>
  <c r="L88" i="5" s="1"/>
  <c r="N88" i="5" s="1"/>
  <c r="D88" i="5"/>
  <c r="K87" i="5"/>
  <c r="L87" i="5" s="1"/>
  <c r="N87" i="5" s="1"/>
  <c r="D87" i="5"/>
  <c r="K86" i="5"/>
  <c r="L86" i="5" s="1"/>
  <c r="N86" i="5" s="1"/>
  <c r="D86" i="5"/>
  <c r="K85" i="5"/>
  <c r="L85" i="5" s="1"/>
  <c r="N85" i="5" s="1"/>
  <c r="D85" i="5"/>
  <c r="K84" i="5"/>
  <c r="L84" i="5" s="1"/>
  <c r="N84" i="5" s="1"/>
  <c r="D84" i="5"/>
  <c r="K83" i="5"/>
  <c r="L83" i="5" s="1"/>
  <c r="N83" i="5" s="1"/>
  <c r="D83" i="5"/>
  <c r="K82" i="5"/>
  <c r="L82" i="5" s="1"/>
  <c r="N82" i="5" s="1"/>
  <c r="D82" i="5"/>
  <c r="K81" i="5"/>
  <c r="L81" i="5" s="1"/>
  <c r="N81" i="5" s="1"/>
  <c r="D81" i="5"/>
  <c r="K80" i="5"/>
  <c r="L80" i="5" s="1"/>
  <c r="N80" i="5" s="1"/>
  <c r="D80" i="5"/>
  <c r="K78" i="5"/>
  <c r="L78" i="5" s="1"/>
  <c r="N78" i="5" s="1"/>
  <c r="L77" i="5"/>
  <c r="N77" i="5" s="1"/>
  <c r="K77" i="5"/>
  <c r="D77" i="5"/>
  <c r="L76" i="5"/>
  <c r="N76" i="5" s="1"/>
  <c r="K76" i="5"/>
  <c r="D76" i="5"/>
  <c r="L75" i="5"/>
  <c r="N75" i="5" s="1"/>
  <c r="K75" i="5"/>
  <c r="D75" i="5"/>
  <c r="L74" i="5"/>
  <c r="N74" i="5" s="1"/>
  <c r="K74" i="5"/>
  <c r="D74" i="5"/>
  <c r="L73" i="5"/>
  <c r="N73" i="5" s="1"/>
  <c r="K73" i="5"/>
  <c r="D73" i="5"/>
  <c r="L72" i="5"/>
  <c r="N72" i="5" s="1"/>
  <c r="K72" i="5"/>
  <c r="D72" i="5"/>
  <c r="L71" i="5"/>
  <c r="N71" i="5" s="1"/>
  <c r="K71" i="5"/>
  <c r="D71" i="5"/>
  <c r="L70" i="5"/>
  <c r="N70" i="5" s="1"/>
  <c r="K70" i="5"/>
  <c r="D70" i="5"/>
  <c r="L69" i="5"/>
  <c r="N69" i="5" s="1"/>
  <c r="K69" i="5"/>
  <c r="D69" i="5"/>
  <c r="L68" i="5"/>
  <c r="N68" i="5" s="1"/>
  <c r="K68" i="5"/>
  <c r="D68" i="5"/>
  <c r="L67" i="5"/>
  <c r="N67" i="5" s="1"/>
  <c r="K67" i="5"/>
  <c r="D67" i="5"/>
  <c r="L66" i="5"/>
  <c r="N66" i="5" s="1"/>
  <c r="K66" i="5"/>
  <c r="D66" i="5"/>
  <c r="L65" i="5"/>
  <c r="N65" i="5" s="1"/>
  <c r="K65" i="5"/>
  <c r="D65" i="5"/>
  <c r="L64" i="5"/>
  <c r="N64" i="5" s="1"/>
  <c r="K64" i="5"/>
  <c r="D64" i="5"/>
  <c r="L63" i="5"/>
  <c r="N63" i="5" s="1"/>
  <c r="K63" i="5"/>
  <c r="D63" i="5"/>
  <c r="L62" i="5"/>
  <c r="N62" i="5" s="1"/>
  <c r="K62" i="5"/>
  <c r="D62" i="5"/>
  <c r="L61" i="5"/>
  <c r="N61" i="5" s="1"/>
  <c r="K61" i="5"/>
  <c r="D61" i="5"/>
  <c r="L60" i="5"/>
  <c r="N60" i="5" s="1"/>
  <c r="K60" i="5"/>
  <c r="D60" i="5"/>
  <c r="L59" i="5"/>
  <c r="N59" i="5" s="1"/>
  <c r="K59" i="5"/>
  <c r="D59" i="5"/>
  <c r="D58" i="5"/>
  <c r="N57" i="5"/>
  <c r="L57" i="5"/>
  <c r="L56" i="5"/>
  <c r="N56" i="5" s="1"/>
  <c r="K56" i="5"/>
  <c r="D56" i="5"/>
  <c r="K55" i="5"/>
  <c r="L55" i="5" s="1"/>
  <c r="N55" i="5" s="1"/>
  <c r="D55" i="5"/>
  <c r="L54" i="5"/>
  <c r="N54" i="5" s="1"/>
  <c r="K54" i="5"/>
  <c r="D54" i="5"/>
  <c r="K53" i="5"/>
  <c r="L53" i="5" s="1"/>
  <c r="N53" i="5" s="1"/>
  <c r="D53" i="5"/>
  <c r="L52" i="5"/>
  <c r="N52" i="5" s="1"/>
  <c r="K52" i="5"/>
  <c r="D52" i="5"/>
  <c r="L51" i="5"/>
  <c r="N51" i="5" s="1"/>
  <c r="K51" i="5"/>
  <c r="D51" i="5"/>
  <c r="L50" i="5"/>
  <c r="N50" i="5" s="1"/>
  <c r="K50" i="5"/>
  <c r="D50" i="5"/>
  <c r="L49" i="5"/>
  <c r="N49" i="5" s="1"/>
  <c r="K49" i="5"/>
  <c r="D49" i="5"/>
  <c r="L48" i="5"/>
  <c r="N48" i="5" s="1"/>
  <c r="K48" i="5"/>
  <c r="D48" i="5"/>
  <c r="L47" i="5"/>
  <c r="N47" i="5" s="1"/>
  <c r="K47" i="5"/>
  <c r="D47" i="5"/>
  <c r="L46" i="5"/>
  <c r="N46" i="5" s="1"/>
  <c r="K46" i="5"/>
  <c r="D46" i="5"/>
  <c r="L45" i="5"/>
  <c r="N45" i="5" s="1"/>
  <c r="K45" i="5"/>
  <c r="D45" i="5"/>
  <c r="L44" i="5"/>
  <c r="N44" i="5" s="1"/>
  <c r="K44" i="5"/>
  <c r="D44" i="5"/>
  <c r="L42" i="5"/>
  <c r="N42" i="5" s="1"/>
  <c r="K42" i="5"/>
  <c r="K41" i="5"/>
  <c r="L41" i="5" s="1"/>
  <c r="N41" i="5" s="1"/>
  <c r="D41" i="5"/>
  <c r="D40" i="5"/>
  <c r="K39" i="5"/>
  <c r="L39" i="5" s="1"/>
  <c r="N39" i="5" s="1"/>
  <c r="K38" i="5"/>
  <c r="L38" i="5" s="1"/>
  <c r="N38" i="5" s="1"/>
  <c r="D38" i="5"/>
  <c r="K37" i="5"/>
  <c r="L37" i="5" s="1"/>
  <c r="N37" i="5" s="1"/>
  <c r="D37" i="5"/>
  <c r="L36" i="5"/>
  <c r="N36" i="5" s="1"/>
  <c r="K36" i="5"/>
  <c r="D36" i="5"/>
  <c r="K34" i="5"/>
  <c r="L34" i="5" s="1"/>
  <c r="N34" i="5" s="1"/>
  <c r="K33" i="5"/>
  <c r="L33" i="5" s="1"/>
  <c r="N33" i="5" s="1"/>
  <c r="D33" i="5"/>
  <c r="K32" i="5"/>
  <c r="L32" i="5" s="1"/>
  <c r="N32" i="5" s="1"/>
  <c r="D32" i="5"/>
  <c r="K31" i="5"/>
  <c r="L31" i="5" s="1"/>
  <c r="N31" i="5" s="1"/>
  <c r="D31" i="5"/>
  <c r="K30" i="5"/>
  <c r="L30" i="5" s="1"/>
  <c r="N30" i="5" s="1"/>
  <c r="D30" i="5"/>
  <c r="K29" i="5"/>
  <c r="L29" i="5" s="1"/>
  <c r="N29" i="5" s="1"/>
  <c r="D29" i="5"/>
  <c r="K28" i="5"/>
  <c r="L28" i="5" s="1"/>
  <c r="N28" i="5" s="1"/>
  <c r="D28" i="5"/>
  <c r="K27" i="5"/>
  <c r="L27" i="5" s="1"/>
  <c r="N27" i="5" s="1"/>
  <c r="D27" i="5"/>
  <c r="D26" i="5"/>
  <c r="K25" i="5"/>
  <c r="L25" i="5" s="1"/>
  <c r="N25" i="5" s="1"/>
  <c r="K24" i="5"/>
  <c r="L24" i="5" s="1"/>
  <c r="N24" i="5" s="1"/>
  <c r="D24" i="5"/>
  <c r="K23" i="5"/>
  <c r="L23" i="5" s="1"/>
  <c r="N23" i="5" s="1"/>
  <c r="D23" i="5"/>
  <c r="K22" i="5"/>
  <c r="L22" i="5" s="1"/>
  <c r="N22" i="5" s="1"/>
  <c r="D22" i="5"/>
  <c r="K21" i="5"/>
  <c r="L21" i="5" s="1"/>
  <c r="N21" i="5" s="1"/>
  <c r="D21" i="5"/>
  <c r="K20" i="5"/>
  <c r="L20" i="5" s="1"/>
  <c r="N20" i="5" s="1"/>
  <c r="D20" i="5"/>
  <c r="K19" i="5"/>
  <c r="L19" i="5" s="1"/>
  <c r="N19" i="5" s="1"/>
  <c r="D19" i="5"/>
  <c r="K18" i="5"/>
  <c r="L18" i="5" s="1"/>
  <c r="N18" i="5" s="1"/>
  <c r="D18" i="5"/>
  <c r="K17" i="5"/>
  <c r="L17" i="5" s="1"/>
  <c r="N17" i="5" s="1"/>
  <c r="D17" i="5"/>
  <c r="K16" i="5"/>
  <c r="L16" i="5" s="1"/>
  <c r="N16" i="5" s="1"/>
  <c r="D16" i="5"/>
  <c r="K15" i="5"/>
  <c r="L15" i="5" s="1"/>
  <c r="N15" i="5" s="1"/>
  <c r="D15" i="5"/>
  <c r="K14" i="5"/>
  <c r="L14" i="5" s="1"/>
  <c r="N14" i="5" s="1"/>
  <c r="D14" i="5"/>
  <c r="K13" i="5"/>
  <c r="L13" i="5" s="1"/>
  <c r="N13" i="5" s="1"/>
  <c r="D13" i="5"/>
  <c r="K12" i="5"/>
  <c r="L12" i="5" s="1"/>
  <c r="N12" i="5" s="1"/>
  <c r="D12" i="5"/>
  <c r="N11" i="5"/>
  <c r="K11" i="5"/>
  <c r="D11" i="5"/>
  <c r="K10" i="5"/>
  <c r="L10" i="5" s="1"/>
  <c r="N10" i="5" s="1"/>
  <c r="D10" i="5"/>
  <c r="N9" i="5"/>
  <c r="K9" i="5"/>
  <c r="D9" i="5"/>
  <c r="L8" i="5"/>
  <c r="N8" i="5" s="1"/>
  <c r="K8" i="5"/>
  <c r="D8" i="5"/>
  <c r="L7" i="5"/>
  <c r="N7" i="5" s="1"/>
  <c r="K7" i="5"/>
  <c r="D7" i="5"/>
  <c r="L6" i="5"/>
  <c r="N6" i="5" s="1"/>
  <c r="K6" i="5"/>
  <c r="D6" i="5"/>
  <c r="D5" i="5"/>
  <c r="K4" i="5"/>
  <c r="L4" i="5" s="1"/>
  <c r="N4" i="5" s="1"/>
  <c r="L3" i="5"/>
  <c r="N3" i="5" s="1"/>
  <c r="K3" i="5"/>
  <c r="D3" i="5"/>
  <c r="I70" i="4"/>
  <c r="J70" i="4" s="1"/>
  <c r="G70" i="4"/>
  <c r="I69" i="4"/>
  <c r="J69" i="4" s="1"/>
  <c r="G69" i="4"/>
  <c r="I68" i="4"/>
  <c r="J68" i="4" s="1"/>
  <c r="G68" i="4"/>
  <c r="I67" i="4"/>
  <c r="J67" i="4" s="1"/>
  <c r="G67" i="4"/>
  <c r="I66" i="4"/>
  <c r="J66" i="4" s="1"/>
  <c r="G66" i="4"/>
  <c r="I65" i="4"/>
  <c r="J65" i="4" s="1"/>
  <c r="G65" i="4"/>
  <c r="I64" i="4"/>
  <c r="J64" i="4" s="1"/>
  <c r="G64" i="4"/>
  <c r="I63" i="4"/>
  <c r="J63" i="4" s="1"/>
  <c r="G63" i="4"/>
  <c r="I62" i="4"/>
  <c r="J62" i="4" s="1"/>
  <c r="G62" i="4"/>
  <c r="I61" i="4"/>
  <c r="J61" i="4" s="1"/>
  <c r="G61" i="4"/>
  <c r="I60" i="4"/>
  <c r="J60" i="4" s="1"/>
  <c r="G60" i="4"/>
  <c r="I59" i="4"/>
  <c r="J59" i="4" s="1"/>
  <c r="G59" i="4"/>
  <c r="I58" i="4"/>
  <c r="J58" i="4" s="1"/>
  <c r="G58" i="4"/>
  <c r="I57" i="4"/>
  <c r="J57" i="4" s="1"/>
  <c r="G57" i="4"/>
  <c r="I56" i="4"/>
  <c r="J56" i="4" s="1"/>
  <c r="G56" i="4"/>
  <c r="I55" i="4"/>
  <c r="J55" i="4" s="1"/>
  <c r="G55" i="4"/>
  <c r="I54" i="4"/>
  <c r="J54" i="4" s="1"/>
  <c r="G54" i="4"/>
  <c r="I53" i="4"/>
  <c r="J53" i="4" s="1"/>
  <c r="G53" i="4"/>
  <c r="I52" i="4"/>
  <c r="J52" i="4" s="1"/>
  <c r="G52" i="4"/>
  <c r="I51" i="4"/>
  <c r="J51" i="4" s="1"/>
  <c r="G51" i="4"/>
  <c r="I50" i="4"/>
  <c r="J50" i="4" s="1"/>
  <c r="G50" i="4"/>
  <c r="I49" i="4"/>
  <c r="J49" i="4" s="1"/>
  <c r="G49" i="4"/>
  <c r="I48" i="4"/>
  <c r="J48" i="4" s="1"/>
  <c r="G48" i="4"/>
  <c r="I47" i="4"/>
  <c r="J47" i="4" s="1"/>
  <c r="G47" i="4"/>
  <c r="I46" i="4"/>
  <c r="J46" i="4" s="1"/>
  <c r="G46" i="4"/>
  <c r="I45" i="4"/>
  <c r="J45" i="4" s="1"/>
  <c r="G45" i="4"/>
  <c r="I44" i="4"/>
  <c r="J44" i="4" s="1"/>
  <c r="G44" i="4"/>
  <c r="I43" i="4"/>
  <c r="J43" i="4" s="1"/>
  <c r="G43" i="4"/>
  <c r="I42" i="4"/>
  <c r="J42" i="4" s="1"/>
  <c r="G42" i="4"/>
  <c r="I41" i="4"/>
  <c r="J41" i="4" s="1"/>
  <c r="G41" i="4"/>
  <c r="I40" i="4"/>
  <c r="J40" i="4" s="1"/>
  <c r="G40" i="4"/>
  <c r="I39" i="4"/>
  <c r="J39" i="4" s="1"/>
  <c r="G39" i="4"/>
  <c r="I38" i="4"/>
  <c r="J38" i="4" s="1"/>
  <c r="G38" i="4"/>
  <c r="I37" i="4"/>
  <c r="J37" i="4" s="1"/>
  <c r="G37" i="4"/>
  <c r="I36" i="4"/>
  <c r="J36" i="4" s="1"/>
  <c r="G36" i="4"/>
  <c r="I35" i="4"/>
  <c r="J35" i="4" s="1"/>
  <c r="G35" i="4"/>
  <c r="I34" i="4"/>
  <c r="J34" i="4" s="1"/>
  <c r="G34" i="4"/>
  <c r="I33" i="4"/>
  <c r="J33" i="4" s="1"/>
  <c r="G33" i="4"/>
  <c r="I32" i="4"/>
  <c r="J32" i="4" s="1"/>
  <c r="G32" i="4"/>
  <c r="I31" i="4"/>
  <c r="J31" i="4" s="1"/>
  <c r="G31" i="4"/>
  <c r="I30" i="4"/>
  <c r="J30" i="4" s="1"/>
  <c r="G30" i="4"/>
  <c r="I29" i="4"/>
  <c r="J29" i="4" s="1"/>
  <c r="G29" i="4"/>
  <c r="I28" i="4"/>
  <c r="J28" i="4" s="1"/>
  <c r="G28" i="4"/>
  <c r="I27" i="4"/>
  <c r="J27" i="4" s="1"/>
  <c r="G27" i="4"/>
  <c r="I26" i="4"/>
  <c r="J26" i="4" s="1"/>
  <c r="G26" i="4"/>
  <c r="I25" i="4"/>
  <c r="J25" i="4" s="1"/>
  <c r="G25" i="4"/>
  <c r="I24" i="4"/>
  <c r="J24" i="4" s="1"/>
  <c r="G24" i="4"/>
  <c r="I23" i="4"/>
  <c r="J23" i="4" s="1"/>
  <c r="G23" i="4"/>
  <c r="I22" i="4"/>
  <c r="J22" i="4" s="1"/>
  <c r="G22" i="4"/>
  <c r="I21" i="4"/>
  <c r="J21" i="4" s="1"/>
  <c r="G21" i="4"/>
  <c r="I20" i="4"/>
  <c r="J20" i="4" s="1"/>
  <c r="G20" i="4"/>
  <c r="I19" i="4"/>
  <c r="J19" i="4" s="1"/>
  <c r="G19" i="4"/>
  <c r="I18" i="4"/>
  <c r="J18" i="4" s="1"/>
  <c r="G18" i="4"/>
  <c r="I17" i="4"/>
  <c r="J17" i="4" s="1"/>
  <c r="G17" i="4"/>
  <c r="I16" i="4"/>
  <c r="J16" i="4" s="1"/>
  <c r="G16" i="4"/>
  <c r="I15" i="4"/>
  <c r="J15" i="4" s="1"/>
  <c r="G15" i="4"/>
  <c r="I14" i="4"/>
  <c r="J14" i="4" s="1"/>
  <c r="G14" i="4"/>
  <c r="I13" i="4"/>
  <c r="J13" i="4" s="1"/>
  <c r="G13" i="4"/>
  <c r="I12" i="4"/>
  <c r="J12" i="4" s="1"/>
  <c r="G12" i="4"/>
  <c r="I11" i="4"/>
  <c r="J11" i="4" s="1"/>
  <c r="G11" i="4"/>
  <c r="J10" i="4"/>
  <c r="G10" i="4"/>
  <c r="I9" i="4"/>
  <c r="J9" i="4" s="1"/>
  <c r="G9" i="4"/>
  <c r="I8" i="4"/>
  <c r="J8" i="4" s="1"/>
  <c r="G8" i="4"/>
  <c r="I7" i="4"/>
  <c r="J7" i="4" s="1"/>
  <c r="G7" i="4"/>
  <c r="I6" i="4"/>
  <c r="J6" i="4" s="1"/>
  <c r="G6" i="4"/>
  <c r="I5" i="4"/>
  <c r="J5" i="4" s="1"/>
  <c r="G5" i="4"/>
  <c r="I4" i="4"/>
  <c r="J4" i="4" s="1"/>
  <c r="G4" i="4"/>
  <c r="I3" i="4"/>
  <c r="J3" i="4" s="1"/>
  <c r="G3" i="4"/>
  <c r="I2" i="4"/>
  <c r="J2" i="4" s="1"/>
  <c r="G2" i="4"/>
  <c r="D43" i="2" l="1"/>
  <c r="J40" i="2"/>
  <c r="J41" i="2" s="1"/>
  <c r="J42" i="2" s="1"/>
  <c r="J43" i="2" s="1"/>
  <c r="A40" i="2"/>
  <c r="B40" i="2" s="1"/>
  <c r="F39" i="2" s="1"/>
  <c r="B39" i="2"/>
  <c r="F38" i="2"/>
  <c r="F37" i="2"/>
  <c r="F36" i="2"/>
  <c r="F35" i="2"/>
  <c r="F34" i="2"/>
  <c r="F33" i="2"/>
  <c r="F32" i="2"/>
  <c r="F31" i="2"/>
  <c r="B31" i="2"/>
  <c r="F30" i="2"/>
  <c r="C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C17" i="2"/>
  <c r="C43" i="2" s="1"/>
  <c r="F16" i="2"/>
  <c r="F15" i="2"/>
  <c r="F14" i="2"/>
  <c r="F13" i="2"/>
  <c r="F12" i="2"/>
  <c r="B11" i="2"/>
  <c r="F10" i="2" s="1"/>
  <c r="A11" i="2"/>
  <c r="F9" i="2"/>
  <c r="F8" i="2"/>
  <c r="F7" i="2"/>
  <c r="H6" i="2"/>
  <c r="F6" i="2"/>
  <c r="E6" i="2"/>
  <c r="E7" i="2" s="1"/>
  <c r="F5" i="2"/>
  <c r="E5" i="2"/>
  <c r="H5" i="2" s="1"/>
  <c r="I5" i="2" l="1"/>
  <c r="I6" i="2" s="1"/>
  <c r="I7" i="2" s="1"/>
  <c r="K7" i="2"/>
  <c r="H7" i="2"/>
  <c r="E8" i="2"/>
  <c r="K5" i="2"/>
  <c r="K6" i="2"/>
  <c r="F11" i="2"/>
  <c r="A41" i="2"/>
  <c r="I8" i="2" l="1"/>
  <c r="B41" i="2"/>
  <c r="F40" i="2" s="1"/>
  <c r="A42" i="2"/>
  <c r="B42" i="2" s="1"/>
  <c r="H8" i="2"/>
  <c r="E9" i="2"/>
  <c r="K8" i="2"/>
  <c r="H9" i="2" l="1"/>
  <c r="I9" i="2" s="1"/>
  <c r="E10" i="2"/>
  <c r="K9" i="2"/>
  <c r="F41" i="2"/>
  <c r="I10" i="2" l="1"/>
  <c r="K10" i="2"/>
  <c r="E11" i="2"/>
  <c r="H10" i="2"/>
  <c r="I11" i="2" l="1"/>
  <c r="H11" i="2"/>
  <c r="E12" i="2"/>
  <c r="K11" i="2"/>
  <c r="E13" i="2" l="1"/>
  <c r="K12" i="2"/>
  <c r="H12" i="2"/>
  <c r="I12" i="2" s="1"/>
  <c r="K13" i="2" l="1"/>
  <c r="H13" i="2"/>
  <c r="I13" i="2" s="1"/>
  <c r="E14" i="2"/>
  <c r="H14" i="2" l="1"/>
  <c r="I14" i="2" s="1"/>
  <c r="E15" i="2"/>
  <c r="K14" i="2"/>
  <c r="H15" i="2" l="1"/>
  <c r="I15" i="2" s="1"/>
  <c r="E16" i="2"/>
  <c r="K15" i="2"/>
  <c r="K16" i="2" l="1"/>
  <c r="E17" i="2"/>
  <c r="H16" i="2"/>
  <c r="I16" i="2" s="1"/>
  <c r="H17" i="2" l="1"/>
  <c r="I17" i="2" s="1"/>
  <c r="E18" i="2"/>
  <c r="K17" i="2"/>
  <c r="H18" i="2" l="1"/>
  <c r="I18" i="2" s="1"/>
  <c r="E19" i="2"/>
  <c r="K18" i="2"/>
  <c r="E20" i="2" l="1"/>
  <c r="K19" i="2"/>
  <c r="H19" i="2"/>
  <c r="I19" i="2" s="1"/>
  <c r="K20" i="2" l="1"/>
  <c r="H20" i="2"/>
  <c r="I20" i="2" s="1"/>
  <c r="E21" i="2"/>
  <c r="H21" i="2" l="1"/>
  <c r="I21" i="2" s="1"/>
  <c r="E22" i="2"/>
  <c r="K21" i="2"/>
  <c r="H22" i="2" l="1"/>
  <c r="I22" i="2" s="1"/>
  <c r="E23" i="2"/>
  <c r="K22" i="2"/>
  <c r="E24" i="2" l="1"/>
  <c r="K23" i="2"/>
  <c r="H23" i="2"/>
  <c r="I23" i="2" s="1"/>
  <c r="K24" i="2" l="1"/>
  <c r="H24" i="2"/>
  <c r="I24" i="2" s="1"/>
  <c r="E25" i="2"/>
  <c r="H25" i="2" l="1"/>
  <c r="I25" i="2" s="1"/>
  <c r="E26" i="2"/>
  <c r="K25" i="2"/>
  <c r="H26" i="2" l="1"/>
  <c r="I26" i="2" s="1"/>
  <c r="E27" i="2"/>
  <c r="K26" i="2"/>
  <c r="E28" i="2" l="1"/>
  <c r="K27" i="2"/>
  <c r="H27" i="2"/>
  <c r="I27" i="2" s="1"/>
  <c r="K28" i="2" l="1"/>
  <c r="H28" i="2"/>
  <c r="I28" i="2" s="1"/>
  <c r="E29" i="2"/>
  <c r="E30" i="2" l="1"/>
  <c r="H29" i="2"/>
  <c r="I29" i="2" s="1"/>
  <c r="K29" i="2"/>
  <c r="K30" i="2" l="1"/>
  <c r="E31" i="2"/>
  <c r="H30" i="2"/>
  <c r="I30" i="2" s="1"/>
  <c r="H31" i="2" l="1"/>
  <c r="I31" i="2" s="1"/>
  <c r="E32" i="2"/>
  <c r="K31" i="2"/>
  <c r="H32" i="2" l="1"/>
  <c r="I32" i="2" s="1"/>
  <c r="E33" i="2"/>
  <c r="K32" i="2"/>
  <c r="E34" i="2" l="1"/>
  <c r="K33" i="2"/>
  <c r="H33" i="2"/>
  <c r="I33" i="2" s="1"/>
  <c r="K34" i="2" l="1"/>
  <c r="H34" i="2"/>
  <c r="I34" i="2" s="1"/>
  <c r="E35" i="2"/>
  <c r="H35" i="2" l="1"/>
  <c r="I35" i="2" s="1"/>
  <c r="E36" i="2"/>
  <c r="K35" i="2"/>
  <c r="H36" i="2" l="1"/>
  <c r="I36" i="2" s="1"/>
  <c r="E37" i="2"/>
  <c r="K36" i="2"/>
  <c r="E38" i="2" l="1"/>
  <c r="K37" i="2"/>
  <c r="H37" i="2"/>
  <c r="I37" i="2" s="1"/>
  <c r="K38" i="2" l="1"/>
  <c r="E39" i="2"/>
  <c r="H38" i="2"/>
  <c r="I38" i="2" s="1"/>
  <c r="H39" i="2" l="1"/>
  <c r="I39" i="2" s="1"/>
  <c r="K39" i="2"/>
  <c r="E40" i="2"/>
  <c r="H40" i="2" l="1"/>
  <c r="I40" i="2" s="1"/>
  <c r="K40" i="2"/>
  <c r="E41" i="2"/>
  <c r="H41" i="2" l="1"/>
  <c r="I41" i="2" s="1"/>
  <c r="K41" i="2"/>
  <c r="E42" i="2"/>
  <c r="E43" i="2" l="1"/>
  <c r="K43" i="2" s="1"/>
  <c r="H42" i="2"/>
  <c r="H43" i="2" s="1"/>
  <c r="K42" i="2"/>
  <c r="I42" i="2" l="1"/>
  <c r="I4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702D56CA-5A77-4413-A585-1FB136BCE00D}">
      <text>
        <r>
          <rPr>
            <sz val="11"/>
            <color theme="1"/>
            <rFont val="Arial"/>
            <family val="2"/>
          </rPr>
          <t>======
ID#AAAANgRjHaQ
PC    (2021-07-20 10:22:46)
số tiền nhận 
đc từ TK 533 : đề nghị chuyển tiền</t>
        </r>
      </text>
    </comment>
    <comment ref="D4" authorId="0" shapeId="0" xr:uid="{5B7EAE97-4C40-44D7-9A26-6C4E81C033CA}">
      <text>
        <r>
          <rPr>
            <sz val="11"/>
            <color theme="1"/>
            <rFont val="Arial"/>
            <family val="2"/>
          </rPr>
          <t>======
ID#AAAANgRjHac
tc={CBF5E28E-DF48-4981-94E3-017CD0BB0157}    (2021-07-20 10:22:46)
Số tiền hoàn trả lại tk 533: ngày nào chỉ có gd hoàn trả là ngày đó chỉ có khách mua (khoản thu hộ nhận đc từ tk 731)</t>
        </r>
      </text>
    </comment>
    <comment ref="C17" authorId="0" shapeId="0" xr:uid="{DA91D06F-9917-4232-B06E-9378BE17A376}">
      <text>
        <r>
          <rPr>
            <sz val="11"/>
            <color theme="1"/>
            <rFont val="Arial"/>
            <family val="2"/>
          </rPr>
          <t>======
ID#AAAANgRjHaM
Nguyen Hai Dang    (2021-07-20 10:22:46)
Hoàn trả 9 tỷ 2 cho VIG</t>
        </r>
      </text>
    </comment>
    <comment ref="C30" authorId="0" shapeId="0" xr:uid="{F6C567AF-879D-469D-84C3-A43396E38ABF}">
      <text>
        <r>
          <rPr>
            <sz val="11"/>
            <color theme="1"/>
            <rFont val="Arial"/>
            <family val="2"/>
          </rPr>
          <t>======
ID#AAAANgRjHaI
tc={AF087C0C-D470-4FB4-927B-8A35E794CEF3}    (2021-07-20 10:22:46)
[Threaded comment]
Your version of Excel allows you to read this threaded comment; however, any edits to it will get removed if the file is opened in a newer version of Excel. Learn more: https://go.microsoft.com/fwlink/?linkid=870924
Comment:
    Chuyển 40 tỷ qua tk Standard charter theo đề nghị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Nguyen Thi Phuong Loan</author>
  </authors>
  <commentList>
    <comment ref="C34" authorId="0" shapeId="0" xr:uid="{1BCD1381-549E-4C84-8E37-C196A87AFE35}">
      <text>
        <r>
          <rPr>
            <sz val="11"/>
            <color theme="1"/>
            <rFont val="Arial"/>
            <family val="2"/>
          </rPr>
          <t>======
ID#AAAANiSw8gc
Nguyen Thi Phuong Loan    (2021-07-26 03:17:37)
Ngày Hợp đồng: 24/05</t>
        </r>
      </text>
    </comment>
    <comment ref="B128" authorId="1" shapeId="0" xr:uid="{89FBCEA0-4058-4EE5-9E1C-780270C1AEF0}">
      <text>
        <r>
          <rPr>
            <b/>
            <sz val="9"/>
            <color indexed="81"/>
            <rFont val="Tahoma"/>
            <family val="2"/>
          </rPr>
          <t>Nguyen Thi Phuong Loan: Ngày HĐ là 27/07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9" authorId="1" shapeId="0" xr:uid="{B3547353-C8F0-4FA4-A159-BDAC97C2DB03}">
      <text>
        <r>
          <rPr>
            <b/>
            <sz val="9"/>
            <color indexed="81"/>
            <rFont val="Tahoma"/>
            <family val="2"/>
          </rPr>
          <t>Nguyen Thi Phuong Loan: Ngày HĐ là 27/07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0" authorId="1" shapeId="0" xr:uid="{BF75E25C-1372-4B40-95A9-9563EED87AC6}">
      <text>
        <r>
          <rPr>
            <b/>
            <sz val="9"/>
            <color indexed="81"/>
            <rFont val="Tahoma"/>
            <family val="2"/>
          </rPr>
          <t>Nguyen Thi Phuong Loan: Ngày HĐ là 27/07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<sst xmlns="http://schemas.openxmlformats.org/spreadsheetml/2006/main" count="2070" uniqueCount="727">
  <si>
    <t>Tạo lập dòng thu chi</t>
  </si>
  <si>
    <t>Template cho FINBASE</t>
  </si>
  <si>
    <t>Hợp tác giữ VIG va TPS</t>
  </si>
  <si>
    <t>HĐ trái phiếu</t>
  </si>
  <si>
    <t>200 tỷ</t>
  </si>
  <si>
    <t>kỳ hạn</t>
  </si>
  <si>
    <t>Mua bán trước kỳ hạn</t>
  </si>
  <si>
    <t>Mua cao hơn mệnh giá</t>
  </si>
  <si>
    <t>Quyền nhận trái tức</t>
  </si>
  <si>
    <t>VIG bán</t>
  </si>
  <si>
    <t>Đến hết kỳ hạn</t>
  </si>
  <si>
    <t>TPS mua lại VIG được hưởng trái tức</t>
  </si>
  <si>
    <t>Trước ky hạn</t>
  </si>
  <si>
    <t>Bán đúng mệnh giá</t>
  </si>
  <si>
    <t>VIG hưởng trái tức</t>
  </si>
  <si>
    <t>Luồng tiền</t>
  </si>
  <si>
    <t>HĐ hợp tác</t>
  </si>
  <si>
    <t>Khi VIG mua, TPS chuyển tiền dưới dạng hợp tác kinh doanh</t>
  </si>
  <si>
    <t>=&gt;</t>
  </si>
  <si>
    <t>Mua bán</t>
  </si>
  <si>
    <t>Cho vay cấm cố trái phiếu, cấp sức mua dựa trên số trái phiếu có sẵn</t>
  </si>
  <si>
    <t>VIG cho vay</t>
  </si>
  <si>
    <t>= bằng tiền mặt</t>
  </si>
  <si>
    <t>BCC mua trực tiếp trái phiếu: ĐỌc luật Trái phiếu. Mua trực tiếp phải là nhà đầu tư chuyên nghiệp</t>
  </si>
  <si>
    <t>1000 tỷ</t>
  </si>
  <si>
    <t>800-1ty/tháng</t>
  </si>
  <si>
    <t>Xem các điều kiện để được thành nhà đầu tư chuyên nghiệp</t>
  </si>
  <si>
    <t>Bảo lãnh phát hành</t>
  </si>
  <si>
    <t>Gửi tiền tk, khach hàng khác muốn mua nhưng ko mua dc do các điều kiện.</t>
  </si>
  <si>
    <t>HĐ cầm cố</t>
  </si>
  <si>
    <t>HĐ hợp tác kinh doanh</t>
  </si>
  <si>
    <t xml:space="preserve">BẢNG TÍNH LÃI HỢP TÁC KINH DOANH </t>
  </si>
  <si>
    <t>(Theo Hợp Đồng HTKD Số 01/20042021/HTKD/TPS-VIG  ngày 20/04/2021)</t>
  </si>
  <si>
    <t>Ngày đề nghị giải ngân</t>
  </si>
  <si>
    <t>Ngày giải ngân/ 
Trả nợ</t>
  </si>
  <si>
    <t>Số tiền đã giải ngân cho VIG</t>
  </si>
  <si>
    <t>Số tiền VIG đã hoàn trả</t>
  </si>
  <si>
    <t>Dư nợ cộng dồn</t>
  </si>
  <si>
    <t>Số ngày vay</t>
  </si>
  <si>
    <t>Lãi suất dự kiến</t>
  </si>
  <si>
    <t>Số tiền lãi</t>
  </si>
  <si>
    <t>Tiền lãi cộng dồn</t>
  </si>
  <si>
    <t>Số Bravo (kế toán)</t>
  </si>
  <si>
    <t xml:space="preserve">Chênh lệch </t>
  </si>
  <si>
    <t>Ghi chú</t>
  </si>
  <si>
    <t>Tổng cộng</t>
  </si>
  <si>
    <t>STT</t>
  </si>
  <si>
    <t>Ngày giao dịch chuyển nhượng</t>
  </si>
  <si>
    <t>Ngày bổ sung nguồn Chặng 2</t>
  </si>
  <si>
    <t>Số lượng bổ sung cho Chặng 2</t>
  </si>
  <si>
    <t>MÃ TP</t>
  </si>
  <si>
    <t>Số HĐ</t>
  </si>
  <si>
    <t>Ngày KH chuyển tiền TPS</t>
  </si>
  <si>
    <t>Ngày TPS chuyển tiền VIG</t>
  </si>
  <si>
    <t>KHÁCH HÀNG MUA</t>
  </si>
  <si>
    <t>SỐ LƯỢNG</t>
  </si>
  <si>
    <t>TỔNG MỆNH GIÁ</t>
  </si>
  <si>
    <t>GIÁ GIAO DỊCH GROSS</t>
  </si>
  <si>
    <t>THUẾ CHUYỂN NHƯỢNG</t>
  </si>
  <si>
    <t>GIÁ GIAO DỊCH NET</t>
  </si>
  <si>
    <t>CHUYỂN QUYỀN THỤ HƯỞNG LÃI CHO VIG</t>
  </si>
  <si>
    <t>TÌNH TRẠNG HỒ SƠ</t>
  </si>
  <si>
    <t>SỐ BẢN</t>
  </si>
  <si>
    <t>HỒ SƠ</t>
  </si>
  <si>
    <t>TPS.2020.01</t>
  </si>
  <si>
    <t>1/VIG-PAT/BOND.TPS.2020.01</t>
  </si>
  <si>
    <t>PHẠM ANH TUẤN</t>
  </si>
  <si>
    <t>3 BẢN</t>
  </si>
  <si>
    <t>BỔ SUNG VIG NGÀY 13/05</t>
  </si>
  <si>
    <t>4 BẢN</t>
  </si>
  <si>
    <t>2/VIG-NVB/BOND.TPS.2020.01</t>
  </si>
  <si>
    <t>BỔ DUNG VIG NGÀY 14/05</t>
  </si>
  <si>
    <t>3/VIG-NTH/BOND.TPS.2020.01</t>
  </si>
  <si>
    <t>NGUYỄN THỊ HIỀN</t>
  </si>
  <si>
    <t>BỔ SUNG VIG NGÀY 20/05</t>
  </si>
  <si>
    <t>1/VIG-NTN/BOND.TPS.2020.01</t>
  </si>
  <si>
    <t>NGUYỄN THỊ NGA</t>
  </si>
  <si>
    <t>VIG-TPS KÝ TRƯỚC</t>
  </si>
  <si>
    <t>2/VIG-NTT/BOND.TPS.2020.01</t>
  </si>
  <si>
    <t>NGUYỄN THU THUỲ</t>
  </si>
  <si>
    <t>KH KÝ TRƯỚC-CHUYỂN VIG 07/05</t>
  </si>
  <si>
    <t>4.E/HCM/VIG-NTB/BOND.TPS.2020.01</t>
  </si>
  <si>
    <t>NGUYỄN THỊ BẢO</t>
  </si>
  <si>
    <t>Không có</t>
  </si>
  <si>
    <t>3/VIG-ĐTMT/BOND.TPS.2020.01</t>
  </si>
  <si>
    <t>ĐỖ THỊ MINH TRANG</t>
  </si>
  <si>
    <t>01.05.E/VIG/TPS-NTB/BOND.TPS.2020.01</t>
  </si>
  <si>
    <t>TPS.2020.03</t>
  </si>
  <si>
    <t>2/VIG-ĐTH/BOND.TPS.2020.03</t>
  </si>
  <si>
    <t>ĐINH THỊ HẬU</t>
  </si>
  <si>
    <t>3/VIG-ĐHH/BOND.TPS.2020.03</t>
  </si>
  <si>
    <t>ĐỖ HỮU HÀ</t>
  </si>
  <si>
    <t>KH KÝ TRƯỚC</t>
  </si>
  <si>
    <t>4/VIG-ĐHH/BOND.TPS.2020.03</t>
  </si>
  <si>
    <t>5/VIG-NTY/BOND.TPS.2020.01</t>
  </si>
  <si>
    <t>NGUYỄN THỊ YẾN</t>
  </si>
  <si>
    <t>6/VIG-NTTT/BOND.TPS.2020.01</t>
  </si>
  <si>
    <t>7/VIG-NTT/BOND.TPS.2020.03</t>
  </si>
  <si>
    <t>NGUYỄN THỊ THƯƠNG</t>
  </si>
  <si>
    <t>TPS.2020.02</t>
  </si>
  <si>
    <t>8/VIG-PAT/BOND.TPS.2020.02</t>
  </si>
  <si>
    <t>9/VIG-PTTH/BOND.TPS.2020.03</t>
  </si>
  <si>
    <t>PHẠM THỊ THANH HƯƠNG</t>
  </si>
  <si>
    <t>1/VIG-HHH/BOND.TPS.2020.01</t>
  </si>
  <si>
    <t>HOÀNG HIẾU HẢO</t>
  </si>
  <si>
    <t>2/VIG-NTV/BOND.TPS.2020.03</t>
  </si>
  <si>
    <t>NGÔ THẾ VINH</t>
  </si>
  <si>
    <t>1/VIG-NHQ/BOND.TPS.2020.01</t>
  </si>
  <si>
    <t>2/VIG-NTH/BOND.TPS.2020.01</t>
  </si>
  <si>
    <t>NGUYỄN THANH HẢI</t>
  </si>
  <si>
    <t>3/VIG-LPH/BOND.TPS.2020.02</t>
  </si>
  <si>
    <t>LÊ PHƯỚC HÒA</t>
  </si>
  <si>
    <t>BỔ DUNG VIG NGÀY 20/05</t>
  </si>
  <si>
    <t>4/VIG-NTML/BOND.TPS.2020.01</t>
  </si>
  <si>
    <t>NGÔ THỊ MINH LOAN</t>
  </si>
  <si>
    <t>5/VIG-CTCP/BOND.TPS.2020.01</t>
  </si>
  <si>
    <t>CÔNG TY CỔ PHẦN DỆT MAY SƠN NAM</t>
  </si>
  <si>
    <t>KH KÝ TRƯỚC - CHUYỂN VIG 31/05</t>
  </si>
  <si>
    <t>6/VIG-NVĐ/BOND.TPS.2020.01</t>
  </si>
  <si>
    <t>NGUYỄN VĂN ĐẠI</t>
  </si>
  <si>
    <t>1/VIG-ĐTKD/BOND.TPS.2020.01</t>
  </si>
  <si>
    <t>ĐẶNG THỊ KIM DUNG</t>
  </si>
  <si>
    <t>2/VIG-NHH/BOND.TPS.2020.03</t>
  </si>
  <si>
    <t>NGUYỄN HỒNG HẠNH</t>
  </si>
  <si>
    <t>3/VIG-TTTT/BOND.TPS.2020.03</t>
  </si>
  <si>
    <t>TẠ THỊ THANH THUỶ</t>
  </si>
  <si>
    <t>KH KÝ TRƯỚC-&gt;CHUYỂN VIG 14/05</t>
  </si>
  <si>
    <t>4/VIG-NAT/BOND.TPS.2020.01</t>
  </si>
  <si>
    <t>NGUYỄN ANH TUẤN</t>
  </si>
  <si>
    <t>5/VIG-NTH/BOND.TPS.2020.01</t>
  </si>
  <si>
    <t>NGUYỄN TRẦN HIỆP</t>
  </si>
  <si>
    <t>6/VIG-NTH/BOND.TPS.2020.03</t>
  </si>
  <si>
    <t>NGUYỄN TRUNG HÀ</t>
  </si>
  <si>
    <t>7/VIG-NXN/BOND.TPS.2020.02</t>
  </si>
  <si>
    <t>NGUYỄN XUÂN NGHI</t>
  </si>
  <si>
    <t>8/VIG-BTTH/BOND.TPS.2020.02</t>
  </si>
  <si>
    <t>BÙI THỊ THU HÀ</t>
  </si>
  <si>
    <t>9/VIG-NXT/BOND.TPS.2020.02</t>
  </si>
  <si>
    <t>NGUYỄN XUÂN TRƯỜNG</t>
  </si>
  <si>
    <t>10/VIG-LVC/BOND.TPS.2020.01</t>
  </si>
  <si>
    <t>LÂM VIỆT CHI</t>
  </si>
  <si>
    <t>BỔ SUNG VIG 27/05</t>
  </si>
  <si>
    <t>11/VIG-PTH/BOND.TPS.2020.02</t>
  </si>
  <si>
    <t>PHÍ THỊ HÀ</t>
  </si>
  <si>
    <t>12/VIG-MTL/BOND.TPS.2020.02</t>
  </si>
  <si>
    <t>MAI THỊ LOAN</t>
  </si>
  <si>
    <t>13/VIG-TTHY/BOND.TPS.2020.01</t>
  </si>
  <si>
    <t>TRƯƠNG THỊ HẢI YẾN</t>
  </si>
  <si>
    <t>1/VIG-NTL/BOND.TPS.2020.01</t>
  </si>
  <si>
    <t>NGUYỄN THANH LONG</t>
  </si>
  <si>
    <t>2/VIG-HTVL/BOND.TPS.2020.03</t>
  </si>
  <si>
    <t>HOÀNG THỊ VÂN LAN</t>
  </si>
  <si>
    <t>3/VIG-NAT/BOND.TPS.2020.01</t>
  </si>
  <si>
    <t>4/VIG-PTTM/BOND.TPS.2020.01</t>
  </si>
  <si>
    <t>PHAN THỊ TUYẾT MAI</t>
  </si>
  <si>
    <t>5/VIG-BDH/BOND.TPS.2020.01</t>
  </si>
  <si>
    <t>BÙI DUY HÀ</t>
  </si>
  <si>
    <t>6/VIG-BDH/BOND.TPS.2020.01</t>
  </si>
  <si>
    <t>7/VIG-NVC/BOND.TPS.2020.01</t>
  </si>
  <si>
    <t>NGUYỄN VĂN CA</t>
  </si>
  <si>
    <t>8/VIG-NTHL/BOND.TPS.2020.01</t>
  </si>
  <si>
    <t>NGUYỄN THỊ HOÀNG LY</t>
  </si>
  <si>
    <t>9/VIG-NTN/BOND.TPS.2020.01</t>
  </si>
  <si>
    <t>NGUYỄN THỊ NHUNG</t>
  </si>
  <si>
    <t>10/VIG-THC/BOND.TPS.2020.01</t>
  </si>
  <si>
    <t>TRƯƠNG HỮU CHÍ</t>
  </si>
  <si>
    <t>11/VIG-NTH/BOND.TPS.2020.01</t>
  </si>
  <si>
    <t>12/VIG-NTTL/BOND.TPS.2020.01</t>
  </si>
  <si>
    <t>NGUYỄN THỊ THU LAN</t>
  </si>
  <si>
    <t>TPS.2020.04</t>
  </si>
  <si>
    <t>13/VIG-ĐTNA/BOND.TPS.2020.04</t>
  </si>
  <si>
    <t>ĐẶNG THÚY NGỌC ANH</t>
  </si>
  <si>
    <t>14/VIG-VTTĐ/BOND.TPS.2020.01</t>
  </si>
  <si>
    <t>VŨ THỊ THANH ĐIỆP</t>
  </si>
  <si>
    <t>1/VIG-NTH/BOND.TPS.2020.02</t>
  </si>
  <si>
    <t>NGUYỄN THỊ HIÊN</t>
  </si>
  <si>
    <t>2/VIG-TTT/BOND.TPS.2020.01</t>
  </si>
  <si>
    <t>TRIỆU THỊ TÂM</t>
  </si>
  <si>
    <t>3/VIG-VTTH/BOND.TPS.2020.03</t>
  </si>
  <si>
    <t>VƯƠNG THỊ THU HẰNG</t>
  </si>
  <si>
    <t>1/VIG-LVK/BOND.TPS.2020.02</t>
  </si>
  <si>
    <t>LÂM VĂN KIỆT</t>
  </si>
  <si>
    <t>2/VIG-LVK/BOND.TPS.2020.01</t>
  </si>
  <si>
    <t>3/VIG-NTTV/BOND.TPS.2020.04</t>
  </si>
  <si>
    <t>NGÔ THỊ THANH VY</t>
  </si>
  <si>
    <t>4/VIG-PMT/BOND.TPS.2020.02</t>
  </si>
  <si>
    <t>PHẠM MINH THÀNH</t>
  </si>
  <si>
    <t>1/VIG-NTTT/BOND.TPS.2020.03</t>
  </si>
  <si>
    <t>NGUYỄN THỊ THU TRANG</t>
  </si>
  <si>
    <t>TPS.2020.05</t>
  </si>
  <si>
    <t>5/VIG-NTHT/BOND.TPS.2020.05</t>
  </si>
  <si>
    <t>NGUYỄN THỊ HUYỀN TRANG</t>
  </si>
  <si>
    <t>1/VIG-ĐTB/BOND.TPS.2020.05</t>
  </si>
  <si>
    <t>ĐỖ THỊ BÍCH</t>
  </si>
  <si>
    <t>6/VIG-TTTH/BOND.TPS.2020.05</t>
  </si>
  <si>
    <t>TRẦN THỊ THÚY HẰNG</t>
  </si>
  <si>
    <t>KH KÝ TRƯỚC-&gt; CHUYỂN VIG 27/05</t>
  </si>
  <si>
    <t>7/VIG-LVK/BOND.TPS.2020.02</t>
  </si>
  <si>
    <t>1/VIG-NTTH/BOND.TPS.2020.03</t>
  </si>
  <si>
    <t>NGUYỄN THỊ TỐ HOA</t>
  </si>
  <si>
    <t>1/VIG-ĐTHL/BOND.TPS.2020.05</t>
  </si>
  <si>
    <t>ĐẶNG THÚY HÒA LAN</t>
  </si>
  <si>
    <t>2/VIG-BKT/BOND.TPS.2020.02</t>
  </si>
  <si>
    <t>BÙI KHẮC THỊNH</t>
  </si>
  <si>
    <t>3/VIG-BKT/BOND.TPS.2020.03</t>
  </si>
  <si>
    <t>4/VIG-ĐNH/BOND.TPS.2020.03</t>
  </si>
  <si>
    <t>ĐỖ NGỌC HUY</t>
  </si>
  <si>
    <t>5/VIG-BKT/BOND.TPS.2020.05</t>
  </si>
  <si>
    <t>1/VIG-LHH /BOND.TPS.2020.03</t>
  </si>
  <si>
    <t>LÊ HỒNG HÀ  </t>
  </si>
  <si>
    <t>2/VIG-NTTL/BOND.TPS.2020.05</t>
  </si>
  <si>
    <t>NGUYỄN THỊ THÚY LAN</t>
  </si>
  <si>
    <t>3/VIG-HXT/BOND.TPS.2020.04</t>
  </si>
  <si>
    <t>HOÀNG XUÂN THỦY</t>
  </si>
  <si>
    <t>1/VIG-ĐTA/BOND.TPS.2020.01</t>
  </si>
  <si>
    <t>ĐÀO TUẤN ANH</t>
  </si>
  <si>
    <t>1/VIG-ĐTA/BOND.TPS.2020.03</t>
  </si>
  <si>
    <t>1/VIG-TTHV/BOND.TPS.2020.05</t>
  </si>
  <si>
    <t>TRẦN THỊ HỒNG VÂN</t>
  </si>
  <si>
    <t>2/VIG-HTAT/BOND.TPS.2020.01</t>
  </si>
  <si>
    <t>HOÀNG THỊ AN THƯƠNG</t>
  </si>
  <si>
    <t>3/VIG-TBN/BOND.TPS.2020.04</t>
  </si>
  <si>
    <t>THÁI BÍCH NGUYỆT</t>
  </si>
  <si>
    <t>4/VIG-NCT/BOND.TPS.2020.05</t>
  </si>
  <si>
    <t>NGUYỄN CHIẾN THẮNG</t>
  </si>
  <si>
    <t>5/VIG-ĐTN/BOND.TPS.2020.02</t>
  </si>
  <si>
    <t>ĐOÀN THỊ NGÀ</t>
  </si>
  <si>
    <t>6/VIG-TTN/BOND.TPS.2020.04</t>
  </si>
  <si>
    <t>TRẦN TỐ NGA</t>
  </si>
  <si>
    <t>1/VIG-VTLT/BOND.TPS.2020.05</t>
  </si>
  <si>
    <t>VƯƠNG THỊ LỆ THU</t>
  </si>
  <si>
    <t>2/VIG-NTPN/BOND.TPS.2020.05</t>
  </si>
  <si>
    <t>NGUYỄN THỊ PHƯƠNG NHUNG</t>
  </si>
  <si>
    <t>3/VIG-ĐTHG/BOND.TPS.2020.01</t>
  </si>
  <si>
    <t>4/VIG-PTL/BOND.TPS.2020.05</t>
  </si>
  <si>
    <t>PHẠM THỊ LÝ</t>
  </si>
  <si>
    <t>5/VIG-TTT/BOND.TPS.2020.05</t>
  </si>
  <si>
    <t>TRẦN THỊ THÚY</t>
  </si>
  <si>
    <t>6/VIG-PTTN/BOND.TPS.2020.05</t>
  </si>
  <si>
    <t>PHẠM THỊ THÚY NGA</t>
  </si>
  <si>
    <t>7/VIG-PTTH/BOND.TPS.2020.05</t>
  </si>
  <si>
    <t>PHẠM THỊ THU HÀ</t>
  </si>
  <si>
    <t>8/VIG-ĐTTH/BOND.TPS.2020.05</t>
  </si>
  <si>
    <t>ĐỖ THỊ THANH HƯỜNG</t>
  </si>
  <si>
    <t>9/VIG-ĐTB/BOND.TPS.2020.05</t>
  </si>
  <si>
    <t>10/VIG-NLT/BOND.TPS.2020.05</t>
  </si>
  <si>
    <t>NGUYỄN LÂM TÙNG</t>
  </si>
  <si>
    <t>11/VIG-DML/BOND.TPS.2020.05</t>
  </si>
  <si>
    <t>DƯƠNG MAI LAN</t>
  </si>
  <si>
    <t>12/VIG-BTH/BOND.TPS.2020.05</t>
  </si>
  <si>
    <t>BÙI TÁ HIẾU</t>
  </si>
  <si>
    <t>1/VIG-BTH/BOND.TPS.2020.05</t>
  </si>
  <si>
    <t>BÙI THANH HUYỀN</t>
  </si>
  <si>
    <t>2/VIG-TTT/BOND.TPS.2020.05</t>
  </si>
  <si>
    <t>3/VIG-TTTL/BOND.TPS.2020.05</t>
  </si>
  <si>
    <t>TRẦN THỊ THÙY LINH</t>
  </si>
  <si>
    <t>4/VIG-MTMH/BOND.TPS.2020.05</t>
  </si>
  <si>
    <t>MAI THỊ MỸ HẠNH</t>
  </si>
  <si>
    <t>5/VIG-DTL/BOND.TPS.2020.05</t>
  </si>
  <si>
    <t>DƯƠNG THỊ LÝ</t>
  </si>
  <si>
    <t>1/VIG-MTH/BOND.TPS.2020.05</t>
  </si>
  <si>
    <t>MAI THU HIỀN</t>
  </si>
  <si>
    <t>6/VIG-VTG/BOND.TPS.2020.01</t>
  </si>
  <si>
    <t>VŨ THỊ GIANG</t>
  </si>
  <si>
    <t>2/VIG-NLC/BOND.TPS.2020.05</t>
  </si>
  <si>
    <t>NGUYỄN LINH CHI</t>
  </si>
  <si>
    <t>KH KÝ TRƯỚC -&gt; CHUYỂN VIG 04/06</t>
  </si>
  <si>
    <t>3/VIG-NLC/BOND.TPS.2020.05</t>
  </si>
  <si>
    <t>4/VIG-NTTH/BOND.TPS.2020.04</t>
  </si>
  <si>
    <t>NGUYỄN THỊ THANH HƯƠNG</t>
  </si>
  <si>
    <t>5/VIG-ĐHH/BOND.TPS.2020.05</t>
  </si>
  <si>
    <t>ĐÀO HỒNG HẠNH</t>
  </si>
  <si>
    <t>6/VIG-BTMT/BOND.TPS.2020.04</t>
  </si>
  <si>
    <t>BÙI THỊ MINH THẢO</t>
  </si>
  <si>
    <t>KH KÝ TRƯỚC -&gt; CHUYỂN VIG 09/06</t>
  </si>
  <si>
    <t>7/VIG-TTKL/BOND.TPS.2020.01</t>
  </si>
  <si>
    <t>TRỊNH THỊ KIM LY</t>
  </si>
  <si>
    <t>8/VIG-TTKL/BOND.TPS.2020.05</t>
  </si>
  <si>
    <t>9/VIG-TTKL/BOND.TPS.2020.04</t>
  </si>
  <si>
    <t>1/VIG-NTHU/BOND.TPS.2020.01</t>
  </si>
  <si>
    <t>NGUYỄN THỊ HƯNG UYÊN</t>
  </si>
  <si>
    <t>2/VIG-DVH/BOND.TPS.2020.01</t>
  </si>
  <si>
    <t>DƯƠNG VIỆT HOA</t>
  </si>
  <si>
    <t>13/VIG-ĐTB/BOND.TPS.2020.04</t>
  </si>
  <si>
    <t>14/VIG-NTH/BOND.TPS.2020.04</t>
  </si>
  <si>
    <t>1/VIG-NTB/BOND.TPS.2020.03</t>
  </si>
  <si>
    <t>2/VIG-NTH/BOND.TPS.2020.04</t>
  </si>
  <si>
    <t>NGUYỄN THU HƯƠNG</t>
  </si>
  <si>
    <t>3/VIG-NTNM/BOND.TPS.2020.01</t>
  </si>
  <si>
    <t>NGÔ THỊ NGỌC MAI</t>
  </si>
  <si>
    <t>4/VIG-DVH/BOND.TPS.2020.05</t>
  </si>
  <si>
    <t>1/VIG-LTTL/BOND.TPS.2020.01</t>
  </si>
  <si>
    <t>LÊ THỊ THU LAN</t>
  </si>
  <si>
    <t>2/VIG-LTTL/BOND.TPS.2020.04</t>
  </si>
  <si>
    <t>3/VIG-LTTL/BOND.TPS.2020.04</t>
  </si>
  <si>
    <t>4/VIG-LTTL/BOND.TPS.2020.05</t>
  </si>
  <si>
    <t>1/VIG-TTT/BOND.TPS.2020.05</t>
  </si>
  <si>
    <t>TRẦN THỊ TƯƠI</t>
  </si>
  <si>
    <t>1/VIG-PTT/BOND.TPS.2020.05</t>
  </si>
  <si>
    <t>PHẠM THỊ THÀNH</t>
  </si>
  <si>
    <t>1/VIG-VVH/BOND.TPS.2020.05</t>
  </si>
  <si>
    <t>VŨ VĂN HUY</t>
  </si>
  <si>
    <t>KHÁCH HÀNG BÁN</t>
  </si>
  <si>
    <t>CHUYỂN QUYỀN THỤ HƯỞNG LÃI NGÀY 10/05/2021</t>
  </si>
  <si>
    <t>CHUYỂN QUYỀN THỤ HƯỞNG LÃI NGÀY 13/05/2021 CHO BCGL</t>
  </si>
  <si>
    <t>CHUYỂN QUYỀN THỤ HƯỞNG LÃI NGÀY 20/05/2021 CHO BCGL</t>
  </si>
  <si>
    <t>CHUYỂN QUYỀN THỤ HƯỞNG LÃI NGÀY 31/05/2021 CHO BCGL</t>
  </si>
  <si>
    <t xml:space="preserve">GIÁ TRỊ </t>
  </si>
  <si>
    <t>1/LTKH-VIG/BOND.TPS.2020.01</t>
  </si>
  <si>
    <t>LÊ THỊ KIM HOA</t>
  </si>
  <si>
    <t>CHUYỂN VIG 07/05</t>
  </si>
  <si>
    <t>2/LTBP-VIG/BOND.TPS.2020.01</t>
  </si>
  <si>
    <t>LÊ THỊ BÍCH PHƯỢNG</t>
  </si>
  <si>
    <t>CHUYỂN VIG 05/05</t>
  </si>
  <si>
    <t>2/LQV-VIG/BOND.TPS.2020.01</t>
  </si>
  <si>
    <t>LÊ QUANG VIỆT</t>
  </si>
  <si>
    <t>CHUYỂN VIG 13/05</t>
  </si>
  <si>
    <t>1.E/DNH-VIG/BOND.TPS.2020.01</t>
  </si>
  <si>
    <t>DƯƠNG NHỊ HƯỜNG</t>
  </si>
  <si>
    <t>2.E/PNH-VIG/BOND.TPS.2020.01</t>
  </si>
  <si>
    <t>PHẠM NGỌC HÀ</t>
  </si>
  <si>
    <t>3.E/LQV-VIG/BOND.TPS.2020.01</t>
  </si>
  <si>
    <t>4.E/TVT-VIG/BOND.TPS.2020.01</t>
  </si>
  <si>
    <t>TÔ VĂN TRƯỜNG</t>
  </si>
  <si>
    <t>5.E/TVT-VIG/BOND.TPS.2020.01</t>
  </si>
  <si>
    <t>6.E/TVT-VIG/BOND.TPS.2020.02</t>
  </si>
  <si>
    <t>7.E/NHN-VIG/BOND.TPS.2020.01</t>
  </si>
  <si>
    <t>NGUYỄN HOÀI NAM</t>
  </si>
  <si>
    <t>8.E/LTMN-VIG/BOND.TPS.2020.01</t>
  </si>
  <si>
    <t>LÝ THỊ MINH NGUYỆT</t>
  </si>
  <si>
    <t>9.E/TTB-VIG/BOND.TPS.2020.02</t>
  </si>
  <si>
    <t>TRẦN THỊ BÌNH</t>
  </si>
  <si>
    <t>10.E/TTB-VIG/BOND.TPS.2020.02</t>
  </si>
  <si>
    <t>11.E/TTB-VIG/BOND.TPS.2020.02</t>
  </si>
  <si>
    <t>1.E/PÝN-VIG/BOND.TPS.2020.03</t>
  </si>
  <si>
    <t>PHẠM Ý NHI</t>
  </si>
  <si>
    <t>1.E/TTTH-VIG/BOND.TPS.2020.01</t>
  </si>
  <si>
    <t>TRẦN THỊ THU HƯƠNG</t>
  </si>
  <si>
    <t>KH CHƯA BỔ SUNG</t>
  </si>
  <si>
    <t>2.E/ĐHH-VIG/BOND.TPS.2020.03</t>
  </si>
  <si>
    <t>3.E/ĐHH-VIG/BOND.TPS.2020.03</t>
  </si>
  <si>
    <t>1.E/ĐTHY-VIG/BOND.TPS.2020.01</t>
  </si>
  <si>
    <t>ĐOÀN THỊ HẢI YẾN</t>
  </si>
  <si>
    <t>3.E/NTK-VIG/BOND.TPS.2020.01</t>
  </si>
  <si>
    <t>NGUYỄN THỊ KHÁNH</t>
  </si>
  <si>
    <t>CHUYỂN VIG 20/05</t>
  </si>
  <si>
    <t>4.E/PTT-VIG/BOND.TPS.2020.01</t>
  </si>
  <si>
    <t>PHẠM THỊ THANH</t>
  </si>
  <si>
    <t>5.E/NTTM-VIG/BOND.TPS.2020.01</t>
  </si>
  <si>
    <t>NGUYỄN THỊ THÚY MAI</t>
  </si>
  <si>
    <t>6.E/NTH-VIG/BOND.TPS.2020.01</t>
  </si>
  <si>
    <t>NGUYỄN THU HUYỀN</t>
  </si>
  <si>
    <t>7.E/PTTM-VIG/BOND.TPS.2020.01</t>
  </si>
  <si>
    <t>1.E/NTTO-VIG/BOND.TPS.2020.02</t>
  </si>
  <si>
    <t>NGUYỄN THỊ TÚ OANH</t>
  </si>
  <si>
    <t>2.E/PTTM-VIG/BOND.TPS.2020.02</t>
  </si>
  <si>
    <t>3.E/ĐTHH-VIG/BOND.TPS.2020.02</t>
  </si>
  <si>
    <t>ĐINH THỊ HỒNG HẠNH</t>
  </si>
  <si>
    <t>4.E/HQV-VIG/BOND.TPS.2020.02</t>
  </si>
  <si>
    <t>HÀ QUỐC VIỆT</t>
  </si>
  <si>
    <t>CHUYỂN VIG 27/05</t>
  </si>
  <si>
    <t>1.E/HHY-VIG/BOND.TPS.2020.03</t>
  </si>
  <si>
    <t>HOÀNG HẢI YẾN</t>
  </si>
  <si>
    <t>1.E/HNT-VIG/BOND.TPS.2020.05</t>
  </si>
  <si>
    <t>HUỲNH NGỌC TRÂM</t>
  </si>
  <si>
    <t>2.E/VTHH-VIG/BOND.TPS.2020.03</t>
  </si>
  <si>
    <t>VŨ THỊ HỒNG HÀ</t>
  </si>
  <si>
    <t>3.E/NTND-VIG/BOND.TPS.2020.03</t>
  </si>
  <si>
    <t>NGUYỄN THỊ NGỌC DIỆP</t>
  </si>
  <si>
    <t>1.E/NNM-VIG/BOND.TPS.2020.02</t>
  </si>
  <si>
    <t>NGÔ NGỌC MỸ</t>
  </si>
  <si>
    <t>1.E/TKV-VIG/BOND.TPS.2020.04</t>
  </si>
  <si>
    <t>TRẦN KHÁNH VÂN</t>
  </si>
  <si>
    <t>2.E/TKV-VIG/BOND.TPS.2020.03</t>
  </si>
  <si>
    <t>3.E/NNT-VIG/BOND.TPS.2020.02</t>
  </si>
  <si>
    <t>NGUYỄN NGỌC THƯ</t>
  </si>
  <si>
    <t>4.E/NQH-VIG/BOND.TPS.2020.04</t>
  </si>
  <si>
    <t>NGUYỄN QUỲNH HƯƠNG</t>
  </si>
  <si>
    <t>5.E/NTPL-VIG/BOND.TPS.2020.04</t>
  </si>
  <si>
    <t>NGUYỄN THỊ PHƯƠNG LINH</t>
  </si>
  <si>
    <t>1.E/VND-VIG/BOND.TPS.2020.03</t>
  </si>
  <si>
    <t>VŨ NGỌC DIỆP</t>
  </si>
  <si>
    <t>1.E/NTH-VIG/BOND.TPS.2020.05</t>
  </si>
  <si>
    <t>NGUYỄN THỊ HÒA</t>
  </si>
  <si>
    <t>1.E/PNT-VIG/BOND.TPS.2020.04</t>
  </si>
  <si>
    <t>PHẠM NGỌC THẮNG</t>
  </si>
  <si>
    <t>2.E/NTHT-VIG/BOND.TPS.2020.05</t>
  </si>
  <si>
    <t>3.E/NXN-VIG/BOND.TPS.2020.05</t>
  </si>
  <si>
    <t>NGUYỄN XUÂN NGA</t>
  </si>
  <si>
    <t>4.E/NNP-VIG/BOND.TPS.2020.05</t>
  </si>
  <si>
    <t>NGÔ NAM PHƯƠNG</t>
  </si>
  <si>
    <t>1.E/NVT-VIG/BOND.TPS.2020.04</t>
  </si>
  <si>
    <t>NGUYỄN VIỆT THU</t>
  </si>
  <si>
    <t>2.E/NTTL-VIG/BOND.TPS.2020.04</t>
  </si>
  <si>
    <t>NGUYỄN THỊ THÙY LINH</t>
  </si>
  <si>
    <t>3.E/KLH-VIG/BOND.TPS.2020.05</t>
  </si>
  <si>
    <t>KHƯƠNG LÊ HOÀNG</t>
  </si>
  <si>
    <t>4.E/TBT-VIG/BOND.TPS.2020.05</t>
  </si>
  <si>
    <t>TÔ BÁ TRƯỢNG</t>
  </si>
  <si>
    <t>5.E/TQH-VIG/BOND.TPS.2020.05</t>
  </si>
  <si>
    <t>TRẦN QUANG HUY</t>
  </si>
  <si>
    <t>6.E/LTMA-VIG/BOND.TPS.2020.01</t>
  </si>
  <si>
    <t>LÊ THỊ MAI ANH</t>
  </si>
  <si>
    <t>7.E/NNT-VIG/BOND.TPS.2020.02</t>
  </si>
  <si>
    <t>8.E/NNT-VIG/BOND.TPS.2020.04</t>
  </si>
  <si>
    <t>9.E/TTTX-VIG/BOND.TPS.2020.05</t>
  </si>
  <si>
    <t>TRƯƠNG THỊ THANH XUÂN</t>
  </si>
  <si>
    <t>10.E/VTT-VIG/BOND.TPS.2020.04</t>
  </si>
  <si>
    <t>VŨ TIẾN THẮNG</t>
  </si>
  <si>
    <t>11.E/NTTO-VIG/BOND.TPS.2020.04</t>
  </si>
  <si>
    <t>12.E/ĐTND-VIG/BOND.TPS.2020.05</t>
  </si>
  <si>
    <t>ĐỖ THỊ NGỌC DUNG</t>
  </si>
  <si>
    <t>13.E/NMC-VIG/BOND.TPS.2020.05</t>
  </si>
  <si>
    <t>NGUYỄN MẠNH CƯỜNG</t>
  </si>
  <si>
    <t>14.E/HTTH-VIG/BOND.TPS.2020.05</t>
  </si>
  <si>
    <t>HỒ THỊ THU HƯƠNG</t>
  </si>
  <si>
    <t>15.E/NBV-VIG/BOND.TPS.2020.05</t>
  </si>
  <si>
    <t>NGUYỄN BÍCH VÂN</t>
  </si>
  <si>
    <t>1.E/NTHT-VIG/BOND.TPS.2020.05</t>
  </si>
  <si>
    <t>1.E/NAT-VIG/BOND.TPS.2020.05</t>
  </si>
  <si>
    <t>2.E/NTQT-VIG/BOND.TPS.2020.05</t>
  </si>
  <si>
    <t>NGUYỄN THỊ QUỲNH TRANG</t>
  </si>
  <si>
    <t>3.E/LVH-VIG/BOND.TPS.2020.01</t>
  </si>
  <si>
    <t>LƯƠNG VĂN HOAN</t>
  </si>
  <si>
    <t>4.E/NVP-VIG/BOND.TPS.2020.05</t>
  </si>
  <si>
    <t>NGÔ VĨNH PHONG</t>
  </si>
  <si>
    <t>1.E/MXC-VIG/BOND.TPS.2020.05</t>
  </si>
  <si>
    <t>MAI XUÂN CƯỜNG</t>
  </si>
  <si>
    <t>1.E/NVP-VIG/BOND.TPS.2020.04</t>
  </si>
  <si>
    <t>1.E/NNM-VIG/BOND.TPS.2020.01</t>
  </si>
  <si>
    <t>1.E/PTL-VIG/BOND.TPS.2020.05</t>
  </si>
  <si>
    <t>PHAN THIÊN LÝ</t>
  </si>
  <si>
    <t xml:space="preserve">NGHIÊM VĂN BANG </t>
  </si>
  <si>
    <t xml:space="preserve">NGUYỄN THỊ THU THỦY </t>
  </si>
  <si>
    <t xml:space="preserve">NGÔ HƯƠNG QUỲNH </t>
  </si>
  <si>
    <t xml:space="preserve">NGUYỄN THỊ HẢI </t>
  </si>
  <si>
    <t xml:space="preserve">TRẦN THỊ THÚY HẰNG </t>
  </si>
  <si>
    <t xml:space="preserve">ĐỖ THỊ HÀ GIANG </t>
  </si>
  <si>
    <t>1.E/NTTH-VIG/BOND.TPS.2021.01</t>
  </si>
  <si>
    <t>TPS.2021.01</t>
  </si>
  <si>
    <t>2.E/HTTH-VIG/BOND.TPS.2020.01</t>
  </si>
  <si>
    <t>HỒ THỊ THANH HƯƠNG</t>
  </si>
  <si>
    <t>3.E/VTTM-VIG/BOND.TPS.2021.01</t>
  </si>
  <si>
    <t>VŨ THỊ TUYẾT MAI</t>
  </si>
  <si>
    <t>4.E/NTS-VIG/BOND.TPS.2021.01</t>
  </si>
  <si>
    <t>NGUYỄN TRƯỜNG SƠN</t>
  </si>
  <si>
    <t>5.E/NTK-VIG/BOND.TPS.2021.01</t>
  </si>
  <si>
    <t>NGUYỄN THỊ KIỀU</t>
  </si>
  <si>
    <t>1.E/LTT-VIG/BOND.TPS.2021.01</t>
  </si>
  <si>
    <t>LÊ THỊ THẾ</t>
  </si>
  <si>
    <t>2.E/LNY-VIG/BOND.TPS.2021.01</t>
  </si>
  <si>
    <t>LƯU NGỌC YẾN</t>
  </si>
  <si>
    <t>3.E/HVT-VIG/BOND.TPS.2021.01</t>
  </si>
  <si>
    <t>HOÀNG VĂN TOÀN</t>
  </si>
  <si>
    <t>5.E/NTLT-VIG/BOND.TPS.2021.01</t>
  </si>
  <si>
    <t>NGUYỄN THỊ LAN TRANG</t>
  </si>
  <si>
    <t>6.E/ĐBT-VIG/BOND.TPS.2021.01</t>
  </si>
  <si>
    <t>ĐOÀN BÍCH THẢO</t>
  </si>
  <si>
    <t>7.E/LTTH-VIG/BOND.TPS.2021.01</t>
  </si>
  <si>
    <t>LÊ THỊ THANH HIỀN</t>
  </si>
  <si>
    <t>8.E/NTHT-VIG/BOND.TPS.2021.01</t>
  </si>
  <si>
    <t>NGUYỄN THỊ HỒNG THẮM</t>
  </si>
  <si>
    <t>9.E/NTN-VIG/BOND.TPS.2021.01</t>
  </si>
  <si>
    <t>NGUYỄN THỐNG NHẤT</t>
  </si>
  <si>
    <t>9.E/NTPN-VIG/BOND.TPS.2021.01</t>
  </si>
  <si>
    <t>NGUYỄN THỊ PHƯƠNG NGA</t>
  </si>
  <si>
    <t>10.E/ĐTU-VIG/BOND.TPS.2021.01</t>
  </si>
  <si>
    <t>ĐÀO TỐ UYÊN</t>
  </si>
  <si>
    <t>11.E/TTA-VIG/BOND.TPS.2021.01</t>
  </si>
  <si>
    <t>TRẦN TUẤN ANH</t>
  </si>
  <si>
    <t>1.E/ĐTLA-VIG/BOND.TPS.2021.01</t>
  </si>
  <si>
    <t>ĐÀO THỊ LAN ANH</t>
  </si>
  <si>
    <t>2.E/PMQ-VIG/BOND.TPS.2021.01</t>
  </si>
  <si>
    <t>PHẠM MINH QUÂN</t>
  </si>
  <si>
    <t>3.E/NTN-VIG/BOND.TPS.2021.01</t>
  </si>
  <si>
    <t>4.E/ĐTMH-VIG/BOND.TPS.2021.01</t>
  </si>
  <si>
    <t>ĐỖ THỊ MINH HẠNH</t>
  </si>
  <si>
    <t>5.E/PTH-VIG/BOND.TPS.2021.01</t>
  </si>
  <si>
    <t>PHẠM THỊ HỒNG</t>
  </si>
  <si>
    <t>6.E/NNL-VIG/BOND.TPS.2020.01</t>
  </si>
  <si>
    <t>NGUYỄN NGỌC LAN</t>
  </si>
  <si>
    <t>7.E/NTT-VIG/BOND.TPS.2021.01</t>
  </si>
  <si>
    <t>NGUYỄN THỊ THU</t>
  </si>
  <si>
    <t>8.E/ĐXH-VIG/BOND.TPS.2021.01</t>
  </si>
  <si>
    <t>ĐẶNG XUÂN HOÀNG</t>
  </si>
  <si>
    <t>9.E/ĐTLA-VIG/BOND.TPS.2021.01</t>
  </si>
  <si>
    <t>ĐINH THỊ LAN ANH</t>
  </si>
  <si>
    <t>10.E/VĐT-VIG/BOND.TPS.2021.01</t>
  </si>
  <si>
    <t>VŨ ĐỨC THỌ</t>
  </si>
  <si>
    <t>11.E/NHH-VIG/BOND.TPS.2021.01</t>
  </si>
  <si>
    <t>NGUYỄN HUY HOÀNG</t>
  </si>
  <si>
    <t>1.E/NTTT-VIG/BOND.TPS.2021.01</t>
  </si>
  <si>
    <t>NGÔ THỊ THU TRANG</t>
  </si>
  <si>
    <t>1.E/NTHM-VIG/BOND.TPS.2021.01</t>
  </si>
  <si>
    <t>NGUYỄN THỊ HOA MAI</t>
  </si>
  <si>
    <t>2.E/NHN-VIG/BOND.TPS.2021.01</t>
  </si>
  <si>
    <t>NGÔ HỮU NHƠN</t>
  </si>
  <si>
    <t>3.E/PTMA-VIG/BOND.TPS.2021.01</t>
  </si>
  <si>
    <t>PHẠM THỊ MAI ANH</t>
  </si>
  <si>
    <t>2.E/DTTB-VIG/BOND.TPS.2021.01</t>
  </si>
  <si>
    <t>DƯƠNG THỊ THANH BÌNH</t>
  </si>
  <si>
    <t>1.E/TTN-VIG/BOND.TPS.2021.01</t>
  </si>
  <si>
    <t>TRẦN THỊ NHUNG</t>
  </si>
  <si>
    <t>3.E/NTKO-VIG/BOND.TPS.2021.01</t>
  </si>
  <si>
    <t>NGUYỄN THỊ KIM OANH</t>
  </si>
  <si>
    <t>3.E/NTTL-VIG/BOND.TPS.2021.01</t>
  </si>
  <si>
    <t>NGUYỄN THỊ TUYẾT LAN</t>
  </si>
  <si>
    <t>4.E/NVH-VIG/BOND.TPS.2021.01</t>
  </si>
  <si>
    <t>NGUYỄN VĂN HẢI</t>
  </si>
  <si>
    <t>5.E/TTTH-VIG/BOND.TPS.2021.01</t>
  </si>
  <si>
    <t>6.E/NTH-VIG/BOND.TPS.2021.01</t>
  </si>
  <si>
    <t>NGUYỄN THÚY HUYỀN</t>
  </si>
  <si>
    <t>7.E/HTT-VIG/BOND.TPS.2021.01</t>
  </si>
  <si>
    <t>HÀ THỊ THU</t>
  </si>
  <si>
    <t>8.E/NTT-VIG/BOND.TPS.2021.01</t>
  </si>
  <si>
    <t>NGUYỄN TƯ THÂN</t>
  </si>
  <si>
    <t>9.E/NTO-VIG/BOND.TPS.2021.01</t>
  </si>
  <si>
    <t>NGUYỄN THỊ OÁNH</t>
  </si>
  <si>
    <t>10.E/LTT-VIG/BOND.TPS.2021.01</t>
  </si>
  <si>
    <t>LƯU TÚ TRANG</t>
  </si>
  <si>
    <t>11.E/TLH-VIG/BOND.TPS.2020.01</t>
  </si>
  <si>
    <t>TÔ LINH HƯƠNG</t>
  </si>
  <si>
    <t>TPS.BOND.TPS.2021.01.3M.000007610</t>
  </si>
  <si>
    <t xml:space="preserve"> PHAN THỊ TUYẾT MAI</t>
  </si>
  <si>
    <t>TPS.BOND.TPS.2021.01.3M.000007608</t>
  </si>
  <si>
    <t>ĐỖ NHẬT BẰNG</t>
  </si>
  <si>
    <t>1.E/NTT-VIG/BOND.TPS.2021.01</t>
  </si>
  <si>
    <t>NGUYỄN THU THÀNH</t>
  </si>
  <si>
    <t>2.E/BTO-VIG/BOND.TPS.2021.01</t>
  </si>
  <si>
    <t>BÙI TÚ OANH</t>
  </si>
  <si>
    <t>3.E/PTH-VIG/BOND.TPS.2021.01</t>
  </si>
  <si>
    <t>PHẠM THỊ HÒA</t>
  </si>
  <si>
    <t>4.E/ĐTD-VIG/BOND.TPS.2021.01</t>
  </si>
  <si>
    <t>ĐẶNG THỊ DUNG</t>
  </si>
  <si>
    <t>5.E/PHA-VIG/BOND.TPS.2021.01</t>
  </si>
  <si>
    <t>PHẠM HOÀNG ANH</t>
  </si>
  <si>
    <t>6.E/PHA-VIG/BOND.TPS.2021.01</t>
  </si>
  <si>
    <t>7.E/TTL-VIG/BOND.TPS.2021.01</t>
  </si>
  <si>
    <t>TRẦN THỊ LỐI</t>
  </si>
  <si>
    <t>8.E/NAT-VIG/BOND.TPS.2021.01</t>
  </si>
  <si>
    <t>9.E/NTLA-VIG/BOND.TPS.2021.01</t>
  </si>
  <si>
    <t>NGUYỄN THỊ LAN ANH</t>
  </si>
  <si>
    <t>10.E/VVP-VIG/BOND.TPS.2021.01</t>
  </si>
  <si>
    <t>VŨ VĂN PHÚ</t>
  </si>
  <si>
    <t>11.E/LMT-VIG/BOND.TPS.2021.01</t>
  </si>
  <si>
    <t>LÊ MINH THOA</t>
  </si>
  <si>
    <t>12.E/LDT-VIG/BOND.TPS.2020.01</t>
  </si>
  <si>
    <t>LƯƠNG DUY THỊNH</t>
  </si>
  <si>
    <t>TPS.BOND.TPS.2021.01.3M.000007798</t>
  </si>
  <si>
    <t>PHAN THỊ THU HOÀI</t>
  </si>
  <si>
    <t>TPS.BOND.TPS.2021.01.3M.000007801</t>
  </si>
  <si>
    <t>1.E/TTT-VIG/BOND.TPS.2020.01</t>
  </si>
  <si>
    <t>TRƯƠNG THANH THỦY</t>
  </si>
  <si>
    <t>1.E/HHT-VIG/BOND.TPS.2021.01</t>
  </si>
  <si>
    <t>HOÀNG HUYỀN TRANG</t>
  </si>
  <si>
    <t>1.E/NQT-VIG/BOND.TPS.2021.01</t>
  </si>
  <si>
    <t>NGUYỄN QUANG TRUNG</t>
  </si>
  <si>
    <t>2.E/NTHC-VIG/BOND.TPS.2021.01</t>
  </si>
  <si>
    <t>NGUYỄN THỊ HUYỀN CHI</t>
  </si>
  <si>
    <t>3.E/NTN-VIG/BOND.TPS.2020.01</t>
  </si>
  <si>
    <t>4.E/PHT-VIG/BOND.TPS.2021.01</t>
  </si>
  <si>
    <t>PHẠM HỒNG THÚY</t>
  </si>
  <si>
    <t>7.E/PHA-VIG/BOND.TPS.2021.01</t>
  </si>
  <si>
    <t>8.E/ĐCT-VIG/BOND.TPS.2021.01</t>
  </si>
  <si>
    <t>ĐÀO CÔNG TUÂN</t>
  </si>
  <si>
    <t>9.E/TCK-VIG/BOND.TPS.2021.01</t>
  </si>
  <si>
    <t>TRƯƠNG CÔNG KHÁNH</t>
  </si>
  <si>
    <t>10.E/NTBĐ-VIG/BOND.TPS.2020.01</t>
  </si>
  <si>
    <t>NGÔ THỊ BÍCH ĐÀO</t>
  </si>
  <si>
    <t>11.E/NTBĐ-VIG/BOND.TPS.2020.02</t>
  </si>
  <si>
    <t>TPS.BOND.TPS.2021.01.3M.000007803</t>
  </si>
  <si>
    <t>1/VIG-NTQ/BOND.TPS.2021.01</t>
  </si>
  <si>
    <t>NGHIÊM THỊ QUYÊN</t>
  </si>
  <si>
    <t>KO</t>
  </si>
  <si>
    <t>TPS-VIG KÝ TRƯỚC</t>
  </si>
  <si>
    <t>1/VIG-ĐTB/BOND.TPS.2020.01</t>
  </si>
  <si>
    <t>1/VIG-NLT/BOND.TPS.2021.01</t>
  </si>
  <si>
    <t>2/VIG-NTTL/BOND.TPS.2021.01</t>
  </si>
  <si>
    <t>3/VIG-LHG/BOND.TPS.2021.01</t>
  </si>
  <si>
    <t>LÊ HỒNG GIANG</t>
  </si>
  <si>
    <t>4/VIG-NTH/BOND.TPS.2021.01</t>
  </si>
  <si>
    <t>NGUYỄN THU HÀ</t>
  </si>
  <si>
    <t>1/VIG-HXT/BOND.TPS.2021.01</t>
  </si>
  <si>
    <t>2/VIG-NHL/BOND.TPS.2021.01</t>
  </si>
  <si>
    <t>NGUYỄN HOÀNG LY</t>
  </si>
  <si>
    <t>3/VIG-NTH/BOND.TPS.2021.01</t>
  </si>
  <si>
    <t>4/VIG-TTTĐ/BOND.TPS.2021.01</t>
  </si>
  <si>
    <t>TRẦN THỊ THỦY ĐIỆP</t>
  </si>
  <si>
    <t>5/VIG-NHT/BOND.TPS.2021.01</t>
  </si>
  <si>
    <t>NGUYỄN HỮU TẤT</t>
  </si>
  <si>
    <t>6/VIG-LTH/BOND.TPS.2021.01</t>
  </si>
  <si>
    <t>LƯU TRÍ HÓA</t>
  </si>
  <si>
    <t>7/VIG-NTGH/BOND.TPS.2021.01</t>
  </si>
  <si>
    <t>NGUYỄN THỊ GIÁNG HƯƠNG</t>
  </si>
  <si>
    <t>1/VIG-NTHT/BOND.TPS.2021.01</t>
  </si>
  <si>
    <t>NGUYỄN THỊ THU LIÊN</t>
  </si>
  <si>
    <t>3/VIG-BTH/BOND.TPS.2021.01</t>
  </si>
  <si>
    <t>BÙI THỊ HƯƠNG</t>
  </si>
  <si>
    <t>4/VIG-NHM/BOND.TPS.2021.01</t>
  </si>
  <si>
    <t>NGUYỄN HOÀNG MY</t>
  </si>
  <si>
    <t>5/VIG-NDH/BOND.TPS.2021.01</t>
  </si>
  <si>
    <t xml:space="preserve">NGUYỄN DIỆU HƯƠNG  </t>
  </si>
  <si>
    <t>6/VIG-HTML/BOND.TPS.2021.01</t>
  </si>
  <si>
    <t>HUỲNH THỊ MỸ LỆ</t>
  </si>
  <si>
    <t>7/VIG-HTHG/BOND.TPS.2021.01</t>
  </si>
  <si>
    <t>HUỲNH THỊ HƯƠNG GIANG</t>
  </si>
  <si>
    <t>8/VIG-LVK/BOND.TPS.2021.01</t>
  </si>
  <si>
    <t>LÊ VĂN KHÔI</t>
  </si>
  <si>
    <t>9/VIG-LVK/BOND.TPS.2021.01</t>
  </si>
  <si>
    <t>10/VIG-LVK/BOND.TPS.2020.01</t>
  </si>
  <si>
    <t>NGUYỄN THÚY NGA</t>
  </si>
  <si>
    <t>2/VIG-NTH/BOND.TPS.2021.01</t>
  </si>
  <si>
    <t>NGÔ THANH HƯƠNG</t>
  </si>
  <si>
    <t>3/VIG-VTT/BOND.TPS.2021.01</t>
  </si>
  <si>
    <t>VŨ THỊ THẢO</t>
  </si>
  <si>
    <t>4/VIG-PTBT/BOND.TPS.2021.01</t>
  </si>
  <si>
    <t>PHẠM THỊ BÍCH THỦY</t>
  </si>
  <si>
    <t>1/VIG-LHA/BOND.TPS.2021.01</t>
  </si>
  <si>
    <t>LÝ HOÀNG ANH</t>
  </si>
  <si>
    <t>2/VIG-NQS/BOND.TPS.2021.01</t>
  </si>
  <si>
    <t>NGUYỄN QUANG SƠN </t>
  </si>
  <si>
    <t>TPS.BOND.TPS.2021.01.6M.000007693</t>
  </si>
  <si>
    <t>TPS.BOND.TPS.2021.01.3M.000007880</t>
  </si>
  <si>
    <t>03.20.E/VIG-NTB/BOND.TPS.2020.01</t>
  </si>
  <si>
    <t>ĐÀO VIỆT PHƯƠNG</t>
  </si>
  <si>
    <t>TPS.BOND.TPS.2021.01.12M.000007881</t>
  </si>
  <si>
    <t>ĐẶNG HOÀNG HẢI</t>
  </si>
  <si>
    <t>TPS.BOND.TPS.2021.01.6M.000007694</t>
  </si>
  <si>
    <t>NGUYỄN THỊ XUÂN HÒA</t>
  </si>
  <si>
    <t>TPS.BOND.TPS.2021.01.3M.000007708</t>
  </si>
  <si>
    <t>NGUYỄN THANH THÚY</t>
  </si>
  <si>
    <t>TPS.BOND.TPS.2021.01.12M.000007709</t>
  </si>
  <si>
    <t>PHẠM THỊ HẢI YẾN </t>
  </si>
  <si>
    <t>03.23.E/VIG-PTMN/BOND.TPS.2021.01</t>
  </si>
  <si>
    <t>PHẠM THỊ MINH NGỌC</t>
  </si>
  <si>
    <t>1/VIG-NQT/BOND.TPS.2020.01</t>
  </si>
  <si>
    <t>NGUYỄN QUYẾT THẮNG</t>
  </si>
  <si>
    <t>2/VIG-HTN/BOND.TPS.2020.01</t>
  </si>
  <si>
    <t>HÀ THỊ NGA</t>
  </si>
  <si>
    <t>1/VIG-NQT/BOND.TPS.2020.02</t>
  </si>
  <si>
    <t>TPS.BOND.TPS.2021.01.3M.000007883</t>
  </si>
  <si>
    <t>TPS.BOND.TPS.2021.01.12M.000007884</t>
  </si>
  <si>
    <t>TRẦN THỊ BÍCH LAN</t>
  </si>
  <si>
    <t>TPS.BOND.TPS.2021.01.12M.000007774</t>
  </si>
  <si>
    <t>PHẠM THỊ KHÁNH</t>
  </si>
  <si>
    <t>1/VIG-ĐTKA/BOND.TPS.2020.01</t>
  </si>
  <si>
    <t>ĐÀO THỊ KIM ANH</t>
  </si>
  <si>
    <t>ĐỖ QUYỀN</t>
  </si>
  <si>
    <t>TPS.BOND.TPS.2021.01.12M.000007886</t>
  </si>
  <si>
    <t>NGUYỄN THỊ THÚY</t>
  </si>
  <si>
    <t>TPS.BOND.TPS.2021.01.3M.000007887</t>
  </si>
  <si>
    <t>LÊ XUÂN HƯỞNG</t>
  </si>
  <si>
    <t>TPS.BOND.TPS.2021.01.6M.000007888</t>
  </si>
  <si>
    <t>NGUYỄN THỊ THU HUYỀN</t>
  </si>
  <si>
    <t>TPS.BOND.TPS.2021.01.12M.000007889</t>
  </si>
  <si>
    <t xml:space="preserve">TRỊNH HƯNG </t>
  </si>
  <si>
    <t>TPS.BOND.TPS.2021.01.6M.000007890</t>
  </si>
  <si>
    <t>PHẠM HOÀNG VIỆT</t>
  </si>
  <si>
    <t>TPS.BOND.TPS.2021.01.12M.000007872</t>
  </si>
  <si>
    <t>NGÔ THỊ KIM ANH</t>
  </si>
  <si>
    <t>1/VIG-HTH/BOND.TPS.2020.01</t>
  </si>
  <si>
    <t>HOÀNG THỊ HUẾ</t>
  </si>
  <si>
    <t>2/VIG-PTTM/BOND.TPS.2020.01</t>
  </si>
  <si>
    <t>TPS.BOND.TPS.2021.01.6M.000007873</t>
  </si>
  <si>
    <t>BÙI THU NGA</t>
  </si>
  <si>
    <t>Ngày</t>
  </si>
  <si>
    <t>SL mua</t>
  </si>
  <si>
    <t>Tổng giá trị</t>
  </si>
  <si>
    <t>Thuế CN</t>
  </si>
  <si>
    <t>SL bán</t>
  </si>
  <si>
    <t>Mã TP</t>
  </si>
  <si>
    <t>Hợp đồng bán</t>
  </si>
  <si>
    <t>Thông tin lô mua tương ứng</t>
  </si>
  <si>
    <t>Ngày bán</t>
  </si>
  <si>
    <t>Ngày mua</t>
  </si>
  <si>
    <t>Hợp đồng mua</t>
  </si>
  <si>
    <t>Trái tức dự thu của lô mua bán</t>
  </si>
  <si>
    <t>Ngày dự thu</t>
  </si>
  <si>
    <t>Giá trị</t>
  </si>
  <si>
    <t>Thông tin lô bán tương ứng</t>
  </si>
  <si>
    <t>Hợp đồng BCC tương ứng của lô</t>
  </si>
  <si>
    <t>Ngày TPS giải ngân</t>
  </si>
  <si>
    <t>Lãi vay dự trả</t>
  </si>
  <si>
    <t>Lời/lỗ dự tính</t>
  </si>
  <si>
    <t>Tồn</t>
  </si>
  <si>
    <t>TPS phát hành</t>
  </si>
  <si>
    <t>KH1 mua TPS</t>
  </si>
  <si>
    <t>VIG mua KH1</t>
  </si>
  <si>
    <t>VIG bán KH2</t>
  </si>
  <si>
    <t>Tổng giá trị mệnh giá</t>
  </si>
  <si>
    <t>Thuế</t>
  </si>
  <si>
    <t>mệnh giá</t>
  </si>
  <si>
    <t>Row Labels</t>
  </si>
  <si>
    <t>(blank)</t>
  </si>
  <si>
    <t>Grand Total</t>
  </si>
  <si>
    <t>26-Apr</t>
  </si>
  <si>
    <t>27-Apr</t>
  </si>
  <si>
    <t>04-May</t>
  </si>
  <si>
    <t>05-May</t>
  </si>
  <si>
    <t>07-May</t>
  </si>
  <si>
    <t>10-May</t>
  </si>
  <si>
    <t>13-May</t>
  </si>
  <si>
    <t>17-May</t>
  </si>
  <si>
    <t>20-May</t>
  </si>
  <si>
    <t>24-May</t>
  </si>
  <si>
    <t>26-May</t>
  </si>
  <si>
    <t>28-May</t>
  </si>
  <si>
    <t>31-May</t>
  </si>
  <si>
    <t>01-Jun</t>
  </si>
  <si>
    <t>02-Jun</t>
  </si>
  <si>
    <t>07-Jun</t>
  </si>
  <si>
    <t>08-Jun</t>
  </si>
  <si>
    <t>09-Jun</t>
  </si>
  <si>
    <t>18-Jun</t>
  </si>
  <si>
    <t>22-Jun</t>
  </si>
  <si>
    <t>19-Jul</t>
  </si>
  <si>
    <t>20-Jul</t>
  </si>
  <si>
    <t>22-Jul</t>
  </si>
  <si>
    <t>23-Jul</t>
  </si>
  <si>
    <t>26-Jul</t>
  </si>
  <si>
    <t>27-Jul</t>
  </si>
  <si>
    <t>28-Jul</t>
  </si>
  <si>
    <t>Sum of SỐ LƯỢNG</t>
  </si>
  <si>
    <t>Sum of TỔNG MỆNH GIÁ</t>
  </si>
  <si>
    <t>MA_TP</t>
  </si>
  <si>
    <t>NGAY_CHUYEN_TIEN</t>
  </si>
  <si>
    <t>1.E/HHY-VIG/BOND.TPS.2020.03(2)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</si>
</sst>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&quot;/&quot;mm&quot;/&quot;yyyy"/>
    <numFmt numFmtId="165" formatCode="_(* #,##0_);_(* \(#,##0\);_(* &quot;-&quot;??_);_(@_)"/>
    <numFmt numFmtId="166" formatCode="_-* #,##0_-;\-* #,##0_-;_-* &quot;-&quot;??_-;_-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"/>
      <name val="Calibri"/>
      <family val="2"/>
    </font>
    <font>
      <sz val="12"/>
      <color rgb="FFFF0000"/>
      <name val="Times New Roman"/>
      <family val="1"/>
    </font>
    <font>
      <sz val="12"/>
      <color rgb="FFC00000"/>
      <name val="Times New Roman"/>
      <family val="1"/>
    </font>
    <font>
      <sz val="12"/>
      <color rgb="FF0070C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1"/>
      <color theme="1"/>
      <name val="Arial"/>
      <family val="2"/>
    </font>
    <font>
      <b/>
      <sz val="12"/>
      <color rgb="FF0070C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Arial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C00000"/>
        <bgColor rgb="FFC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5">
    <xf numFmtId="0" fontId="0" fillId="0" borderId="0" xfId="0"/>
    <xf numFmtId="14" fontId="0" fillId="0" borderId="0" xfId="0" applyNumberFormat="1"/>
    <xf numFmtId="0" fontId="0" fillId="0" borderId="0" xfId="0" quotePrefix="1"/>
    <xf numFmtId="0" fontId="4" fillId="0" borderId="0" xfId="0" applyFont="1" applyAlignment="1">
      <alignment wrapText="1"/>
    </xf>
    <xf numFmtId="165" fontId="5" fillId="0" borderId="0" xfId="0" applyNumberFormat="1" applyFont="1"/>
    <xf numFmtId="0" fontId="6" fillId="0" borderId="0" xfId="0" applyFont="1" applyAlignment="1">
      <alignment wrapText="1"/>
    </xf>
    <xf numFmtId="0" fontId="4" fillId="0" borderId="0" xfId="0" applyFont="1"/>
    <xf numFmtId="165" fontId="4" fillId="0" borderId="0" xfId="0" applyNumberFormat="1" applyFont="1"/>
    <xf numFmtId="0" fontId="7" fillId="0" borderId="0" xfId="0" applyFont="1" applyAlignment="1">
      <alignment wrapText="1"/>
    </xf>
    <xf numFmtId="164" fontId="4" fillId="0" borderId="0" xfId="0" applyNumberFormat="1" applyFont="1"/>
    <xf numFmtId="0" fontId="8" fillId="0" borderId="0" xfId="0" applyFont="1" applyAlignment="1">
      <alignment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9" fontId="9" fillId="2" borderId="1" xfId="0" applyNumberFormat="1" applyFont="1" applyFill="1" applyBorder="1" applyAlignment="1">
      <alignment horizontal="center" vertical="center" wrapText="1"/>
    </xf>
    <xf numFmtId="165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vertical="center"/>
    </xf>
    <xf numFmtId="166" fontId="4" fillId="0" borderId="1" xfId="0" applyNumberFormat="1" applyFont="1" applyBorder="1" applyAlignment="1">
      <alignment vertical="center" wrapText="1"/>
    </xf>
    <xf numFmtId="165" fontId="4" fillId="0" borderId="1" xfId="1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166" fontId="9" fillId="0" borderId="1" xfId="0" applyNumberFormat="1" applyFont="1" applyBorder="1" applyAlignment="1">
      <alignment vertical="center" wrapText="1"/>
    </xf>
    <xf numFmtId="165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6" fontId="6" fillId="0" borderId="1" xfId="0" applyNumberFormat="1" applyFont="1" applyBorder="1" applyAlignment="1">
      <alignment vertical="center" wrapText="1"/>
    </xf>
    <xf numFmtId="164" fontId="4" fillId="4" borderId="1" xfId="0" applyNumberFormat="1" applyFont="1" applyFill="1" applyBorder="1" applyAlignment="1">
      <alignment vertical="center"/>
    </xf>
    <xf numFmtId="166" fontId="4" fillId="4" borderId="1" xfId="0" applyNumberFormat="1" applyFont="1" applyFill="1" applyBorder="1" applyAlignment="1">
      <alignment vertical="center" wrapText="1"/>
    </xf>
    <xf numFmtId="166" fontId="8" fillId="0" borderId="1" xfId="0" applyNumberFormat="1" applyFont="1" applyBorder="1" applyAlignment="1">
      <alignment vertical="center" wrapText="1"/>
    </xf>
    <xf numFmtId="9" fontId="8" fillId="0" borderId="1" xfId="0" applyNumberFormat="1" applyFont="1" applyBorder="1" applyAlignment="1">
      <alignment vertical="center" wrapText="1"/>
    </xf>
    <xf numFmtId="166" fontId="12" fillId="0" borderId="1" xfId="0" applyNumberFormat="1" applyFont="1" applyBorder="1" applyAlignment="1">
      <alignment vertical="center" wrapText="1"/>
    </xf>
    <xf numFmtId="166" fontId="4" fillId="5" borderId="1" xfId="0" applyNumberFormat="1" applyFont="1" applyFill="1" applyBorder="1" applyAlignment="1">
      <alignment vertical="center" wrapText="1"/>
    </xf>
    <xf numFmtId="164" fontId="9" fillId="0" borderId="1" xfId="0" applyNumberFormat="1" applyFont="1" applyBorder="1" applyAlignment="1">
      <alignment vertical="center"/>
    </xf>
    <xf numFmtId="166" fontId="9" fillId="6" borderId="1" xfId="0" applyNumberFormat="1" applyFont="1" applyFill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5" fillId="0" borderId="1" xfId="0" applyFont="1" applyBorder="1"/>
    <xf numFmtId="0" fontId="17" fillId="5" borderId="1" xfId="0" applyFont="1" applyFill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4" fillId="0" borderId="1" xfId="0" applyFont="1" applyBorder="1"/>
    <xf numFmtId="164" fontId="18" fillId="0" borderId="1" xfId="0" applyNumberFormat="1" applyFont="1" applyBorder="1"/>
    <xf numFmtId="14" fontId="14" fillId="0" borderId="1" xfId="0" applyNumberFormat="1" applyFont="1" applyBorder="1"/>
    <xf numFmtId="0" fontId="14" fillId="8" borderId="1" xfId="0" applyFont="1" applyFill="1" applyBorder="1"/>
    <xf numFmtId="165" fontId="14" fillId="0" borderId="1" xfId="0" applyNumberFormat="1" applyFont="1" applyBorder="1"/>
    <xf numFmtId="165" fontId="14" fillId="0" borderId="1" xfId="0" applyNumberFormat="1" applyFont="1" applyBorder="1" applyAlignment="1">
      <alignment wrapText="1"/>
    </xf>
    <xf numFmtId="3" fontId="14" fillId="0" borderId="1" xfId="0" applyNumberFormat="1" applyFont="1" applyBorder="1"/>
    <xf numFmtId="0" fontId="13" fillId="0" borderId="1" xfId="0" applyFont="1" applyBorder="1" applyAlignment="1">
      <alignment horizontal="center" vertical="center" wrapText="1"/>
    </xf>
    <xf numFmtId="164" fontId="14" fillId="0" borderId="1" xfId="0" applyNumberFormat="1" applyFont="1" applyBorder="1"/>
    <xf numFmtId="3" fontId="14" fillId="0" borderId="1" xfId="0" applyNumberFormat="1" applyFont="1" applyBorder="1" applyAlignment="1">
      <alignment horizontal="right"/>
    </xf>
    <xf numFmtId="43" fontId="14" fillId="0" borderId="1" xfId="0" applyNumberFormat="1" applyFont="1" applyBorder="1"/>
    <xf numFmtId="43" fontId="14" fillId="0" borderId="1" xfId="0" applyNumberFormat="1" applyFont="1" applyBorder="1" applyAlignment="1">
      <alignment horizontal="left"/>
    </xf>
    <xf numFmtId="165" fontId="14" fillId="0" borderId="1" xfId="0" applyNumberFormat="1" applyFont="1" applyBorder="1" applyAlignment="1">
      <alignment horizontal="right"/>
    </xf>
    <xf numFmtId="0" fontId="14" fillId="9" borderId="1" xfId="0" applyFont="1" applyFill="1" applyBorder="1" applyAlignment="1">
      <alignment horizontal="center" vertical="center" wrapText="1"/>
    </xf>
    <xf numFmtId="164" fontId="19" fillId="9" borderId="1" xfId="0" applyNumberFormat="1" applyFont="1" applyFill="1" applyBorder="1" applyAlignment="1">
      <alignment horizontal="center" vertical="center" wrapText="1"/>
    </xf>
    <xf numFmtId="164" fontId="19" fillId="8" borderId="2" xfId="0" applyNumberFormat="1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164" fontId="19" fillId="10" borderId="1" xfId="0" applyNumberFormat="1" applyFont="1" applyFill="1" applyBorder="1" applyAlignment="1">
      <alignment horizontal="center" vertical="center" wrapText="1"/>
    </xf>
    <xf numFmtId="164" fontId="19" fillId="11" borderId="1" xfId="0" applyNumberFormat="1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165" fontId="13" fillId="9" borderId="2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164" fontId="19" fillId="8" borderId="5" xfId="0" applyNumberFormat="1" applyFont="1" applyFill="1" applyBorder="1" applyAlignment="1">
      <alignment horizontal="center" vertical="center" wrapText="1"/>
    </xf>
    <xf numFmtId="0" fontId="13" fillId="8" borderId="5" xfId="0" applyFont="1" applyFill="1" applyBorder="1" applyAlignment="1">
      <alignment horizontal="center" vertical="center" wrapText="1"/>
    </xf>
    <xf numFmtId="164" fontId="18" fillId="10" borderId="1" xfId="0" applyNumberFormat="1" applyFont="1" applyFill="1" applyBorder="1" applyAlignment="1">
      <alignment horizontal="center" vertical="center"/>
    </xf>
    <xf numFmtId="164" fontId="19" fillId="11" borderId="1" xfId="0" applyNumberFormat="1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 wrapText="1"/>
    </xf>
    <xf numFmtId="165" fontId="13" fillId="9" borderId="5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64" fontId="18" fillId="0" borderId="1" xfId="0" applyNumberFormat="1" applyFont="1" applyBorder="1" applyAlignment="1">
      <alignment vertical="center"/>
    </xf>
    <xf numFmtId="165" fontId="14" fillId="0" borderId="1" xfId="0" applyNumberFormat="1" applyFont="1" applyBorder="1" applyAlignment="1">
      <alignment vertical="center"/>
    </xf>
    <xf numFmtId="0" fontId="14" fillId="8" borderId="1" xfId="0" applyFont="1" applyFill="1" applyBorder="1" applyAlignment="1">
      <alignment horizontal="center"/>
    </xf>
    <xf numFmtId="14" fontId="13" fillId="0" borderId="1" xfId="0" applyNumberFormat="1" applyFont="1" applyBorder="1" applyAlignment="1">
      <alignment vertical="center"/>
    </xf>
    <xf numFmtId="164" fontId="18" fillId="10" borderId="1" xfId="0" applyNumberFormat="1" applyFont="1" applyFill="1" applyBorder="1" applyAlignment="1">
      <alignment vertical="center"/>
    </xf>
    <xf numFmtId="164" fontId="18" fillId="11" borderId="1" xfId="0" applyNumberFormat="1" applyFont="1" applyFill="1" applyBorder="1" applyAlignment="1">
      <alignment vertical="center"/>
    </xf>
    <xf numFmtId="165" fontId="14" fillId="0" borderId="1" xfId="0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 wrapText="1"/>
    </xf>
    <xf numFmtId="3" fontId="14" fillId="0" borderId="1" xfId="0" applyNumberFormat="1" applyFont="1" applyBorder="1" applyAlignment="1">
      <alignment vertical="center"/>
    </xf>
    <xf numFmtId="3" fontId="13" fillId="0" borderId="1" xfId="0" applyNumberFormat="1" applyFont="1" applyBorder="1" applyAlignment="1">
      <alignment horizontal="right" vertical="center" wrapText="1"/>
    </xf>
    <xf numFmtId="0" fontId="14" fillId="0" borderId="2" xfId="0" applyFont="1" applyBorder="1" applyAlignment="1">
      <alignment horizontal="center" vertical="center"/>
    </xf>
    <xf numFmtId="164" fontId="18" fillId="0" borderId="2" xfId="0" applyNumberFormat="1" applyFont="1" applyBorder="1" applyAlignment="1">
      <alignment vertical="center"/>
    </xf>
    <xf numFmtId="14" fontId="13" fillId="0" borderId="2" xfId="0" applyNumberFormat="1" applyFont="1" applyBorder="1" applyAlignment="1">
      <alignment vertical="center"/>
    </xf>
    <xf numFmtId="164" fontId="18" fillId="11" borderId="2" xfId="0" applyNumberFormat="1" applyFont="1" applyFill="1" applyBorder="1" applyAlignment="1">
      <alignment vertical="center"/>
    </xf>
    <xf numFmtId="0" fontId="14" fillId="0" borderId="2" xfId="0" applyFont="1" applyBorder="1" applyAlignment="1">
      <alignment vertical="center"/>
    </xf>
    <xf numFmtId="165" fontId="14" fillId="0" borderId="2" xfId="0" applyNumberFormat="1" applyFont="1" applyBorder="1" applyAlignment="1">
      <alignment vertical="center"/>
    </xf>
    <xf numFmtId="165" fontId="14" fillId="0" borderId="2" xfId="0" applyNumberFormat="1" applyFont="1" applyBorder="1" applyAlignment="1">
      <alignment vertical="center" wrapText="1"/>
    </xf>
    <xf numFmtId="3" fontId="14" fillId="0" borderId="2" xfId="0" applyNumberFormat="1" applyFont="1" applyBorder="1" applyAlignment="1">
      <alignment vertical="center"/>
    </xf>
    <xf numFmtId="0" fontId="13" fillId="0" borderId="2" xfId="0" applyFont="1" applyBorder="1" applyAlignment="1">
      <alignment vertical="center" wrapText="1"/>
    </xf>
    <xf numFmtId="3" fontId="13" fillId="0" borderId="2" xfId="0" applyNumberFormat="1" applyFont="1" applyBorder="1" applyAlignment="1">
      <alignment vertical="center" wrapText="1"/>
    </xf>
    <xf numFmtId="0" fontId="14" fillId="0" borderId="2" xfId="0" applyFont="1" applyBorder="1" applyAlignment="1">
      <alignment horizontal="left" vertical="center"/>
    </xf>
    <xf numFmtId="0" fontId="13" fillId="0" borderId="1" xfId="0" applyFont="1" applyBorder="1" applyAlignment="1">
      <alignment horizontal="right" vertical="center" wrapText="1"/>
    </xf>
    <xf numFmtId="43" fontId="13" fillId="0" borderId="1" xfId="0" applyNumberFormat="1" applyFont="1" applyBorder="1" applyAlignment="1">
      <alignment horizontal="right" vertical="center"/>
    </xf>
    <xf numFmtId="0" fontId="13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165" fontId="13" fillId="0" borderId="5" xfId="0" applyNumberFormat="1" applyFont="1" applyBorder="1" applyAlignment="1">
      <alignment horizontal="right" vertical="center"/>
    </xf>
    <xf numFmtId="165" fontId="13" fillId="0" borderId="1" xfId="0" applyNumberFormat="1" applyFont="1" applyBorder="1" applyAlignment="1">
      <alignment horizontal="right" vertical="center"/>
    </xf>
    <xf numFmtId="0" fontId="13" fillId="0" borderId="1" xfId="0" applyFont="1" applyBorder="1" applyAlignment="1">
      <alignment vertical="center"/>
    </xf>
    <xf numFmtId="0" fontId="14" fillId="8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/>
    </xf>
    <xf numFmtId="165" fontId="14" fillId="8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left" vertical="center"/>
    </xf>
    <xf numFmtId="3" fontId="14" fillId="0" borderId="1" xfId="0" applyNumberFormat="1" applyFont="1" applyBorder="1" applyAlignment="1">
      <alignment horizontal="right" vertical="center"/>
    </xf>
    <xf numFmtId="164" fontId="18" fillId="0" borderId="1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left" vertical="center"/>
    </xf>
    <xf numFmtId="165" fontId="14" fillId="0" borderId="2" xfId="0" applyNumberFormat="1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 wrapText="1"/>
    </xf>
    <xf numFmtId="3" fontId="14" fillId="0" borderId="2" xfId="0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left" vertical="center"/>
    </xf>
    <xf numFmtId="1" fontId="14" fillId="0" borderId="1" xfId="0" applyNumberFormat="1" applyFont="1" applyBorder="1" applyAlignment="1">
      <alignment vertical="center"/>
    </xf>
    <xf numFmtId="1" fontId="13" fillId="0" borderId="1" xfId="0" applyNumberFormat="1" applyFont="1" applyBorder="1" applyAlignment="1">
      <alignment vertical="center"/>
    </xf>
    <xf numFmtId="164" fontId="15" fillId="11" borderId="1" xfId="0" applyNumberFormat="1" applyFont="1" applyFill="1" applyBorder="1" applyAlignment="1">
      <alignment vertical="center"/>
    </xf>
    <xf numFmtId="1" fontId="14" fillId="0" borderId="1" xfId="0" applyNumberFormat="1" applyFont="1" applyBorder="1" applyAlignment="1">
      <alignment vertical="center" wrapText="1"/>
    </xf>
    <xf numFmtId="1" fontId="14" fillId="8" borderId="1" xfId="0" applyNumberFormat="1" applyFont="1" applyFill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15" fillId="0" borderId="7" xfId="0" applyFont="1" applyBorder="1"/>
    <xf numFmtId="0" fontId="18" fillId="0" borderId="7" xfId="0" applyFont="1" applyBorder="1" applyProtection="1">
      <protection locked="0"/>
    </xf>
    <xf numFmtId="14" fontId="18" fillId="0" borderId="7" xfId="0" applyNumberFormat="1" applyFont="1" applyBorder="1" applyProtection="1">
      <protection locked="0"/>
    </xf>
    <xf numFmtId="0" fontId="14" fillId="7" borderId="7" xfId="0" applyFont="1" applyFill="1" applyBorder="1"/>
    <xf numFmtId="165" fontId="18" fillId="0" borderId="7" xfId="0" applyNumberFormat="1" applyFont="1" applyBorder="1" applyProtection="1">
      <protection locked="0"/>
    </xf>
    <xf numFmtId="165" fontId="18" fillId="0" borderId="7" xfId="1" applyNumberFormat="1" applyFont="1" applyFill="1" applyBorder="1" applyAlignment="1" applyProtection="1">
      <alignment wrapText="1"/>
    </xf>
    <xf numFmtId="3" fontId="18" fillId="0" borderId="7" xfId="0" applyNumberFormat="1" applyFont="1" applyBorder="1" applyProtection="1">
      <protection locked="0"/>
    </xf>
    <xf numFmtId="0" fontId="19" fillId="0" borderId="7" xfId="0" applyFont="1" applyBorder="1" applyAlignment="1">
      <alignment horizontal="center" vertical="center" wrapText="1"/>
    </xf>
    <xf numFmtId="0" fontId="14" fillId="0" borderId="7" xfId="0" applyFont="1" applyBorder="1"/>
    <xf numFmtId="0" fontId="14" fillId="12" borderId="7" xfId="0" applyFont="1" applyFill="1" applyBorder="1"/>
    <xf numFmtId="3" fontId="14" fillId="0" borderId="7" xfId="0" applyNumberFormat="1" applyFont="1" applyBorder="1"/>
    <xf numFmtId="14" fontId="14" fillId="0" borderId="7" xfId="0" applyNumberFormat="1" applyFont="1" applyBorder="1"/>
    <xf numFmtId="3" fontId="14" fillId="0" borderId="7" xfId="0" applyNumberFormat="1" applyFont="1" applyBorder="1" applyAlignment="1">
      <alignment horizontal="right"/>
    </xf>
    <xf numFmtId="43" fontId="18" fillId="0" borderId="7" xfId="1" applyFont="1" applyFill="1" applyBorder="1" applyProtection="1">
      <protection locked="0"/>
    </xf>
    <xf numFmtId="165" fontId="14" fillId="0" borderId="7" xfId="1" applyNumberFormat="1" applyFont="1" applyBorder="1"/>
    <xf numFmtId="43" fontId="18" fillId="0" borderId="7" xfId="1" applyFont="1" applyFill="1" applyBorder="1" applyAlignment="1" applyProtection="1">
      <alignment horizontal="left"/>
    </xf>
    <xf numFmtId="43" fontId="18" fillId="0" borderId="7" xfId="1" applyFont="1" applyFill="1" applyBorder="1"/>
    <xf numFmtId="0" fontId="18" fillId="0" borderId="7" xfId="0" applyFont="1" applyBorder="1"/>
    <xf numFmtId="165" fontId="14" fillId="0" borderId="7" xfId="1" applyNumberFormat="1" applyFont="1" applyBorder="1" applyAlignment="1">
      <alignment horizontal="right"/>
    </xf>
    <xf numFmtId="165" fontId="14" fillId="0" borderId="7" xfId="1" applyNumberFormat="1" applyFont="1" applyFill="1" applyBorder="1"/>
    <xf numFmtId="0" fontId="14" fillId="13" borderId="7" xfId="0" applyFont="1" applyFill="1" applyBorder="1"/>
    <xf numFmtId="165" fontId="18" fillId="0" borderId="7" xfId="1" applyNumberFormat="1" applyFont="1" applyFill="1" applyBorder="1"/>
    <xf numFmtId="0" fontId="14" fillId="14" borderId="7" xfId="0" applyFont="1" applyFill="1" applyBorder="1"/>
    <xf numFmtId="0" fontId="18" fillId="0" borderId="7" xfId="0" applyFont="1" applyBorder="1" applyAlignment="1" applyProtection="1">
      <alignment horizontal="center" vertical="center"/>
      <protection locked="0"/>
    </xf>
    <xf numFmtId="14" fontId="18" fillId="0" borderId="7" xfId="0" applyNumberFormat="1" applyFont="1" applyBorder="1" applyAlignment="1" applyProtection="1">
      <alignment vertical="center"/>
      <protection locked="0"/>
    </xf>
    <xf numFmtId="165" fontId="18" fillId="0" borderId="7" xfId="0" applyNumberFormat="1" applyFont="1" applyBorder="1" applyAlignment="1" applyProtection="1">
      <alignment vertical="center"/>
      <protection locked="0"/>
    </xf>
    <xf numFmtId="0" fontId="14" fillId="7" borderId="7" xfId="0" applyFont="1" applyFill="1" applyBorder="1" applyAlignment="1">
      <alignment horizontal="center"/>
    </xf>
    <xf numFmtId="14" fontId="19" fillId="0" borderId="7" xfId="0" applyNumberFormat="1" applyFont="1" applyBorder="1" applyAlignment="1" applyProtection="1">
      <alignment vertical="center"/>
      <protection locked="0"/>
    </xf>
    <xf numFmtId="14" fontId="18" fillId="15" borderId="7" xfId="0" applyNumberFormat="1" applyFont="1" applyFill="1" applyBorder="1" applyAlignment="1" applyProtection="1">
      <alignment vertical="center"/>
      <protection locked="0"/>
    </xf>
    <xf numFmtId="14" fontId="18" fillId="16" borderId="7" xfId="0" applyNumberFormat="1" applyFont="1" applyFill="1" applyBorder="1" applyAlignment="1" applyProtection="1">
      <alignment vertical="center"/>
      <protection locked="0"/>
    </xf>
    <xf numFmtId="0" fontId="18" fillId="0" borderId="7" xfId="0" applyFont="1" applyBorder="1" applyAlignment="1" applyProtection="1">
      <alignment vertical="center"/>
      <protection locked="0"/>
    </xf>
    <xf numFmtId="165" fontId="18" fillId="0" borderId="7" xfId="0" applyNumberFormat="1" applyFont="1" applyBorder="1" applyAlignment="1" applyProtection="1">
      <alignment horizontal="center" vertical="center"/>
      <protection locked="0"/>
    </xf>
    <xf numFmtId="165" fontId="18" fillId="0" borderId="7" xfId="1" applyNumberFormat="1" applyFont="1" applyFill="1" applyBorder="1" applyAlignment="1" applyProtection="1">
      <alignment vertical="center" wrapText="1"/>
    </xf>
    <xf numFmtId="165" fontId="18" fillId="7" borderId="7" xfId="1" applyNumberFormat="1" applyFont="1" applyFill="1" applyBorder="1" applyAlignment="1" applyProtection="1">
      <alignment vertical="center" wrapText="1"/>
    </xf>
    <xf numFmtId="3" fontId="18" fillId="0" borderId="7" xfId="0" applyNumberFormat="1" applyFont="1" applyBorder="1" applyAlignment="1" applyProtection="1">
      <alignment vertical="center"/>
      <protection locked="0"/>
    </xf>
    <xf numFmtId="3" fontId="19" fillId="0" borderId="7" xfId="0" applyNumberFormat="1" applyFont="1" applyBorder="1" applyAlignment="1">
      <alignment horizontal="right" vertical="center" wrapText="1"/>
    </xf>
    <xf numFmtId="0" fontId="18" fillId="0" borderId="8" xfId="0" applyFont="1" applyBorder="1" applyAlignment="1" applyProtection="1">
      <alignment horizontal="center" vertical="center"/>
      <protection locked="0"/>
    </xf>
    <xf numFmtId="14" fontId="18" fillId="0" borderId="8" xfId="0" applyNumberFormat="1" applyFont="1" applyBorder="1" applyAlignment="1" applyProtection="1">
      <alignment vertical="center"/>
      <protection locked="0"/>
    </xf>
    <xf numFmtId="0" fontId="14" fillId="12" borderId="7" xfId="0" applyFont="1" applyFill="1" applyBorder="1" applyAlignment="1">
      <alignment horizontal="center"/>
    </xf>
    <xf numFmtId="14" fontId="19" fillId="0" borderId="8" xfId="0" applyNumberFormat="1" applyFont="1" applyBorder="1" applyAlignment="1" applyProtection="1">
      <alignment vertical="center"/>
      <protection locked="0"/>
    </xf>
    <xf numFmtId="14" fontId="18" fillId="16" borderId="8" xfId="0" applyNumberFormat="1" applyFont="1" applyFill="1" applyBorder="1" applyAlignment="1" applyProtection="1">
      <alignment vertical="center"/>
      <protection locked="0"/>
    </xf>
    <xf numFmtId="0" fontId="18" fillId="0" borderId="8" xfId="0" applyFont="1" applyBorder="1" applyAlignment="1" applyProtection="1">
      <alignment vertical="center"/>
      <protection locked="0"/>
    </xf>
    <xf numFmtId="165" fontId="18" fillId="0" borderId="8" xfId="0" applyNumberFormat="1" applyFont="1" applyBorder="1" applyAlignment="1" applyProtection="1">
      <alignment vertical="center"/>
      <protection locked="0"/>
    </xf>
    <xf numFmtId="165" fontId="18" fillId="0" borderId="8" xfId="1" applyNumberFormat="1" applyFont="1" applyFill="1" applyBorder="1" applyAlignment="1" applyProtection="1">
      <alignment vertical="center" wrapText="1"/>
    </xf>
    <xf numFmtId="165" fontId="18" fillId="7" borderId="8" xfId="1" applyNumberFormat="1" applyFont="1" applyFill="1" applyBorder="1" applyAlignment="1" applyProtection="1">
      <alignment vertical="center" wrapText="1"/>
    </xf>
    <xf numFmtId="3" fontId="18" fillId="0" borderId="8" xfId="0" applyNumberFormat="1" applyFont="1" applyBorder="1" applyAlignment="1" applyProtection="1">
      <alignment vertical="center"/>
      <protection locked="0"/>
    </xf>
    <xf numFmtId="0" fontId="19" fillId="0" borderId="8" xfId="0" applyFont="1" applyBorder="1" applyAlignment="1">
      <alignment horizontal="center" vertical="center" wrapText="1"/>
    </xf>
    <xf numFmtId="3" fontId="19" fillId="0" borderId="8" xfId="0" applyNumberFormat="1" applyFont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18" fillId="0" borderId="8" xfId="0" applyFont="1" applyBorder="1" applyAlignment="1">
      <alignment horizontal="left" vertical="center"/>
    </xf>
    <xf numFmtId="0" fontId="19" fillId="0" borderId="9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14" fontId="15" fillId="0" borderId="7" xfId="0" applyNumberFormat="1" applyFont="1" applyBorder="1" applyAlignment="1" applyProtection="1">
      <alignment vertical="center"/>
      <protection locked="0"/>
    </xf>
    <xf numFmtId="0" fontId="19" fillId="0" borderId="7" xfId="0" applyFont="1" applyBorder="1" applyAlignment="1">
      <alignment vertical="center"/>
    </xf>
    <xf numFmtId="14" fontId="15" fillId="16" borderId="7" xfId="0" applyNumberFormat="1" applyFont="1" applyFill="1" applyBorder="1" applyAlignment="1" applyProtection="1">
      <alignment vertical="center"/>
      <protection locked="0"/>
    </xf>
    <xf numFmtId="0" fontId="19" fillId="0" borderId="8" xfId="0" applyFont="1" applyBorder="1" applyAlignment="1">
      <alignment vertical="center"/>
    </xf>
    <xf numFmtId="14" fontId="18" fillId="15" borderId="8" xfId="0" applyNumberFormat="1" applyFont="1" applyFill="1" applyBorder="1" applyAlignment="1">
      <alignment vertical="center"/>
    </xf>
    <xf numFmtId="165" fontId="18" fillId="0" borderId="8" xfId="1" applyNumberFormat="1" applyFont="1" applyFill="1" applyBorder="1" applyAlignment="1">
      <alignment vertical="center"/>
    </xf>
    <xf numFmtId="0" fontId="14" fillId="12" borderId="7" xfId="0" applyFont="1" applyFill="1" applyBorder="1" applyAlignment="1">
      <alignment horizontal="center" vertical="center"/>
    </xf>
    <xf numFmtId="0" fontId="18" fillId="0" borderId="7" xfId="0" applyFont="1" applyBorder="1" applyAlignment="1">
      <alignment vertical="center" wrapText="1"/>
    </xf>
    <xf numFmtId="165" fontId="18" fillId="0" borderId="7" xfId="1" applyNumberFormat="1" applyFont="1" applyFill="1" applyBorder="1" applyAlignment="1">
      <alignment vertical="center"/>
    </xf>
    <xf numFmtId="165" fontId="19" fillId="0" borderId="7" xfId="1" applyNumberFormat="1" applyFont="1" applyFill="1" applyBorder="1" applyAlignment="1" applyProtection="1">
      <alignment horizontal="right" vertical="center"/>
    </xf>
    <xf numFmtId="165" fontId="18" fillId="7" borderId="7" xfId="0" applyNumberFormat="1" applyFont="1" applyFill="1" applyBorder="1" applyAlignment="1" applyProtection="1">
      <alignment horizontal="center" vertical="center"/>
      <protection locked="0"/>
    </xf>
    <xf numFmtId="14" fontId="18" fillId="0" borderId="7" xfId="0" applyNumberFormat="1" applyFont="1" applyBorder="1" applyAlignment="1">
      <alignment vertical="center"/>
    </xf>
    <xf numFmtId="165" fontId="19" fillId="0" borderId="7" xfId="1" applyNumberFormat="1" applyFont="1" applyFill="1" applyBorder="1" applyAlignment="1">
      <alignment horizontal="right" vertical="center"/>
    </xf>
    <xf numFmtId="1" fontId="19" fillId="0" borderId="8" xfId="0" applyNumberFormat="1" applyFont="1" applyBorder="1" applyAlignment="1">
      <alignment vertical="center"/>
    </xf>
    <xf numFmtId="14" fontId="18" fillId="15" borderId="8" xfId="0" applyNumberFormat="1" applyFont="1" applyFill="1" applyBorder="1" applyAlignment="1" applyProtection="1">
      <alignment vertical="center"/>
      <protection locked="0"/>
    </xf>
    <xf numFmtId="1" fontId="19" fillId="0" borderId="7" xfId="0" applyNumberFormat="1" applyFont="1" applyBorder="1" applyAlignment="1">
      <alignment horizontal="left" vertical="center"/>
    </xf>
    <xf numFmtId="165" fontId="18" fillId="12" borderId="7" xfId="0" applyNumberFormat="1" applyFont="1" applyFill="1" applyBorder="1" applyAlignment="1" applyProtection="1">
      <alignment horizontal="center" vertical="center"/>
      <protection locked="0"/>
    </xf>
    <xf numFmtId="14" fontId="15" fillId="16" borderId="8" xfId="0" applyNumberFormat="1" applyFont="1" applyFill="1" applyBorder="1" applyAlignment="1" applyProtection="1">
      <alignment vertical="center"/>
      <protection locked="0"/>
    </xf>
    <xf numFmtId="165" fontId="18" fillId="7" borderId="7" xfId="1" applyNumberFormat="1" applyFont="1" applyFill="1" applyBorder="1" applyAlignment="1" applyProtection="1">
      <alignment horizontal="right" vertical="center" wrapText="1"/>
    </xf>
    <xf numFmtId="165" fontId="18" fillId="14" borderId="7" xfId="0" applyNumberFormat="1" applyFont="1" applyFill="1" applyBorder="1" applyAlignment="1" applyProtection="1">
      <alignment horizontal="center" vertical="center"/>
      <protection locked="0"/>
    </xf>
    <xf numFmtId="14" fontId="18" fillId="0" borderId="8" xfId="0" applyNumberFormat="1" applyFont="1" applyBorder="1" applyAlignment="1">
      <alignment vertical="center"/>
    </xf>
    <xf numFmtId="14" fontId="18" fillId="16" borderId="7" xfId="0" applyNumberFormat="1" applyFont="1" applyFill="1" applyBorder="1" applyAlignment="1">
      <alignment vertical="center"/>
    </xf>
    <xf numFmtId="14" fontId="18" fillId="16" borderId="8" xfId="0" applyNumberFormat="1" applyFont="1" applyFill="1" applyBorder="1" applyAlignment="1">
      <alignment vertical="center"/>
    </xf>
    <xf numFmtId="3" fontId="18" fillId="0" borderId="7" xfId="0" applyNumberFormat="1" applyFont="1" applyBorder="1" applyAlignment="1" applyProtection="1">
      <alignment horizontal="right" vertical="center"/>
      <protection locked="0"/>
    </xf>
    <xf numFmtId="14" fontId="18" fillId="0" borderId="7" xfId="0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165" fontId="18" fillId="0" borderId="8" xfId="1" applyNumberFormat="1" applyFont="1" applyFill="1" applyBorder="1" applyAlignment="1">
      <alignment horizontal="center" vertical="center"/>
    </xf>
    <xf numFmtId="165" fontId="18" fillId="0" borderId="8" xfId="1" applyNumberFormat="1" applyFont="1" applyFill="1" applyBorder="1" applyAlignment="1" applyProtection="1">
      <alignment horizontal="center" vertical="center" wrapText="1"/>
    </xf>
    <xf numFmtId="3" fontId="18" fillId="0" borderId="8" xfId="0" applyNumberFormat="1" applyFont="1" applyBorder="1" applyAlignment="1" applyProtection="1">
      <alignment horizontal="right" vertical="center"/>
      <protection locked="0"/>
    </xf>
    <xf numFmtId="0" fontId="18" fillId="0" borderId="7" xfId="0" applyFont="1" applyBorder="1" applyAlignment="1">
      <alignment horizontal="left" vertical="center"/>
    </xf>
    <xf numFmtId="1" fontId="18" fillId="0" borderId="7" xfId="0" applyNumberFormat="1" applyFont="1" applyBorder="1" applyAlignment="1" applyProtection="1">
      <alignment vertical="center"/>
      <protection locked="0"/>
    </xf>
    <xf numFmtId="165" fontId="18" fillId="0" borderId="7" xfId="1" applyNumberFormat="1" applyFont="1" applyFill="1" applyBorder="1" applyAlignment="1" applyProtection="1">
      <alignment vertical="center"/>
      <protection locked="0"/>
    </xf>
    <xf numFmtId="1" fontId="19" fillId="0" borderId="7" xfId="0" applyNumberFormat="1" applyFont="1" applyBorder="1" applyAlignment="1">
      <alignment vertical="center"/>
    </xf>
    <xf numFmtId="1" fontId="18" fillId="0" borderId="8" xfId="0" applyNumberFormat="1" applyFont="1" applyBorder="1" applyAlignment="1" applyProtection="1">
      <alignment vertical="center"/>
      <protection locked="0"/>
    </xf>
    <xf numFmtId="165" fontId="18" fillId="0" borderId="8" xfId="1" applyNumberFormat="1" applyFont="1" applyFill="1" applyBorder="1" applyAlignment="1" applyProtection="1">
      <alignment vertical="center"/>
      <protection locked="0"/>
    </xf>
    <xf numFmtId="14" fontId="18" fillId="0" borderId="7" xfId="0" applyNumberFormat="1" applyFont="1" applyBorder="1"/>
    <xf numFmtId="165" fontId="18" fillId="0" borderId="7" xfId="0" applyNumberFormat="1" applyFont="1" applyBorder="1" applyAlignment="1">
      <alignment vertical="center"/>
    </xf>
    <xf numFmtId="1" fontId="18" fillId="0" borderId="7" xfId="0" applyNumberFormat="1" applyFont="1" applyBorder="1" applyAlignment="1" applyProtection="1">
      <alignment vertical="center" wrapText="1"/>
      <protection locked="0"/>
    </xf>
    <xf numFmtId="0" fontId="2" fillId="0" borderId="0" xfId="0" applyFont="1"/>
    <xf numFmtId="14" fontId="2" fillId="0" borderId="0" xfId="0" applyNumberFormat="1" applyFont="1"/>
    <xf numFmtId="16" fontId="0" fillId="0" borderId="0" xfId="0" applyNumberFormat="1"/>
    <xf numFmtId="165" fontId="14" fillId="0" borderId="0" xfId="0" applyNumberFormat="1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3" fillId="0" borderId="0" xfId="0" applyNumberFormat="1" applyFont="1" applyAlignment="1">
      <alignment horizontal="center"/>
    </xf>
    <xf numFmtId="0" fontId="0" fillId="0" borderId="0" xfId="0"/>
    <xf numFmtId="164" fontId="4" fillId="0" borderId="0" xfId="0" applyNumberFormat="1" applyFont="1" applyAlignment="1">
      <alignment horizontal="center"/>
    </xf>
    <xf numFmtId="0" fontId="17" fillId="5" borderId="3" xfId="0" applyFont="1" applyFill="1" applyBorder="1" applyAlignment="1">
      <alignment horizontal="center" vertical="center" wrapText="1"/>
    </xf>
    <xf numFmtId="0" fontId="16" fillId="0" borderId="4" xfId="0" applyFont="1" applyBorder="1"/>
    <xf numFmtId="0" fontId="13" fillId="9" borderId="3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6" fillId="0" borderId="5" xfId="0" applyFont="1" applyBorder="1"/>
    <xf numFmtId="164" fontId="14" fillId="0" borderId="2" xfId="0" applyNumberFormat="1" applyFont="1" applyBorder="1" applyAlignment="1">
      <alignment horizontal="right" vertical="center"/>
    </xf>
    <xf numFmtId="14" fontId="13" fillId="0" borderId="2" xfId="0" applyNumberFormat="1" applyFont="1" applyBorder="1" applyAlignment="1">
      <alignment horizontal="left" vertical="center"/>
    </xf>
    <xf numFmtId="164" fontId="14" fillId="10" borderId="2" xfId="0" applyNumberFormat="1" applyFont="1" applyFill="1" applyBorder="1" applyAlignment="1">
      <alignment horizontal="right" vertical="center"/>
    </xf>
    <xf numFmtId="164" fontId="14" fillId="11" borderId="2" xfId="0" applyNumberFormat="1" applyFont="1" applyFill="1" applyBorder="1" applyAlignment="1">
      <alignment horizontal="right" vertical="center"/>
    </xf>
    <xf numFmtId="0" fontId="13" fillId="0" borderId="2" xfId="0" applyFont="1" applyBorder="1" applyAlignment="1">
      <alignment horizontal="center" vertical="center" wrapText="1"/>
    </xf>
    <xf numFmtId="3" fontId="13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4" fillId="0" borderId="2" xfId="0" applyNumberFormat="1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 wrapText="1"/>
    </xf>
    <xf numFmtId="3" fontId="14" fillId="0" borderId="2" xfId="0" applyNumberFormat="1" applyFont="1" applyBorder="1" applyAlignment="1">
      <alignment horizontal="right" vertical="center"/>
    </xf>
    <xf numFmtId="1" fontId="13" fillId="0" borderId="2" xfId="0" applyNumberFormat="1" applyFont="1" applyBorder="1" applyAlignment="1">
      <alignment horizontal="left" vertical="center"/>
    </xf>
    <xf numFmtId="164" fontId="14" fillId="10" borderId="2" xfId="0" applyNumberFormat="1" applyFont="1" applyFill="1" applyBorder="1" applyAlignment="1">
      <alignment vertical="center"/>
    </xf>
    <xf numFmtId="164" fontId="14" fillId="11" borderId="2" xfId="0" applyNumberFormat="1" applyFont="1" applyFill="1" applyBorder="1" applyAlignment="1">
      <alignment vertical="center"/>
    </xf>
    <xf numFmtId="165" fontId="14" fillId="0" borderId="2" xfId="0" applyNumberFormat="1" applyFont="1" applyBorder="1" applyAlignment="1">
      <alignment horizontal="right" vertical="center"/>
    </xf>
    <xf numFmtId="0" fontId="16" fillId="0" borderId="6" xfId="0" applyFont="1" applyBorder="1"/>
    <xf numFmtId="164" fontId="15" fillId="11" borderId="2" xfId="0" applyNumberFormat="1" applyFont="1" applyFill="1" applyBorder="1" applyAlignment="1">
      <alignment horizontal="right" vertical="center"/>
    </xf>
    <xf numFmtId="1" fontId="14" fillId="0" borderId="2" xfId="0" applyNumberFormat="1" applyFont="1" applyBorder="1" applyAlignment="1">
      <alignment horizontal="left" vertical="center"/>
    </xf>
    <xf numFmtId="3" fontId="14" fillId="0" borderId="2" xfId="0" applyNumberFormat="1" applyFont="1" applyBorder="1" applyAlignment="1">
      <alignment horizontal="center" vertical="center"/>
    </xf>
    <xf numFmtId="0" fontId="18" fillId="0" borderId="8" xfId="0" applyFont="1" applyBorder="1" applyAlignment="1" applyProtection="1">
      <alignment horizontal="center" vertical="center"/>
      <protection locked="0"/>
    </xf>
    <xf numFmtId="0" fontId="18" fillId="0" borderId="9" xfId="0" applyFont="1" applyBorder="1" applyAlignment="1" applyProtection="1">
      <alignment horizontal="center" vertical="center"/>
      <protection locked="0"/>
    </xf>
    <xf numFmtId="14" fontId="18" fillId="0" borderId="8" xfId="0" applyNumberFormat="1" applyFont="1" applyBorder="1" applyAlignment="1" applyProtection="1">
      <alignment horizontal="right" vertical="center"/>
      <protection locked="0"/>
    </xf>
    <xf numFmtId="14" fontId="18" fillId="0" borderId="9" xfId="0" applyNumberFormat="1" applyFont="1" applyBorder="1" applyAlignment="1" applyProtection="1">
      <alignment horizontal="right" vertical="center"/>
      <protection locked="0"/>
    </xf>
    <xf numFmtId="0" fontId="19" fillId="0" borderId="8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14" fontId="18" fillId="15" borderId="8" xfId="0" applyNumberFormat="1" applyFont="1" applyFill="1" applyBorder="1" applyAlignment="1" applyProtection="1">
      <alignment horizontal="right" vertical="center"/>
      <protection locked="0"/>
    </xf>
    <xf numFmtId="14" fontId="18" fillId="15" borderId="9" xfId="0" applyNumberFormat="1" applyFont="1" applyFill="1" applyBorder="1" applyAlignment="1" applyProtection="1">
      <alignment horizontal="right" vertical="center"/>
      <protection locked="0"/>
    </xf>
    <xf numFmtId="0" fontId="18" fillId="0" borderId="8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165" fontId="18" fillId="0" borderId="8" xfId="1" applyNumberFormat="1" applyFont="1" applyFill="1" applyBorder="1" applyAlignment="1">
      <alignment horizontal="right" vertical="center"/>
    </xf>
    <xf numFmtId="165" fontId="18" fillId="0" borderId="9" xfId="1" applyNumberFormat="1" applyFont="1" applyFill="1" applyBorder="1" applyAlignment="1">
      <alignment horizontal="right" vertical="center"/>
    </xf>
    <xf numFmtId="165" fontId="18" fillId="0" borderId="8" xfId="1" applyNumberFormat="1" applyFont="1" applyFill="1" applyBorder="1" applyAlignment="1" applyProtection="1">
      <alignment horizontal="center" vertical="center" wrapText="1"/>
    </xf>
    <xf numFmtId="165" fontId="18" fillId="0" borderId="9" xfId="1" applyNumberFormat="1" applyFont="1" applyFill="1" applyBorder="1" applyAlignment="1" applyProtection="1">
      <alignment horizontal="center" vertical="center" wrapText="1"/>
    </xf>
    <xf numFmtId="165" fontId="18" fillId="7" borderId="8" xfId="1" applyNumberFormat="1" applyFont="1" applyFill="1" applyBorder="1" applyAlignment="1" applyProtection="1">
      <alignment horizontal="center" vertical="center" wrapText="1"/>
    </xf>
    <xf numFmtId="165" fontId="18" fillId="7" borderId="9" xfId="1" applyNumberFormat="1" applyFont="1" applyFill="1" applyBorder="1" applyAlignment="1" applyProtection="1">
      <alignment horizontal="center" vertical="center" wrapText="1"/>
    </xf>
    <xf numFmtId="3" fontId="18" fillId="0" borderId="8" xfId="0" applyNumberFormat="1" applyFont="1" applyBorder="1" applyAlignment="1" applyProtection="1">
      <alignment horizontal="right" vertical="center"/>
      <protection locked="0"/>
    </xf>
    <xf numFmtId="3" fontId="18" fillId="0" borderId="9" xfId="0" applyNumberFormat="1" applyFont="1" applyBorder="1" applyAlignment="1" applyProtection="1">
      <alignment horizontal="right" vertical="center"/>
      <protection locked="0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165" fontId="18" fillId="7" borderId="8" xfId="1" applyNumberFormat="1" applyFont="1" applyFill="1" applyBorder="1" applyAlignment="1" applyProtection="1">
      <alignment horizontal="right" vertical="center" wrapText="1"/>
    </xf>
    <xf numFmtId="165" fontId="18" fillId="7" borderId="9" xfId="1" applyNumberFormat="1" applyFont="1" applyFill="1" applyBorder="1" applyAlignment="1" applyProtection="1">
      <alignment horizontal="right" vertical="center" wrapText="1"/>
    </xf>
    <xf numFmtId="0" fontId="18" fillId="0" borderId="8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14" fontId="18" fillId="0" borderId="8" xfId="0" applyNumberFormat="1" applyFont="1" applyBorder="1" applyAlignment="1" applyProtection="1">
      <alignment vertical="center"/>
      <protection locked="0"/>
    </xf>
    <xf numFmtId="14" fontId="18" fillId="0" borderId="9" xfId="0" applyNumberFormat="1" applyFont="1" applyBorder="1" applyAlignment="1" applyProtection="1">
      <alignment vertical="center"/>
      <protection locked="0"/>
    </xf>
    <xf numFmtId="1" fontId="19" fillId="0" borderId="8" xfId="0" applyNumberFormat="1" applyFont="1" applyBorder="1" applyAlignment="1">
      <alignment horizontal="left" vertical="center"/>
    </xf>
    <xf numFmtId="1" fontId="19" fillId="0" borderId="9" xfId="0" applyNumberFormat="1" applyFont="1" applyBorder="1" applyAlignment="1">
      <alignment horizontal="left" vertical="center"/>
    </xf>
    <xf numFmtId="165" fontId="18" fillId="0" borderId="8" xfId="1" applyNumberFormat="1" applyFont="1" applyFill="1" applyBorder="1" applyAlignment="1">
      <alignment horizontal="center" vertical="center"/>
    </xf>
    <xf numFmtId="165" fontId="18" fillId="0" borderId="9" xfId="1" applyNumberFormat="1" applyFont="1" applyFill="1" applyBorder="1" applyAlignment="1">
      <alignment horizontal="center" vertical="center"/>
    </xf>
    <xf numFmtId="165" fontId="18" fillId="0" borderId="8" xfId="1" applyNumberFormat="1" applyFont="1" applyFill="1" applyBorder="1" applyAlignment="1" applyProtection="1">
      <alignment horizontal="right" vertical="center" wrapText="1"/>
    </xf>
    <xf numFmtId="165" fontId="18" fillId="0" borderId="9" xfId="1" applyNumberFormat="1" applyFont="1" applyFill="1" applyBorder="1" applyAlignment="1" applyProtection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laptop" refreshedDate="44405.687671064814" createdVersion="7" refreshedVersion="7" minRefreshableVersion="3" recordCount="229" xr:uid="{C9CCB5EF-E48C-4C32-8514-5AB8FBBF4173}">
  <cacheSource type="worksheet">
    <worksheetSource ref="B1:I229" sheet="VIG mua"/>
  </cacheSource>
  <cacheFields count="9">
    <cacheField name="NGÀY CHUYỂN TIỀN" numFmtId="0">
      <sharedItems containsNonDate="0" containsDate="1" containsString="0" containsBlank="1" minDate="2021-04-26T00:00:00" maxDate="2021-07-29T00:00:00" count="28">
        <m/>
        <d v="2021-04-26T00:00:00"/>
        <d v="2021-04-27T00:00:00"/>
        <d v="2021-05-04T00:00:00"/>
        <d v="2021-05-05T00:00:00"/>
        <d v="2021-05-07T00:00:00"/>
        <d v="2021-05-10T00:00:00"/>
        <d v="2021-05-13T00:00:00"/>
        <d v="2021-05-17T00:00:00"/>
        <d v="2021-05-20T00:00:00"/>
        <d v="2021-05-24T00:00:00"/>
        <d v="2021-05-26T00:00:00"/>
        <d v="2021-05-28T00:00:00"/>
        <d v="2021-05-31T00:00:00"/>
        <d v="2021-06-01T00:00:00"/>
        <d v="2021-06-02T00:00:00"/>
        <d v="2021-06-07T00:00:00"/>
        <d v="2021-06-08T00:00:00"/>
        <d v="2021-06-09T00:00:00"/>
        <d v="2021-06-18T00:00:00"/>
        <d v="2021-06-22T00:00:00"/>
        <d v="2021-07-19T00:00:00"/>
        <d v="2021-07-20T00:00:00"/>
        <d v="2021-07-22T00:00:00"/>
        <d v="2021-07-23T00:00:00"/>
        <d v="2021-07-26T00:00:00"/>
        <d v="2021-07-27T00:00:00"/>
        <d v="2021-07-28T00:00:00"/>
      </sharedItems>
      <fieldGroup par="8" base="0">
        <rangePr groupBy="days" startDate="2021-04-26T00:00:00" endDate="2021-07-29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/07/2021"/>
        </groupItems>
      </fieldGroup>
    </cacheField>
    <cacheField name="Số HĐ" numFmtId="0">
      <sharedItems containsBlank="1" count="140">
        <m/>
        <s v="1/LTKH-VIG/BOND.TPS.2020.01"/>
        <s v="2/LTBP-VIG/BOND.TPS.2020.01"/>
        <s v="2/LQV-VIG/BOND.TPS.2020.01"/>
        <s v="1.E/DNH-VIG/BOND.TPS.2020.01"/>
        <s v="2.E/PNH-VIG/BOND.TPS.2020.01"/>
        <s v="3.E/LQV-VIG/BOND.TPS.2020.01"/>
        <s v="4.E/TVT-VIG/BOND.TPS.2020.01"/>
        <s v="5.E/TVT-VIG/BOND.TPS.2020.01"/>
        <s v="6.E/TVT-VIG/BOND.TPS.2020.02"/>
        <s v="7.E/NHN-VIG/BOND.TPS.2020.01"/>
        <s v="8.E/LTMN-VIG/BOND.TPS.2020.01"/>
        <s v="9.E/TTB-VIG/BOND.TPS.2020.02"/>
        <s v="10.E/TTB-VIG/BOND.TPS.2020.02"/>
        <s v="11.E/TTB-VIG/BOND.TPS.2020.02"/>
        <s v="1.E/PÝN-VIG/BOND.TPS.2020.03"/>
        <s v="1.E/TTTH-VIG/BOND.TPS.2020.01"/>
        <s v="2.E/ĐHH-VIG/BOND.TPS.2020.03"/>
        <s v="3.E/ĐHH-VIG/BOND.TPS.2020.03"/>
        <s v="1.E/ĐTHY-VIG/BOND.TPS.2020.01"/>
        <s v="3.E/NTK-VIG/BOND.TPS.2020.01"/>
        <s v="4.E/PTT-VIG/BOND.TPS.2020.01"/>
        <s v="5.E/NTTM-VIG/BOND.TPS.2020.01"/>
        <s v="6.E/NTH-VIG/BOND.TPS.2020.01"/>
        <s v="7.E/PTTM-VIG/BOND.TPS.2020.01"/>
        <s v="1.E/NTTO-VIG/BOND.TPS.2020.02"/>
        <s v="2.E/PTTM-VIG/BOND.TPS.2020.02"/>
        <s v="3.E/ĐTHH-VIG/BOND.TPS.2020.02"/>
        <s v="4.E/HQV-VIG/BOND.TPS.2020.02"/>
        <s v="1.E/HHY-VIG/BOND.TPS.2020.03"/>
        <s v="1.E/HNT-VIG/BOND.TPS.2020.05"/>
        <s v="2.E/VTHH-VIG/BOND.TPS.2020.03"/>
        <s v="3.E/NTND-VIG/BOND.TPS.2020.03"/>
        <s v="1.E/NNM-VIG/BOND.TPS.2020.02"/>
        <s v="1.E/TKV-VIG/BOND.TPS.2020.04"/>
        <s v="2.E/TKV-VIG/BOND.TPS.2020.03"/>
        <s v="3.E/NNT-VIG/BOND.TPS.2020.02"/>
        <s v="4.E/NQH-VIG/BOND.TPS.2020.04"/>
        <s v="5.E/NTPL-VIG/BOND.TPS.2020.04"/>
        <s v="1.E/VND-VIG/BOND.TPS.2020.03"/>
        <s v="1.E/NTH-VIG/BOND.TPS.2020.05"/>
        <s v="1.E/PNT-VIG/BOND.TPS.2020.04"/>
        <s v="2.E/NTHT-VIG/BOND.TPS.2020.05"/>
        <s v="3.E/NXN-VIG/BOND.TPS.2020.05"/>
        <s v="4.E/NNP-VIG/BOND.TPS.2020.05"/>
        <s v="1.E/NVT-VIG/BOND.TPS.2020.04"/>
        <s v="2.E/NTTL-VIG/BOND.TPS.2020.04"/>
        <s v="3.E/KLH-VIG/BOND.TPS.2020.05"/>
        <s v="4.E/TBT-VIG/BOND.TPS.2020.05"/>
        <s v="5.E/TQH-VIG/BOND.TPS.2020.05"/>
        <s v="6.E/LTMA-VIG/BOND.TPS.2020.01"/>
        <s v="7.E/NNT-VIG/BOND.TPS.2020.02"/>
        <s v="8.E/NNT-VIG/BOND.TPS.2020.04"/>
        <s v="9.E/TTTX-VIG/BOND.TPS.2020.05"/>
        <s v="10.E/VTT-VIG/BOND.TPS.2020.04"/>
        <s v="11.E/NTTO-VIG/BOND.TPS.2020.04"/>
        <s v="12.E/ĐTND-VIG/BOND.TPS.2020.05"/>
        <s v="13.E/NMC-VIG/BOND.TPS.2020.05"/>
        <s v="14.E/HTTH-VIG/BOND.TPS.2020.05"/>
        <s v="15.E/NBV-VIG/BOND.TPS.2020.05"/>
        <s v="1.E/NTHT-VIG/BOND.TPS.2020.05"/>
        <s v="1.E/NAT-VIG/BOND.TPS.2020.05"/>
        <s v="2.E/NTQT-VIG/BOND.TPS.2020.05"/>
        <s v="3.E/LVH-VIG/BOND.TPS.2020.01"/>
        <s v="4.E/NVP-VIG/BOND.TPS.2020.05"/>
        <s v="1.E/MXC-VIG/BOND.TPS.2020.05"/>
        <s v="1.E/NVP-VIG/BOND.TPS.2020.04"/>
        <s v="1.E/NNM-VIG/BOND.TPS.2020.01"/>
        <s v="1.E/PTL-VIG/BOND.TPS.2020.05"/>
        <s v="1.E/NTTH-VIG/BOND.TPS.2021.01"/>
        <s v="2.E/HTTH-VIG/BOND.TPS.2020.01"/>
        <s v="3.E/VTTM-VIG/BOND.TPS.2021.01"/>
        <s v="4.E/NTS-VIG/BOND.TPS.2021.01"/>
        <s v="5.E/NTK-VIG/BOND.TPS.2021.01"/>
        <s v="1.E/LTT-VIG/BOND.TPS.2021.01"/>
        <s v="2.E/LNY-VIG/BOND.TPS.2021.01"/>
        <s v="3.E/HVT-VIG/BOND.TPS.2021.01"/>
        <s v="5.E/NTLT-VIG/BOND.TPS.2021.01"/>
        <s v="6.E/ĐBT-VIG/BOND.TPS.2021.01"/>
        <s v="7.E/LTTH-VIG/BOND.TPS.2021.01"/>
        <s v="8.E/NTHT-VIG/BOND.TPS.2021.01"/>
        <s v="9.E/NTN-VIG/BOND.TPS.2021.01"/>
        <s v="9.E/NTPN-VIG/BOND.TPS.2021.01"/>
        <s v="10.E/ĐTU-VIG/BOND.TPS.2021.01"/>
        <s v="11.E/TTA-VIG/BOND.TPS.2021.01"/>
        <s v="1.E/ĐTLA-VIG/BOND.TPS.2021.01"/>
        <s v="2.E/PMQ-VIG/BOND.TPS.2021.01"/>
        <s v="3.E/NTN-VIG/BOND.TPS.2021.01"/>
        <s v="4.E/ĐTMH-VIG/BOND.TPS.2021.01"/>
        <s v="5.E/PTH-VIG/BOND.TPS.2021.01"/>
        <s v="6.E/NNL-VIG/BOND.TPS.2020.01"/>
        <s v="7.E/NTT-VIG/BOND.TPS.2021.01"/>
        <s v="8.E/ĐXH-VIG/BOND.TPS.2021.01"/>
        <s v="9.E/ĐTLA-VIG/BOND.TPS.2021.01"/>
        <s v="10.E/VĐT-VIG/BOND.TPS.2021.01"/>
        <s v="11.E/NHH-VIG/BOND.TPS.2021.01"/>
        <s v="1.E/NTTT-VIG/BOND.TPS.2021.01"/>
        <s v="1.E/NTHM-VIG/BOND.TPS.2021.01"/>
        <s v="2.E/NHN-VIG/BOND.TPS.2021.01"/>
        <s v="3.E/PTMA-VIG/BOND.TPS.2021.01"/>
        <s v="2.E/DTTB-VIG/BOND.TPS.2021.01"/>
        <s v="1.E/TTN-VIG/BOND.TPS.2021.01"/>
        <s v="3.E/NTKO-VIG/BOND.TPS.2021.01"/>
        <s v="3.E/NTTL-VIG/BOND.TPS.2021.01"/>
        <s v="4.E/NVH-VIG/BOND.TPS.2021.01"/>
        <s v="5.E/TTTH-VIG/BOND.TPS.2021.01"/>
        <s v="6.E/NTH-VIG/BOND.TPS.2021.01"/>
        <s v="7.E/HTT-VIG/BOND.TPS.2021.01"/>
        <s v="8.E/NTT-VIG/BOND.TPS.2021.01"/>
        <s v="9.E/NTO-VIG/BOND.TPS.2021.01"/>
        <s v="10.E/LTT-VIG/BOND.TPS.2021.01"/>
        <s v="11.E/TLH-VIG/BOND.TPS.2020.01"/>
        <s v="TPS.BOND.TPS.2021.01.3M.000007610"/>
        <s v="TPS.BOND.TPS.2021.01.3M.000007608"/>
        <s v="1.E/NTT-VIG/BOND.TPS.2021.01"/>
        <s v="2.E/BTO-VIG/BOND.TPS.2021.01"/>
        <s v="3.E/PTH-VIG/BOND.TPS.2021.01"/>
        <s v="4.E/ĐTD-VIG/BOND.TPS.2021.01"/>
        <s v="5.E/PHA-VIG/BOND.TPS.2021.01"/>
        <s v="6.E/PHA-VIG/BOND.TPS.2021.01"/>
        <s v="7.E/TTL-VIG/BOND.TPS.2021.01"/>
        <s v="8.E/NAT-VIG/BOND.TPS.2021.01"/>
        <s v="9.E/NTLA-VIG/BOND.TPS.2021.01"/>
        <s v="10.E/VVP-VIG/BOND.TPS.2021.01"/>
        <s v="11.E/LMT-VIG/BOND.TPS.2021.01"/>
        <s v="12.E/LDT-VIG/BOND.TPS.2020.01"/>
        <s v="TPS.BOND.TPS.2021.01.3M.000007798"/>
        <s v="TPS.BOND.TPS.2021.01.3M.000007801"/>
        <s v="1.E/TTT-VIG/BOND.TPS.2020.01"/>
        <s v="1.E/HHT-VIG/BOND.TPS.2021.01"/>
        <s v="1.E/NQT-VIG/BOND.TPS.2021.01"/>
        <s v="2.E/NTHC-VIG/BOND.TPS.2021.01"/>
        <s v="3.E/NTN-VIG/BOND.TPS.2020.01"/>
        <s v="4.E/PHT-VIG/BOND.TPS.2021.01"/>
        <s v="7.E/PHA-VIG/BOND.TPS.2021.01"/>
        <s v="8.E/ĐCT-VIG/BOND.TPS.2021.01"/>
        <s v="9.E/TCK-VIG/BOND.TPS.2021.01"/>
        <s v="10.E/NTBĐ-VIG/BOND.TPS.2020.01"/>
        <s v="11.E/NTBĐ-VIG/BOND.TPS.2020.02"/>
        <s v="TPS.BOND.TPS.2021.01.3M.000007803"/>
      </sharedItems>
    </cacheField>
    <cacheField name="KHÁCH HÀNG BÁN" numFmtId="0">
      <sharedItems containsBlank="1"/>
    </cacheField>
    <cacheField name="MÃ TP" numFmtId="0">
      <sharedItems containsBlank="1" count="7">
        <m/>
        <s v="TPS.2020.01"/>
        <s v="TPS.2020.02"/>
        <s v="TPS.2020.03"/>
        <s v="TPS.2020.05"/>
        <s v="TPS.2020.04"/>
        <s v="TPS.2021.01"/>
      </sharedItems>
    </cacheField>
    <cacheField name="SỐ LƯỢNG" numFmtId="0">
      <sharedItems containsString="0" containsBlank="1" containsNumber="1" containsInteger="1" minValue="1000" maxValue="240000"/>
    </cacheField>
    <cacheField name="TỔNG MỆNH GIÁ" numFmtId="0">
      <sharedItems containsString="0" containsBlank="1" containsNumber="1" containsInteger="1" minValue="0" maxValue="24000000000"/>
    </cacheField>
    <cacheField name="GIÁ GIAO DỊCH GROSS" numFmtId="0">
      <sharedItems containsBlank="1" containsMixedTypes="1" containsNumber="1" containsInteger="1" minValue="99715483" maxValue="23931716154"/>
    </cacheField>
    <cacheField name="THUẾ CHUYỂN NHƯỢNG" numFmtId="0">
      <sharedItems containsString="0" containsBlank="1" containsNumber="1" containsInteger="1" minValue="0" maxValue="23931716"/>
    </cacheField>
    <cacheField name="Months" numFmtId="0" databaseField="0">
      <fieldGroup base="0">
        <rangePr groupBy="months" startDate="2021-04-26T00:00:00" endDate="2021-07-29T00:00:00"/>
        <groupItems count="14">
          <s v="&lt;26/04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975DA-DC99-405C-869F-10B44FA5F7B3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5:J78" firstHeaderRow="0" firstDataRow="1" firstDataCol="1"/>
  <pivotFields count="9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41">
        <item x="4"/>
        <item x="19"/>
        <item x="85"/>
        <item x="129"/>
        <item x="29"/>
        <item x="30"/>
        <item x="74"/>
        <item x="65"/>
        <item x="61"/>
        <item x="67"/>
        <item x="33"/>
        <item x="130"/>
        <item x="97"/>
        <item x="60"/>
        <item x="40"/>
        <item x="69"/>
        <item x="25"/>
        <item x="96"/>
        <item x="114"/>
        <item x="66"/>
        <item x="45"/>
        <item x="41"/>
        <item x="68"/>
        <item x="15"/>
        <item x="34"/>
        <item x="101"/>
        <item x="16"/>
        <item x="128"/>
        <item x="39"/>
        <item x="1"/>
        <item x="83"/>
        <item x="110"/>
        <item x="137"/>
        <item x="13"/>
        <item x="94"/>
        <item x="54"/>
        <item x="123"/>
        <item x="124"/>
        <item x="95"/>
        <item x="138"/>
        <item x="55"/>
        <item x="111"/>
        <item x="84"/>
        <item x="14"/>
        <item x="56"/>
        <item x="125"/>
        <item x="57"/>
        <item x="58"/>
        <item x="59"/>
        <item x="115"/>
        <item x="17"/>
        <item x="100"/>
        <item x="70"/>
        <item x="75"/>
        <item x="98"/>
        <item x="131"/>
        <item x="42"/>
        <item x="62"/>
        <item x="46"/>
        <item x="86"/>
        <item x="5"/>
        <item x="26"/>
        <item x="35"/>
        <item x="31"/>
        <item x="3"/>
        <item x="2"/>
        <item x="18"/>
        <item x="27"/>
        <item x="76"/>
        <item x="47"/>
        <item x="6"/>
        <item x="63"/>
        <item x="36"/>
        <item x="102"/>
        <item x="20"/>
        <item x="32"/>
        <item x="132"/>
        <item x="87"/>
        <item x="103"/>
        <item x="43"/>
        <item x="116"/>
        <item x="99"/>
        <item x="71"/>
        <item x="117"/>
        <item x="88"/>
        <item x="28"/>
        <item x="44"/>
        <item x="37"/>
        <item x="72"/>
        <item x="104"/>
        <item x="64"/>
        <item x="133"/>
        <item x="21"/>
        <item x="48"/>
        <item x="7"/>
        <item x="73"/>
        <item x="77"/>
        <item x="38"/>
        <item x="22"/>
        <item x="118"/>
        <item x="89"/>
        <item x="49"/>
        <item x="105"/>
        <item x="8"/>
        <item x="78"/>
        <item x="50"/>
        <item x="90"/>
        <item x="23"/>
        <item x="106"/>
        <item x="119"/>
        <item x="9"/>
        <item x="107"/>
        <item x="79"/>
        <item x="10"/>
        <item x="51"/>
        <item x="91"/>
        <item x="134"/>
        <item x="24"/>
        <item x="120"/>
        <item x="135"/>
        <item x="92"/>
        <item x="11"/>
        <item x="121"/>
        <item x="52"/>
        <item x="80"/>
        <item x="108"/>
        <item x="93"/>
        <item x="122"/>
        <item x="81"/>
        <item x="109"/>
        <item x="82"/>
        <item x="136"/>
        <item x="12"/>
        <item x="53"/>
        <item x="113"/>
        <item x="112"/>
        <item x="126"/>
        <item x="127"/>
        <item x="139"/>
        <item x="0"/>
        <item t="default"/>
      </items>
    </pivotField>
    <pivotField showAll="0"/>
    <pivotField axis="axisRow" showAll="0">
      <items count="8">
        <item x="1"/>
        <item x="2"/>
        <item x="3"/>
        <item x="5"/>
        <item x="4"/>
        <item x="6"/>
        <item x="0"/>
        <item t="default"/>
      </items>
    </pivotField>
    <pivotField dataField="1" showAll="0"/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3"/>
  </rowFields>
  <rowItems count="73">
    <i>
      <x/>
    </i>
    <i r="1">
      <x v="6"/>
    </i>
    <i>
      <x v="117"/>
    </i>
    <i r="1">
      <x/>
    </i>
    <i>
      <x v="118"/>
    </i>
    <i r="1">
      <x/>
    </i>
    <i>
      <x v="125"/>
    </i>
    <i r="1">
      <x/>
    </i>
    <i r="1">
      <x v="1"/>
    </i>
    <i>
      <x v="126"/>
    </i>
    <i r="1">
      <x v="2"/>
    </i>
    <i>
      <x v="128"/>
    </i>
    <i r="1">
      <x/>
    </i>
    <i r="1">
      <x v="2"/>
    </i>
    <i>
      <x v="131"/>
    </i>
    <i r="1">
      <x/>
    </i>
    <i>
      <x v="134"/>
    </i>
    <i r="1">
      <x v="1"/>
    </i>
    <i>
      <x v="138"/>
    </i>
    <i r="1">
      <x v="2"/>
    </i>
    <i>
      <x v="141"/>
    </i>
    <i r="1">
      <x v="2"/>
    </i>
    <i>
      <x v="145"/>
    </i>
    <i r="1">
      <x v="2"/>
    </i>
    <i r="1">
      <x v="4"/>
    </i>
    <i>
      <x v="147"/>
    </i>
    <i r="1">
      <x v="1"/>
    </i>
    <i r="1">
      <x v="2"/>
    </i>
    <i r="1">
      <x v="3"/>
    </i>
    <i>
      <x v="149"/>
    </i>
    <i r="1">
      <x v="2"/>
    </i>
    <i>
      <x v="152"/>
    </i>
    <i r="1">
      <x v="3"/>
    </i>
    <i r="1">
      <x v="4"/>
    </i>
    <i>
      <x v="153"/>
    </i>
    <i r="1">
      <x/>
    </i>
    <i r="1">
      <x v="1"/>
    </i>
    <i r="1">
      <x v="3"/>
    </i>
    <i r="1">
      <x v="4"/>
    </i>
    <i>
      <x v="154"/>
    </i>
    <i r="1">
      <x v="4"/>
    </i>
    <i>
      <x v="159"/>
    </i>
    <i r="1">
      <x/>
    </i>
    <i r="1">
      <x v="4"/>
    </i>
    <i>
      <x v="160"/>
    </i>
    <i r="1">
      <x v="4"/>
    </i>
    <i>
      <x v="161"/>
    </i>
    <i r="1">
      <x v="3"/>
    </i>
    <i>
      <x v="170"/>
    </i>
    <i r="1">
      <x/>
    </i>
    <i>
      <x v="174"/>
    </i>
    <i r="1">
      <x v="4"/>
    </i>
    <i>
      <x v="201"/>
    </i>
    <i r="1">
      <x/>
    </i>
    <i r="1">
      <x v="5"/>
    </i>
    <i>
      <x v="202"/>
    </i>
    <i r="1">
      <x v="5"/>
    </i>
    <i>
      <x v="204"/>
    </i>
    <i r="1">
      <x/>
    </i>
    <i r="1">
      <x v="5"/>
    </i>
    <i>
      <x v="205"/>
    </i>
    <i r="1">
      <x v="5"/>
    </i>
    <i>
      <x v="208"/>
    </i>
    <i r="1">
      <x/>
    </i>
    <i r="1">
      <x v="5"/>
    </i>
    <i>
      <x v="209"/>
    </i>
    <i r="1">
      <x/>
    </i>
    <i r="1">
      <x v="5"/>
    </i>
    <i>
      <x v="210"/>
    </i>
    <i r="1">
      <x/>
    </i>
    <i r="1">
      <x v="1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Ố LƯỢNG" fld="4" baseField="0" baseItem="0"/>
    <dataField name="Sum of TỔNG MỆNH GIÁ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selection activeCell="G14" sqref="G14"/>
    </sheetView>
  </sheetViews>
  <sheetFormatPr defaultRowHeight="14.5" x14ac:dyDescent="0.35"/>
  <cols>
    <col min="1" max="1" width="2" bestFit="1" customWidth="1"/>
    <col min="2" max="2" width="10.7265625" bestFit="1" customWidth="1"/>
    <col min="5" max="5" width="20.26953125" bestFit="1" customWidth="1"/>
  </cols>
  <sheetData>
    <row r="1" spans="1:13" x14ac:dyDescent="0.35">
      <c r="B1" t="s">
        <v>0</v>
      </c>
    </row>
    <row r="2" spans="1:13" x14ac:dyDescent="0.35">
      <c r="B2" s="1">
        <v>44033</v>
      </c>
    </row>
    <row r="3" spans="1:13" x14ac:dyDescent="0.35">
      <c r="A3">
        <v>1</v>
      </c>
      <c r="B3" t="s">
        <v>1</v>
      </c>
    </row>
    <row r="4" spans="1:13" x14ac:dyDescent="0.35">
      <c r="A4">
        <v>2</v>
      </c>
      <c r="B4" t="s">
        <v>2</v>
      </c>
    </row>
    <row r="5" spans="1:13" x14ac:dyDescent="0.35">
      <c r="C5" t="s">
        <v>3</v>
      </c>
      <c r="L5" t="s">
        <v>4</v>
      </c>
    </row>
    <row r="6" spans="1:13" x14ac:dyDescent="0.35">
      <c r="D6" t="s">
        <v>5</v>
      </c>
      <c r="E6" t="s">
        <v>6</v>
      </c>
      <c r="F6" t="s">
        <v>7</v>
      </c>
    </row>
    <row r="7" spans="1:13" x14ac:dyDescent="0.35">
      <c r="F7" t="s">
        <v>8</v>
      </c>
    </row>
    <row r="8" spans="1:13" x14ac:dyDescent="0.35">
      <c r="E8" t="s">
        <v>9</v>
      </c>
      <c r="F8" t="s">
        <v>10</v>
      </c>
      <c r="H8" t="s">
        <v>11</v>
      </c>
    </row>
    <row r="9" spans="1:13" x14ac:dyDescent="0.35">
      <c r="F9" t="s">
        <v>12</v>
      </c>
      <c r="H9" t="s">
        <v>13</v>
      </c>
    </row>
    <row r="10" spans="1:13" x14ac:dyDescent="0.35">
      <c r="H10" t="s">
        <v>14</v>
      </c>
    </row>
    <row r="11" spans="1:13" x14ac:dyDescent="0.35">
      <c r="C11" t="s">
        <v>15</v>
      </c>
      <c r="E11" t="s">
        <v>16</v>
      </c>
      <c r="F11" t="s">
        <v>17</v>
      </c>
    </row>
    <row r="12" spans="1:13" x14ac:dyDescent="0.35">
      <c r="A12" s="2" t="s">
        <v>18</v>
      </c>
      <c r="B12" t="s">
        <v>19</v>
      </c>
      <c r="L12" t="s">
        <v>4</v>
      </c>
    </row>
    <row r="13" spans="1:13" x14ac:dyDescent="0.35">
      <c r="A13" s="2"/>
      <c r="C13" t="s">
        <v>20</v>
      </c>
    </row>
    <row r="14" spans="1:13" x14ac:dyDescent="0.35">
      <c r="A14" s="2"/>
      <c r="E14" t="s">
        <v>21</v>
      </c>
      <c r="F14" s="2" t="s">
        <v>22</v>
      </c>
    </row>
    <row r="15" spans="1:13" x14ac:dyDescent="0.35">
      <c r="A15" s="2"/>
      <c r="C15" t="s">
        <v>23</v>
      </c>
      <c r="F15" s="2"/>
      <c r="L15" t="s">
        <v>24</v>
      </c>
      <c r="M15" t="s">
        <v>25</v>
      </c>
    </row>
    <row r="16" spans="1:13" x14ac:dyDescent="0.35">
      <c r="A16" s="2"/>
      <c r="E16" t="s">
        <v>26</v>
      </c>
      <c r="F16" s="2"/>
    </row>
    <row r="17" spans="1:6" x14ac:dyDescent="0.35">
      <c r="A17" s="2"/>
      <c r="E17" t="s">
        <v>27</v>
      </c>
      <c r="F17" s="2"/>
    </row>
    <row r="18" spans="1:6" x14ac:dyDescent="0.35">
      <c r="A18" s="2"/>
      <c r="E18" t="s">
        <v>28</v>
      </c>
      <c r="F18" s="2"/>
    </row>
    <row r="19" spans="1:6" x14ac:dyDescent="0.35">
      <c r="A19" s="2"/>
      <c r="F19" s="2"/>
    </row>
    <row r="21" spans="1:6" x14ac:dyDescent="0.35">
      <c r="C21" t="s">
        <v>29</v>
      </c>
    </row>
    <row r="22" spans="1:6" x14ac:dyDescent="0.35">
      <c r="C2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F6A1-E4C1-4C12-A4E1-0CAD7AE4299B}">
  <dimension ref="A1:L43"/>
  <sheetViews>
    <sheetView workbookViewId="0">
      <selection activeCell="J5" sqref="J5"/>
    </sheetView>
  </sheetViews>
  <sheetFormatPr defaultRowHeight="14.5" x14ac:dyDescent="0.35"/>
  <cols>
    <col min="1" max="2" width="11.26953125" bestFit="1" customWidth="1"/>
    <col min="3" max="3" width="17.81640625" bestFit="1" customWidth="1"/>
    <col min="4" max="4" width="18" bestFit="1" customWidth="1"/>
    <col min="5" max="5" width="16.54296875" bestFit="1" customWidth="1"/>
    <col min="6" max="6" width="8.54296875" bestFit="1" customWidth="1"/>
    <col min="7" max="7" width="8.7265625" bestFit="1" customWidth="1"/>
    <col min="8" max="8" width="12.453125" bestFit="1" customWidth="1"/>
    <col min="9" max="9" width="12.7265625" bestFit="1" customWidth="1"/>
    <col min="10" max="10" width="16.81640625" bestFit="1" customWidth="1"/>
    <col min="11" max="11" width="7.1796875" bestFit="1" customWidth="1"/>
    <col min="12" max="12" width="8.26953125" bestFit="1" customWidth="1"/>
  </cols>
  <sheetData>
    <row r="1" spans="1:12" ht="20" x14ac:dyDescent="0.4">
      <c r="A1" s="215" t="s">
        <v>31</v>
      </c>
      <c r="B1" s="216"/>
      <c r="C1" s="216"/>
      <c r="D1" s="216"/>
      <c r="E1" s="216"/>
      <c r="F1" s="216"/>
      <c r="G1" s="216"/>
      <c r="H1" s="216"/>
      <c r="I1" s="3"/>
      <c r="J1" s="4"/>
      <c r="K1" s="5"/>
      <c r="L1" s="6"/>
    </row>
    <row r="2" spans="1:12" ht="15.5" x14ac:dyDescent="0.35">
      <c r="A2" s="217" t="s">
        <v>32</v>
      </c>
      <c r="B2" s="216"/>
      <c r="C2" s="216"/>
      <c r="D2" s="216"/>
      <c r="E2" s="216"/>
      <c r="F2" s="216"/>
      <c r="G2" s="216"/>
      <c r="H2" s="216"/>
      <c r="I2" s="3"/>
      <c r="J2" s="7"/>
      <c r="K2" s="8"/>
      <c r="L2" s="6"/>
    </row>
    <row r="3" spans="1:12" ht="15.5" x14ac:dyDescent="0.35">
      <c r="A3" s="9"/>
      <c r="B3" s="9"/>
      <c r="C3" s="3"/>
      <c r="D3" s="3"/>
      <c r="E3" s="3"/>
      <c r="F3" s="10"/>
      <c r="G3" s="3"/>
      <c r="H3" s="3"/>
      <c r="I3" s="3"/>
      <c r="J3" s="7"/>
      <c r="K3" s="3"/>
      <c r="L3" s="6"/>
    </row>
    <row r="4" spans="1:12" ht="46.5" x14ac:dyDescent="0.35">
      <c r="A4" s="11" t="s">
        <v>33</v>
      </c>
      <c r="B4" s="12" t="s">
        <v>34</v>
      </c>
      <c r="C4" s="13" t="s">
        <v>35</v>
      </c>
      <c r="D4" s="13" t="s">
        <v>36</v>
      </c>
      <c r="E4" s="13" t="s">
        <v>37</v>
      </c>
      <c r="F4" s="13" t="s">
        <v>38</v>
      </c>
      <c r="G4" s="14" t="s">
        <v>39</v>
      </c>
      <c r="H4" s="13" t="s">
        <v>40</v>
      </c>
      <c r="I4" s="13" t="s">
        <v>41</v>
      </c>
      <c r="J4" s="15" t="s">
        <v>42</v>
      </c>
      <c r="K4" s="16" t="s">
        <v>43</v>
      </c>
      <c r="L4" s="17" t="s">
        <v>44</v>
      </c>
    </row>
    <row r="5" spans="1:12" ht="15.5" x14ac:dyDescent="0.35">
      <c r="A5" s="18">
        <v>44312</v>
      </c>
      <c r="B5" s="18">
        <v>44312</v>
      </c>
      <c r="C5" s="19">
        <v>5913848849</v>
      </c>
      <c r="D5" s="19">
        <v>0</v>
      </c>
      <c r="E5" s="20">
        <f>C5+D5</f>
        <v>5913848849</v>
      </c>
      <c r="F5" s="19">
        <f t="shared" ref="F5:F41" si="0">B6-B5</f>
        <v>1</v>
      </c>
      <c r="G5" s="21">
        <v>0.02</v>
      </c>
      <c r="H5" s="19">
        <f t="shared" ref="H5:H42" si="1">E5*G5/365*F5</f>
        <v>324046.51227397262</v>
      </c>
      <c r="I5" s="22">
        <f>H5</f>
        <v>324046.51227397262</v>
      </c>
      <c r="J5" s="23">
        <v>5913848849</v>
      </c>
      <c r="K5" s="19">
        <f t="shared" ref="K5:K43" si="2">E5-J5</f>
        <v>0</v>
      </c>
      <c r="L5" s="24"/>
    </row>
    <row r="6" spans="1:12" ht="15.5" x14ac:dyDescent="0.35">
      <c r="A6" s="18">
        <v>44313</v>
      </c>
      <c r="B6" s="18">
        <v>44313</v>
      </c>
      <c r="C6" s="19">
        <v>2039019019</v>
      </c>
      <c r="D6" s="19">
        <v>0</v>
      </c>
      <c r="E6" s="20">
        <f t="shared" ref="E6:E42" si="3">E5+C6+D6</f>
        <v>7952867868</v>
      </c>
      <c r="F6" s="19">
        <f t="shared" si="0"/>
        <v>7</v>
      </c>
      <c r="G6" s="21">
        <v>0.02</v>
      </c>
      <c r="H6" s="19">
        <f t="shared" si="1"/>
        <v>3050415.0726575344</v>
      </c>
      <c r="I6" s="22">
        <f t="shared" ref="I6:I42" si="4">I5+H6</f>
        <v>3374461.5849315068</v>
      </c>
      <c r="J6" s="23">
        <v>7952867868</v>
      </c>
      <c r="K6" s="19">
        <f t="shared" si="2"/>
        <v>0</v>
      </c>
      <c r="L6" s="24"/>
    </row>
    <row r="7" spans="1:12" ht="15.5" x14ac:dyDescent="0.35">
      <c r="A7" s="18">
        <v>44320</v>
      </c>
      <c r="B7" s="18">
        <v>44320</v>
      </c>
      <c r="C7" s="19">
        <v>21358630631</v>
      </c>
      <c r="D7" s="19">
        <v>0</v>
      </c>
      <c r="E7" s="20">
        <f t="shared" si="3"/>
        <v>29311498499</v>
      </c>
      <c r="F7" s="19">
        <f t="shared" si="0"/>
        <v>1</v>
      </c>
      <c r="G7" s="21">
        <v>0.02</v>
      </c>
      <c r="H7" s="19">
        <f t="shared" si="1"/>
        <v>1606109.5067945207</v>
      </c>
      <c r="I7" s="22">
        <f t="shared" si="4"/>
        <v>4980571.0917260274</v>
      </c>
      <c r="J7" s="23">
        <v>29311498499</v>
      </c>
      <c r="K7" s="19">
        <f t="shared" si="2"/>
        <v>0</v>
      </c>
      <c r="L7" s="24"/>
    </row>
    <row r="8" spans="1:12" ht="15.5" x14ac:dyDescent="0.35">
      <c r="A8" s="18">
        <v>44321</v>
      </c>
      <c r="B8" s="18">
        <v>44321</v>
      </c>
      <c r="C8" s="19">
        <v>23898477828</v>
      </c>
      <c r="D8" s="19">
        <v>-10100000000</v>
      </c>
      <c r="E8" s="20">
        <f t="shared" si="3"/>
        <v>43109976327</v>
      </c>
      <c r="F8" s="19">
        <f t="shared" si="0"/>
        <v>1</v>
      </c>
      <c r="G8" s="21">
        <v>0.02</v>
      </c>
      <c r="H8" s="19">
        <f t="shared" si="1"/>
        <v>2362190.4836712326</v>
      </c>
      <c r="I8" s="22">
        <f t="shared" si="4"/>
        <v>7342761.5753972605</v>
      </c>
      <c r="J8" s="23">
        <v>43109976327</v>
      </c>
      <c r="K8" s="19">
        <f t="shared" si="2"/>
        <v>0</v>
      </c>
      <c r="L8" s="24"/>
    </row>
    <row r="9" spans="1:12" ht="15.5" x14ac:dyDescent="0.35">
      <c r="A9" s="18">
        <v>44322</v>
      </c>
      <c r="B9" s="18">
        <v>44322</v>
      </c>
      <c r="C9" s="19"/>
      <c r="D9" s="19">
        <v>-9500000000</v>
      </c>
      <c r="E9" s="20">
        <f t="shared" si="3"/>
        <v>33609976327</v>
      </c>
      <c r="F9" s="19">
        <f t="shared" si="0"/>
        <v>1</v>
      </c>
      <c r="G9" s="21">
        <v>0.02</v>
      </c>
      <c r="H9" s="19">
        <f t="shared" si="1"/>
        <v>1841642.5384657534</v>
      </c>
      <c r="I9" s="22">
        <f t="shared" si="4"/>
        <v>9184404.1138630137</v>
      </c>
      <c r="J9" s="23">
        <v>33609976327</v>
      </c>
      <c r="K9" s="19">
        <f t="shared" si="2"/>
        <v>0</v>
      </c>
      <c r="L9" s="24"/>
    </row>
    <row r="10" spans="1:12" ht="15.5" x14ac:dyDescent="0.35">
      <c r="A10" s="18">
        <v>44323</v>
      </c>
      <c r="B10" s="18">
        <v>44323</v>
      </c>
      <c r="C10" s="19">
        <v>10195095095</v>
      </c>
      <c r="D10" s="19">
        <v>0</v>
      </c>
      <c r="E10" s="20">
        <f t="shared" si="3"/>
        <v>43805071422</v>
      </c>
      <c r="F10" s="19">
        <f t="shared" si="0"/>
        <v>0</v>
      </c>
      <c r="G10" s="21">
        <v>0.02</v>
      </c>
      <c r="H10" s="19">
        <f t="shared" si="1"/>
        <v>0</v>
      </c>
      <c r="I10" s="22">
        <f t="shared" si="4"/>
        <v>9184404.1138630137</v>
      </c>
      <c r="J10" s="23">
        <v>43805071422</v>
      </c>
      <c r="K10" s="19">
        <f t="shared" si="2"/>
        <v>0</v>
      </c>
      <c r="L10" s="24"/>
    </row>
    <row r="11" spans="1:12" ht="15.5" x14ac:dyDescent="0.35">
      <c r="A11" s="18">
        <f t="shared" ref="A11:B11" si="5">A10</f>
        <v>44323</v>
      </c>
      <c r="B11" s="18">
        <f t="shared" si="5"/>
        <v>44323</v>
      </c>
      <c r="C11" s="19">
        <v>1500000000</v>
      </c>
      <c r="D11" s="19">
        <v>0</v>
      </c>
      <c r="E11" s="20">
        <f t="shared" si="3"/>
        <v>45305071422</v>
      </c>
      <c r="F11" s="19">
        <f t="shared" si="0"/>
        <v>3</v>
      </c>
      <c r="G11" s="21">
        <v>0.02</v>
      </c>
      <c r="H11" s="19">
        <f t="shared" si="1"/>
        <v>7447409.0008767135</v>
      </c>
      <c r="I11" s="22">
        <f t="shared" si="4"/>
        <v>16631813.114739727</v>
      </c>
      <c r="J11" s="23">
        <v>45305071422</v>
      </c>
      <c r="K11" s="19">
        <f t="shared" si="2"/>
        <v>0</v>
      </c>
      <c r="L11" s="24"/>
    </row>
    <row r="12" spans="1:12" ht="15.5" x14ac:dyDescent="0.35">
      <c r="A12" s="18">
        <v>44326</v>
      </c>
      <c r="B12" s="18">
        <v>44326</v>
      </c>
      <c r="C12" s="19">
        <v>17347797560</v>
      </c>
      <c r="D12" s="19">
        <v>-12300000000</v>
      </c>
      <c r="E12" s="20">
        <f t="shared" si="3"/>
        <v>50352868982</v>
      </c>
      <c r="F12" s="19">
        <f t="shared" si="0"/>
        <v>1</v>
      </c>
      <c r="G12" s="21">
        <v>0.02</v>
      </c>
      <c r="H12" s="19">
        <f t="shared" si="1"/>
        <v>2759061.3140821918</v>
      </c>
      <c r="I12" s="22">
        <f t="shared" si="4"/>
        <v>19390874.428821918</v>
      </c>
      <c r="J12" s="23">
        <v>50352868982</v>
      </c>
      <c r="K12" s="19">
        <f t="shared" si="2"/>
        <v>0</v>
      </c>
      <c r="L12" s="24"/>
    </row>
    <row r="13" spans="1:12" ht="15.5" x14ac:dyDescent="0.35">
      <c r="A13" s="18">
        <v>44327</v>
      </c>
      <c r="B13" s="18">
        <v>44327</v>
      </c>
      <c r="C13" s="19"/>
      <c r="D13" s="19">
        <v>-14500000000</v>
      </c>
      <c r="E13" s="20">
        <f t="shared" si="3"/>
        <v>35852868982</v>
      </c>
      <c r="F13" s="19">
        <f t="shared" si="0"/>
        <v>1</v>
      </c>
      <c r="G13" s="21">
        <v>0.02</v>
      </c>
      <c r="H13" s="19">
        <f t="shared" si="1"/>
        <v>1964540.7661369862</v>
      </c>
      <c r="I13" s="22">
        <f t="shared" si="4"/>
        <v>21355415.194958903</v>
      </c>
      <c r="J13" s="23">
        <v>35852868982</v>
      </c>
      <c r="K13" s="19">
        <f t="shared" si="2"/>
        <v>0</v>
      </c>
      <c r="L13" s="24"/>
    </row>
    <row r="14" spans="1:12" ht="15.5" x14ac:dyDescent="0.35">
      <c r="A14" s="18">
        <v>44328</v>
      </c>
      <c r="B14" s="18">
        <v>44328</v>
      </c>
      <c r="C14" s="19"/>
      <c r="D14" s="19">
        <v>-26750000000</v>
      </c>
      <c r="E14" s="20">
        <f t="shared" si="3"/>
        <v>9102868982</v>
      </c>
      <c r="F14" s="19">
        <f t="shared" si="0"/>
        <v>1</v>
      </c>
      <c r="G14" s="21">
        <v>0.02</v>
      </c>
      <c r="H14" s="19">
        <f t="shared" si="1"/>
        <v>498787.34147945209</v>
      </c>
      <c r="I14" s="22">
        <f t="shared" si="4"/>
        <v>21854202.536438353</v>
      </c>
      <c r="J14" s="23">
        <v>9102868982</v>
      </c>
      <c r="K14" s="19">
        <f t="shared" si="2"/>
        <v>0</v>
      </c>
      <c r="L14" s="24"/>
    </row>
    <row r="15" spans="1:12" ht="15.5" x14ac:dyDescent="0.35">
      <c r="A15" s="18">
        <v>44329</v>
      </c>
      <c r="B15" s="18">
        <v>44329</v>
      </c>
      <c r="C15" s="19">
        <v>3540624598</v>
      </c>
      <c r="D15" s="19"/>
      <c r="E15" s="19">
        <f t="shared" si="3"/>
        <v>12643493580</v>
      </c>
      <c r="F15" s="19">
        <f t="shared" si="0"/>
        <v>1</v>
      </c>
      <c r="G15" s="21">
        <v>0.02</v>
      </c>
      <c r="H15" s="19">
        <f t="shared" si="1"/>
        <v>692794.16876712325</v>
      </c>
      <c r="I15" s="22">
        <f t="shared" si="4"/>
        <v>22546996.705205478</v>
      </c>
      <c r="J15" s="23">
        <v>12643493580</v>
      </c>
      <c r="K15" s="19">
        <f t="shared" si="2"/>
        <v>0</v>
      </c>
      <c r="L15" s="24"/>
    </row>
    <row r="16" spans="1:12" ht="15.5" x14ac:dyDescent="0.35">
      <c r="A16" s="18">
        <v>44330</v>
      </c>
      <c r="B16" s="18">
        <v>44330</v>
      </c>
      <c r="C16" s="7"/>
      <c r="D16" s="19">
        <v>-18400000000</v>
      </c>
      <c r="E16" s="19">
        <f t="shared" si="3"/>
        <v>-5756506420</v>
      </c>
      <c r="F16" s="19">
        <f t="shared" si="0"/>
        <v>3</v>
      </c>
      <c r="G16" s="21">
        <v>0.02</v>
      </c>
      <c r="H16" s="19">
        <f t="shared" si="1"/>
        <v>-946275.02794520545</v>
      </c>
      <c r="I16" s="22">
        <f t="shared" si="4"/>
        <v>21600721.677260272</v>
      </c>
      <c r="J16" s="23">
        <v>-5756506420</v>
      </c>
      <c r="K16" s="19">
        <f t="shared" si="2"/>
        <v>0</v>
      </c>
      <c r="L16" s="24"/>
    </row>
    <row r="17" spans="1:12" ht="15.5" x14ac:dyDescent="0.35">
      <c r="A17" s="18">
        <v>44333</v>
      </c>
      <c r="B17" s="18">
        <v>44333</v>
      </c>
      <c r="C17" s="19">
        <f>5094396647+9200000000</f>
        <v>14294396647</v>
      </c>
      <c r="D17" s="19">
        <v>-2200000000</v>
      </c>
      <c r="E17" s="19">
        <f t="shared" si="3"/>
        <v>6337890227</v>
      </c>
      <c r="F17" s="19">
        <f t="shared" si="0"/>
        <v>2</v>
      </c>
      <c r="G17" s="21">
        <v>0.02</v>
      </c>
      <c r="H17" s="19">
        <f t="shared" si="1"/>
        <v>694563.31254794518</v>
      </c>
      <c r="I17" s="22">
        <f t="shared" si="4"/>
        <v>22295284.989808217</v>
      </c>
      <c r="J17" s="23">
        <v>6337890227</v>
      </c>
      <c r="K17" s="19">
        <f t="shared" si="2"/>
        <v>0</v>
      </c>
      <c r="L17" s="24"/>
    </row>
    <row r="18" spans="1:12" ht="15.5" x14ac:dyDescent="0.35">
      <c r="A18" s="18">
        <v>44335</v>
      </c>
      <c r="B18" s="18">
        <v>44335</v>
      </c>
      <c r="C18" s="19"/>
      <c r="D18" s="19">
        <v>-2000000000</v>
      </c>
      <c r="E18" s="19">
        <f t="shared" si="3"/>
        <v>4337890227</v>
      </c>
      <c r="F18" s="19">
        <f t="shared" si="0"/>
        <v>1</v>
      </c>
      <c r="G18" s="21">
        <v>0.02</v>
      </c>
      <c r="H18" s="19">
        <f t="shared" si="1"/>
        <v>237692.6151780822</v>
      </c>
      <c r="I18" s="22">
        <f t="shared" si="4"/>
        <v>22532977.604986299</v>
      </c>
      <c r="J18" s="23">
        <v>4337890227</v>
      </c>
      <c r="K18" s="19">
        <f t="shared" si="2"/>
        <v>0</v>
      </c>
      <c r="L18" s="24"/>
    </row>
    <row r="19" spans="1:12" ht="15.5" x14ac:dyDescent="0.35">
      <c r="A19" s="18">
        <v>44336</v>
      </c>
      <c r="B19" s="18">
        <v>44336</v>
      </c>
      <c r="C19" s="19">
        <v>2038758058</v>
      </c>
      <c r="D19" s="19">
        <v>-2000000000</v>
      </c>
      <c r="E19" s="19">
        <f t="shared" si="3"/>
        <v>4376648285</v>
      </c>
      <c r="F19" s="19">
        <f t="shared" si="0"/>
        <v>4</v>
      </c>
      <c r="G19" s="21">
        <v>0.02</v>
      </c>
      <c r="H19" s="19">
        <f t="shared" si="1"/>
        <v>959265.37753424665</v>
      </c>
      <c r="I19" s="22">
        <f t="shared" si="4"/>
        <v>23492242.982520547</v>
      </c>
      <c r="J19" s="23">
        <v>4376648285</v>
      </c>
      <c r="K19" s="19">
        <f t="shared" si="2"/>
        <v>0</v>
      </c>
      <c r="L19" s="24"/>
    </row>
    <row r="20" spans="1:12" ht="15.5" x14ac:dyDescent="0.35">
      <c r="A20" s="18">
        <v>44340</v>
      </c>
      <c r="B20" s="18">
        <v>44340</v>
      </c>
      <c r="C20" s="19">
        <v>1325173309</v>
      </c>
      <c r="D20" s="19">
        <v>-3000000000</v>
      </c>
      <c r="E20" s="19">
        <f t="shared" si="3"/>
        <v>2701821594</v>
      </c>
      <c r="F20" s="19">
        <f t="shared" si="0"/>
        <v>2</v>
      </c>
      <c r="G20" s="21">
        <v>0.02</v>
      </c>
      <c r="H20" s="19">
        <f t="shared" si="1"/>
        <v>296090.03769863013</v>
      </c>
      <c r="I20" s="22">
        <f t="shared" si="4"/>
        <v>23788333.020219177</v>
      </c>
      <c r="J20" s="23">
        <v>2701821594</v>
      </c>
      <c r="K20" s="19">
        <f t="shared" si="2"/>
        <v>0</v>
      </c>
      <c r="L20" s="24"/>
    </row>
    <row r="21" spans="1:12" ht="15.5" x14ac:dyDescent="0.35">
      <c r="A21" s="18">
        <v>44342</v>
      </c>
      <c r="B21" s="18">
        <v>44342</v>
      </c>
      <c r="C21" s="19">
        <v>3311993995</v>
      </c>
      <c r="D21" s="19">
        <v>-1000000000</v>
      </c>
      <c r="E21" s="19">
        <f t="shared" si="3"/>
        <v>5013815589</v>
      </c>
      <c r="F21" s="19">
        <f t="shared" si="0"/>
        <v>1</v>
      </c>
      <c r="G21" s="21">
        <v>0.02</v>
      </c>
      <c r="H21" s="19">
        <f t="shared" si="1"/>
        <v>274729.62131506851</v>
      </c>
      <c r="I21" s="22">
        <f t="shared" si="4"/>
        <v>24063062.641534247</v>
      </c>
      <c r="J21" s="23">
        <v>5013815589</v>
      </c>
      <c r="K21" s="19">
        <f t="shared" si="2"/>
        <v>0</v>
      </c>
      <c r="L21" s="24"/>
    </row>
    <row r="22" spans="1:12" ht="15.5" x14ac:dyDescent="0.35">
      <c r="A22" s="18">
        <v>44343</v>
      </c>
      <c r="B22" s="18">
        <v>44343</v>
      </c>
      <c r="C22" s="19"/>
      <c r="D22" s="19">
        <v>-388500000</v>
      </c>
      <c r="E22" s="19">
        <f t="shared" si="3"/>
        <v>4625315589</v>
      </c>
      <c r="F22" s="19">
        <f t="shared" si="0"/>
        <v>1</v>
      </c>
      <c r="G22" s="21">
        <v>0.02</v>
      </c>
      <c r="H22" s="19">
        <f t="shared" si="1"/>
        <v>253441.95008219179</v>
      </c>
      <c r="I22" s="22">
        <f t="shared" si="4"/>
        <v>24316504.591616437</v>
      </c>
      <c r="J22" s="23">
        <v>4625315589</v>
      </c>
      <c r="K22" s="19">
        <f t="shared" si="2"/>
        <v>0</v>
      </c>
      <c r="L22" s="24"/>
    </row>
    <row r="23" spans="1:12" ht="15.5" x14ac:dyDescent="0.35">
      <c r="A23" s="18">
        <v>44344</v>
      </c>
      <c r="B23" s="18">
        <v>44344</v>
      </c>
      <c r="C23" s="19">
        <v>1100000000</v>
      </c>
      <c r="D23" s="19"/>
      <c r="E23" s="19">
        <f t="shared" si="3"/>
        <v>5725315589</v>
      </c>
      <c r="F23" s="19">
        <f t="shared" si="0"/>
        <v>3</v>
      </c>
      <c r="G23" s="21">
        <v>0.02</v>
      </c>
      <c r="H23" s="19">
        <f t="shared" si="1"/>
        <v>941147.76805479452</v>
      </c>
      <c r="I23" s="22">
        <f t="shared" si="4"/>
        <v>25257652.359671231</v>
      </c>
      <c r="J23" s="23">
        <v>5725315589</v>
      </c>
      <c r="K23" s="19">
        <f t="shared" si="2"/>
        <v>0</v>
      </c>
      <c r="L23" s="24"/>
    </row>
    <row r="24" spans="1:12" ht="15.5" x14ac:dyDescent="0.35">
      <c r="A24" s="18">
        <v>44347</v>
      </c>
      <c r="B24" s="18">
        <v>44347</v>
      </c>
      <c r="C24" s="19">
        <v>1167309371</v>
      </c>
      <c r="D24" s="19">
        <v>-3200000000</v>
      </c>
      <c r="E24" s="19">
        <f t="shared" si="3"/>
        <v>3692624960</v>
      </c>
      <c r="F24" s="19">
        <f t="shared" si="0"/>
        <v>1</v>
      </c>
      <c r="G24" s="21">
        <v>0.02</v>
      </c>
      <c r="H24" s="19">
        <f t="shared" si="1"/>
        <v>202335.61424657534</v>
      </c>
      <c r="I24" s="22">
        <f t="shared" si="4"/>
        <v>25459987.973917808</v>
      </c>
      <c r="J24" s="23">
        <v>3692624960</v>
      </c>
      <c r="K24" s="19">
        <f t="shared" si="2"/>
        <v>0</v>
      </c>
      <c r="L24" s="24"/>
    </row>
    <row r="25" spans="1:12" ht="15.5" x14ac:dyDescent="0.35">
      <c r="A25" s="18">
        <v>44348</v>
      </c>
      <c r="B25" s="18">
        <v>44348</v>
      </c>
      <c r="C25" s="19">
        <v>11190805970</v>
      </c>
      <c r="D25" s="19"/>
      <c r="E25" s="19">
        <f t="shared" si="3"/>
        <v>14883430930</v>
      </c>
      <c r="F25" s="19">
        <f t="shared" si="0"/>
        <v>1</v>
      </c>
      <c r="G25" s="21">
        <v>0.02</v>
      </c>
      <c r="H25" s="19">
        <f t="shared" si="1"/>
        <v>815530.46191780828</v>
      </c>
      <c r="I25" s="22">
        <f t="shared" si="4"/>
        <v>26275518.435835615</v>
      </c>
      <c r="J25" s="23">
        <v>14883430930</v>
      </c>
      <c r="K25" s="19">
        <f t="shared" si="2"/>
        <v>0</v>
      </c>
      <c r="L25" s="24"/>
    </row>
    <row r="26" spans="1:12" ht="15.5" x14ac:dyDescent="0.35">
      <c r="A26" s="18">
        <v>44349</v>
      </c>
      <c r="B26" s="18">
        <v>44349</v>
      </c>
      <c r="C26" s="19">
        <v>509439665</v>
      </c>
      <c r="D26" s="19">
        <v>-5700000000</v>
      </c>
      <c r="E26" s="19">
        <f t="shared" si="3"/>
        <v>9692870595</v>
      </c>
      <c r="F26" s="19">
        <f t="shared" si="0"/>
        <v>1</v>
      </c>
      <c r="G26" s="21">
        <v>0.02</v>
      </c>
      <c r="H26" s="19">
        <f t="shared" si="1"/>
        <v>531116.19698630134</v>
      </c>
      <c r="I26" s="22">
        <f t="shared" si="4"/>
        <v>26806634.632821918</v>
      </c>
      <c r="J26" s="23">
        <v>9692870595</v>
      </c>
      <c r="K26" s="19">
        <f t="shared" si="2"/>
        <v>0</v>
      </c>
      <c r="L26" s="24"/>
    </row>
    <row r="27" spans="1:12" ht="15.5" x14ac:dyDescent="0.35">
      <c r="A27" s="18">
        <v>44350</v>
      </c>
      <c r="B27" s="18">
        <v>44350</v>
      </c>
      <c r="C27" s="19"/>
      <c r="D27" s="19">
        <v>-600000000</v>
      </c>
      <c r="E27" s="19">
        <f t="shared" si="3"/>
        <v>9092870595</v>
      </c>
      <c r="F27" s="19">
        <f t="shared" si="0"/>
        <v>1</v>
      </c>
      <c r="G27" s="21">
        <v>0.02</v>
      </c>
      <c r="H27" s="19">
        <f t="shared" si="1"/>
        <v>498239.48465753428</v>
      </c>
      <c r="I27" s="22">
        <f t="shared" si="4"/>
        <v>27304874.117479451</v>
      </c>
      <c r="J27" s="23">
        <v>9092870595</v>
      </c>
      <c r="K27" s="19">
        <f t="shared" si="2"/>
        <v>0</v>
      </c>
      <c r="L27" s="24"/>
    </row>
    <row r="28" spans="1:12" ht="15.5" x14ac:dyDescent="0.35">
      <c r="A28" s="18">
        <v>44351</v>
      </c>
      <c r="B28" s="18">
        <v>44351</v>
      </c>
      <c r="C28" s="19"/>
      <c r="D28" s="19">
        <v>-4100000000</v>
      </c>
      <c r="E28" s="19">
        <f t="shared" si="3"/>
        <v>4992870595</v>
      </c>
      <c r="F28" s="19">
        <f t="shared" si="0"/>
        <v>3</v>
      </c>
      <c r="G28" s="21">
        <v>0.02</v>
      </c>
      <c r="H28" s="19">
        <f t="shared" si="1"/>
        <v>820745.85123287677</v>
      </c>
      <c r="I28" s="22">
        <f t="shared" si="4"/>
        <v>28125619.968712326</v>
      </c>
      <c r="J28" s="23">
        <v>4992870595</v>
      </c>
      <c r="K28" s="19">
        <f t="shared" si="2"/>
        <v>0</v>
      </c>
      <c r="L28" s="24"/>
    </row>
    <row r="29" spans="1:12" ht="15.5" x14ac:dyDescent="0.35">
      <c r="A29" s="18">
        <v>44354</v>
      </c>
      <c r="B29" s="18">
        <v>44354</v>
      </c>
      <c r="C29" s="19">
        <v>4198444444</v>
      </c>
      <c r="D29" s="19">
        <v>-2100000000</v>
      </c>
      <c r="E29" s="19">
        <f t="shared" si="3"/>
        <v>7091315039</v>
      </c>
      <c r="F29" s="19">
        <f t="shared" si="0"/>
        <v>1</v>
      </c>
      <c r="G29" s="21">
        <v>0.02</v>
      </c>
      <c r="H29" s="19">
        <f t="shared" si="1"/>
        <v>388565.20761643833</v>
      </c>
      <c r="I29" s="22">
        <f t="shared" si="4"/>
        <v>28514185.176328763</v>
      </c>
      <c r="J29" s="23">
        <v>7091315039</v>
      </c>
      <c r="K29" s="19">
        <f t="shared" si="2"/>
        <v>0</v>
      </c>
      <c r="L29" s="24"/>
    </row>
    <row r="30" spans="1:12" ht="15.5" x14ac:dyDescent="0.35">
      <c r="A30" s="18">
        <v>44355</v>
      </c>
      <c r="B30" s="18">
        <v>44355</v>
      </c>
      <c r="C30" s="19">
        <f>28952953+40000000000</f>
        <v>40028952953</v>
      </c>
      <c r="D30" s="19"/>
      <c r="E30" s="19">
        <f t="shared" si="3"/>
        <v>47120267992</v>
      </c>
      <c r="F30" s="19">
        <f t="shared" si="0"/>
        <v>1</v>
      </c>
      <c r="G30" s="21">
        <v>0.02</v>
      </c>
      <c r="H30" s="19">
        <f t="shared" si="1"/>
        <v>2581932.4927123287</v>
      </c>
      <c r="I30" s="22">
        <f t="shared" si="4"/>
        <v>31096117.669041093</v>
      </c>
      <c r="J30" s="23">
        <v>47120267992</v>
      </c>
      <c r="K30" s="19">
        <f t="shared" si="2"/>
        <v>0</v>
      </c>
      <c r="L30" s="24"/>
    </row>
    <row r="31" spans="1:12" ht="15.5" x14ac:dyDescent="0.35">
      <c r="A31" s="18">
        <v>44356</v>
      </c>
      <c r="B31" s="18">
        <f>A31</f>
        <v>44356</v>
      </c>
      <c r="C31" s="19">
        <v>2245497497</v>
      </c>
      <c r="D31" s="19"/>
      <c r="E31" s="19">
        <f t="shared" si="3"/>
        <v>49365765489</v>
      </c>
      <c r="F31" s="19">
        <f t="shared" si="0"/>
        <v>1</v>
      </c>
      <c r="G31" s="21">
        <v>0.02</v>
      </c>
      <c r="H31" s="19">
        <f t="shared" si="1"/>
        <v>2704973.4514520545</v>
      </c>
      <c r="I31" s="22">
        <f t="shared" si="4"/>
        <v>33801091.120493151</v>
      </c>
      <c r="J31" s="23">
        <v>49365765489</v>
      </c>
      <c r="K31" s="19">
        <f t="shared" si="2"/>
        <v>0</v>
      </c>
      <c r="L31" s="24"/>
    </row>
    <row r="32" spans="1:12" ht="15.5" x14ac:dyDescent="0.35">
      <c r="A32" s="18">
        <v>44357</v>
      </c>
      <c r="B32" s="18">
        <v>44357</v>
      </c>
      <c r="C32" s="19"/>
      <c r="D32" s="19">
        <v>-5300000000</v>
      </c>
      <c r="E32" s="19">
        <f t="shared" si="3"/>
        <v>44065765489</v>
      </c>
      <c r="F32" s="19">
        <f t="shared" si="0"/>
        <v>1</v>
      </c>
      <c r="G32" s="21">
        <v>0.02</v>
      </c>
      <c r="H32" s="19">
        <f t="shared" si="1"/>
        <v>2414562.4925479451</v>
      </c>
      <c r="I32" s="22">
        <f t="shared" si="4"/>
        <v>36215653.613041095</v>
      </c>
      <c r="J32" s="23">
        <v>44065765489</v>
      </c>
      <c r="K32" s="19">
        <f t="shared" si="2"/>
        <v>0</v>
      </c>
      <c r="L32" s="24"/>
    </row>
    <row r="33" spans="1:12" ht="15.5" x14ac:dyDescent="0.35">
      <c r="A33" s="18">
        <v>44358</v>
      </c>
      <c r="B33" s="18">
        <v>44358</v>
      </c>
      <c r="C33" s="19">
        <v>700000000</v>
      </c>
      <c r="D33" s="19">
        <v>-2000000000</v>
      </c>
      <c r="E33" s="19">
        <f t="shared" si="3"/>
        <v>42765765489</v>
      </c>
      <c r="F33" s="19">
        <f t="shared" si="0"/>
        <v>7</v>
      </c>
      <c r="G33" s="21">
        <v>0.02</v>
      </c>
      <c r="H33" s="19">
        <f t="shared" si="1"/>
        <v>16403307.310849315</v>
      </c>
      <c r="I33" s="22">
        <f t="shared" si="4"/>
        <v>52618960.923890412</v>
      </c>
      <c r="J33" s="23">
        <v>42765765489</v>
      </c>
      <c r="K33" s="19">
        <f t="shared" si="2"/>
        <v>0</v>
      </c>
      <c r="L33" s="24"/>
    </row>
    <row r="34" spans="1:12" ht="15.5" x14ac:dyDescent="0.35">
      <c r="A34" s="18">
        <v>44365</v>
      </c>
      <c r="B34" s="18">
        <v>44365</v>
      </c>
      <c r="C34" s="19">
        <v>39320548</v>
      </c>
      <c r="D34" s="19"/>
      <c r="E34" s="19">
        <f t="shared" si="3"/>
        <v>42805086037</v>
      </c>
      <c r="F34" s="19">
        <f t="shared" si="0"/>
        <v>4</v>
      </c>
      <c r="G34" s="21">
        <v>0.02</v>
      </c>
      <c r="H34" s="19">
        <f t="shared" si="1"/>
        <v>9381936.6656438354</v>
      </c>
      <c r="I34" s="22">
        <f t="shared" si="4"/>
        <v>62000897.589534245</v>
      </c>
      <c r="J34" s="23">
        <v>42805086037</v>
      </c>
      <c r="K34" s="19">
        <f t="shared" si="2"/>
        <v>0</v>
      </c>
      <c r="L34" s="24"/>
    </row>
    <row r="35" spans="1:12" ht="15.5" x14ac:dyDescent="0.35">
      <c r="A35" s="18">
        <v>44369</v>
      </c>
      <c r="B35" s="18">
        <v>44369</v>
      </c>
      <c r="C35" s="19">
        <v>1949634292</v>
      </c>
      <c r="D35" s="19"/>
      <c r="E35" s="19">
        <f t="shared" si="3"/>
        <v>44754720329</v>
      </c>
      <c r="F35" s="19">
        <f t="shared" si="0"/>
        <v>3</v>
      </c>
      <c r="G35" s="21">
        <v>0.02</v>
      </c>
      <c r="H35" s="19">
        <f t="shared" si="1"/>
        <v>7356940.328054795</v>
      </c>
      <c r="I35" s="22">
        <f t="shared" si="4"/>
        <v>69357837.917589039</v>
      </c>
      <c r="J35" s="23">
        <v>44754720329</v>
      </c>
      <c r="K35" s="19">
        <f t="shared" si="2"/>
        <v>0</v>
      </c>
      <c r="L35" s="24"/>
    </row>
    <row r="36" spans="1:12" ht="15.5" x14ac:dyDescent="0.35">
      <c r="A36" s="18">
        <v>44372</v>
      </c>
      <c r="B36" s="18">
        <v>44372</v>
      </c>
      <c r="C36" s="19">
        <v>250000000</v>
      </c>
      <c r="D36" s="19">
        <v>-1900000000</v>
      </c>
      <c r="E36" s="19">
        <f t="shared" si="3"/>
        <v>43104720329</v>
      </c>
      <c r="F36" s="19">
        <f t="shared" si="0"/>
        <v>3</v>
      </c>
      <c r="G36" s="21">
        <v>0.02</v>
      </c>
      <c r="H36" s="19">
        <f t="shared" si="1"/>
        <v>7085707.4513424672</v>
      </c>
      <c r="I36" s="22">
        <f t="shared" si="4"/>
        <v>76443545.368931502</v>
      </c>
      <c r="J36" s="23">
        <v>43104720329</v>
      </c>
      <c r="K36" s="19">
        <f t="shared" si="2"/>
        <v>0</v>
      </c>
      <c r="L36" s="24"/>
    </row>
    <row r="37" spans="1:12" ht="15.5" x14ac:dyDescent="0.35">
      <c r="A37" s="18">
        <v>44375</v>
      </c>
      <c r="B37" s="18">
        <v>44375</v>
      </c>
      <c r="C37" s="19">
        <v>700000000</v>
      </c>
      <c r="D37" s="19"/>
      <c r="E37" s="19">
        <f t="shared" si="3"/>
        <v>43804720329</v>
      </c>
      <c r="F37" s="19">
        <f t="shared" si="0"/>
        <v>1</v>
      </c>
      <c r="G37" s="21">
        <v>0.02</v>
      </c>
      <c r="H37" s="19">
        <f t="shared" si="1"/>
        <v>2400258.6481643836</v>
      </c>
      <c r="I37" s="22">
        <f t="shared" si="4"/>
        <v>78843804.017095879</v>
      </c>
      <c r="J37" s="23">
        <v>43804720329</v>
      </c>
      <c r="K37" s="19">
        <f t="shared" si="2"/>
        <v>0</v>
      </c>
      <c r="L37" s="24"/>
    </row>
    <row r="38" spans="1:12" ht="15.5" x14ac:dyDescent="0.35">
      <c r="A38" s="18">
        <v>44376</v>
      </c>
      <c r="B38" s="18">
        <v>44376</v>
      </c>
      <c r="C38" s="19">
        <v>7600000000</v>
      </c>
      <c r="D38" s="19">
        <v>-40000000000</v>
      </c>
      <c r="E38" s="19">
        <f t="shared" si="3"/>
        <v>11404720329</v>
      </c>
      <c r="F38" s="19">
        <f t="shared" si="0"/>
        <v>1</v>
      </c>
      <c r="G38" s="21">
        <v>0.02</v>
      </c>
      <c r="H38" s="19">
        <f t="shared" si="1"/>
        <v>624916.18241095892</v>
      </c>
      <c r="I38" s="22">
        <f t="shared" si="4"/>
        <v>79468720.199506834</v>
      </c>
      <c r="J38" s="23">
        <v>11404720329</v>
      </c>
      <c r="K38" s="19">
        <f t="shared" si="2"/>
        <v>0</v>
      </c>
      <c r="L38" s="24"/>
    </row>
    <row r="39" spans="1:12" ht="15.5" x14ac:dyDescent="0.35">
      <c r="A39" s="18">
        <v>44377</v>
      </c>
      <c r="B39" s="18">
        <f t="shared" ref="B39:B42" si="6">A39</f>
        <v>44377</v>
      </c>
      <c r="C39" s="19">
        <v>40000000000</v>
      </c>
      <c r="D39" s="19"/>
      <c r="E39" s="25">
        <f t="shared" si="3"/>
        <v>51404720329</v>
      </c>
      <c r="F39" s="19">
        <f t="shared" si="0"/>
        <v>0</v>
      </c>
      <c r="G39" s="19">
        <v>0.02</v>
      </c>
      <c r="H39" s="22">
        <f t="shared" si="1"/>
        <v>0</v>
      </c>
      <c r="I39" s="23">
        <f t="shared" si="4"/>
        <v>79468720.199506834</v>
      </c>
      <c r="J39" s="23">
        <v>51404720329</v>
      </c>
      <c r="K39" s="19">
        <f t="shared" si="2"/>
        <v>0</v>
      </c>
      <c r="L39" s="24"/>
    </row>
    <row r="40" spans="1:12" ht="15.5" x14ac:dyDescent="0.35">
      <c r="A40" s="26">
        <f t="shared" ref="A40:A42" si="7">A39</f>
        <v>44377</v>
      </c>
      <c r="B40" s="26">
        <f t="shared" si="6"/>
        <v>44377</v>
      </c>
      <c r="C40" s="27"/>
      <c r="D40" s="27"/>
      <c r="E40" s="28">
        <f t="shared" si="3"/>
        <v>51404720329</v>
      </c>
      <c r="F40" s="19">
        <f t="shared" si="0"/>
        <v>0</v>
      </c>
      <c r="G40" s="29">
        <v>0.02</v>
      </c>
      <c r="H40" s="28">
        <f t="shared" si="1"/>
        <v>0</v>
      </c>
      <c r="I40" s="30">
        <f t="shared" si="4"/>
        <v>79468720.199506834</v>
      </c>
      <c r="J40" s="31">
        <f t="shared" ref="J40:J42" si="8">J39</f>
        <v>51404720329</v>
      </c>
      <c r="K40" s="19">
        <f t="shared" si="2"/>
        <v>0</v>
      </c>
      <c r="L40" s="24"/>
    </row>
    <row r="41" spans="1:12" ht="15.5" x14ac:dyDescent="0.35">
      <c r="A41" s="26">
        <f t="shared" si="7"/>
        <v>44377</v>
      </c>
      <c r="B41" s="26">
        <f t="shared" si="6"/>
        <v>44377</v>
      </c>
      <c r="C41" s="27"/>
      <c r="D41" s="27"/>
      <c r="E41" s="28">
        <f t="shared" si="3"/>
        <v>51404720329</v>
      </c>
      <c r="F41" s="19">
        <f t="shared" si="0"/>
        <v>0</v>
      </c>
      <c r="G41" s="29">
        <v>0.02</v>
      </c>
      <c r="H41" s="28">
        <f t="shared" si="1"/>
        <v>0</v>
      </c>
      <c r="I41" s="30">
        <f t="shared" si="4"/>
        <v>79468720.199506834</v>
      </c>
      <c r="J41" s="31">
        <f t="shared" si="8"/>
        <v>51404720329</v>
      </c>
      <c r="K41" s="19">
        <f t="shared" si="2"/>
        <v>0</v>
      </c>
      <c r="L41" s="24"/>
    </row>
    <row r="42" spans="1:12" ht="15.5" x14ac:dyDescent="0.35">
      <c r="A42" s="26">
        <f t="shared" si="7"/>
        <v>44377</v>
      </c>
      <c r="B42" s="26">
        <f t="shared" si="6"/>
        <v>44377</v>
      </c>
      <c r="C42" s="27"/>
      <c r="D42" s="27"/>
      <c r="E42" s="28">
        <f t="shared" si="3"/>
        <v>51404720329</v>
      </c>
      <c r="F42" s="19"/>
      <c r="G42" s="29"/>
      <c r="H42" s="28">
        <f t="shared" si="1"/>
        <v>0</v>
      </c>
      <c r="I42" s="30">
        <f t="shared" si="4"/>
        <v>79468720.199506834</v>
      </c>
      <c r="J42" s="31">
        <f t="shared" si="8"/>
        <v>51404720329</v>
      </c>
      <c r="K42" s="19">
        <f t="shared" si="2"/>
        <v>0</v>
      </c>
      <c r="L42" s="24"/>
    </row>
    <row r="43" spans="1:12" ht="15.5" x14ac:dyDescent="0.35">
      <c r="A43" s="32"/>
      <c r="B43" s="18" t="s">
        <v>45</v>
      </c>
      <c r="C43" s="22">
        <f t="shared" ref="C43:D43" si="9">SUM(C5:C42)</f>
        <v>218443220329</v>
      </c>
      <c r="D43" s="22">
        <f t="shared" si="9"/>
        <v>-167038500000</v>
      </c>
      <c r="E43" s="33">
        <f>E42</f>
        <v>51404720329</v>
      </c>
      <c r="F43" s="22"/>
      <c r="G43" s="22"/>
      <c r="H43" s="22">
        <f>SUM(H5:H42)</f>
        <v>79468720.199506834</v>
      </c>
      <c r="I43" s="22">
        <f t="shared" ref="I43:J43" si="10">I42</f>
        <v>79468720.199506834</v>
      </c>
      <c r="J43" s="22">
        <f t="shared" si="10"/>
        <v>51404720329</v>
      </c>
      <c r="K43" s="19">
        <f t="shared" si="2"/>
        <v>0</v>
      </c>
      <c r="L43" s="34"/>
    </row>
  </sheetData>
  <mergeCells count="2">
    <mergeCell ref="A1:H1"/>
    <mergeCell ref="A2:H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23FC-FC52-47C5-9834-7591B279ABE9}">
  <sheetPr filterMode="1"/>
  <dimension ref="A1:T229"/>
  <sheetViews>
    <sheetView tabSelected="1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C230" sqref="C230"/>
    </sheetView>
  </sheetViews>
  <sheetFormatPr defaultRowHeight="14.5" x14ac:dyDescent="0.35"/>
  <cols>
    <col min="1" max="1" width="5" bestFit="1" customWidth="1"/>
    <col min="2" max="2" width="11.26953125" bestFit="1" customWidth="1"/>
    <col min="3" max="3" width="34.81640625" bestFit="1" customWidth="1"/>
    <col min="4" max="4" width="31.1796875" bestFit="1" customWidth="1"/>
    <col min="5" max="5" width="11.81640625" bestFit="1" customWidth="1"/>
    <col min="6" max="6" width="9" bestFit="1" customWidth="1"/>
    <col min="7" max="7" width="15" bestFit="1" customWidth="1"/>
    <col min="8" max="8" width="15.26953125" bestFit="1" customWidth="1"/>
    <col min="9" max="9" width="11.26953125" bestFit="1" customWidth="1"/>
    <col min="10" max="10" width="13.81640625" bestFit="1" customWidth="1"/>
    <col min="11" max="11" width="7.81640625" bestFit="1" customWidth="1"/>
    <col min="12" max="12" width="10" bestFit="1" customWidth="1"/>
    <col min="13" max="13" width="7.81640625" bestFit="1" customWidth="1"/>
    <col min="14" max="14" width="10" bestFit="1" customWidth="1"/>
    <col min="15" max="15" width="7.81640625" bestFit="1" customWidth="1"/>
    <col min="16" max="16" width="10" bestFit="1" customWidth="1"/>
    <col min="17" max="17" width="7.81640625" bestFit="1" customWidth="1"/>
    <col min="18" max="18" width="10" bestFit="1" customWidth="1"/>
    <col min="19" max="19" width="21.1796875" bestFit="1" customWidth="1"/>
  </cols>
  <sheetData>
    <row r="1" spans="1:20" ht="42" x14ac:dyDescent="0.35">
      <c r="A1" s="37" t="s">
        <v>46</v>
      </c>
      <c r="B1" s="38" t="s">
        <v>725</v>
      </c>
      <c r="C1" s="37" t="s">
        <v>51</v>
      </c>
      <c r="D1" s="37" t="s">
        <v>302</v>
      </c>
      <c r="E1" s="39" t="s">
        <v>724</v>
      </c>
      <c r="F1" s="40" t="s">
        <v>55</v>
      </c>
      <c r="G1" s="40" t="s">
        <v>56</v>
      </c>
      <c r="H1" s="40" t="s">
        <v>57</v>
      </c>
      <c r="I1" s="40" t="s">
        <v>58</v>
      </c>
      <c r="J1" s="40" t="s">
        <v>59</v>
      </c>
      <c r="K1" s="218" t="s">
        <v>303</v>
      </c>
      <c r="L1" s="219"/>
      <c r="M1" s="218" t="s">
        <v>304</v>
      </c>
      <c r="N1" s="219"/>
      <c r="O1" s="218" t="s">
        <v>305</v>
      </c>
      <c r="P1" s="219"/>
      <c r="Q1" s="218" t="s">
        <v>306</v>
      </c>
      <c r="R1" s="219"/>
      <c r="S1" s="40" t="s">
        <v>61</v>
      </c>
      <c r="T1" s="40" t="s">
        <v>62</v>
      </c>
    </row>
    <row r="2" spans="1:20" hidden="1" x14ac:dyDescent="0.35">
      <c r="A2" s="41">
        <v>1</v>
      </c>
      <c r="B2" s="42">
        <v>44312</v>
      </c>
      <c r="C2" s="43" t="s">
        <v>308</v>
      </c>
      <c r="D2" s="41" t="s">
        <v>309</v>
      </c>
      <c r="E2" s="44" t="s">
        <v>64</v>
      </c>
      <c r="F2" s="45">
        <v>25000</v>
      </c>
      <c r="G2" s="46">
        <f t="shared" ref="G2:G33" si="0">F2*100000</f>
        <v>2500000000</v>
      </c>
      <c r="H2" s="46">
        <v>2548773774</v>
      </c>
      <c r="I2" s="46">
        <f t="shared" ref="I2:I33" si="1">ROUND(H2*0.1%,0)</f>
        <v>2548774</v>
      </c>
      <c r="J2" s="47">
        <f t="shared" ref="J2:J33" si="2">H2-I2</f>
        <v>2546225000</v>
      </c>
      <c r="K2" s="46"/>
      <c r="L2" s="46"/>
      <c r="M2" s="46"/>
      <c r="N2" s="46"/>
      <c r="O2" s="48"/>
      <c r="P2" s="48"/>
      <c r="Q2" s="48"/>
      <c r="R2" s="48"/>
      <c r="S2" s="35" t="s">
        <v>310</v>
      </c>
      <c r="T2" s="36" t="s">
        <v>69</v>
      </c>
    </row>
    <row r="3" spans="1:20" hidden="1" x14ac:dyDescent="0.35">
      <c r="A3" s="41">
        <v>2</v>
      </c>
      <c r="B3" s="42">
        <v>44312</v>
      </c>
      <c r="C3" s="41" t="s">
        <v>311</v>
      </c>
      <c r="D3" s="41" t="s">
        <v>312</v>
      </c>
      <c r="E3" s="44" t="s">
        <v>64</v>
      </c>
      <c r="F3" s="45">
        <v>33000</v>
      </c>
      <c r="G3" s="46">
        <f t="shared" si="0"/>
        <v>3300000000</v>
      </c>
      <c r="H3" s="47">
        <v>3365075075</v>
      </c>
      <c r="I3" s="46">
        <f t="shared" si="1"/>
        <v>3365075</v>
      </c>
      <c r="J3" s="47">
        <f t="shared" si="2"/>
        <v>3361710000</v>
      </c>
      <c r="K3" s="41"/>
      <c r="L3" s="41"/>
      <c r="M3" s="41"/>
      <c r="N3" s="41"/>
      <c r="O3" s="48"/>
      <c r="P3" s="48"/>
      <c r="Q3" s="48"/>
      <c r="R3" s="48"/>
      <c r="S3" s="35" t="s">
        <v>313</v>
      </c>
      <c r="T3" s="36" t="s">
        <v>69</v>
      </c>
    </row>
    <row r="4" spans="1:20" hidden="1" x14ac:dyDescent="0.35">
      <c r="A4" s="41">
        <v>3</v>
      </c>
      <c r="B4" s="49">
        <v>44313</v>
      </c>
      <c r="C4" s="41" t="s">
        <v>314</v>
      </c>
      <c r="D4" s="41" t="s">
        <v>315</v>
      </c>
      <c r="E4" s="44" t="s">
        <v>64</v>
      </c>
      <c r="F4" s="45">
        <v>20000</v>
      </c>
      <c r="G4" s="46">
        <f t="shared" si="0"/>
        <v>2000000000</v>
      </c>
      <c r="H4" s="47">
        <v>2039019019</v>
      </c>
      <c r="I4" s="46">
        <f t="shared" si="1"/>
        <v>2039019</v>
      </c>
      <c r="J4" s="47">
        <f t="shared" si="2"/>
        <v>2036980000</v>
      </c>
      <c r="K4" s="41"/>
      <c r="L4" s="41"/>
      <c r="M4" s="41"/>
      <c r="N4" s="41"/>
      <c r="O4" s="48"/>
      <c r="P4" s="48"/>
      <c r="Q4" s="48"/>
      <c r="R4" s="48"/>
      <c r="S4" s="35" t="s">
        <v>316</v>
      </c>
      <c r="T4" s="36" t="s">
        <v>69</v>
      </c>
    </row>
    <row r="5" spans="1:20" hidden="1" x14ac:dyDescent="0.35">
      <c r="A5" s="41">
        <v>4</v>
      </c>
      <c r="B5" s="49">
        <v>44320</v>
      </c>
      <c r="C5" s="41" t="s">
        <v>317</v>
      </c>
      <c r="D5" s="41" t="s">
        <v>318</v>
      </c>
      <c r="E5" s="44" t="s">
        <v>64</v>
      </c>
      <c r="F5" s="45">
        <v>13000</v>
      </c>
      <c r="G5" s="46">
        <f t="shared" si="0"/>
        <v>1300000000</v>
      </c>
      <c r="H5" s="50">
        <v>1325895896</v>
      </c>
      <c r="I5" s="46">
        <f t="shared" si="1"/>
        <v>1325896</v>
      </c>
      <c r="J5" s="47">
        <f t="shared" si="2"/>
        <v>1324570000</v>
      </c>
      <c r="K5" s="41"/>
      <c r="L5" s="41"/>
      <c r="M5" s="41"/>
      <c r="N5" s="41"/>
      <c r="O5" s="48"/>
      <c r="P5" s="48"/>
      <c r="Q5" s="48"/>
      <c r="R5" s="48"/>
      <c r="S5" s="35" t="s">
        <v>310</v>
      </c>
      <c r="T5" s="36" t="s">
        <v>69</v>
      </c>
    </row>
    <row r="6" spans="1:20" hidden="1" x14ac:dyDescent="0.35">
      <c r="A6" s="41">
        <v>5</v>
      </c>
      <c r="B6" s="49">
        <v>44320</v>
      </c>
      <c r="C6" s="41" t="s">
        <v>319</v>
      </c>
      <c r="D6" s="41" t="s">
        <v>320</v>
      </c>
      <c r="E6" s="44" t="s">
        <v>64</v>
      </c>
      <c r="F6" s="45">
        <v>50000</v>
      </c>
      <c r="G6" s="46">
        <f t="shared" si="0"/>
        <v>5000000000</v>
      </c>
      <c r="H6" s="50">
        <v>5098598599</v>
      </c>
      <c r="I6" s="46">
        <f t="shared" si="1"/>
        <v>5098599</v>
      </c>
      <c r="J6" s="47">
        <f t="shared" si="2"/>
        <v>5093500000</v>
      </c>
      <c r="K6" s="41"/>
      <c r="L6" s="41"/>
      <c r="M6" s="41"/>
      <c r="N6" s="41"/>
      <c r="O6" s="48"/>
      <c r="P6" s="48"/>
      <c r="Q6" s="48"/>
      <c r="R6" s="48"/>
      <c r="S6" s="35" t="s">
        <v>313</v>
      </c>
      <c r="T6" s="36" t="s">
        <v>69</v>
      </c>
    </row>
    <row r="7" spans="1:20" hidden="1" x14ac:dyDescent="0.35">
      <c r="A7" s="41">
        <v>6</v>
      </c>
      <c r="B7" s="49">
        <v>44320</v>
      </c>
      <c r="C7" s="41" t="s">
        <v>321</v>
      </c>
      <c r="D7" s="41" t="s">
        <v>315</v>
      </c>
      <c r="E7" s="44" t="s">
        <v>64</v>
      </c>
      <c r="F7" s="45">
        <v>15000</v>
      </c>
      <c r="G7" s="46">
        <f t="shared" si="0"/>
        <v>1500000000</v>
      </c>
      <c r="H7" s="50">
        <v>1529879880</v>
      </c>
      <c r="I7" s="46">
        <f t="shared" si="1"/>
        <v>1529880</v>
      </c>
      <c r="J7" s="47">
        <f t="shared" si="2"/>
        <v>1528350000</v>
      </c>
      <c r="K7" s="41"/>
      <c r="L7" s="41"/>
      <c r="M7" s="41"/>
      <c r="N7" s="41"/>
      <c r="O7" s="48"/>
      <c r="P7" s="48"/>
      <c r="Q7" s="48"/>
      <c r="R7" s="48"/>
      <c r="S7" s="35" t="s">
        <v>313</v>
      </c>
      <c r="T7" s="36" t="s">
        <v>69</v>
      </c>
    </row>
    <row r="8" spans="1:20" hidden="1" x14ac:dyDescent="0.35">
      <c r="A8" s="41">
        <v>7</v>
      </c>
      <c r="B8" s="49">
        <v>44320</v>
      </c>
      <c r="C8" s="41" t="s">
        <v>322</v>
      </c>
      <c r="D8" s="41" t="s">
        <v>323</v>
      </c>
      <c r="E8" s="44" t="s">
        <v>64</v>
      </c>
      <c r="F8" s="45">
        <v>61500</v>
      </c>
      <c r="G8" s="46">
        <f t="shared" si="0"/>
        <v>6150000000</v>
      </c>
      <c r="H8" s="50">
        <v>6271276276</v>
      </c>
      <c r="I8" s="46">
        <f t="shared" si="1"/>
        <v>6271276</v>
      </c>
      <c r="J8" s="47">
        <f t="shared" si="2"/>
        <v>6265005000</v>
      </c>
      <c r="K8" s="41"/>
      <c r="L8" s="41"/>
      <c r="M8" s="41"/>
      <c r="N8" s="41"/>
      <c r="O8" s="48"/>
      <c r="P8" s="48"/>
      <c r="Q8" s="48"/>
      <c r="R8" s="48"/>
      <c r="S8" s="35" t="s">
        <v>310</v>
      </c>
      <c r="T8" s="36" t="s">
        <v>69</v>
      </c>
    </row>
    <row r="9" spans="1:20" hidden="1" x14ac:dyDescent="0.35">
      <c r="A9" s="41">
        <v>8</v>
      </c>
      <c r="B9" s="49">
        <v>44320</v>
      </c>
      <c r="C9" s="41" t="s">
        <v>324</v>
      </c>
      <c r="D9" s="41" t="s">
        <v>323</v>
      </c>
      <c r="E9" s="44" t="s">
        <v>64</v>
      </c>
      <c r="F9" s="45">
        <v>65000</v>
      </c>
      <c r="G9" s="46">
        <f t="shared" si="0"/>
        <v>6500000000</v>
      </c>
      <c r="H9" s="50">
        <v>6628178178</v>
      </c>
      <c r="I9" s="46">
        <f t="shared" si="1"/>
        <v>6628178</v>
      </c>
      <c r="J9" s="47">
        <f t="shared" si="2"/>
        <v>6621550000</v>
      </c>
      <c r="K9" s="41"/>
      <c r="L9" s="41"/>
      <c r="M9" s="41"/>
      <c r="N9" s="41"/>
      <c r="O9" s="48"/>
      <c r="P9" s="48"/>
      <c r="Q9" s="48"/>
      <c r="R9" s="48"/>
      <c r="S9" s="35" t="s">
        <v>310</v>
      </c>
      <c r="T9" s="36" t="s">
        <v>69</v>
      </c>
    </row>
    <row r="10" spans="1:20" hidden="1" x14ac:dyDescent="0.35">
      <c r="A10" s="41">
        <v>9</v>
      </c>
      <c r="B10" s="49">
        <v>44320</v>
      </c>
      <c r="C10" s="41" t="s">
        <v>325</v>
      </c>
      <c r="D10" s="41" t="s">
        <v>323</v>
      </c>
      <c r="E10" s="44" t="s">
        <v>99</v>
      </c>
      <c r="F10" s="45">
        <v>23500</v>
      </c>
      <c r="G10" s="46">
        <f t="shared" si="0"/>
        <v>2350000000</v>
      </c>
      <c r="H10" s="50">
        <v>2396341341</v>
      </c>
      <c r="I10" s="46">
        <f>ROUND(H10*0.1%,0)</f>
        <v>2396341</v>
      </c>
      <c r="J10" s="47">
        <f t="shared" si="2"/>
        <v>2393945000</v>
      </c>
      <c r="K10" s="41"/>
      <c r="L10" s="41"/>
      <c r="M10" s="41"/>
      <c r="N10" s="41"/>
      <c r="O10" s="48"/>
      <c r="P10" s="48"/>
      <c r="Q10" s="48"/>
      <c r="R10" s="48"/>
      <c r="S10" s="35" t="s">
        <v>310</v>
      </c>
      <c r="T10" s="36" t="s">
        <v>69</v>
      </c>
    </row>
    <row r="11" spans="1:20" hidden="1" x14ac:dyDescent="0.35">
      <c r="A11" s="41">
        <v>10</v>
      </c>
      <c r="B11" s="49">
        <v>44320</v>
      </c>
      <c r="C11" s="41" t="s">
        <v>326</v>
      </c>
      <c r="D11" s="41" t="s">
        <v>327</v>
      </c>
      <c r="E11" s="44" t="s">
        <v>64</v>
      </c>
      <c r="F11" s="45">
        <v>8000</v>
      </c>
      <c r="G11" s="46">
        <f t="shared" si="0"/>
        <v>800000000</v>
      </c>
      <c r="H11" s="50">
        <v>815775776</v>
      </c>
      <c r="I11" s="46">
        <f t="shared" si="1"/>
        <v>815776</v>
      </c>
      <c r="J11" s="47">
        <f t="shared" si="2"/>
        <v>814960000</v>
      </c>
      <c r="K11" s="41"/>
      <c r="L11" s="41"/>
      <c r="M11" s="41"/>
      <c r="N11" s="41"/>
      <c r="O11" s="51"/>
      <c r="P11" s="51"/>
      <c r="Q11" s="51"/>
      <c r="R11" s="51"/>
      <c r="S11" s="35" t="s">
        <v>310</v>
      </c>
      <c r="T11" s="36" t="s">
        <v>69</v>
      </c>
    </row>
    <row r="12" spans="1:20" hidden="1" x14ac:dyDescent="0.35">
      <c r="A12" s="41">
        <v>11</v>
      </c>
      <c r="B12" s="49">
        <v>44320</v>
      </c>
      <c r="C12" s="41" t="s">
        <v>328</v>
      </c>
      <c r="D12" s="41" t="s">
        <v>329</v>
      </c>
      <c r="E12" s="44" t="s">
        <v>64</v>
      </c>
      <c r="F12" s="45">
        <v>25000</v>
      </c>
      <c r="G12" s="46">
        <f t="shared" si="0"/>
        <v>2500000000</v>
      </c>
      <c r="H12" s="50">
        <v>2548273273</v>
      </c>
      <c r="I12" s="46">
        <f t="shared" si="1"/>
        <v>2548273</v>
      </c>
      <c r="J12" s="47">
        <f t="shared" si="2"/>
        <v>2545725000</v>
      </c>
      <c r="K12" s="41"/>
      <c r="L12" s="41"/>
      <c r="M12" s="41"/>
      <c r="N12" s="41"/>
      <c r="O12" s="51"/>
      <c r="P12" s="51"/>
      <c r="Q12" s="51"/>
      <c r="R12" s="51"/>
      <c r="S12" s="35" t="s">
        <v>316</v>
      </c>
      <c r="T12" s="36" t="s">
        <v>69</v>
      </c>
    </row>
    <row r="13" spans="1:20" hidden="1" x14ac:dyDescent="0.35">
      <c r="A13" s="41">
        <v>12</v>
      </c>
      <c r="B13" s="49">
        <v>44320</v>
      </c>
      <c r="C13" s="41" t="s">
        <v>330</v>
      </c>
      <c r="D13" s="41" t="s">
        <v>331</v>
      </c>
      <c r="E13" s="44" t="s">
        <v>99</v>
      </c>
      <c r="F13" s="45">
        <v>6000</v>
      </c>
      <c r="G13" s="46">
        <f t="shared" si="0"/>
        <v>600000000</v>
      </c>
      <c r="H13" s="47">
        <v>611585586</v>
      </c>
      <c r="I13" s="46">
        <f t="shared" si="1"/>
        <v>611586</v>
      </c>
      <c r="J13" s="47">
        <f t="shared" si="2"/>
        <v>610974000</v>
      </c>
      <c r="K13" s="41"/>
      <c r="L13" s="41"/>
      <c r="M13" s="41"/>
      <c r="N13" s="41"/>
      <c r="O13" s="51"/>
      <c r="P13" s="51"/>
      <c r="Q13" s="51"/>
      <c r="R13" s="51"/>
      <c r="S13" s="35" t="s">
        <v>316</v>
      </c>
      <c r="T13" s="36" t="s">
        <v>69</v>
      </c>
    </row>
    <row r="14" spans="1:20" hidden="1" x14ac:dyDescent="0.35">
      <c r="A14" s="41">
        <v>13</v>
      </c>
      <c r="B14" s="49">
        <v>44320</v>
      </c>
      <c r="C14" s="41" t="s">
        <v>332</v>
      </c>
      <c r="D14" s="41" t="s">
        <v>331</v>
      </c>
      <c r="E14" s="44" t="s">
        <v>99</v>
      </c>
      <c r="F14" s="45">
        <v>17000</v>
      </c>
      <c r="G14" s="46">
        <f t="shared" si="0"/>
        <v>1700000000</v>
      </c>
      <c r="H14" s="47">
        <v>1732825826</v>
      </c>
      <c r="I14" s="46">
        <f t="shared" si="1"/>
        <v>1732826</v>
      </c>
      <c r="J14" s="47">
        <f t="shared" si="2"/>
        <v>1731093000</v>
      </c>
      <c r="K14" s="41"/>
      <c r="L14" s="41"/>
      <c r="M14" s="41"/>
      <c r="N14" s="41"/>
      <c r="O14" s="51"/>
      <c r="P14" s="51"/>
      <c r="Q14" s="51"/>
      <c r="R14" s="51"/>
      <c r="S14" s="35" t="s">
        <v>316</v>
      </c>
      <c r="T14" s="36" t="s">
        <v>69</v>
      </c>
    </row>
    <row r="15" spans="1:20" hidden="1" x14ac:dyDescent="0.35">
      <c r="A15" s="41">
        <v>14</v>
      </c>
      <c r="B15" s="49">
        <v>44320</v>
      </c>
      <c r="C15" s="41" t="s">
        <v>333</v>
      </c>
      <c r="D15" s="41" t="s">
        <v>331</v>
      </c>
      <c r="E15" s="44" t="s">
        <v>99</v>
      </c>
      <c r="F15" s="45">
        <v>5000</v>
      </c>
      <c r="G15" s="46">
        <f t="shared" si="0"/>
        <v>500000000</v>
      </c>
      <c r="H15" s="47">
        <v>509654655</v>
      </c>
      <c r="I15" s="46">
        <f t="shared" si="1"/>
        <v>509655</v>
      </c>
      <c r="J15" s="47">
        <f t="shared" si="2"/>
        <v>509145000</v>
      </c>
      <c r="K15" s="41"/>
      <c r="L15" s="41"/>
      <c r="M15" s="41"/>
      <c r="N15" s="41"/>
      <c r="O15" s="51"/>
      <c r="P15" s="51"/>
      <c r="Q15" s="51"/>
      <c r="R15" s="51"/>
      <c r="S15" s="35" t="s">
        <v>316</v>
      </c>
      <c r="T15" s="36" t="s">
        <v>69</v>
      </c>
    </row>
    <row r="16" spans="1:20" hidden="1" x14ac:dyDescent="0.35">
      <c r="A16" s="41">
        <v>15</v>
      </c>
      <c r="B16" s="49">
        <v>44321</v>
      </c>
      <c r="C16" s="41" t="s">
        <v>334</v>
      </c>
      <c r="D16" s="41" t="s">
        <v>335</v>
      </c>
      <c r="E16" s="44" t="s">
        <v>87</v>
      </c>
      <c r="F16" s="45">
        <v>230000</v>
      </c>
      <c r="G16" s="46">
        <f t="shared" si="0"/>
        <v>23000000000</v>
      </c>
      <c r="H16" s="45">
        <v>23388823173</v>
      </c>
      <c r="I16" s="46">
        <f t="shared" si="1"/>
        <v>23388823</v>
      </c>
      <c r="J16" s="47">
        <f t="shared" si="2"/>
        <v>23365434350</v>
      </c>
      <c r="K16" s="41"/>
      <c r="L16" s="41"/>
      <c r="M16" s="41"/>
      <c r="N16" s="41"/>
      <c r="O16" s="51"/>
      <c r="P16" s="51"/>
      <c r="Q16" s="51"/>
      <c r="R16" s="51"/>
      <c r="S16" s="35" t="s">
        <v>310</v>
      </c>
      <c r="T16" s="36" t="s">
        <v>69</v>
      </c>
    </row>
    <row r="17" spans="1:20" hidden="1" x14ac:dyDescent="0.35">
      <c r="A17" s="41">
        <v>16</v>
      </c>
      <c r="B17" s="49">
        <v>44323</v>
      </c>
      <c r="C17" s="41" t="s">
        <v>336</v>
      </c>
      <c r="D17" s="41" t="s">
        <v>337</v>
      </c>
      <c r="E17" s="44" t="s">
        <v>64</v>
      </c>
      <c r="F17" s="45">
        <v>100000</v>
      </c>
      <c r="G17" s="46">
        <f t="shared" si="0"/>
        <v>10000000000</v>
      </c>
      <c r="H17" s="45">
        <v>10195095095</v>
      </c>
      <c r="I17" s="46">
        <f t="shared" si="1"/>
        <v>10195095</v>
      </c>
      <c r="J17" s="47">
        <f t="shared" si="2"/>
        <v>10184900000</v>
      </c>
      <c r="K17" s="41"/>
      <c r="L17" s="41"/>
      <c r="M17" s="41"/>
      <c r="N17" s="41"/>
      <c r="O17" s="52"/>
      <c r="P17" s="52"/>
      <c r="Q17" s="52"/>
      <c r="R17" s="52"/>
      <c r="S17" s="35" t="s">
        <v>338</v>
      </c>
      <c r="T17" s="36" t="s">
        <v>69</v>
      </c>
    </row>
    <row r="18" spans="1:20" hidden="1" x14ac:dyDescent="0.35">
      <c r="A18" s="41">
        <v>17</v>
      </c>
      <c r="B18" s="49">
        <v>44323</v>
      </c>
      <c r="C18" s="41" t="s">
        <v>339</v>
      </c>
      <c r="D18" s="41" t="s">
        <v>91</v>
      </c>
      <c r="E18" s="44" t="s">
        <v>87</v>
      </c>
      <c r="F18" s="45">
        <v>5000</v>
      </c>
      <c r="G18" s="46">
        <f t="shared" si="0"/>
        <v>500000000</v>
      </c>
      <c r="H18" s="45">
        <v>500000000</v>
      </c>
      <c r="I18" s="46">
        <f t="shared" si="1"/>
        <v>500000</v>
      </c>
      <c r="J18" s="47">
        <f t="shared" si="2"/>
        <v>499500000</v>
      </c>
      <c r="K18" s="41"/>
      <c r="L18" s="41"/>
      <c r="M18" s="41"/>
      <c r="N18" s="41"/>
      <c r="O18" s="52"/>
      <c r="P18" s="52"/>
      <c r="Q18" s="52"/>
      <c r="R18" s="52"/>
      <c r="S18" s="35" t="s">
        <v>316</v>
      </c>
      <c r="T18" s="36" t="s">
        <v>69</v>
      </c>
    </row>
    <row r="19" spans="1:20" hidden="1" x14ac:dyDescent="0.35">
      <c r="A19" s="41">
        <v>18</v>
      </c>
      <c r="B19" s="49">
        <v>44323</v>
      </c>
      <c r="C19" s="41" t="s">
        <v>340</v>
      </c>
      <c r="D19" s="41" t="s">
        <v>91</v>
      </c>
      <c r="E19" s="44" t="s">
        <v>87</v>
      </c>
      <c r="F19" s="45">
        <v>10000</v>
      </c>
      <c r="G19" s="46">
        <f t="shared" si="0"/>
        <v>1000000000</v>
      </c>
      <c r="H19" s="45">
        <v>1000000000</v>
      </c>
      <c r="I19" s="46">
        <f t="shared" si="1"/>
        <v>1000000</v>
      </c>
      <c r="J19" s="47">
        <f t="shared" si="2"/>
        <v>999000000</v>
      </c>
      <c r="K19" s="41"/>
      <c r="L19" s="41"/>
      <c r="M19" s="41"/>
      <c r="N19" s="41"/>
      <c r="O19" s="52"/>
      <c r="P19" s="52"/>
      <c r="Q19" s="52"/>
      <c r="R19" s="52"/>
      <c r="S19" s="35" t="s">
        <v>316</v>
      </c>
      <c r="T19" s="36" t="s">
        <v>69</v>
      </c>
    </row>
    <row r="20" spans="1:20" hidden="1" x14ac:dyDescent="0.35">
      <c r="A20" s="41">
        <v>19</v>
      </c>
      <c r="B20" s="49">
        <v>44326</v>
      </c>
      <c r="C20" s="41" t="s">
        <v>341</v>
      </c>
      <c r="D20" s="41" t="s">
        <v>342</v>
      </c>
      <c r="E20" s="44" t="s">
        <v>64</v>
      </c>
      <c r="F20" s="45">
        <v>50000</v>
      </c>
      <c r="G20" s="46">
        <f t="shared" si="0"/>
        <v>5000000000</v>
      </c>
      <c r="H20" s="45">
        <v>4986637137</v>
      </c>
      <c r="I20" s="46">
        <f t="shared" si="1"/>
        <v>4986637</v>
      </c>
      <c r="J20" s="47">
        <f t="shared" si="2"/>
        <v>4981650500</v>
      </c>
      <c r="K20" s="41"/>
      <c r="L20" s="41"/>
      <c r="M20" s="41"/>
      <c r="N20" s="41"/>
      <c r="O20" s="52"/>
      <c r="P20" s="52"/>
      <c r="Q20" s="52"/>
      <c r="R20" s="52"/>
      <c r="S20" s="35" t="s">
        <v>316</v>
      </c>
      <c r="T20" s="36" t="s">
        <v>69</v>
      </c>
    </row>
    <row r="21" spans="1:20" hidden="1" x14ac:dyDescent="0.35">
      <c r="A21" s="41">
        <v>20</v>
      </c>
      <c r="B21" s="49">
        <v>44326</v>
      </c>
      <c r="C21" s="41" t="s">
        <v>343</v>
      </c>
      <c r="D21" s="41" t="s">
        <v>344</v>
      </c>
      <c r="E21" s="44" t="s">
        <v>64</v>
      </c>
      <c r="F21" s="45">
        <v>10000</v>
      </c>
      <c r="G21" s="46">
        <f t="shared" si="0"/>
        <v>1000000000</v>
      </c>
      <c r="H21" s="45">
        <v>997327427</v>
      </c>
      <c r="I21" s="46">
        <f t="shared" si="1"/>
        <v>997327</v>
      </c>
      <c r="J21" s="47">
        <f t="shared" si="2"/>
        <v>996330100</v>
      </c>
      <c r="K21" s="41"/>
      <c r="L21" s="41"/>
      <c r="M21" s="41"/>
      <c r="N21" s="41"/>
      <c r="O21" s="52"/>
      <c r="P21" s="52"/>
      <c r="Q21" s="52"/>
      <c r="R21" s="52"/>
      <c r="S21" s="35" t="s">
        <v>345</v>
      </c>
      <c r="T21" s="36" t="s">
        <v>69</v>
      </c>
    </row>
    <row r="22" spans="1:20" hidden="1" x14ac:dyDescent="0.35">
      <c r="A22" s="41">
        <v>21</v>
      </c>
      <c r="B22" s="49">
        <v>44326</v>
      </c>
      <c r="C22" s="41" t="s">
        <v>346</v>
      </c>
      <c r="D22" s="41" t="s">
        <v>347</v>
      </c>
      <c r="E22" s="44" t="s">
        <v>64</v>
      </c>
      <c r="F22" s="45">
        <v>10000</v>
      </c>
      <c r="G22" s="46">
        <f t="shared" si="0"/>
        <v>1000000000</v>
      </c>
      <c r="H22" s="45">
        <v>994246571</v>
      </c>
      <c r="I22" s="46">
        <f t="shared" si="1"/>
        <v>994247</v>
      </c>
      <c r="J22" s="47">
        <f t="shared" si="2"/>
        <v>993252324</v>
      </c>
      <c r="K22" s="41"/>
      <c r="L22" s="41"/>
      <c r="M22" s="41"/>
      <c r="N22" s="41"/>
      <c r="O22" s="52"/>
      <c r="P22" s="52"/>
      <c r="Q22" s="52"/>
      <c r="R22" s="52"/>
      <c r="S22" s="35" t="s">
        <v>338</v>
      </c>
      <c r="T22" s="36" t="s">
        <v>69</v>
      </c>
    </row>
    <row r="23" spans="1:20" hidden="1" x14ac:dyDescent="0.35">
      <c r="A23" s="41">
        <v>22</v>
      </c>
      <c r="B23" s="49">
        <v>44326</v>
      </c>
      <c r="C23" s="41" t="s">
        <v>348</v>
      </c>
      <c r="D23" s="41" t="s">
        <v>349</v>
      </c>
      <c r="E23" s="44" t="s">
        <v>64</v>
      </c>
      <c r="F23" s="45">
        <v>62000</v>
      </c>
      <c r="G23" s="46">
        <f t="shared" si="0"/>
        <v>6200000000</v>
      </c>
      <c r="H23" s="45">
        <v>6148627035</v>
      </c>
      <c r="I23" s="46">
        <f t="shared" si="1"/>
        <v>6148627</v>
      </c>
      <c r="J23" s="47">
        <f t="shared" si="2"/>
        <v>6142478408</v>
      </c>
      <c r="K23" s="41"/>
      <c r="L23" s="41"/>
      <c r="M23" s="41"/>
      <c r="N23" s="41"/>
      <c r="O23" s="52"/>
      <c r="P23" s="52"/>
      <c r="Q23" s="52"/>
      <c r="R23" s="52"/>
      <c r="S23" s="35" t="s">
        <v>316</v>
      </c>
      <c r="T23" s="36" t="s">
        <v>69</v>
      </c>
    </row>
    <row r="24" spans="1:20" hidden="1" x14ac:dyDescent="0.35">
      <c r="A24" s="41">
        <v>23</v>
      </c>
      <c r="B24" s="49">
        <v>44326</v>
      </c>
      <c r="C24" s="41" t="s">
        <v>350</v>
      </c>
      <c r="D24" s="41" t="s">
        <v>351</v>
      </c>
      <c r="E24" s="44" t="s">
        <v>64</v>
      </c>
      <c r="F24" s="45">
        <v>11000</v>
      </c>
      <c r="G24" s="46">
        <f t="shared" si="0"/>
        <v>1100000000</v>
      </c>
      <c r="H24" s="45">
        <v>1097060170</v>
      </c>
      <c r="I24" s="46">
        <f t="shared" si="1"/>
        <v>1097060</v>
      </c>
      <c r="J24" s="47">
        <f t="shared" si="2"/>
        <v>1095963110</v>
      </c>
      <c r="K24" s="41"/>
      <c r="L24" s="41"/>
      <c r="M24" s="41"/>
      <c r="N24" s="41"/>
      <c r="O24" s="52"/>
      <c r="P24" s="52"/>
      <c r="Q24" s="52"/>
      <c r="R24" s="52"/>
      <c r="S24" s="35" t="s">
        <v>345</v>
      </c>
      <c r="T24" s="36" t="s">
        <v>69</v>
      </c>
    </row>
    <row r="25" spans="1:20" hidden="1" x14ac:dyDescent="0.35">
      <c r="A25" s="41">
        <v>24</v>
      </c>
      <c r="B25" s="49">
        <v>44326</v>
      </c>
      <c r="C25" s="41" t="s">
        <v>352</v>
      </c>
      <c r="D25" s="41" t="s">
        <v>154</v>
      </c>
      <c r="E25" s="44" t="s">
        <v>64</v>
      </c>
      <c r="F25" s="45">
        <v>31500</v>
      </c>
      <c r="G25" s="46">
        <f t="shared" si="0"/>
        <v>3150000000</v>
      </c>
      <c r="H25" s="45">
        <v>3123899220</v>
      </c>
      <c r="I25" s="46">
        <f t="shared" si="1"/>
        <v>3123899</v>
      </c>
      <c r="J25" s="47">
        <f t="shared" si="2"/>
        <v>3120775321</v>
      </c>
      <c r="K25" s="41"/>
      <c r="L25" s="41"/>
      <c r="M25" s="41"/>
      <c r="N25" s="41"/>
      <c r="O25" s="51"/>
      <c r="P25" s="51"/>
      <c r="Q25" s="51"/>
      <c r="R25" s="51"/>
      <c r="S25" s="35" t="s">
        <v>316</v>
      </c>
      <c r="T25" s="36" t="s">
        <v>69</v>
      </c>
    </row>
    <row r="26" spans="1:20" hidden="1" x14ac:dyDescent="0.35">
      <c r="A26" s="41">
        <v>25</v>
      </c>
      <c r="B26" s="49">
        <v>44329</v>
      </c>
      <c r="C26" s="41" t="s">
        <v>353</v>
      </c>
      <c r="D26" s="41" t="s">
        <v>354</v>
      </c>
      <c r="E26" s="44" t="s">
        <v>99</v>
      </c>
      <c r="F26" s="45">
        <v>30000</v>
      </c>
      <c r="G26" s="46">
        <f t="shared" si="0"/>
        <v>3000000000</v>
      </c>
      <c r="H26" s="45">
        <v>2975142114</v>
      </c>
      <c r="I26" s="46">
        <f t="shared" si="1"/>
        <v>2975142</v>
      </c>
      <c r="J26" s="47">
        <f t="shared" si="2"/>
        <v>2972166972</v>
      </c>
      <c r="K26" s="41"/>
      <c r="L26" s="41"/>
      <c r="M26" s="41"/>
      <c r="N26" s="41"/>
      <c r="O26" s="51"/>
      <c r="P26" s="51"/>
      <c r="Q26" s="51"/>
      <c r="R26" s="51"/>
      <c r="S26" s="35" t="s">
        <v>338</v>
      </c>
      <c r="T26" s="36" t="s">
        <v>69</v>
      </c>
    </row>
    <row r="27" spans="1:20" hidden="1" x14ac:dyDescent="0.35">
      <c r="A27" s="41">
        <v>26</v>
      </c>
      <c r="B27" s="49">
        <v>44329</v>
      </c>
      <c r="C27" s="41" t="s">
        <v>355</v>
      </c>
      <c r="D27" s="41" t="s">
        <v>154</v>
      </c>
      <c r="E27" s="44" t="s">
        <v>99</v>
      </c>
      <c r="F27" s="45">
        <v>5000</v>
      </c>
      <c r="G27" s="46">
        <f t="shared" si="0"/>
        <v>500000000</v>
      </c>
      <c r="H27" s="45">
        <v>497423379</v>
      </c>
      <c r="I27" s="46">
        <f t="shared" si="1"/>
        <v>497423</v>
      </c>
      <c r="J27" s="47">
        <f t="shared" si="2"/>
        <v>496925956</v>
      </c>
      <c r="K27" s="41"/>
      <c r="L27" s="41"/>
      <c r="M27" s="41"/>
      <c r="N27" s="41"/>
      <c r="O27" s="51"/>
      <c r="P27" s="51"/>
      <c r="Q27" s="51"/>
      <c r="R27" s="51"/>
      <c r="S27" s="35" t="s">
        <v>316</v>
      </c>
      <c r="T27" s="36" t="s">
        <v>69</v>
      </c>
    </row>
    <row r="28" spans="1:20" hidden="1" x14ac:dyDescent="0.35">
      <c r="A28" s="41">
        <v>27</v>
      </c>
      <c r="B28" s="49">
        <v>44329</v>
      </c>
      <c r="C28" s="41" t="s">
        <v>356</v>
      </c>
      <c r="D28" s="41" t="s">
        <v>357</v>
      </c>
      <c r="E28" s="44" t="s">
        <v>99</v>
      </c>
      <c r="F28" s="45">
        <v>70000</v>
      </c>
      <c r="G28" s="46">
        <f t="shared" si="0"/>
        <v>7000000000</v>
      </c>
      <c r="H28" s="45">
        <v>6981291992</v>
      </c>
      <c r="I28" s="46">
        <f t="shared" si="1"/>
        <v>6981292</v>
      </c>
      <c r="J28" s="47">
        <f t="shared" si="2"/>
        <v>6974310700</v>
      </c>
      <c r="K28" s="41"/>
      <c r="L28" s="41"/>
      <c r="M28" s="41"/>
      <c r="N28" s="41"/>
      <c r="O28" s="41"/>
      <c r="P28" s="41"/>
      <c r="Q28" s="51"/>
      <c r="R28" s="51"/>
      <c r="S28" s="35" t="s">
        <v>316</v>
      </c>
      <c r="T28" s="36" t="s">
        <v>69</v>
      </c>
    </row>
    <row r="29" spans="1:20" hidden="1" x14ac:dyDescent="0.35">
      <c r="A29" s="41">
        <v>28</v>
      </c>
      <c r="B29" s="49">
        <v>44329</v>
      </c>
      <c r="C29" s="41" t="s">
        <v>358</v>
      </c>
      <c r="D29" s="41" t="s">
        <v>359</v>
      </c>
      <c r="E29" s="44" t="s">
        <v>99</v>
      </c>
      <c r="F29" s="45">
        <v>23000</v>
      </c>
      <c r="G29" s="46">
        <f t="shared" si="0"/>
        <v>2300000000</v>
      </c>
      <c r="H29" s="45">
        <v>2286767113</v>
      </c>
      <c r="I29" s="46">
        <f t="shared" si="1"/>
        <v>2286767</v>
      </c>
      <c r="J29" s="47">
        <f t="shared" si="2"/>
        <v>2284480346</v>
      </c>
      <c r="K29" s="41"/>
      <c r="L29" s="41"/>
      <c r="M29" s="41"/>
      <c r="N29" s="41"/>
      <c r="O29" s="41"/>
      <c r="P29" s="41"/>
      <c r="Q29" s="51"/>
      <c r="R29" s="51"/>
      <c r="S29" s="35" t="s">
        <v>360</v>
      </c>
      <c r="T29" s="36" t="s">
        <v>69</v>
      </c>
    </row>
    <row r="30" spans="1:20" x14ac:dyDescent="0.35">
      <c r="A30" s="41">
        <v>29</v>
      </c>
      <c r="B30" s="49">
        <v>44333</v>
      </c>
      <c r="C30" s="41" t="s">
        <v>361</v>
      </c>
      <c r="D30" s="41" t="s">
        <v>362</v>
      </c>
      <c r="E30" s="44" t="s">
        <v>87</v>
      </c>
      <c r="F30" s="45">
        <v>50000</v>
      </c>
      <c r="G30" s="46">
        <f t="shared" si="0"/>
        <v>5000000000</v>
      </c>
      <c r="H30" s="45">
        <v>5094396647</v>
      </c>
      <c r="I30" s="46">
        <f t="shared" si="1"/>
        <v>5094397</v>
      </c>
      <c r="J30" s="47">
        <f t="shared" si="2"/>
        <v>5089302250</v>
      </c>
      <c r="K30" s="41"/>
      <c r="L30" s="41"/>
      <c r="M30" s="41"/>
      <c r="N30" s="41"/>
      <c r="O30" s="41"/>
      <c r="P30" s="41"/>
      <c r="Q30" s="41"/>
      <c r="R30" s="41"/>
      <c r="S30" s="35" t="s">
        <v>345</v>
      </c>
      <c r="T30" s="36" t="s">
        <v>69</v>
      </c>
    </row>
    <row r="31" spans="1:20" x14ac:dyDescent="0.35">
      <c r="A31" s="41">
        <v>30</v>
      </c>
      <c r="B31" s="49">
        <v>44336</v>
      </c>
      <c r="C31" s="41" t="s">
        <v>726</v>
      </c>
      <c r="D31" s="41" t="s">
        <v>362</v>
      </c>
      <c r="E31" s="44" t="s">
        <v>87</v>
      </c>
      <c r="F31" s="53">
        <v>20000</v>
      </c>
      <c r="G31" s="46">
        <f t="shared" si="0"/>
        <v>2000000000</v>
      </c>
      <c r="H31" s="45">
        <v>2038758058</v>
      </c>
      <c r="I31" s="46">
        <f t="shared" si="1"/>
        <v>2038758</v>
      </c>
      <c r="J31" s="47">
        <f t="shared" si="2"/>
        <v>2036719300</v>
      </c>
      <c r="K31" s="41"/>
      <c r="L31" s="41"/>
      <c r="M31" s="41"/>
      <c r="N31" s="41"/>
      <c r="O31" s="41"/>
      <c r="P31" s="41"/>
      <c r="Q31" s="41"/>
      <c r="R31" s="41"/>
      <c r="S31" s="35" t="s">
        <v>345</v>
      </c>
      <c r="T31" s="36" t="s">
        <v>69</v>
      </c>
    </row>
    <row r="32" spans="1:20" hidden="1" x14ac:dyDescent="0.35">
      <c r="A32" s="41">
        <v>31</v>
      </c>
      <c r="B32" s="49">
        <v>44340</v>
      </c>
      <c r="C32" s="41" t="s">
        <v>363</v>
      </c>
      <c r="D32" s="41" t="s">
        <v>364</v>
      </c>
      <c r="E32" s="44" t="s">
        <v>189</v>
      </c>
      <c r="F32" s="45">
        <v>3000</v>
      </c>
      <c r="G32" s="46">
        <f t="shared" si="0"/>
        <v>300000000</v>
      </c>
      <c r="H32" s="45">
        <v>305663799</v>
      </c>
      <c r="I32" s="46">
        <f t="shared" si="1"/>
        <v>305664</v>
      </c>
      <c r="J32" s="47">
        <f t="shared" si="2"/>
        <v>305358135</v>
      </c>
      <c r="K32" s="41"/>
      <c r="L32" s="41"/>
      <c r="M32" s="41"/>
      <c r="N32" s="41"/>
      <c r="O32" s="41"/>
      <c r="P32" s="41"/>
      <c r="Q32" s="41"/>
      <c r="R32" s="41"/>
      <c r="S32" s="35" t="s">
        <v>360</v>
      </c>
      <c r="T32" s="36" t="s">
        <v>69</v>
      </c>
    </row>
    <row r="33" spans="1:20" hidden="1" x14ac:dyDescent="0.35">
      <c r="A33" s="41">
        <v>32</v>
      </c>
      <c r="B33" s="49">
        <v>44340</v>
      </c>
      <c r="C33" s="41" t="s">
        <v>365</v>
      </c>
      <c r="D33" s="41" t="s">
        <v>366</v>
      </c>
      <c r="E33" s="44" t="s">
        <v>87</v>
      </c>
      <c r="F33" s="45">
        <v>10000</v>
      </c>
      <c r="G33" s="46">
        <f t="shared" si="0"/>
        <v>1000000000</v>
      </c>
      <c r="H33" s="45">
        <v>1019509510</v>
      </c>
      <c r="I33" s="46">
        <f t="shared" si="1"/>
        <v>1019510</v>
      </c>
      <c r="J33" s="47">
        <f t="shared" si="2"/>
        <v>1018490000</v>
      </c>
      <c r="K33" s="41"/>
      <c r="L33" s="41"/>
      <c r="M33" s="41"/>
      <c r="N33" s="41"/>
      <c r="O33" s="41"/>
      <c r="P33" s="41"/>
      <c r="Q33" s="41"/>
      <c r="R33" s="41"/>
      <c r="S33" s="35" t="s">
        <v>360</v>
      </c>
      <c r="T33" s="36" t="s">
        <v>69</v>
      </c>
    </row>
    <row r="34" spans="1:20" hidden="1" x14ac:dyDescent="0.35">
      <c r="A34" s="41">
        <v>33</v>
      </c>
      <c r="B34" s="49">
        <v>44342</v>
      </c>
      <c r="C34" s="41" t="s">
        <v>367</v>
      </c>
      <c r="D34" s="41" t="s">
        <v>368</v>
      </c>
      <c r="E34" s="44" t="s">
        <v>87</v>
      </c>
      <c r="F34" s="45">
        <v>3000</v>
      </c>
      <c r="G34" s="46">
        <f t="shared" ref="G34:G65" si="3">F34*100000</f>
        <v>300000000</v>
      </c>
      <c r="H34" s="45">
        <v>305792793</v>
      </c>
      <c r="I34" s="46">
        <f t="shared" ref="I34:I65" si="4">ROUND(H34*0.1%,0)</f>
        <v>305793</v>
      </c>
      <c r="J34" s="47">
        <f t="shared" ref="J34:J65" si="5">H34-I34</f>
        <v>305487000</v>
      </c>
      <c r="K34" s="41"/>
      <c r="L34" s="41"/>
      <c r="M34" s="41"/>
      <c r="N34" s="41"/>
      <c r="O34" s="41"/>
      <c r="P34" s="41"/>
      <c r="Q34" s="41"/>
      <c r="R34" s="41"/>
      <c r="S34" s="35" t="s">
        <v>338</v>
      </c>
      <c r="T34" s="36" t="s">
        <v>69</v>
      </c>
    </row>
    <row r="35" spans="1:20" hidden="1" x14ac:dyDescent="0.35">
      <c r="A35" s="41">
        <v>34</v>
      </c>
      <c r="B35" s="49">
        <v>44342</v>
      </c>
      <c r="C35" s="41" t="s">
        <v>369</v>
      </c>
      <c r="D35" s="41" t="s">
        <v>370</v>
      </c>
      <c r="E35" s="44" t="s">
        <v>99</v>
      </c>
      <c r="F35" s="45">
        <v>10000</v>
      </c>
      <c r="G35" s="46">
        <f t="shared" si="3"/>
        <v>1000000000</v>
      </c>
      <c r="H35" s="45">
        <v>1019309309</v>
      </c>
      <c r="I35" s="46">
        <f t="shared" si="4"/>
        <v>1019309</v>
      </c>
      <c r="J35" s="47">
        <f t="shared" si="5"/>
        <v>1018290000</v>
      </c>
      <c r="K35" s="41"/>
      <c r="L35" s="41"/>
      <c r="M35" s="41"/>
      <c r="N35" s="41"/>
      <c r="O35" s="41"/>
      <c r="P35" s="41"/>
      <c r="Q35" s="41"/>
      <c r="R35" s="41"/>
      <c r="S35" s="35" t="s">
        <v>360</v>
      </c>
      <c r="T35" s="36" t="s">
        <v>69</v>
      </c>
    </row>
    <row r="36" spans="1:20" hidden="1" x14ac:dyDescent="0.35">
      <c r="A36" s="41">
        <v>35</v>
      </c>
      <c r="B36" s="49">
        <v>44342</v>
      </c>
      <c r="C36" s="41" t="s">
        <v>371</v>
      </c>
      <c r="D36" s="41" t="s">
        <v>372</v>
      </c>
      <c r="E36" s="44" t="s">
        <v>169</v>
      </c>
      <c r="F36" s="45">
        <v>19000</v>
      </c>
      <c r="G36" s="46">
        <f t="shared" si="3"/>
        <v>1900000000</v>
      </c>
      <c r="H36" s="47">
        <v>1936687688</v>
      </c>
      <c r="I36" s="46">
        <f t="shared" si="4"/>
        <v>1936688</v>
      </c>
      <c r="J36" s="47">
        <f t="shared" si="5"/>
        <v>1934751000</v>
      </c>
      <c r="K36" s="46"/>
      <c r="L36" s="41"/>
      <c r="M36" s="41"/>
      <c r="N36" s="41"/>
      <c r="O36" s="41"/>
      <c r="P36" s="41"/>
      <c r="Q36" s="41"/>
      <c r="R36" s="41"/>
      <c r="S36" s="35" t="s">
        <v>360</v>
      </c>
      <c r="T36" s="36" t="s">
        <v>69</v>
      </c>
    </row>
    <row r="37" spans="1:20" hidden="1" x14ac:dyDescent="0.35">
      <c r="A37" s="41">
        <v>36</v>
      </c>
      <c r="B37" s="49">
        <v>44342</v>
      </c>
      <c r="C37" s="41" t="s">
        <v>373</v>
      </c>
      <c r="D37" s="41" t="s">
        <v>372</v>
      </c>
      <c r="E37" s="44" t="s">
        <v>87</v>
      </c>
      <c r="F37" s="45">
        <v>11000</v>
      </c>
      <c r="G37" s="46">
        <f t="shared" si="3"/>
        <v>1100000000</v>
      </c>
      <c r="H37" s="47">
        <v>1121240240</v>
      </c>
      <c r="I37" s="46">
        <f t="shared" si="4"/>
        <v>1121240</v>
      </c>
      <c r="J37" s="47">
        <f t="shared" si="5"/>
        <v>1120119000</v>
      </c>
      <c r="K37" s="41"/>
      <c r="L37" s="41"/>
      <c r="M37" s="41"/>
      <c r="N37" s="41"/>
      <c r="O37" s="41"/>
      <c r="P37" s="41"/>
      <c r="Q37" s="41"/>
      <c r="R37" s="41"/>
      <c r="S37" s="35" t="s">
        <v>360</v>
      </c>
      <c r="T37" s="36" t="s">
        <v>69</v>
      </c>
    </row>
    <row r="38" spans="1:20" hidden="1" x14ac:dyDescent="0.35">
      <c r="A38" s="41">
        <v>37</v>
      </c>
      <c r="B38" s="49">
        <v>44342</v>
      </c>
      <c r="C38" s="41" t="s">
        <v>374</v>
      </c>
      <c r="D38" s="41" t="s">
        <v>375</v>
      </c>
      <c r="E38" s="44" t="s">
        <v>99</v>
      </c>
      <c r="F38" s="45">
        <v>5000</v>
      </c>
      <c r="G38" s="46">
        <f t="shared" si="3"/>
        <v>500000000</v>
      </c>
      <c r="H38" s="47">
        <v>509654655</v>
      </c>
      <c r="I38" s="46">
        <f t="shared" si="4"/>
        <v>509655</v>
      </c>
      <c r="J38" s="47">
        <f t="shared" si="5"/>
        <v>509145000</v>
      </c>
      <c r="K38" s="41"/>
      <c r="L38" s="41"/>
      <c r="M38" s="41"/>
      <c r="N38" s="41"/>
      <c r="O38" s="41"/>
      <c r="P38" s="41"/>
      <c r="Q38" s="41"/>
      <c r="R38" s="41"/>
      <c r="S38" s="35" t="s">
        <v>360</v>
      </c>
      <c r="T38" s="36" t="s">
        <v>69</v>
      </c>
    </row>
    <row r="39" spans="1:20" hidden="1" x14ac:dyDescent="0.35">
      <c r="A39" s="41">
        <v>38</v>
      </c>
      <c r="B39" s="49">
        <v>44342</v>
      </c>
      <c r="C39" s="41" t="s">
        <v>376</v>
      </c>
      <c r="D39" s="41" t="s">
        <v>377</v>
      </c>
      <c r="E39" s="44" t="s">
        <v>169</v>
      </c>
      <c r="F39" s="45">
        <v>5000</v>
      </c>
      <c r="G39" s="46">
        <f t="shared" si="3"/>
        <v>500000000</v>
      </c>
      <c r="H39" s="47">
        <v>509654655</v>
      </c>
      <c r="I39" s="46">
        <f t="shared" si="4"/>
        <v>509655</v>
      </c>
      <c r="J39" s="47">
        <f t="shared" si="5"/>
        <v>509145000</v>
      </c>
      <c r="K39" s="41"/>
      <c r="L39" s="41"/>
      <c r="M39" s="41"/>
      <c r="N39" s="41"/>
      <c r="O39" s="41"/>
      <c r="P39" s="41"/>
      <c r="Q39" s="41"/>
      <c r="R39" s="41"/>
      <c r="S39" s="35" t="s">
        <v>338</v>
      </c>
      <c r="T39" s="36" t="s">
        <v>69</v>
      </c>
    </row>
    <row r="40" spans="1:20" hidden="1" x14ac:dyDescent="0.35">
      <c r="A40" s="41">
        <v>39</v>
      </c>
      <c r="B40" s="49">
        <v>44342</v>
      </c>
      <c r="C40" s="41" t="s">
        <v>378</v>
      </c>
      <c r="D40" s="41" t="s">
        <v>379</v>
      </c>
      <c r="E40" s="44" t="s">
        <v>169</v>
      </c>
      <c r="F40" s="45">
        <v>5000</v>
      </c>
      <c r="G40" s="46">
        <f t="shared" si="3"/>
        <v>500000000</v>
      </c>
      <c r="H40" s="47">
        <v>509654655</v>
      </c>
      <c r="I40" s="46">
        <f t="shared" si="4"/>
        <v>509655</v>
      </c>
      <c r="J40" s="47">
        <f t="shared" si="5"/>
        <v>509145000</v>
      </c>
      <c r="K40" s="41"/>
      <c r="L40" s="41"/>
      <c r="M40" s="41"/>
      <c r="N40" s="41"/>
      <c r="O40" s="41"/>
      <c r="P40" s="41"/>
      <c r="Q40" s="41"/>
      <c r="R40" s="41"/>
      <c r="S40" s="35" t="s">
        <v>360</v>
      </c>
      <c r="T40" s="36" t="s">
        <v>69</v>
      </c>
    </row>
    <row r="41" spans="1:20" hidden="1" x14ac:dyDescent="0.35">
      <c r="A41" s="41">
        <v>40</v>
      </c>
      <c r="B41" s="49">
        <v>44344</v>
      </c>
      <c r="C41" s="41" t="s">
        <v>380</v>
      </c>
      <c r="D41" s="41" t="s">
        <v>381</v>
      </c>
      <c r="E41" s="44" t="s">
        <v>87</v>
      </c>
      <c r="F41" s="45">
        <v>11000</v>
      </c>
      <c r="G41" s="46">
        <f t="shared" si="3"/>
        <v>1100000000</v>
      </c>
      <c r="H41" s="47">
        <v>1100000000</v>
      </c>
      <c r="I41" s="46">
        <f t="shared" si="4"/>
        <v>1100000</v>
      </c>
      <c r="J41" s="47">
        <f t="shared" si="5"/>
        <v>1098900000</v>
      </c>
      <c r="K41" s="41"/>
      <c r="L41" s="41"/>
      <c r="M41" s="41"/>
      <c r="N41" s="41"/>
      <c r="O41" s="41"/>
      <c r="P41" s="41"/>
      <c r="Q41" s="41"/>
      <c r="R41" s="41"/>
      <c r="S41" s="35" t="s">
        <v>338</v>
      </c>
      <c r="T41" s="36" t="s">
        <v>69</v>
      </c>
    </row>
    <row r="42" spans="1:20" hidden="1" x14ac:dyDescent="0.35">
      <c r="A42" s="41">
        <v>41</v>
      </c>
      <c r="B42" s="49">
        <v>44347</v>
      </c>
      <c r="C42" s="41" t="s">
        <v>382</v>
      </c>
      <c r="D42" s="41" t="s">
        <v>383</v>
      </c>
      <c r="E42" s="44" t="s">
        <v>189</v>
      </c>
      <c r="F42" s="45">
        <v>7700</v>
      </c>
      <c r="G42" s="46">
        <f t="shared" si="3"/>
        <v>770000000</v>
      </c>
      <c r="H42" s="47">
        <v>784537084</v>
      </c>
      <c r="I42" s="46">
        <f t="shared" si="4"/>
        <v>784537</v>
      </c>
      <c r="J42" s="47">
        <f t="shared" si="5"/>
        <v>783752547</v>
      </c>
      <c r="K42" s="41"/>
      <c r="L42" s="41"/>
      <c r="M42" s="41"/>
      <c r="N42" s="41"/>
      <c r="O42" s="41"/>
      <c r="P42" s="41"/>
      <c r="Q42" s="41"/>
      <c r="R42" s="41"/>
      <c r="S42" s="35" t="s">
        <v>338</v>
      </c>
      <c r="T42" s="36" t="s">
        <v>69</v>
      </c>
    </row>
    <row r="43" spans="1:20" hidden="1" x14ac:dyDescent="0.35">
      <c r="A43" s="41">
        <v>42</v>
      </c>
      <c r="B43" s="49">
        <v>44347</v>
      </c>
      <c r="C43" s="41" t="s">
        <v>384</v>
      </c>
      <c r="D43" s="41" t="s">
        <v>385</v>
      </c>
      <c r="E43" s="44" t="s">
        <v>169</v>
      </c>
      <c r="F43" s="45">
        <v>45000</v>
      </c>
      <c r="G43" s="46">
        <f t="shared" si="3"/>
        <v>4500000000</v>
      </c>
      <c r="H43" s="47">
        <v>4584956982</v>
      </c>
      <c r="I43" s="46">
        <f t="shared" si="4"/>
        <v>4584957</v>
      </c>
      <c r="J43" s="47">
        <f t="shared" si="5"/>
        <v>4580372025</v>
      </c>
      <c r="K43" s="41"/>
      <c r="L43" s="41"/>
      <c r="M43" s="41"/>
      <c r="N43" s="41"/>
      <c r="O43" s="41"/>
      <c r="P43" s="41"/>
      <c r="Q43" s="41"/>
      <c r="R43" s="41"/>
      <c r="S43" s="35" t="s">
        <v>338</v>
      </c>
      <c r="T43" s="36" t="s">
        <v>69</v>
      </c>
    </row>
    <row r="44" spans="1:20" hidden="1" x14ac:dyDescent="0.35">
      <c r="A44" s="41">
        <v>43</v>
      </c>
      <c r="B44" s="49">
        <v>44347</v>
      </c>
      <c r="C44" s="41" t="s">
        <v>386</v>
      </c>
      <c r="D44" s="41" t="s">
        <v>191</v>
      </c>
      <c r="E44" s="44" t="s">
        <v>189</v>
      </c>
      <c r="F44" s="45">
        <v>21300</v>
      </c>
      <c r="G44" s="46">
        <f t="shared" si="3"/>
        <v>2130000000</v>
      </c>
      <c r="H44" s="45">
        <v>2170212972</v>
      </c>
      <c r="I44" s="46">
        <f t="shared" si="4"/>
        <v>2170213</v>
      </c>
      <c r="J44" s="47">
        <f t="shared" si="5"/>
        <v>2168042759</v>
      </c>
      <c r="K44" s="41"/>
      <c r="L44" s="41"/>
      <c r="M44" s="41"/>
      <c r="N44" s="41"/>
      <c r="O44" s="41"/>
      <c r="P44" s="41"/>
      <c r="Q44" s="41"/>
      <c r="R44" s="41"/>
      <c r="S44" s="35" t="s">
        <v>338</v>
      </c>
      <c r="T44" s="36" t="s">
        <v>69</v>
      </c>
    </row>
    <row r="45" spans="1:20" hidden="1" x14ac:dyDescent="0.35">
      <c r="A45" s="41">
        <v>44</v>
      </c>
      <c r="B45" s="49">
        <v>44347</v>
      </c>
      <c r="C45" s="41" t="s">
        <v>387</v>
      </c>
      <c r="D45" s="41" t="s">
        <v>388</v>
      </c>
      <c r="E45" s="44" t="s">
        <v>189</v>
      </c>
      <c r="F45" s="45">
        <v>50000</v>
      </c>
      <c r="G45" s="46">
        <f t="shared" si="3"/>
        <v>5000000000</v>
      </c>
      <c r="H45" s="45">
        <v>4970964345</v>
      </c>
      <c r="I45" s="46">
        <f t="shared" si="4"/>
        <v>4970964</v>
      </c>
      <c r="J45" s="47">
        <f t="shared" si="5"/>
        <v>4965993381</v>
      </c>
      <c r="K45" s="41"/>
      <c r="L45" s="41"/>
      <c r="M45" s="41"/>
      <c r="N45" s="41"/>
      <c r="O45" s="41"/>
      <c r="P45" s="41"/>
      <c r="Q45" s="41"/>
      <c r="R45" s="41"/>
      <c r="S45" s="35" t="s">
        <v>338</v>
      </c>
      <c r="T45" s="36" t="s">
        <v>69</v>
      </c>
    </row>
    <row r="46" spans="1:20" hidden="1" x14ac:dyDescent="0.35">
      <c r="A46" s="41">
        <v>45</v>
      </c>
      <c r="B46" s="49">
        <v>44347</v>
      </c>
      <c r="C46" s="41" t="s">
        <v>389</v>
      </c>
      <c r="D46" s="41" t="s">
        <v>390</v>
      </c>
      <c r="E46" s="44" t="s">
        <v>189</v>
      </c>
      <c r="F46" s="45">
        <v>30000</v>
      </c>
      <c r="G46" s="46">
        <f t="shared" si="3"/>
        <v>3000000000</v>
      </c>
      <c r="H46" s="45">
        <v>3056637988</v>
      </c>
      <c r="I46" s="46">
        <f t="shared" si="4"/>
        <v>3056638</v>
      </c>
      <c r="J46" s="47">
        <f t="shared" si="5"/>
        <v>3053581350</v>
      </c>
      <c r="K46" s="41"/>
      <c r="L46" s="41"/>
      <c r="M46" s="41"/>
      <c r="N46" s="41"/>
      <c r="O46" s="41"/>
      <c r="P46" s="41"/>
      <c r="Q46" s="41"/>
      <c r="R46" s="41"/>
      <c r="S46" s="35" t="s">
        <v>338</v>
      </c>
      <c r="T46" s="36" t="s">
        <v>69</v>
      </c>
    </row>
    <row r="47" spans="1:20" hidden="1" x14ac:dyDescent="0.35">
      <c r="A47" s="41">
        <v>46</v>
      </c>
      <c r="B47" s="49">
        <v>44348</v>
      </c>
      <c r="C47" s="41" t="s">
        <v>391</v>
      </c>
      <c r="D47" s="41" t="s">
        <v>392</v>
      </c>
      <c r="E47" s="44" t="s">
        <v>169</v>
      </c>
      <c r="F47" s="45">
        <v>3000</v>
      </c>
      <c r="G47" s="46">
        <f t="shared" si="3"/>
        <v>300000000</v>
      </c>
      <c r="H47" s="45">
        <v>297955051</v>
      </c>
      <c r="I47" s="46">
        <f t="shared" si="4"/>
        <v>297955</v>
      </c>
      <c r="J47" s="47">
        <f t="shared" si="5"/>
        <v>297657096</v>
      </c>
      <c r="K47" s="41"/>
      <c r="L47" s="41"/>
      <c r="M47" s="41"/>
      <c r="N47" s="41"/>
      <c r="O47" s="41"/>
      <c r="P47" s="41"/>
      <c r="Q47" s="41"/>
      <c r="R47" s="41"/>
      <c r="S47" s="35" t="s">
        <v>338</v>
      </c>
      <c r="T47" s="36" t="s">
        <v>69</v>
      </c>
    </row>
    <row r="48" spans="1:20" hidden="1" x14ac:dyDescent="0.35">
      <c r="A48" s="41">
        <v>47</v>
      </c>
      <c r="B48" s="49">
        <v>44348</v>
      </c>
      <c r="C48" s="41" t="s">
        <v>393</v>
      </c>
      <c r="D48" s="41" t="s">
        <v>394</v>
      </c>
      <c r="E48" s="44" t="s">
        <v>169</v>
      </c>
      <c r="F48" s="45">
        <v>10000</v>
      </c>
      <c r="G48" s="46">
        <f t="shared" si="3"/>
        <v>1000000000</v>
      </c>
      <c r="H48" s="45">
        <v>1020680681</v>
      </c>
      <c r="I48" s="46">
        <f t="shared" si="4"/>
        <v>1020681</v>
      </c>
      <c r="J48" s="47">
        <f t="shared" si="5"/>
        <v>1019660000</v>
      </c>
      <c r="K48" s="41"/>
      <c r="L48" s="41"/>
      <c r="M48" s="41"/>
      <c r="N48" s="41"/>
      <c r="O48" s="41"/>
      <c r="P48" s="41"/>
      <c r="Q48" s="41"/>
      <c r="R48" s="41"/>
      <c r="S48" s="35" t="s">
        <v>338</v>
      </c>
      <c r="T48" s="36" t="s">
        <v>69</v>
      </c>
    </row>
    <row r="49" spans="1:20" hidden="1" x14ac:dyDescent="0.35">
      <c r="A49" s="41">
        <v>48</v>
      </c>
      <c r="B49" s="49">
        <v>44348</v>
      </c>
      <c r="C49" s="41" t="s">
        <v>395</v>
      </c>
      <c r="D49" s="41" t="s">
        <v>396</v>
      </c>
      <c r="E49" s="44" t="s">
        <v>189</v>
      </c>
      <c r="F49" s="45">
        <v>10000</v>
      </c>
      <c r="G49" s="46">
        <f t="shared" si="3"/>
        <v>1000000000</v>
      </c>
      <c r="H49" s="45">
        <v>1018879329</v>
      </c>
      <c r="I49" s="46">
        <f t="shared" si="4"/>
        <v>1018879</v>
      </c>
      <c r="J49" s="47">
        <f t="shared" si="5"/>
        <v>1017860450</v>
      </c>
      <c r="K49" s="41"/>
      <c r="L49" s="41"/>
      <c r="M49" s="41"/>
      <c r="N49" s="41"/>
      <c r="O49" s="41"/>
      <c r="P49" s="41"/>
      <c r="Q49" s="41"/>
      <c r="R49" s="41"/>
      <c r="S49" s="35" t="s">
        <v>338</v>
      </c>
      <c r="T49" s="36" t="s">
        <v>69</v>
      </c>
    </row>
    <row r="50" spans="1:20" hidden="1" x14ac:dyDescent="0.35">
      <c r="A50" s="41">
        <v>49</v>
      </c>
      <c r="B50" s="49">
        <v>44348</v>
      </c>
      <c r="C50" s="41" t="s">
        <v>397</v>
      </c>
      <c r="D50" s="41" t="s">
        <v>398</v>
      </c>
      <c r="E50" s="44" t="s">
        <v>189</v>
      </c>
      <c r="F50" s="45">
        <v>12000</v>
      </c>
      <c r="G50" s="46">
        <f t="shared" si="3"/>
        <v>1200000000</v>
      </c>
      <c r="H50" s="45">
        <v>1195292534</v>
      </c>
      <c r="I50" s="46">
        <f t="shared" si="4"/>
        <v>1195293</v>
      </c>
      <c r="J50" s="47">
        <f t="shared" si="5"/>
        <v>1194097241</v>
      </c>
      <c r="K50" s="41"/>
      <c r="L50" s="41"/>
      <c r="M50" s="41"/>
      <c r="N50" s="41"/>
      <c r="O50" s="41"/>
      <c r="P50" s="41"/>
      <c r="Q50" s="41"/>
      <c r="R50" s="41"/>
      <c r="S50" s="35" t="s">
        <v>338</v>
      </c>
      <c r="T50" s="36" t="s">
        <v>69</v>
      </c>
    </row>
    <row r="51" spans="1:20" hidden="1" x14ac:dyDescent="0.35">
      <c r="A51" s="41">
        <v>50</v>
      </c>
      <c r="B51" s="49">
        <v>44348</v>
      </c>
      <c r="C51" s="41" t="s">
        <v>399</v>
      </c>
      <c r="D51" s="41" t="s">
        <v>400</v>
      </c>
      <c r="E51" s="44" t="s">
        <v>189</v>
      </c>
      <c r="F51" s="45">
        <v>45000</v>
      </c>
      <c r="G51" s="46">
        <f t="shared" si="3"/>
        <v>4500000000</v>
      </c>
      <c r="H51" s="45">
        <v>4482347001</v>
      </c>
      <c r="I51" s="46">
        <f t="shared" si="4"/>
        <v>4482347</v>
      </c>
      <c r="J51" s="47">
        <f t="shared" si="5"/>
        <v>4477864654</v>
      </c>
      <c r="K51" s="41"/>
      <c r="L51" s="41"/>
      <c r="M51" s="41"/>
      <c r="N51" s="41"/>
      <c r="O51" s="41"/>
      <c r="P51" s="41"/>
      <c r="Q51" s="41"/>
      <c r="R51" s="41"/>
      <c r="S51" s="35" t="s">
        <v>338</v>
      </c>
      <c r="T51" s="36" t="s">
        <v>69</v>
      </c>
    </row>
    <row r="52" spans="1:20" hidden="1" x14ac:dyDescent="0.35">
      <c r="A52" s="41">
        <v>51</v>
      </c>
      <c r="B52" s="49">
        <v>44348</v>
      </c>
      <c r="C52" s="41" t="s">
        <v>401</v>
      </c>
      <c r="D52" s="41" t="s">
        <v>402</v>
      </c>
      <c r="E52" s="44" t="s">
        <v>64</v>
      </c>
      <c r="F52" s="45">
        <v>10000</v>
      </c>
      <c r="G52" s="46">
        <f t="shared" si="3"/>
        <v>1000000000</v>
      </c>
      <c r="H52" s="45">
        <v>1019598248</v>
      </c>
      <c r="I52" s="46">
        <f t="shared" si="4"/>
        <v>1019598</v>
      </c>
      <c r="J52" s="47">
        <f t="shared" si="5"/>
        <v>1018578650</v>
      </c>
      <c r="K52" s="41"/>
      <c r="L52" s="41"/>
      <c r="M52" s="41"/>
      <c r="N52" s="41"/>
      <c r="O52" s="41"/>
      <c r="P52" s="41"/>
      <c r="Q52" s="41"/>
      <c r="R52" s="41"/>
      <c r="S52" s="35" t="s">
        <v>338</v>
      </c>
      <c r="T52" s="36" t="s">
        <v>69</v>
      </c>
    </row>
    <row r="53" spans="1:20" hidden="1" x14ac:dyDescent="0.35">
      <c r="A53" s="41">
        <v>52</v>
      </c>
      <c r="B53" s="49">
        <v>44348</v>
      </c>
      <c r="C53" s="41" t="s">
        <v>403</v>
      </c>
      <c r="D53" s="41" t="s">
        <v>375</v>
      </c>
      <c r="E53" s="44" t="s">
        <v>99</v>
      </c>
      <c r="F53" s="45">
        <v>5000</v>
      </c>
      <c r="G53" s="46">
        <f t="shared" si="3"/>
        <v>500000000</v>
      </c>
      <c r="H53" s="45">
        <v>510340340</v>
      </c>
      <c r="I53" s="46">
        <f t="shared" si="4"/>
        <v>510340</v>
      </c>
      <c r="J53" s="47">
        <f t="shared" si="5"/>
        <v>509830000</v>
      </c>
      <c r="K53" s="41"/>
      <c r="L53" s="41"/>
      <c r="M53" s="41"/>
      <c r="N53" s="41"/>
      <c r="O53" s="41"/>
      <c r="P53" s="41"/>
      <c r="Q53" s="41"/>
      <c r="R53" s="41"/>
      <c r="S53" s="35" t="s">
        <v>338</v>
      </c>
      <c r="T53" s="36" t="s">
        <v>69</v>
      </c>
    </row>
    <row r="54" spans="1:20" hidden="1" x14ac:dyDescent="0.35">
      <c r="A54" s="41">
        <v>53</v>
      </c>
      <c r="B54" s="49">
        <v>44348</v>
      </c>
      <c r="C54" s="41" t="s">
        <v>404</v>
      </c>
      <c r="D54" s="41" t="s">
        <v>375</v>
      </c>
      <c r="E54" s="44" t="s">
        <v>169</v>
      </c>
      <c r="F54" s="45">
        <v>13000</v>
      </c>
      <c r="G54" s="46">
        <f t="shared" si="3"/>
        <v>1300000000</v>
      </c>
      <c r="H54" s="45">
        <v>1291138554</v>
      </c>
      <c r="I54" s="46">
        <f t="shared" si="4"/>
        <v>1291139</v>
      </c>
      <c r="J54" s="47">
        <f t="shared" si="5"/>
        <v>1289847415</v>
      </c>
      <c r="K54" s="41"/>
      <c r="L54" s="41"/>
      <c r="M54" s="41"/>
      <c r="N54" s="41"/>
      <c r="O54" s="41"/>
      <c r="P54" s="41"/>
      <c r="Q54" s="41"/>
      <c r="R54" s="41"/>
      <c r="S54" s="35" t="s">
        <v>338</v>
      </c>
      <c r="T54" s="36" t="s">
        <v>69</v>
      </c>
    </row>
    <row r="55" spans="1:20" hidden="1" x14ac:dyDescent="0.35">
      <c r="A55" s="41">
        <v>54</v>
      </c>
      <c r="B55" s="49">
        <v>44348</v>
      </c>
      <c r="C55" s="41" t="s">
        <v>405</v>
      </c>
      <c r="D55" s="41" t="s">
        <v>406</v>
      </c>
      <c r="E55" s="44" t="s">
        <v>189</v>
      </c>
      <c r="F55" s="45">
        <v>11000</v>
      </c>
      <c r="G55" s="46">
        <f t="shared" si="3"/>
        <v>1100000000</v>
      </c>
      <c r="H55" s="45">
        <v>1122748749</v>
      </c>
      <c r="I55" s="46">
        <f t="shared" si="4"/>
        <v>1122749</v>
      </c>
      <c r="J55" s="47">
        <f t="shared" si="5"/>
        <v>1121626000</v>
      </c>
      <c r="K55" s="47"/>
      <c r="L55" s="41"/>
      <c r="M55" s="41"/>
      <c r="N55" s="41"/>
      <c r="O55" s="41"/>
      <c r="P55" s="41"/>
      <c r="Q55" s="41"/>
      <c r="R55" s="41"/>
      <c r="S55" s="35" t="s">
        <v>338</v>
      </c>
      <c r="T55" s="36" t="s">
        <v>69</v>
      </c>
    </row>
    <row r="56" spans="1:20" hidden="1" x14ac:dyDescent="0.35">
      <c r="A56" s="41">
        <v>55</v>
      </c>
      <c r="B56" s="49">
        <v>44348</v>
      </c>
      <c r="C56" s="41" t="s">
        <v>407</v>
      </c>
      <c r="D56" s="41" t="s">
        <v>408</v>
      </c>
      <c r="E56" s="44" t="s">
        <v>169</v>
      </c>
      <c r="F56" s="45">
        <v>22000</v>
      </c>
      <c r="G56" s="46">
        <f t="shared" si="3"/>
        <v>2200000000</v>
      </c>
      <c r="H56" s="45">
        <v>2185003707</v>
      </c>
      <c r="I56" s="46">
        <f t="shared" si="4"/>
        <v>2185004</v>
      </c>
      <c r="J56" s="47">
        <f t="shared" si="5"/>
        <v>2182818703</v>
      </c>
      <c r="K56" s="47"/>
      <c r="L56" s="41"/>
      <c r="M56" s="41"/>
      <c r="N56" s="41"/>
      <c r="O56" s="41"/>
      <c r="P56" s="41"/>
      <c r="Q56" s="41"/>
      <c r="R56" s="41"/>
      <c r="S56" s="35" t="s">
        <v>338</v>
      </c>
      <c r="T56" s="36" t="s">
        <v>69</v>
      </c>
    </row>
    <row r="57" spans="1:20" hidden="1" x14ac:dyDescent="0.35">
      <c r="A57" s="41">
        <v>56</v>
      </c>
      <c r="B57" s="49">
        <v>44348</v>
      </c>
      <c r="C57" s="41" t="s">
        <v>409</v>
      </c>
      <c r="D57" s="41" t="s">
        <v>354</v>
      </c>
      <c r="E57" s="44" t="s">
        <v>169</v>
      </c>
      <c r="F57" s="45">
        <v>50000</v>
      </c>
      <c r="G57" s="46">
        <f t="shared" si="3"/>
        <v>5000000000</v>
      </c>
      <c r="H57" s="45">
        <v>4965917519</v>
      </c>
      <c r="I57" s="46">
        <f t="shared" si="4"/>
        <v>4965918</v>
      </c>
      <c r="J57" s="47">
        <f t="shared" si="5"/>
        <v>4960951601</v>
      </c>
      <c r="K57" s="47"/>
      <c r="L57" s="41"/>
      <c r="M57" s="41"/>
      <c r="N57" s="41"/>
      <c r="O57" s="41"/>
      <c r="P57" s="41"/>
      <c r="Q57" s="41"/>
      <c r="R57" s="41"/>
      <c r="S57" s="35" t="s">
        <v>338</v>
      </c>
      <c r="T57" s="36" t="s">
        <v>69</v>
      </c>
    </row>
    <row r="58" spans="1:20" hidden="1" x14ac:dyDescent="0.35">
      <c r="A58" s="41">
        <v>57</v>
      </c>
      <c r="B58" s="49">
        <v>44348</v>
      </c>
      <c r="C58" s="41" t="s">
        <v>410</v>
      </c>
      <c r="D58" s="41" t="s">
        <v>411</v>
      </c>
      <c r="E58" s="44" t="s">
        <v>189</v>
      </c>
      <c r="F58" s="45">
        <v>50000</v>
      </c>
      <c r="G58" s="46">
        <f t="shared" si="3"/>
        <v>5000000000</v>
      </c>
      <c r="H58" s="45">
        <v>5103403403</v>
      </c>
      <c r="I58" s="46">
        <f t="shared" si="4"/>
        <v>5103403</v>
      </c>
      <c r="J58" s="47">
        <f t="shared" si="5"/>
        <v>5098300000</v>
      </c>
      <c r="K58" s="47"/>
      <c r="L58" s="41"/>
      <c r="M58" s="41"/>
      <c r="N58" s="41"/>
      <c r="O58" s="41"/>
      <c r="P58" s="41"/>
      <c r="Q58" s="41"/>
      <c r="R58" s="41"/>
      <c r="S58" s="35" t="s">
        <v>338</v>
      </c>
      <c r="T58" s="36" t="s">
        <v>69</v>
      </c>
    </row>
    <row r="59" spans="1:20" hidden="1" x14ac:dyDescent="0.35">
      <c r="A59" s="41">
        <v>58</v>
      </c>
      <c r="B59" s="49">
        <v>44348</v>
      </c>
      <c r="C59" s="41" t="s">
        <v>412</v>
      </c>
      <c r="D59" s="41" t="s">
        <v>413</v>
      </c>
      <c r="E59" s="44" t="s">
        <v>189</v>
      </c>
      <c r="F59" s="45">
        <v>45000</v>
      </c>
      <c r="G59" s="46">
        <f t="shared" si="3"/>
        <v>4500000000</v>
      </c>
      <c r="H59" s="45">
        <v>4593063063</v>
      </c>
      <c r="I59" s="46">
        <f t="shared" si="4"/>
        <v>4593063</v>
      </c>
      <c r="J59" s="47">
        <f t="shared" si="5"/>
        <v>4588470000</v>
      </c>
      <c r="K59" s="47"/>
      <c r="L59" s="41"/>
      <c r="M59" s="41"/>
      <c r="N59" s="41"/>
      <c r="O59" s="41"/>
      <c r="P59" s="41"/>
      <c r="Q59" s="41"/>
      <c r="R59" s="41"/>
      <c r="S59" s="35" t="s">
        <v>338</v>
      </c>
      <c r="T59" s="36" t="s">
        <v>69</v>
      </c>
    </row>
    <row r="60" spans="1:20" hidden="1" x14ac:dyDescent="0.35">
      <c r="A60" s="41">
        <v>59</v>
      </c>
      <c r="B60" s="49">
        <v>44348</v>
      </c>
      <c r="C60" s="41" t="s">
        <v>414</v>
      </c>
      <c r="D60" s="41" t="s">
        <v>415</v>
      </c>
      <c r="E60" s="44" t="s">
        <v>189</v>
      </c>
      <c r="F60" s="45">
        <v>5000</v>
      </c>
      <c r="G60" s="46">
        <f t="shared" si="3"/>
        <v>500000000</v>
      </c>
      <c r="H60" s="45">
        <v>510340477</v>
      </c>
      <c r="I60" s="46">
        <f t="shared" si="4"/>
        <v>510340</v>
      </c>
      <c r="J60" s="47">
        <f t="shared" si="5"/>
        <v>509830137</v>
      </c>
      <c r="K60" s="47"/>
      <c r="L60" s="41"/>
      <c r="M60" s="41"/>
      <c r="N60" s="41"/>
      <c r="O60" s="41"/>
      <c r="P60" s="41"/>
      <c r="Q60" s="41"/>
      <c r="R60" s="41"/>
      <c r="S60" s="35" t="s">
        <v>338</v>
      </c>
      <c r="T60" s="36" t="s">
        <v>69</v>
      </c>
    </row>
    <row r="61" spans="1:20" hidden="1" x14ac:dyDescent="0.35">
      <c r="A61" s="41">
        <v>60</v>
      </c>
      <c r="B61" s="49">
        <v>44348</v>
      </c>
      <c r="C61" s="41" t="s">
        <v>416</v>
      </c>
      <c r="D61" s="41" t="s">
        <v>417</v>
      </c>
      <c r="E61" s="44" t="s">
        <v>189</v>
      </c>
      <c r="F61" s="45">
        <v>38000</v>
      </c>
      <c r="G61" s="46">
        <f t="shared" si="3"/>
        <v>3800000000</v>
      </c>
      <c r="H61" s="45">
        <v>3774097314</v>
      </c>
      <c r="I61" s="46">
        <f t="shared" si="4"/>
        <v>3774097</v>
      </c>
      <c r="J61" s="47">
        <f t="shared" si="5"/>
        <v>3770323217</v>
      </c>
      <c r="K61" s="47"/>
      <c r="L61" s="41"/>
      <c r="M61" s="41"/>
      <c r="N61" s="41"/>
      <c r="O61" s="41"/>
      <c r="P61" s="41"/>
      <c r="Q61" s="41"/>
      <c r="R61" s="41"/>
      <c r="S61" s="35" t="s">
        <v>338</v>
      </c>
      <c r="T61" s="36" t="s">
        <v>69</v>
      </c>
    </row>
    <row r="62" spans="1:20" hidden="1" x14ac:dyDescent="0.35">
      <c r="A62" s="41">
        <v>61</v>
      </c>
      <c r="B62" s="49">
        <v>44349</v>
      </c>
      <c r="C62" s="41" t="s">
        <v>418</v>
      </c>
      <c r="D62" s="41" t="s">
        <v>191</v>
      </c>
      <c r="E62" s="44" t="s">
        <v>189</v>
      </c>
      <c r="F62" s="45">
        <v>5000</v>
      </c>
      <c r="G62" s="46">
        <f t="shared" si="3"/>
        <v>500000000</v>
      </c>
      <c r="H62" s="45">
        <v>509439665</v>
      </c>
      <c r="I62" s="46">
        <f t="shared" si="4"/>
        <v>509440</v>
      </c>
      <c r="J62" s="47">
        <f t="shared" si="5"/>
        <v>508930225</v>
      </c>
      <c r="K62" s="47"/>
      <c r="L62" s="41"/>
      <c r="M62" s="41"/>
      <c r="N62" s="41"/>
      <c r="O62" s="41"/>
      <c r="P62" s="41"/>
      <c r="Q62" s="41"/>
      <c r="R62" s="41"/>
      <c r="S62" s="35" t="s">
        <v>338</v>
      </c>
      <c r="T62" s="36" t="s">
        <v>69</v>
      </c>
    </row>
    <row r="63" spans="1:20" hidden="1" x14ac:dyDescent="0.35">
      <c r="A63" s="41">
        <v>62</v>
      </c>
      <c r="B63" s="49">
        <v>44354</v>
      </c>
      <c r="C63" s="41" t="s">
        <v>419</v>
      </c>
      <c r="D63" s="41" t="s">
        <v>128</v>
      </c>
      <c r="E63" s="44" t="s">
        <v>189</v>
      </c>
      <c r="F63" s="45">
        <v>20000</v>
      </c>
      <c r="G63" s="46">
        <f t="shared" si="3"/>
        <v>2000000000</v>
      </c>
      <c r="H63" s="45">
        <v>2042222222</v>
      </c>
      <c r="I63" s="46">
        <f t="shared" si="4"/>
        <v>2042222</v>
      </c>
      <c r="J63" s="47">
        <f t="shared" si="5"/>
        <v>2040180000</v>
      </c>
      <c r="K63" s="47"/>
      <c r="L63" s="41"/>
      <c r="M63" s="41"/>
      <c r="N63" s="41"/>
      <c r="O63" s="41"/>
      <c r="P63" s="41"/>
      <c r="Q63" s="41"/>
      <c r="R63" s="41"/>
      <c r="S63" s="35" t="s">
        <v>338</v>
      </c>
      <c r="T63" s="36" t="s">
        <v>69</v>
      </c>
    </row>
    <row r="64" spans="1:20" hidden="1" x14ac:dyDescent="0.35">
      <c r="A64" s="41">
        <v>63</v>
      </c>
      <c r="B64" s="49">
        <v>44354</v>
      </c>
      <c r="C64" s="41" t="s">
        <v>420</v>
      </c>
      <c r="D64" s="41" t="s">
        <v>421</v>
      </c>
      <c r="E64" s="44" t="s">
        <v>189</v>
      </c>
      <c r="F64" s="45">
        <v>42000</v>
      </c>
      <c r="G64" s="46">
        <f t="shared" si="3"/>
        <v>4200000000</v>
      </c>
      <c r="H64" s="45">
        <v>4288666667</v>
      </c>
      <c r="I64" s="46">
        <f t="shared" si="4"/>
        <v>4288667</v>
      </c>
      <c r="J64" s="47">
        <f t="shared" si="5"/>
        <v>4284378000</v>
      </c>
      <c r="K64" s="47"/>
      <c r="L64" s="41"/>
      <c r="M64" s="41"/>
      <c r="N64" s="41"/>
      <c r="O64" s="41"/>
      <c r="P64" s="41"/>
      <c r="Q64" s="41"/>
      <c r="R64" s="41"/>
      <c r="S64" s="35" t="s">
        <v>338</v>
      </c>
      <c r="T64" s="36" t="s">
        <v>69</v>
      </c>
    </row>
    <row r="65" spans="1:20" hidden="1" x14ac:dyDescent="0.35">
      <c r="A65" s="41">
        <v>64</v>
      </c>
      <c r="B65" s="49">
        <v>44354</v>
      </c>
      <c r="C65" s="41" t="s">
        <v>422</v>
      </c>
      <c r="D65" s="41" t="s">
        <v>423</v>
      </c>
      <c r="E65" s="44" t="s">
        <v>64</v>
      </c>
      <c r="F65" s="45">
        <v>12000</v>
      </c>
      <c r="G65" s="46">
        <f t="shared" si="3"/>
        <v>1200000000</v>
      </c>
      <c r="H65" s="45">
        <v>1225333333</v>
      </c>
      <c r="I65" s="46">
        <f t="shared" si="4"/>
        <v>1225333</v>
      </c>
      <c r="J65" s="47">
        <f t="shared" si="5"/>
        <v>1224108000</v>
      </c>
      <c r="K65" s="47"/>
      <c r="L65" s="41"/>
      <c r="M65" s="41"/>
      <c r="N65" s="41"/>
      <c r="O65" s="41"/>
      <c r="P65" s="41"/>
      <c r="Q65" s="41"/>
      <c r="R65" s="41"/>
      <c r="S65" s="35" t="s">
        <v>338</v>
      </c>
      <c r="T65" s="36" t="s">
        <v>69</v>
      </c>
    </row>
    <row r="66" spans="1:20" hidden="1" x14ac:dyDescent="0.35">
      <c r="A66" s="41">
        <v>65</v>
      </c>
      <c r="B66" s="49">
        <v>44354</v>
      </c>
      <c r="C66" s="41" t="s">
        <v>424</v>
      </c>
      <c r="D66" s="41" t="s">
        <v>425</v>
      </c>
      <c r="E66" s="44" t="s">
        <v>189</v>
      </c>
      <c r="F66" s="45">
        <v>20000</v>
      </c>
      <c r="G66" s="46">
        <f t="shared" ref="G66:G71" si="6">F66*100000</f>
        <v>2000000000</v>
      </c>
      <c r="H66" s="45">
        <v>2042222222</v>
      </c>
      <c r="I66" s="46">
        <f t="shared" ref="I66:I71" si="7">ROUND(H66*0.1%,0)</f>
        <v>2042222</v>
      </c>
      <c r="J66" s="47">
        <f t="shared" ref="J66:J71" si="8">H66-I66</f>
        <v>2040180000</v>
      </c>
      <c r="K66" s="47"/>
      <c r="L66" s="41"/>
      <c r="M66" s="41"/>
      <c r="N66" s="41"/>
      <c r="O66" s="41"/>
      <c r="P66" s="41"/>
      <c r="Q66" s="41"/>
      <c r="R66" s="41"/>
      <c r="S66" s="35" t="s">
        <v>338</v>
      </c>
      <c r="T66" s="36" t="s">
        <v>69</v>
      </c>
    </row>
    <row r="67" spans="1:20" hidden="1" x14ac:dyDescent="0.35">
      <c r="A67" s="41">
        <v>66</v>
      </c>
      <c r="B67" s="49">
        <v>44355</v>
      </c>
      <c r="C67" s="41" t="s">
        <v>426</v>
      </c>
      <c r="D67" s="41" t="s">
        <v>427</v>
      </c>
      <c r="E67" s="44" t="s">
        <v>189</v>
      </c>
      <c r="F67" s="45">
        <v>14000</v>
      </c>
      <c r="G67" s="46">
        <f t="shared" si="6"/>
        <v>1400000000</v>
      </c>
      <c r="H67" s="45">
        <v>1428952953</v>
      </c>
      <c r="I67" s="46">
        <f t="shared" si="7"/>
        <v>1428953</v>
      </c>
      <c r="J67" s="47">
        <f t="shared" si="8"/>
        <v>1427524000</v>
      </c>
      <c r="K67" s="47"/>
      <c r="L67" s="41"/>
      <c r="M67" s="41"/>
      <c r="N67" s="41"/>
      <c r="O67" s="41"/>
      <c r="P67" s="41"/>
      <c r="Q67" s="41"/>
      <c r="R67" s="41"/>
      <c r="S67" s="35" t="s">
        <v>338</v>
      </c>
      <c r="T67" s="36" t="s">
        <v>69</v>
      </c>
    </row>
    <row r="68" spans="1:20" hidden="1" x14ac:dyDescent="0.35">
      <c r="A68" s="41">
        <v>67</v>
      </c>
      <c r="B68" s="49">
        <v>44356</v>
      </c>
      <c r="C68" s="41" t="s">
        <v>428</v>
      </c>
      <c r="D68" s="41" t="s">
        <v>425</v>
      </c>
      <c r="E68" s="44" t="s">
        <v>169</v>
      </c>
      <c r="F68" s="45">
        <v>22000</v>
      </c>
      <c r="G68" s="46">
        <f t="shared" si="6"/>
        <v>2200000000</v>
      </c>
      <c r="H68" s="45">
        <v>2245497497</v>
      </c>
      <c r="I68" s="46">
        <f t="shared" si="7"/>
        <v>2245497</v>
      </c>
      <c r="J68" s="47">
        <f t="shared" si="8"/>
        <v>2243252000</v>
      </c>
      <c r="K68" s="47"/>
      <c r="L68" s="41"/>
      <c r="M68" s="41"/>
      <c r="N68" s="41"/>
      <c r="O68" s="41"/>
      <c r="P68" s="41"/>
      <c r="Q68" s="41"/>
      <c r="R68" s="41"/>
      <c r="S68" s="35" t="s">
        <v>338</v>
      </c>
      <c r="T68" s="36" t="s">
        <v>69</v>
      </c>
    </row>
    <row r="69" spans="1:20" hidden="1" x14ac:dyDescent="0.35">
      <c r="A69" s="41">
        <v>68</v>
      </c>
      <c r="B69" s="49">
        <v>44365</v>
      </c>
      <c r="C69" s="41" t="s">
        <v>429</v>
      </c>
      <c r="D69" s="41" t="s">
        <v>370</v>
      </c>
      <c r="E69" s="44" t="s">
        <v>64</v>
      </c>
      <c r="F69" s="45">
        <v>20000</v>
      </c>
      <c r="G69" s="46">
        <f t="shared" si="6"/>
        <v>2000000000</v>
      </c>
      <c r="H69" s="45">
        <v>2041361910</v>
      </c>
      <c r="I69" s="46">
        <f t="shared" si="7"/>
        <v>2041362</v>
      </c>
      <c r="J69" s="47">
        <f t="shared" si="8"/>
        <v>2039320548</v>
      </c>
      <c r="K69" s="47"/>
      <c r="L69" s="41"/>
      <c r="M69" s="41"/>
      <c r="N69" s="41"/>
      <c r="O69" s="45"/>
      <c r="P69" s="45"/>
      <c r="Q69" s="45"/>
      <c r="R69" s="45"/>
      <c r="S69" s="35" t="s">
        <v>338</v>
      </c>
      <c r="T69" s="36" t="s">
        <v>69</v>
      </c>
    </row>
    <row r="70" spans="1:20" hidden="1" x14ac:dyDescent="0.35">
      <c r="A70" s="41">
        <v>69</v>
      </c>
      <c r="B70" s="49">
        <v>44369</v>
      </c>
      <c r="C70" s="41" t="s">
        <v>430</v>
      </c>
      <c r="D70" s="41" t="s">
        <v>431</v>
      </c>
      <c r="E70" s="44" t="s">
        <v>189</v>
      </c>
      <c r="F70" s="45">
        <v>24000</v>
      </c>
      <c r="G70" s="46">
        <f t="shared" si="6"/>
        <v>2400000000</v>
      </c>
      <c r="H70" s="45">
        <v>2449634292</v>
      </c>
      <c r="I70" s="46">
        <f t="shared" si="7"/>
        <v>2449634</v>
      </c>
      <c r="J70" s="47">
        <f t="shared" si="8"/>
        <v>2447184658</v>
      </c>
      <c r="K70" s="47"/>
      <c r="L70" s="41"/>
      <c r="M70" s="41"/>
      <c r="N70" s="41"/>
      <c r="O70" s="45"/>
      <c r="P70" s="45"/>
      <c r="Q70" s="45"/>
      <c r="R70" s="45"/>
      <c r="S70" s="35" t="s">
        <v>338</v>
      </c>
      <c r="T70" s="36" t="s">
        <v>69</v>
      </c>
    </row>
    <row r="71" spans="1:20" hidden="1" x14ac:dyDescent="0.35">
      <c r="A71" s="118">
        <v>1</v>
      </c>
      <c r="B71" s="119">
        <v>44396</v>
      </c>
      <c r="C71" s="119" t="s">
        <v>438</v>
      </c>
      <c r="D71" s="118" t="s">
        <v>269</v>
      </c>
      <c r="E71" s="120" t="s">
        <v>439</v>
      </c>
      <c r="F71" s="121">
        <v>16500</v>
      </c>
      <c r="G71" s="122">
        <f t="shared" si="6"/>
        <v>1650000000</v>
      </c>
      <c r="H71" s="122">
        <v>1681299930</v>
      </c>
      <c r="I71" s="122">
        <f t="shared" si="7"/>
        <v>1681300</v>
      </c>
      <c r="J71" s="123">
        <f t="shared" si="8"/>
        <v>1679618630</v>
      </c>
      <c r="K71" s="122"/>
      <c r="L71" s="122"/>
      <c r="M71" s="122"/>
      <c r="N71" s="122"/>
      <c r="O71" s="124"/>
      <c r="P71" s="124"/>
      <c r="Q71" s="124"/>
      <c r="R71" s="124"/>
      <c r="S71" s="116"/>
      <c r="T71" s="117" t="s">
        <v>69</v>
      </c>
    </row>
    <row r="72" spans="1:20" hidden="1" x14ac:dyDescent="0.35">
      <c r="A72" s="125">
        <v>2</v>
      </c>
      <c r="B72" s="119">
        <v>44396</v>
      </c>
      <c r="C72" s="125" t="s">
        <v>440</v>
      </c>
      <c r="D72" s="125" t="s">
        <v>441</v>
      </c>
      <c r="E72" s="126" t="s">
        <v>64</v>
      </c>
      <c r="F72" s="121">
        <v>25000</v>
      </c>
      <c r="G72" s="122">
        <f t="shared" ref="G72:G135" si="9">F72*100000</f>
        <v>2500000000</v>
      </c>
      <c r="H72" s="127">
        <v>2545370011</v>
      </c>
      <c r="I72" s="122">
        <f t="shared" ref="I72:I135" si="10">ROUND(H72*0.1%,0)</f>
        <v>2545370</v>
      </c>
      <c r="J72" s="123">
        <f t="shared" ref="J72:J135" si="11">H72-I72</f>
        <v>2542824641</v>
      </c>
      <c r="K72" s="125"/>
      <c r="L72" s="125"/>
      <c r="M72" s="125"/>
      <c r="N72" s="125"/>
      <c r="O72" s="124"/>
      <c r="P72" s="124"/>
      <c r="Q72" s="124"/>
      <c r="R72" s="124"/>
      <c r="S72" s="116"/>
      <c r="T72" s="117" t="s">
        <v>69</v>
      </c>
    </row>
    <row r="73" spans="1:20" hidden="1" x14ac:dyDescent="0.35">
      <c r="A73" s="118">
        <v>3</v>
      </c>
      <c r="B73" s="128">
        <v>44396</v>
      </c>
      <c r="C73" s="125" t="s">
        <v>442</v>
      </c>
      <c r="D73" s="125" t="s">
        <v>443</v>
      </c>
      <c r="E73" s="120" t="s">
        <v>439</v>
      </c>
      <c r="F73" s="121">
        <v>5000</v>
      </c>
      <c r="G73" s="122">
        <f t="shared" si="9"/>
        <v>500000000</v>
      </c>
      <c r="H73" s="127">
        <v>509484827</v>
      </c>
      <c r="I73" s="122">
        <f t="shared" si="10"/>
        <v>509485</v>
      </c>
      <c r="J73" s="123">
        <f t="shared" si="11"/>
        <v>508975342</v>
      </c>
      <c r="K73" s="125"/>
      <c r="L73" s="125"/>
      <c r="M73" s="125"/>
      <c r="N73" s="125"/>
      <c r="O73" s="124"/>
      <c r="P73" s="124"/>
      <c r="Q73" s="124"/>
      <c r="R73" s="124"/>
      <c r="S73" s="116"/>
      <c r="T73" s="117" t="s">
        <v>69</v>
      </c>
    </row>
    <row r="74" spans="1:20" hidden="1" x14ac:dyDescent="0.35">
      <c r="A74" s="125">
        <v>4</v>
      </c>
      <c r="B74" s="128">
        <v>44396</v>
      </c>
      <c r="C74" s="125" t="s">
        <v>444</v>
      </c>
      <c r="D74" s="125" t="s">
        <v>445</v>
      </c>
      <c r="E74" s="120" t="s">
        <v>439</v>
      </c>
      <c r="F74" s="121">
        <v>240000</v>
      </c>
      <c r="G74" s="122">
        <f t="shared" si="9"/>
        <v>24000000000</v>
      </c>
      <c r="H74" s="129">
        <v>23931716154</v>
      </c>
      <c r="I74" s="122">
        <f t="shared" si="10"/>
        <v>23931716</v>
      </c>
      <c r="J74" s="123">
        <f t="shared" si="11"/>
        <v>23907784438</v>
      </c>
      <c r="K74" s="125"/>
      <c r="L74" s="125"/>
      <c r="M74" s="125"/>
      <c r="N74" s="125"/>
      <c r="O74" s="124"/>
      <c r="P74" s="124"/>
      <c r="Q74" s="124"/>
      <c r="R74" s="124"/>
      <c r="S74" s="116"/>
      <c r="T74" s="117" t="s">
        <v>69</v>
      </c>
    </row>
    <row r="75" spans="1:20" hidden="1" x14ac:dyDescent="0.35">
      <c r="A75" s="118">
        <v>5</v>
      </c>
      <c r="B75" s="128">
        <v>44396</v>
      </c>
      <c r="C75" s="125" t="s">
        <v>446</v>
      </c>
      <c r="D75" s="125" t="s">
        <v>447</v>
      </c>
      <c r="E75" s="120" t="s">
        <v>439</v>
      </c>
      <c r="F75" s="121">
        <v>5000</v>
      </c>
      <c r="G75" s="122">
        <f t="shared" si="9"/>
        <v>500000000</v>
      </c>
      <c r="H75" s="129">
        <v>498577419</v>
      </c>
      <c r="I75" s="122">
        <f t="shared" si="10"/>
        <v>498577</v>
      </c>
      <c r="J75" s="123">
        <f t="shared" si="11"/>
        <v>498078842</v>
      </c>
      <c r="K75" s="125"/>
      <c r="L75" s="125"/>
      <c r="M75" s="125"/>
      <c r="N75" s="125"/>
      <c r="O75" s="124"/>
      <c r="P75" s="124"/>
      <c r="Q75" s="124"/>
      <c r="R75" s="124"/>
      <c r="S75" s="116"/>
      <c r="T75" s="117" t="s">
        <v>69</v>
      </c>
    </row>
    <row r="76" spans="1:20" hidden="1" x14ac:dyDescent="0.35">
      <c r="A76" s="125">
        <v>6</v>
      </c>
      <c r="B76" s="128">
        <v>44397</v>
      </c>
      <c r="C76" s="125" t="s">
        <v>448</v>
      </c>
      <c r="D76" s="125" t="s">
        <v>449</v>
      </c>
      <c r="E76" s="120" t="s">
        <v>439</v>
      </c>
      <c r="F76" s="121">
        <v>10000</v>
      </c>
      <c r="G76" s="122">
        <f t="shared" si="9"/>
        <v>1000000000</v>
      </c>
      <c r="H76" s="129">
        <v>997154840</v>
      </c>
      <c r="I76" s="122">
        <f t="shared" si="10"/>
        <v>997155</v>
      </c>
      <c r="J76" s="123">
        <f t="shared" si="11"/>
        <v>996157685</v>
      </c>
      <c r="K76" s="125"/>
      <c r="L76" s="125"/>
      <c r="M76" s="125"/>
      <c r="N76" s="125"/>
      <c r="O76" s="124"/>
      <c r="P76" s="124"/>
      <c r="Q76" s="124"/>
      <c r="R76" s="124"/>
      <c r="S76" s="116"/>
      <c r="T76" s="117" t="s">
        <v>69</v>
      </c>
    </row>
    <row r="77" spans="1:20" hidden="1" x14ac:dyDescent="0.35">
      <c r="A77" s="118">
        <v>7</v>
      </c>
      <c r="B77" s="128">
        <v>44397</v>
      </c>
      <c r="C77" s="125" t="s">
        <v>450</v>
      </c>
      <c r="D77" s="125" t="s">
        <v>451</v>
      </c>
      <c r="E77" s="120" t="s">
        <v>439</v>
      </c>
      <c r="F77" s="121">
        <v>62000</v>
      </c>
      <c r="G77" s="122">
        <f t="shared" si="9"/>
        <v>6200000000</v>
      </c>
      <c r="H77" s="129">
        <v>6182360007</v>
      </c>
      <c r="I77" s="122">
        <f t="shared" si="10"/>
        <v>6182360</v>
      </c>
      <c r="J77" s="123">
        <f t="shared" si="11"/>
        <v>6176177647</v>
      </c>
      <c r="K77" s="125"/>
      <c r="L77" s="125"/>
      <c r="M77" s="125"/>
      <c r="N77" s="125"/>
      <c r="O77" s="124"/>
      <c r="P77" s="124"/>
      <c r="Q77" s="124"/>
      <c r="R77" s="124"/>
      <c r="S77" s="116"/>
      <c r="T77" s="117" t="s">
        <v>69</v>
      </c>
    </row>
    <row r="78" spans="1:20" hidden="1" x14ac:dyDescent="0.35">
      <c r="A78" s="125">
        <v>8</v>
      </c>
      <c r="B78" s="128">
        <v>44397</v>
      </c>
      <c r="C78" s="125" t="s">
        <v>452</v>
      </c>
      <c r="D78" s="125" t="s">
        <v>453</v>
      </c>
      <c r="E78" s="120" t="s">
        <v>439</v>
      </c>
      <c r="F78" s="121">
        <v>29470</v>
      </c>
      <c r="G78" s="122">
        <f t="shared" si="9"/>
        <v>2947000000</v>
      </c>
      <c r="H78" s="129">
        <v>2938615312</v>
      </c>
      <c r="I78" s="122">
        <f t="shared" si="10"/>
        <v>2938615</v>
      </c>
      <c r="J78" s="123">
        <f t="shared" si="11"/>
        <v>2935676697</v>
      </c>
      <c r="K78" s="125"/>
      <c r="L78" s="125"/>
      <c r="M78" s="125"/>
      <c r="N78" s="125"/>
      <c r="O78" s="124"/>
      <c r="P78" s="124"/>
      <c r="Q78" s="124"/>
      <c r="R78" s="124"/>
      <c r="S78" s="116"/>
      <c r="T78" s="117" t="s">
        <v>69</v>
      </c>
    </row>
    <row r="79" spans="1:20" hidden="1" x14ac:dyDescent="0.35">
      <c r="A79" s="118">
        <v>9</v>
      </c>
      <c r="B79" s="128">
        <v>44397</v>
      </c>
      <c r="C79" s="125" t="s">
        <v>454</v>
      </c>
      <c r="D79" s="125" t="s">
        <v>455</v>
      </c>
      <c r="E79" s="120" t="s">
        <v>439</v>
      </c>
      <c r="F79" s="121">
        <v>1000</v>
      </c>
      <c r="G79" s="122">
        <f t="shared" si="9"/>
        <v>100000000</v>
      </c>
      <c r="H79" s="129">
        <v>99715483</v>
      </c>
      <c r="I79" s="122">
        <f t="shared" si="10"/>
        <v>99715</v>
      </c>
      <c r="J79" s="123">
        <f t="shared" si="11"/>
        <v>99615768</v>
      </c>
      <c r="K79" s="125"/>
      <c r="L79" s="125"/>
      <c r="M79" s="125"/>
      <c r="N79" s="125"/>
      <c r="O79" s="124"/>
      <c r="P79" s="124"/>
      <c r="Q79" s="124"/>
      <c r="R79" s="124"/>
      <c r="S79" s="116"/>
      <c r="T79" s="117" t="s">
        <v>69</v>
      </c>
    </row>
    <row r="80" spans="1:20" hidden="1" x14ac:dyDescent="0.35">
      <c r="A80" s="125">
        <v>10</v>
      </c>
      <c r="B80" s="128">
        <v>44397</v>
      </c>
      <c r="C80" s="125" t="s">
        <v>456</v>
      </c>
      <c r="D80" s="125" t="s">
        <v>457</v>
      </c>
      <c r="E80" s="120" t="s">
        <v>439</v>
      </c>
      <c r="F80" s="121">
        <v>3000</v>
      </c>
      <c r="G80" s="122">
        <f t="shared" si="9"/>
        <v>300000000</v>
      </c>
      <c r="H80" s="129">
        <v>299146451</v>
      </c>
      <c r="I80" s="122">
        <f t="shared" si="10"/>
        <v>299146</v>
      </c>
      <c r="J80" s="123">
        <f t="shared" si="11"/>
        <v>298847305</v>
      </c>
      <c r="K80" s="125"/>
      <c r="L80" s="125"/>
      <c r="M80" s="125"/>
      <c r="N80" s="125"/>
      <c r="O80" s="130"/>
      <c r="P80" s="130"/>
      <c r="Q80" s="130"/>
      <c r="R80" s="130"/>
      <c r="S80" s="116"/>
      <c r="T80" s="117" t="s">
        <v>69</v>
      </c>
    </row>
    <row r="81" spans="1:20" hidden="1" x14ac:dyDescent="0.35">
      <c r="A81" s="118">
        <v>11</v>
      </c>
      <c r="B81" s="128">
        <v>44397</v>
      </c>
      <c r="C81" s="125" t="s">
        <v>458</v>
      </c>
      <c r="D81" s="125" t="s">
        <v>459</v>
      </c>
      <c r="E81" s="120" t="s">
        <v>439</v>
      </c>
      <c r="F81" s="121">
        <v>20000</v>
      </c>
      <c r="G81" s="122">
        <f t="shared" si="9"/>
        <v>2000000000</v>
      </c>
      <c r="H81" s="129">
        <v>1994309680</v>
      </c>
      <c r="I81" s="122">
        <f t="shared" si="10"/>
        <v>1994310</v>
      </c>
      <c r="J81" s="123">
        <f t="shared" si="11"/>
        <v>1992315370</v>
      </c>
      <c r="K81" s="125"/>
      <c r="L81" s="125"/>
      <c r="M81" s="125"/>
      <c r="N81" s="125"/>
      <c r="O81" s="130"/>
      <c r="P81" s="130"/>
      <c r="Q81" s="130"/>
      <c r="R81" s="130"/>
      <c r="S81" s="116"/>
      <c r="T81" s="117" t="s">
        <v>69</v>
      </c>
    </row>
    <row r="82" spans="1:20" hidden="1" x14ac:dyDescent="0.35">
      <c r="A82" s="125">
        <v>12</v>
      </c>
      <c r="B82" s="128">
        <v>44397</v>
      </c>
      <c r="C82" s="125" t="s">
        <v>460</v>
      </c>
      <c r="D82" s="125" t="s">
        <v>461</v>
      </c>
      <c r="E82" s="120" t="s">
        <v>439</v>
      </c>
      <c r="F82" s="121">
        <v>5000</v>
      </c>
      <c r="G82" s="122">
        <f t="shared" si="9"/>
        <v>500000000</v>
      </c>
      <c r="H82" s="127">
        <v>498577419</v>
      </c>
      <c r="I82" s="122">
        <f t="shared" si="10"/>
        <v>498577</v>
      </c>
      <c r="J82" s="123">
        <f t="shared" si="11"/>
        <v>498078842</v>
      </c>
      <c r="K82" s="125"/>
      <c r="L82" s="125"/>
      <c r="M82" s="125"/>
      <c r="N82" s="125"/>
      <c r="O82" s="130"/>
      <c r="P82" s="130"/>
      <c r="Q82" s="130"/>
      <c r="R82" s="130"/>
      <c r="S82" s="116"/>
      <c r="T82" s="117" t="s">
        <v>69</v>
      </c>
    </row>
    <row r="83" spans="1:20" hidden="1" x14ac:dyDescent="0.35">
      <c r="A83" s="118">
        <v>13</v>
      </c>
      <c r="B83" s="128">
        <v>44397</v>
      </c>
      <c r="C83" s="125" t="s">
        <v>462</v>
      </c>
      <c r="D83" s="125" t="s">
        <v>463</v>
      </c>
      <c r="E83" s="120" t="s">
        <v>439</v>
      </c>
      <c r="F83" s="121">
        <v>5000</v>
      </c>
      <c r="G83" s="122">
        <f t="shared" si="9"/>
        <v>500000000</v>
      </c>
      <c r="H83" s="127">
        <v>498577419</v>
      </c>
      <c r="I83" s="122">
        <f t="shared" si="10"/>
        <v>498577</v>
      </c>
      <c r="J83" s="123">
        <f t="shared" si="11"/>
        <v>498078842</v>
      </c>
      <c r="K83" s="125"/>
      <c r="L83" s="125"/>
      <c r="M83" s="125"/>
      <c r="N83" s="125"/>
      <c r="O83" s="130"/>
      <c r="P83" s="130"/>
      <c r="Q83" s="130"/>
      <c r="R83" s="130"/>
      <c r="S83" s="116"/>
      <c r="T83" s="117" t="s">
        <v>69</v>
      </c>
    </row>
    <row r="84" spans="1:20" hidden="1" x14ac:dyDescent="0.35">
      <c r="A84" s="125">
        <v>14</v>
      </c>
      <c r="B84" s="128">
        <v>44397</v>
      </c>
      <c r="C84" s="125" t="s">
        <v>464</v>
      </c>
      <c r="D84" s="125" t="s">
        <v>465</v>
      </c>
      <c r="E84" s="120" t="s">
        <v>439</v>
      </c>
      <c r="F84" s="121">
        <v>10000</v>
      </c>
      <c r="G84" s="122">
        <f t="shared" si="9"/>
        <v>1000000000</v>
      </c>
      <c r="H84" s="127">
        <v>997154840</v>
      </c>
      <c r="I84" s="122">
        <f t="shared" si="10"/>
        <v>997155</v>
      </c>
      <c r="J84" s="123">
        <f t="shared" si="11"/>
        <v>996157685</v>
      </c>
      <c r="K84" s="125"/>
      <c r="L84" s="125"/>
      <c r="M84" s="125"/>
      <c r="N84" s="125"/>
      <c r="O84" s="130"/>
      <c r="P84" s="130"/>
      <c r="Q84" s="130"/>
      <c r="R84" s="130"/>
      <c r="S84" s="116"/>
      <c r="T84" s="117" t="s">
        <v>69</v>
      </c>
    </row>
    <row r="85" spans="1:20" hidden="1" x14ac:dyDescent="0.35">
      <c r="A85" s="118">
        <v>15</v>
      </c>
      <c r="B85" s="128">
        <v>44397</v>
      </c>
      <c r="C85" s="125" t="s">
        <v>466</v>
      </c>
      <c r="D85" s="125" t="s">
        <v>467</v>
      </c>
      <c r="E85" s="120" t="s">
        <v>439</v>
      </c>
      <c r="F85" s="131">
        <v>6000</v>
      </c>
      <c r="G85" s="122">
        <f t="shared" si="9"/>
        <v>600000000</v>
      </c>
      <c r="H85" s="131">
        <v>598292904</v>
      </c>
      <c r="I85" s="122">
        <f t="shared" si="10"/>
        <v>598293</v>
      </c>
      <c r="J85" s="123">
        <f t="shared" si="11"/>
        <v>597694611</v>
      </c>
      <c r="K85" s="125"/>
      <c r="L85" s="125"/>
      <c r="M85" s="125"/>
      <c r="N85" s="125"/>
      <c r="O85" s="130"/>
      <c r="P85" s="130"/>
      <c r="Q85" s="130"/>
      <c r="R85" s="130"/>
      <c r="S85" s="116"/>
      <c r="T85" s="117" t="s">
        <v>69</v>
      </c>
    </row>
    <row r="86" spans="1:20" hidden="1" x14ac:dyDescent="0.35">
      <c r="A86" s="125">
        <v>16</v>
      </c>
      <c r="B86" s="128">
        <v>44397</v>
      </c>
      <c r="C86" s="125" t="s">
        <v>468</v>
      </c>
      <c r="D86" s="125" t="s">
        <v>469</v>
      </c>
      <c r="E86" s="120" t="s">
        <v>439</v>
      </c>
      <c r="F86" s="131">
        <v>5000</v>
      </c>
      <c r="G86" s="122">
        <f t="shared" si="9"/>
        <v>500000000</v>
      </c>
      <c r="H86" s="131">
        <v>498577419</v>
      </c>
      <c r="I86" s="122">
        <f t="shared" si="10"/>
        <v>498577</v>
      </c>
      <c r="J86" s="123">
        <f t="shared" si="11"/>
        <v>498078842</v>
      </c>
      <c r="K86" s="125"/>
      <c r="L86" s="125"/>
      <c r="M86" s="125"/>
      <c r="N86" s="125"/>
      <c r="O86" s="132"/>
      <c r="P86" s="132"/>
      <c r="Q86" s="132"/>
      <c r="R86" s="132"/>
      <c r="S86" s="116"/>
      <c r="T86" s="117" t="s">
        <v>69</v>
      </c>
    </row>
    <row r="87" spans="1:20" hidden="1" x14ac:dyDescent="0.35">
      <c r="A87" s="118">
        <v>17</v>
      </c>
      <c r="B87" s="128">
        <v>44399</v>
      </c>
      <c r="C87" s="125" t="s">
        <v>470</v>
      </c>
      <c r="D87" s="125" t="s">
        <v>471</v>
      </c>
      <c r="E87" s="120" t="s">
        <v>439</v>
      </c>
      <c r="F87" s="131">
        <v>5000</v>
      </c>
      <c r="G87" s="122">
        <f t="shared" si="9"/>
        <v>500000000</v>
      </c>
      <c r="H87" s="131">
        <v>498819912</v>
      </c>
      <c r="I87" s="122">
        <f t="shared" si="10"/>
        <v>498820</v>
      </c>
      <c r="J87" s="123">
        <f t="shared" si="11"/>
        <v>498321092</v>
      </c>
      <c r="K87" s="125"/>
      <c r="L87" s="125"/>
      <c r="M87" s="125"/>
      <c r="N87" s="125"/>
      <c r="O87" s="132"/>
      <c r="P87" s="132"/>
      <c r="Q87" s="132"/>
      <c r="R87" s="132"/>
      <c r="S87" s="116"/>
      <c r="T87" s="117" t="s">
        <v>69</v>
      </c>
    </row>
    <row r="88" spans="1:20" hidden="1" x14ac:dyDescent="0.35">
      <c r="A88" s="125">
        <v>18</v>
      </c>
      <c r="B88" s="128">
        <v>44399</v>
      </c>
      <c r="C88" s="125" t="s">
        <v>472</v>
      </c>
      <c r="D88" s="125" t="s">
        <v>473</v>
      </c>
      <c r="E88" s="120" t="s">
        <v>439</v>
      </c>
      <c r="F88" s="131">
        <v>7000</v>
      </c>
      <c r="G88" s="122">
        <f t="shared" si="9"/>
        <v>700000000</v>
      </c>
      <c r="H88" s="131">
        <v>698347877</v>
      </c>
      <c r="I88" s="122">
        <f t="shared" si="10"/>
        <v>698348</v>
      </c>
      <c r="J88" s="123">
        <f t="shared" si="11"/>
        <v>697649529</v>
      </c>
      <c r="K88" s="125"/>
      <c r="L88" s="125"/>
      <c r="M88" s="125"/>
      <c r="N88" s="125"/>
      <c r="O88" s="132"/>
      <c r="P88" s="132"/>
      <c r="Q88" s="132"/>
      <c r="R88" s="132"/>
      <c r="S88" s="116"/>
      <c r="T88" s="117" t="s">
        <v>69</v>
      </c>
    </row>
    <row r="89" spans="1:20" hidden="1" x14ac:dyDescent="0.35">
      <c r="A89" s="118">
        <v>19</v>
      </c>
      <c r="B89" s="128">
        <v>44399</v>
      </c>
      <c r="C89" s="125" t="s">
        <v>474</v>
      </c>
      <c r="D89" s="125" t="s">
        <v>463</v>
      </c>
      <c r="E89" s="120" t="s">
        <v>439</v>
      </c>
      <c r="F89" s="131">
        <v>7000</v>
      </c>
      <c r="G89" s="122">
        <f t="shared" si="9"/>
        <v>700000000</v>
      </c>
      <c r="H89" s="131">
        <v>698347877</v>
      </c>
      <c r="I89" s="122">
        <f t="shared" si="10"/>
        <v>698348</v>
      </c>
      <c r="J89" s="123">
        <f t="shared" si="11"/>
        <v>697649529</v>
      </c>
      <c r="K89" s="125"/>
      <c r="L89" s="125"/>
      <c r="M89" s="125"/>
      <c r="N89" s="125"/>
      <c r="O89" s="132"/>
      <c r="P89" s="132"/>
      <c r="Q89" s="132"/>
      <c r="R89" s="132"/>
      <c r="S89" s="116"/>
      <c r="T89" s="117" t="s">
        <v>69</v>
      </c>
    </row>
    <row r="90" spans="1:20" hidden="1" x14ac:dyDescent="0.35">
      <c r="A90" s="125">
        <v>20</v>
      </c>
      <c r="B90" s="128">
        <v>44399</v>
      </c>
      <c r="C90" s="125" t="s">
        <v>475</v>
      </c>
      <c r="D90" s="125" t="s">
        <v>476</v>
      </c>
      <c r="E90" s="120" t="s">
        <v>439</v>
      </c>
      <c r="F90" s="131">
        <v>5000</v>
      </c>
      <c r="G90" s="122">
        <f t="shared" si="9"/>
        <v>500000000</v>
      </c>
      <c r="H90" s="131">
        <v>498819912</v>
      </c>
      <c r="I90" s="122">
        <f t="shared" si="10"/>
        <v>498820</v>
      </c>
      <c r="J90" s="123">
        <f t="shared" si="11"/>
        <v>498321092</v>
      </c>
      <c r="K90" s="125"/>
      <c r="L90" s="125"/>
      <c r="M90" s="125"/>
      <c r="N90" s="125"/>
      <c r="O90" s="132"/>
      <c r="P90" s="132"/>
      <c r="Q90" s="132"/>
      <c r="R90" s="132"/>
      <c r="S90" s="116"/>
      <c r="T90" s="117" t="s">
        <v>69</v>
      </c>
    </row>
    <row r="91" spans="1:20" hidden="1" x14ac:dyDescent="0.35">
      <c r="A91" s="118">
        <v>21</v>
      </c>
      <c r="B91" s="128">
        <v>44399</v>
      </c>
      <c r="C91" s="125" t="s">
        <v>477</v>
      </c>
      <c r="D91" s="125" t="s">
        <v>478</v>
      </c>
      <c r="E91" s="120" t="s">
        <v>439</v>
      </c>
      <c r="F91" s="131">
        <v>9000</v>
      </c>
      <c r="G91" s="122">
        <f t="shared" si="9"/>
        <v>900000000</v>
      </c>
      <c r="H91" s="131">
        <v>897875842</v>
      </c>
      <c r="I91" s="122">
        <f t="shared" si="10"/>
        <v>897876</v>
      </c>
      <c r="J91" s="123">
        <f t="shared" si="11"/>
        <v>896977966</v>
      </c>
      <c r="K91" s="125"/>
      <c r="L91" s="125"/>
      <c r="M91" s="125"/>
      <c r="N91" s="125"/>
      <c r="O91" s="132"/>
      <c r="P91" s="132"/>
      <c r="Q91" s="132"/>
      <c r="R91" s="132"/>
      <c r="S91" s="116"/>
      <c r="T91" s="117" t="s">
        <v>69</v>
      </c>
    </row>
    <row r="92" spans="1:20" hidden="1" x14ac:dyDescent="0.35">
      <c r="A92" s="125">
        <v>22</v>
      </c>
      <c r="B92" s="128">
        <v>44399</v>
      </c>
      <c r="C92" s="125" t="s">
        <v>479</v>
      </c>
      <c r="D92" s="125" t="s">
        <v>480</v>
      </c>
      <c r="E92" s="126" t="s">
        <v>64</v>
      </c>
      <c r="F92" s="131">
        <v>10000</v>
      </c>
      <c r="G92" s="122">
        <f t="shared" si="9"/>
        <v>1000000000</v>
      </c>
      <c r="H92" s="131">
        <v>1018353689</v>
      </c>
      <c r="I92" s="122">
        <f t="shared" si="10"/>
        <v>1018354</v>
      </c>
      <c r="J92" s="123">
        <f t="shared" si="11"/>
        <v>1017335335</v>
      </c>
      <c r="K92" s="125"/>
      <c r="L92" s="125"/>
      <c r="M92" s="125"/>
      <c r="N92" s="125"/>
      <c r="O92" s="132"/>
      <c r="P92" s="132"/>
      <c r="Q92" s="132"/>
      <c r="R92" s="132"/>
      <c r="S92" s="116"/>
      <c r="T92" s="117" t="s">
        <v>69</v>
      </c>
    </row>
    <row r="93" spans="1:20" hidden="1" x14ac:dyDescent="0.35">
      <c r="A93" s="118">
        <v>23</v>
      </c>
      <c r="B93" s="128">
        <v>44399</v>
      </c>
      <c r="C93" s="125" t="s">
        <v>481</v>
      </c>
      <c r="D93" s="125" t="s">
        <v>482</v>
      </c>
      <c r="E93" s="120" t="s">
        <v>439</v>
      </c>
      <c r="F93" s="131">
        <v>7000</v>
      </c>
      <c r="G93" s="122">
        <f t="shared" si="9"/>
        <v>700000000</v>
      </c>
      <c r="H93" s="131">
        <v>698347877</v>
      </c>
      <c r="I93" s="122">
        <f t="shared" si="10"/>
        <v>698348</v>
      </c>
      <c r="J93" s="123">
        <f t="shared" si="11"/>
        <v>697649529</v>
      </c>
      <c r="K93" s="125"/>
      <c r="L93" s="125"/>
      <c r="M93" s="125"/>
      <c r="N93" s="125"/>
      <c r="O93" s="132"/>
      <c r="P93" s="132"/>
      <c r="Q93" s="132"/>
      <c r="R93" s="132"/>
      <c r="S93" s="116"/>
      <c r="T93" s="117" t="s">
        <v>69</v>
      </c>
    </row>
    <row r="94" spans="1:20" hidden="1" x14ac:dyDescent="0.35">
      <c r="A94" s="125">
        <v>24</v>
      </c>
      <c r="B94" s="128">
        <v>44399</v>
      </c>
      <c r="C94" s="125" t="s">
        <v>483</v>
      </c>
      <c r="D94" s="125" t="s">
        <v>484</v>
      </c>
      <c r="E94" s="120" t="s">
        <v>439</v>
      </c>
      <c r="F94" s="131">
        <v>5000</v>
      </c>
      <c r="G94" s="122">
        <f t="shared" si="9"/>
        <v>500000000</v>
      </c>
      <c r="H94" s="131">
        <v>498819912</v>
      </c>
      <c r="I94" s="122">
        <f t="shared" si="10"/>
        <v>498820</v>
      </c>
      <c r="J94" s="123">
        <f t="shared" si="11"/>
        <v>498321092</v>
      </c>
      <c r="K94" s="125"/>
      <c r="L94" s="125"/>
      <c r="M94" s="125"/>
      <c r="N94" s="125"/>
      <c r="O94" s="133"/>
      <c r="P94" s="133"/>
      <c r="Q94" s="133"/>
      <c r="R94" s="133"/>
      <c r="S94" s="116"/>
      <c r="T94" s="117" t="s">
        <v>69</v>
      </c>
    </row>
    <row r="95" spans="1:20" hidden="1" x14ac:dyDescent="0.35">
      <c r="A95" s="118">
        <v>25</v>
      </c>
      <c r="B95" s="128">
        <v>44399</v>
      </c>
      <c r="C95" s="125" t="s">
        <v>485</v>
      </c>
      <c r="D95" s="125" t="s">
        <v>486</v>
      </c>
      <c r="E95" s="120" t="s">
        <v>439</v>
      </c>
      <c r="F95" s="131">
        <v>36000</v>
      </c>
      <c r="G95" s="122">
        <f t="shared" si="9"/>
        <v>3600000000</v>
      </c>
      <c r="H95" s="131">
        <v>3595816883</v>
      </c>
      <c r="I95" s="122">
        <f t="shared" si="10"/>
        <v>3595817</v>
      </c>
      <c r="J95" s="123">
        <f t="shared" si="11"/>
        <v>3592221066</v>
      </c>
      <c r="K95" s="125"/>
      <c r="L95" s="125"/>
      <c r="M95" s="125"/>
      <c r="N95" s="125"/>
      <c r="O95" s="133"/>
      <c r="P95" s="133"/>
      <c r="Q95" s="133"/>
      <c r="R95" s="133"/>
      <c r="S95" s="116"/>
      <c r="T95" s="117" t="s">
        <v>69</v>
      </c>
    </row>
    <row r="96" spans="1:20" hidden="1" x14ac:dyDescent="0.35">
      <c r="A96" s="125">
        <v>26</v>
      </c>
      <c r="B96" s="128">
        <v>44399</v>
      </c>
      <c r="C96" s="125" t="s">
        <v>487</v>
      </c>
      <c r="D96" s="125" t="s">
        <v>488</v>
      </c>
      <c r="E96" s="120" t="s">
        <v>439</v>
      </c>
      <c r="F96" s="131">
        <v>7600</v>
      </c>
      <c r="G96" s="122">
        <f t="shared" si="9"/>
        <v>760000000</v>
      </c>
      <c r="H96" s="131">
        <v>758386948</v>
      </c>
      <c r="I96" s="122">
        <f t="shared" si="10"/>
        <v>758387</v>
      </c>
      <c r="J96" s="123">
        <f t="shared" si="11"/>
        <v>757628561</v>
      </c>
      <c r="K96" s="125"/>
      <c r="L96" s="125"/>
      <c r="M96" s="125"/>
      <c r="N96" s="125"/>
      <c r="O96" s="133"/>
      <c r="P96" s="133"/>
      <c r="Q96" s="133"/>
      <c r="R96" s="133"/>
      <c r="S96" s="116"/>
      <c r="T96" s="117" t="s">
        <v>69</v>
      </c>
    </row>
    <row r="97" spans="1:20" hidden="1" x14ac:dyDescent="0.35">
      <c r="A97" s="118">
        <v>27</v>
      </c>
      <c r="B97" s="128">
        <v>44399</v>
      </c>
      <c r="C97" s="125" t="s">
        <v>489</v>
      </c>
      <c r="D97" s="125" t="s">
        <v>490</v>
      </c>
      <c r="E97" s="120" t="s">
        <v>439</v>
      </c>
      <c r="F97" s="131">
        <v>10000</v>
      </c>
      <c r="G97" s="122">
        <f t="shared" si="9"/>
        <v>1000000000</v>
      </c>
      <c r="H97" s="131">
        <v>997877563</v>
      </c>
      <c r="I97" s="122">
        <f t="shared" si="10"/>
        <v>997878</v>
      </c>
      <c r="J97" s="123">
        <f t="shared" si="11"/>
        <v>996879685</v>
      </c>
      <c r="K97" s="125"/>
      <c r="L97" s="125"/>
      <c r="M97" s="125"/>
      <c r="N97" s="125"/>
      <c r="O97" s="134"/>
      <c r="P97" s="134"/>
      <c r="Q97" s="133"/>
      <c r="R97" s="133"/>
      <c r="S97" s="116"/>
      <c r="T97" s="117" t="s">
        <v>69</v>
      </c>
    </row>
    <row r="98" spans="1:20" hidden="1" x14ac:dyDescent="0.35">
      <c r="A98" s="125">
        <v>28</v>
      </c>
      <c r="B98" s="128">
        <v>44400</v>
      </c>
      <c r="C98" s="125" t="s">
        <v>491</v>
      </c>
      <c r="D98" s="125" t="s">
        <v>492</v>
      </c>
      <c r="E98" s="120" t="s">
        <v>439</v>
      </c>
      <c r="F98" s="135">
        <v>5000</v>
      </c>
      <c r="G98" s="122">
        <f t="shared" si="9"/>
        <v>500000000</v>
      </c>
      <c r="H98" s="131">
        <v>498938781</v>
      </c>
      <c r="I98" s="122">
        <f t="shared" si="10"/>
        <v>498939</v>
      </c>
      <c r="J98" s="123">
        <f t="shared" si="11"/>
        <v>498439842</v>
      </c>
      <c r="K98" s="125"/>
      <c r="L98" s="125"/>
      <c r="M98" s="125"/>
      <c r="N98" s="125"/>
      <c r="O98" s="134"/>
      <c r="P98" s="134"/>
      <c r="Q98" s="133"/>
      <c r="R98" s="133"/>
      <c r="S98" s="116"/>
      <c r="T98" s="117" t="s">
        <v>69</v>
      </c>
    </row>
    <row r="99" spans="1:20" hidden="1" x14ac:dyDescent="0.35">
      <c r="A99" s="118">
        <v>29</v>
      </c>
      <c r="B99" s="128">
        <v>44400</v>
      </c>
      <c r="C99" s="125" t="s">
        <v>493</v>
      </c>
      <c r="D99" s="125" t="s">
        <v>494</v>
      </c>
      <c r="E99" s="120" t="s">
        <v>439</v>
      </c>
      <c r="F99" s="135">
        <v>10000</v>
      </c>
      <c r="G99" s="122">
        <f>F99*100000</f>
        <v>1000000000</v>
      </c>
      <c r="H99" s="131">
        <v>997877563</v>
      </c>
      <c r="I99" s="122">
        <f t="shared" si="10"/>
        <v>997878</v>
      </c>
      <c r="J99" s="123">
        <f t="shared" si="11"/>
        <v>996879685</v>
      </c>
      <c r="K99" s="125"/>
      <c r="L99" s="125"/>
      <c r="M99" s="125"/>
      <c r="N99" s="125"/>
      <c r="O99" s="134"/>
      <c r="P99" s="134"/>
      <c r="Q99" s="134"/>
      <c r="R99" s="134"/>
      <c r="S99" s="116"/>
      <c r="T99" s="117" t="s">
        <v>69</v>
      </c>
    </row>
    <row r="100" spans="1:20" hidden="1" x14ac:dyDescent="0.35">
      <c r="A100" s="125">
        <v>30</v>
      </c>
      <c r="B100" s="128">
        <v>44400</v>
      </c>
      <c r="C100" s="125" t="s">
        <v>495</v>
      </c>
      <c r="D100" s="125" t="s">
        <v>496</v>
      </c>
      <c r="E100" s="120" t="s">
        <v>439</v>
      </c>
      <c r="F100" s="135">
        <v>14000</v>
      </c>
      <c r="G100" s="122">
        <f t="shared" si="9"/>
        <v>1400000000</v>
      </c>
      <c r="H100" s="131">
        <v>1397028588</v>
      </c>
      <c r="I100" s="122">
        <f t="shared" si="10"/>
        <v>1397029</v>
      </c>
      <c r="J100" s="123">
        <f t="shared" si="11"/>
        <v>1395631559</v>
      </c>
      <c r="K100" s="125"/>
      <c r="L100" s="125"/>
      <c r="M100" s="125"/>
      <c r="N100" s="125"/>
      <c r="O100" s="134"/>
      <c r="P100" s="134"/>
      <c r="Q100" s="134"/>
      <c r="R100" s="134"/>
      <c r="S100" s="116"/>
      <c r="T100" s="117" t="s">
        <v>69</v>
      </c>
    </row>
    <row r="101" spans="1:20" hidden="1" x14ac:dyDescent="0.35">
      <c r="A101" s="118">
        <v>31</v>
      </c>
      <c r="B101" s="128">
        <v>44400</v>
      </c>
      <c r="C101" s="125" t="s">
        <v>497</v>
      </c>
      <c r="D101" s="125" t="s">
        <v>498</v>
      </c>
      <c r="E101" s="120" t="s">
        <v>439</v>
      </c>
      <c r="F101" s="135">
        <v>10000</v>
      </c>
      <c r="G101" s="122">
        <f t="shared" si="9"/>
        <v>1000000000</v>
      </c>
      <c r="H101" s="131">
        <v>997877563</v>
      </c>
      <c r="I101" s="122">
        <f t="shared" si="10"/>
        <v>997878</v>
      </c>
      <c r="J101" s="123">
        <f t="shared" si="11"/>
        <v>996879685</v>
      </c>
      <c r="K101" s="125"/>
      <c r="L101" s="125"/>
      <c r="M101" s="125"/>
      <c r="N101" s="125"/>
      <c r="O101" s="134"/>
      <c r="P101" s="134"/>
      <c r="Q101" s="134"/>
      <c r="R101" s="134"/>
      <c r="S101" s="116"/>
      <c r="T101" s="117" t="s">
        <v>69</v>
      </c>
    </row>
    <row r="102" spans="1:20" hidden="1" x14ac:dyDescent="0.35">
      <c r="A102" s="125">
        <v>32</v>
      </c>
      <c r="B102" s="128">
        <v>44403</v>
      </c>
      <c r="C102" s="125" t="s">
        <v>499</v>
      </c>
      <c r="D102" s="125" t="s">
        <v>500</v>
      </c>
      <c r="E102" s="120" t="s">
        <v>439</v>
      </c>
      <c r="F102" s="131">
        <v>16000</v>
      </c>
      <c r="G102" s="122">
        <f t="shared" si="9"/>
        <v>1600000000</v>
      </c>
      <c r="H102" s="131">
        <v>1597760456</v>
      </c>
      <c r="I102" s="122">
        <f t="shared" si="10"/>
        <v>1597760</v>
      </c>
      <c r="J102" s="123">
        <f t="shared" si="11"/>
        <v>1596162696</v>
      </c>
      <c r="K102" s="125"/>
      <c r="L102" s="125"/>
      <c r="M102" s="125"/>
      <c r="N102" s="125"/>
      <c r="O102" s="134"/>
      <c r="P102" s="134"/>
      <c r="Q102" s="134"/>
      <c r="R102" s="134"/>
      <c r="S102" s="116"/>
      <c r="T102" s="117" t="s">
        <v>69</v>
      </c>
    </row>
    <row r="103" spans="1:20" hidden="1" x14ac:dyDescent="0.35">
      <c r="A103" s="118">
        <v>33</v>
      </c>
      <c r="B103" s="128">
        <v>44403</v>
      </c>
      <c r="C103" s="125" t="s">
        <v>501</v>
      </c>
      <c r="D103" s="125" t="s">
        <v>502</v>
      </c>
      <c r="E103" s="120" t="s">
        <v>439</v>
      </c>
      <c r="F103" s="131">
        <v>29700</v>
      </c>
      <c r="G103" s="122">
        <f t="shared" si="9"/>
        <v>2970000000</v>
      </c>
      <c r="H103" s="131">
        <v>2965842847</v>
      </c>
      <c r="I103" s="122">
        <f t="shared" si="10"/>
        <v>2965843</v>
      </c>
      <c r="J103" s="123">
        <f t="shared" si="11"/>
        <v>2962877004</v>
      </c>
      <c r="K103" s="125"/>
      <c r="L103" s="125"/>
      <c r="M103" s="125"/>
      <c r="N103" s="125"/>
      <c r="O103" s="134"/>
      <c r="P103" s="134"/>
      <c r="Q103" s="134"/>
      <c r="R103" s="134"/>
      <c r="S103" s="116"/>
      <c r="T103" s="117" t="s">
        <v>69</v>
      </c>
    </row>
    <row r="104" spans="1:20" hidden="1" x14ac:dyDescent="0.35">
      <c r="A104" s="125">
        <v>34</v>
      </c>
      <c r="B104" s="128">
        <v>44403</v>
      </c>
      <c r="C104" s="125" t="s">
        <v>503</v>
      </c>
      <c r="D104" s="125" t="s">
        <v>504</v>
      </c>
      <c r="E104" s="120" t="s">
        <v>439</v>
      </c>
      <c r="F104" s="131">
        <v>6200</v>
      </c>
      <c r="G104" s="122">
        <f t="shared" si="9"/>
        <v>620000000</v>
      </c>
      <c r="H104" s="127">
        <v>619132177</v>
      </c>
      <c r="I104" s="122">
        <f t="shared" si="10"/>
        <v>619132</v>
      </c>
      <c r="J104" s="123">
        <f t="shared" si="11"/>
        <v>618513045</v>
      </c>
      <c r="K104" s="122"/>
      <c r="L104" s="125"/>
      <c r="M104" s="125"/>
      <c r="N104" s="125"/>
      <c r="O104" s="134"/>
      <c r="P104" s="134"/>
      <c r="Q104" s="134"/>
      <c r="R104" s="134"/>
      <c r="S104" s="116"/>
      <c r="T104" s="117" t="s">
        <v>69</v>
      </c>
    </row>
    <row r="105" spans="1:20" hidden="1" x14ac:dyDescent="0.35">
      <c r="A105" s="118">
        <v>35</v>
      </c>
      <c r="B105" s="128">
        <v>44403</v>
      </c>
      <c r="C105" s="125" t="s">
        <v>505</v>
      </c>
      <c r="D105" s="125" t="s">
        <v>506</v>
      </c>
      <c r="E105" s="120" t="s">
        <v>439</v>
      </c>
      <c r="F105" s="131">
        <v>26800</v>
      </c>
      <c r="G105" s="122">
        <f t="shared" si="9"/>
        <v>2680000000</v>
      </c>
      <c r="H105" s="127">
        <v>2676248765</v>
      </c>
      <c r="I105" s="122">
        <f t="shared" si="10"/>
        <v>2676249</v>
      </c>
      <c r="J105" s="123">
        <f t="shared" si="11"/>
        <v>2673572516</v>
      </c>
      <c r="K105" s="125"/>
      <c r="L105" s="125"/>
      <c r="M105" s="125"/>
      <c r="N105" s="125"/>
      <c r="O105" s="134"/>
      <c r="P105" s="134"/>
      <c r="Q105" s="134"/>
      <c r="R105" s="134"/>
      <c r="S105" s="116"/>
      <c r="T105" s="117" t="s">
        <v>69</v>
      </c>
    </row>
    <row r="106" spans="1:20" hidden="1" x14ac:dyDescent="0.35">
      <c r="A106" s="125">
        <v>36</v>
      </c>
      <c r="B106" s="128">
        <v>44403</v>
      </c>
      <c r="C106" s="125" t="s">
        <v>507</v>
      </c>
      <c r="D106" s="125" t="s">
        <v>508</v>
      </c>
      <c r="E106" s="120" t="s">
        <v>439</v>
      </c>
      <c r="F106" s="131">
        <v>25000</v>
      </c>
      <c r="G106" s="122">
        <f t="shared" si="9"/>
        <v>2500000000</v>
      </c>
      <c r="H106" s="127">
        <v>2496500713</v>
      </c>
      <c r="I106" s="122">
        <f t="shared" si="10"/>
        <v>2496501</v>
      </c>
      <c r="J106" s="123">
        <f t="shared" si="11"/>
        <v>2494004212</v>
      </c>
      <c r="K106" s="125"/>
      <c r="L106" s="125"/>
      <c r="M106" s="125"/>
      <c r="N106" s="125"/>
      <c r="O106" s="134"/>
      <c r="P106" s="134"/>
      <c r="Q106" s="134"/>
      <c r="R106" s="134"/>
      <c r="S106" s="116"/>
      <c r="T106" s="117" t="s">
        <v>69</v>
      </c>
    </row>
    <row r="107" spans="1:20" hidden="1" x14ac:dyDescent="0.35">
      <c r="A107" s="118">
        <v>37</v>
      </c>
      <c r="B107" s="128">
        <v>44403</v>
      </c>
      <c r="C107" s="125" t="s">
        <v>509</v>
      </c>
      <c r="D107" s="125" t="s">
        <v>195</v>
      </c>
      <c r="E107" s="120" t="s">
        <v>439</v>
      </c>
      <c r="F107" s="131">
        <v>10000</v>
      </c>
      <c r="G107" s="122">
        <f t="shared" si="9"/>
        <v>1000000000</v>
      </c>
      <c r="H107" s="127">
        <v>998600285</v>
      </c>
      <c r="I107" s="122">
        <f t="shared" si="10"/>
        <v>998600</v>
      </c>
      <c r="J107" s="123">
        <f t="shared" si="11"/>
        <v>997601685</v>
      </c>
      <c r="K107" s="125"/>
      <c r="L107" s="125"/>
      <c r="M107" s="125"/>
      <c r="N107" s="125"/>
      <c r="O107" s="134"/>
      <c r="P107" s="134"/>
      <c r="Q107" s="134"/>
      <c r="R107" s="134"/>
      <c r="S107" s="116"/>
      <c r="T107" s="117" t="s">
        <v>69</v>
      </c>
    </row>
    <row r="108" spans="1:20" hidden="1" x14ac:dyDescent="0.35">
      <c r="A108" s="125">
        <v>38</v>
      </c>
      <c r="B108" s="128">
        <v>44403</v>
      </c>
      <c r="C108" s="125" t="s">
        <v>510</v>
      </c>
      <c r="D108" s="125" t="s">
        <v>511</v>
      </c>
      <c r="E108" s="120" t="s">
        <v>439</v>
      </c>
      <c r="F108" s="131">
        <v>11000</v>
      </c>
      <c r="G108" s="122">
        <f t="shared" si="9"/>
        <v>1100000000</v>
      </c>
      <c r="H108" s="127">
        <v>1098460313</v>
      </c>
      <c r="I108" s="122">
        <f t="shared" si="10"/>
        <v>1098460</v>
      </c>
      <c r="J108" s="123">
        <f t="shared" si="11"/>
        <v>1097361853</v>
      </c>
      <c r="K108" s="125"/>
      <c r="L108" s="125"/>
      <c r="M108" s="125"/>
      <c r="N108" s="125"/>
      <c r="O108" s="134"/>
      <c r="P108" s="134"/>
      <c r="Q108" s="134"/>
      <c r="R108" s="134"/>
      <c r="S108" s="116"/>
      <c r="T108" s="117" t="s">
        <v>69</v>
      </c>
    </row>
    <row r="109" spans="1:20" hidden="1" x14ac:dyDescent="0.35">
      <c r="A109" s="118">
        <v>39</v>
      </c>
      <c r="B109" s="128">
        <v>44403</v>
      </c>
      <c r="C109" s="125" t="s">
        <v>512</v>
      </c>
      <c r="D109" s="125" t="s">
        <v>513</v>
      </c>
      <c r="E109" s="120" t="s">
        <v>439</v>
      </c>
      <c r="F109" s="131">
        <v>5000</v>
      </c>
      <c r="G109" s="122">
        <f t="shared" si="9"/>
        <v>500000000</v>
      </c>
      <c r="H109" s="127">
        <v>499300142</v>
      </c>
      <c r="I109" s="122">
        <f t="shared" si="10"/>
        <v>499300</v>
      </c>
      <c r="J109" s="123">
        <f t="shared" si="11"/>
        <v>498800842</v>
      </c>
      <c r="K109" s="125"/>
      <c r="L109" s="125"/>
      <c r="M109" s="125"/>
      <c r="N109" s="125"/>
      <c r="O109" s="134"/>
      <c r="P109" s="134"/>
      <c r="Q109" s="134"/>
      <c r="R109" s="134"/>
      <c r="S109" s="116"/>
      <c r="T109" s="117" t="s">
        <v>69</v>
      </c>
    </row>
    <row r="110" spans="1:20" hidden="1" x14ac:dyDescent="0.35">
      <c r="A110" s="125">
        <v>40</v>
      </c>
      <c r="B110" s="128">
        <v>44403</v>
      </c>
      <c r="C110" s="125" t="s">
        <v>514</v>
      </c>
      <c r="D110" s="125" t="s">
        <v>515</v>
      </c>
      <c r="E110" s="120" t="s">
        <v>439</v>
      </c>
      <c r="F110" s="131">
        <v>10000</v>
      </c>
      <c r="G110" s="122">
        <f t="shared" si="9"/>
        <v>1000000000</v>
      </c>
      <c r="H110" s="127">
        <v>998600285</v>
      </c>
      <c r="I110" s="122">
        <f t="shared" si="10"/>
        <v>998600</v>
      </c>
      <c r="J110" s="123">
        <f t="shared" si="11"/>
        <v>997601685</v>
      </c>
      <c r="K110" s="125"/>
      <c r="L110" s="125"/>
      <c r="M110" s="125"/>
      <c r="N110" s="125"/>
      <c r="O110" s="134"/>
      <c r="P110" s="134"/>
      <c r="Q110" s="134"/>
      <c r="R110" s="134"/>
      <c r="S110" s="116"/>
      <c r="T110" s="117" t="s">
        <v>69</v>
      </c>
    </row>
    <row r="111" spans="1:20" hidden="1" x14ac:dyDescent="0.35">
      <c r="A111" s="118">
        <v>41</v>
      </c>
      <c r="B111" s="128">
        <v>44403</v>
      </c>
      <c r="C111" s="125" t="s">
        <v>516</v>
      </c>
      <c r="D111" s="125" t="s">
        <v>517</v>
      </c>
      <c r="E111" s="120" t="s">
        <v>439</v>
      </c>
      <c r="F111" s="131">
        <v>5000</v>
      </c>
      <c r="G111" s="122">
        <f t="shared" si="9"/>
        <v>500000000</v>
      </c>
      <c r="H111" s="127">
        <v>499300142</v>
      </c>
      <c r="I111" s="122">
        <f t="shared" si="10"/>
        <v>499300</v>
      </c>
      <c r="J111" s="123">
        <f t="shared" si="11"/>
        <v>498800842</v>
      </c>
      <c r="K111" s="125"/>
      <c r="L111" s="125"/>
      <c r="M111" s="125"/>
      <c r="N111" s="125"/>
      <c r="O111" s="134"/>
      <c r="P111" s="134"/>
      <c r="Q111" s="134"/>
      <c r="R111" s="134"/>
      <c r="S111" s="116"/>
      <c r="T111" s="117" t="s">
        <v>69</v>
      </c>
    </row>
    <row r="112" spans="1:20" hidden="1" x14ac:dyDescent="0.35">
      <c r="A112" s="125">
        <v>42</v>
      </c>
      <c r="B112" s="128">
        <v>44403</v>
      </c>
      <c r="C112" s="125" t="s">
        <v>518</v>
      </c>
      <c r="D112" s="125" t="s">
        <v>519</v>
      </c>
      <c r="E112" s="120" t="s">
        <v>439</v>
      </c>
      <c r="F112" s="131">
        <v>13000</v>
      </c>
      <c r="G112" s="122">
        <f t="shared" si="9"/>
        <v>1300000000</v>
      </c>
      <c r="H112" s="136">
        <v>1298180370</v>
      </c>
      <c r="I112" s="122">
        <f t="shared" si="10"/>
        <v>1298180</v>
      </c>
      <c r="J112" s="123">
        <f t="shared" si="11"/>
        <v>1296882190</v>
      </c>
      <c r="K112" s="125"/>
      <c r="L112" s="125"/>
      <c r="M112" s="125"/>
      <c r="N112" s="125"/>
      <c r="O112" s="134"/>
      <c r="P112" s="134"/>
      <c r="Q112" s="134"/>
      <c r="R112" s="134"/>
      <c r="S112" s="116"/>
      <c r="T112" s="117" t="s">
        <v>69</v>
      </c>
    </row>
    <row r="113" spans="1:20" hidden="1" x14ac:dyDescent="0.35">
      <c r="A113" s="118">
        <v>43</v>
      </c>
      <c r="B113" s="128">
        <v>44403</v>
      </c>
      <c r="C113" s="125" t="s">
        <v>520</v>
      </c>
      <c r="D113" s="125" t="s">
        <v>521</v>
      </c>
      <c r="E113" s="126" t="s">
        <v>64</v>
      </c>
      <c r="F113" s="131">
        <v>50000</v>
      </c>
      <c r="G113" s="122">
        <f t="shared" si="9"/>
        <v>5000000000</v>
      </c>
      <c r="H113" s="136">
        <v>5197389169</v>
      </c>
      <c r="I113" s="122">
        <f t="shared" si="10"/>
        <v>5197389</v>
      </c>
      <c r="J113" s="123">
        <f t="shared" si="11"/>
        <v>5192191780</v>
      </c>
      <c r="K113" s="125"/>
      <c r="L113" s="125"/>
      <c r="M113" s="125"/>
      <c r="N113" s="125"/>
      <c r="O113" s="134"/>
      <c r="P113" s="134"/>
      <c r="Q113" s="134"/>
      <c r="R113" s="134"/>
      <c r="S113" s="116"/>
      <c r="T113" s="117" t="s">
        <v>69</v>
      </c>
    </row>
    <row r="114" spans="1:20" hidden="1" x14ac:dyDescent="0.35">
      <c r="A114" s="125">
        <v>44</v>
      </c>
      <c r="B114" s="128">
        <v>44403</v>
      </c>
      <c r="C114" s="125" t="s">
        <v>522</v>
      </c>
      <c r="D114" s="125" t="s">
        <v>523</v>
      </c>
      <c r="E114" s="120" t="s">
        <v>439</v>
      </c>
      <c r="F114" s="131">
        <v>10000</v>
      </c>
      <c r="G114" s="122">
        <f t="shared" si="9"/>
        <v>1000000000</v>
      </c>
      <c r="H114" s="136">
        <v>998600285</v>
      </c>
      <c r="I114" s="122">
        <f t="shared" si="10"/>
        <v>998600</v>
      </c>
      <c r="J114" s="123">
        <f t="shared" si="11"/>
        <v>997601685</v>
      </c>
      <c r="K114" s="125"/>
      <c r="L114" s="125"/>
      <c r="M114" s="125"/>
      <c r="N114" s="125"/>
      <c r="O114" s="134"/>
      <c r="P114" s="134"/>
      <c r="Q114" s="134"/>
      <c r="R114" s="134"/>
      <c r="S114" s="116"/>
      <c r="T114" s="117" t="s">
        <v>69</v>
      </c>
    </row>
    <row r="115" spans="1:20" hidden="1" x14ac:dyDescent="0.35">
      <c r="A115" s="118">
        <v>45</v>
      </c>
      <c r="B115" s="128">
        <v>44403</v>
      </c>
      <c r="C115" s="125" t="s">
        <v>524</v>
      </c>
      <c r="D115" s="125" t="s">
        <v>525</v>
      </c>
      <c r="E115" s="120" t="s">
        <v>439</v>
      </c>
      <c r="F115" s="131">
        <v>80000</v>
      </c>
      <c r="G115" s="122">
        <f t="shared" si="9"/>
        <v>8000000000</v>
      </c>
      <c r="H115" s="136">
        <v>7988802281</v>
      </c>
      <c r="I115" s="122">
        <f t="shared" si="10"/>
        <v>7988802</v>
      </c>
      <c r="J115" s="123">
        <f t="shared" si="11"/>
        <v>7980813479</v>
      </c>
      <c r="K115" s="125"/>
      <c r="L115" s="125"/>
      <c r="M115" s="125"/>
      <c r="N115" s="125"/>
      <c r="O115" s="134"/>
      <c r="P115" s="134"/>
      <c r="Q115" s="134"/>
      <c r="R115" s="134"/>
      <c r="S115" s="116"/>
      <c r="T115" s="117" t="s">
        <v>69</v>
      </c>
    </row>
    <row r="116" spans="1:20" hidden="1" x14ac:dyDescent="0.35">
      <c r="A116" s="125">
        <v>46</v>
      </c>
      <c r="B116" s="128">
        <v>44404</v>
      </c>
      <c r="C116" s="125" t="s">
        <v>526</v>
      </c>
      <c r="D116" s="137" t="s">
        <v>527</v>
      </c>
      <c r="E116" s="120" t="s">
        <v>439</v>
      </c>
      <c r="F116" s="131">
        <v>5000</v>
      </c>
      <c r="G116" s="122">
        <f t="shared" si="9"/>
        <v>500000000</v>
      </c>
      <c r="H116" s="136">
        <v>499419011</v>
      </c>
      <c r="I116" s="122">
        <f t="shared" si="10"/>
        <v>499419</v>
      </c>
      <c r="J116" s="123">
        <f t="shared" si="11"/>
        <v>498919592</v>
      </c>
      <c r="K116" s="125"/>
      <c r="L116" s="125"/>
      <c r="M116" s="125"/>
      <c r="N116" s="125"/>
      <c r="O116" s="134"/>
      <c r="P116" s="134"/>
      <c r="Q116" s="134"/>
      <c r="R116" s="134"/>
      <c r="S116" s="116"/>
      <c r="T116" s="117" t="s">
        <v>69</v>
      </c>
    </row>
    <row r="117" spans="1:20" hidden="1" x14ac:dyDescent="0.35">
      <c r="A117" s="118">
        <v>47</v>
      </c>
      <c r="B117" s="128">
        <v>44404</v>
      </c>
      <c r="C117" s="125" t="s">
        <v>528</v>
      </c>
      <c r="D117" s="137" t="s">
        <v>529</v>
      </c>
      <c r="E117" s="120" t="s">
        <v>439</v>
      </c>
      <c r="F117" s="131">
        <v>5000</v>
      </c>
      <c r="G117" s="122">
        <f t="shared" si="9"/>
        <v>500000000</v>
      </c>
      <c r="H117" s="136">
        <v>499419011</v>
      </c>
      <c r="I117" s="122">
        <f t="shared" si="10"/>
        <v>499419</v>
      </c>
      <c r="J117" s="123">
        <f t="shared" si="11"/>
        <v>498919592</v>
      </c>
      <c r="K117" s="125"/>
      <c r="L117" s="125"/>
      <c r="M117" s="125"/>
      <c r="N117" s="125"/>
      <c r="O117" s="134"/>
      <c r="P117" s="134"/>
      <c r="Q117" s="134"/>
      <c r="R117" s="134"/>
      <c r="S117" s="116"/>
      <c r="T117" s="117" t="s">
        <v>69</v>
      </c>
    </row>
    <row r="118" spans="1:20" hidden="1" x14ac:dyDescent="0.35">
      <c r="A118" s="125">
        <v>48</v>
      </c>
      <c r="B118" s="128">
        <v>44404</v>
      </c>
      <c r="C118" s="125" t="s">
        <v>530</v>
      </c>
      <c r="D118" s="137" t="s">
        <v>531</v>
      </c>
      <c r="E118" s="120" t="s">
        <v>439</v>
      </c>
      <c r="F118" s="131">
        <v>2000</v>
      </c>
      <c r="G118" s="122">
        <f t="shared" si="9"/>
        <v>200000000</v>
      </c>
      <c r="H118" s="136">
        <v>199767605</v>
      </c>
      <c r="I118" s="122">
        <f t="shared" si="10"/>
        <v>199768</v>
      </c>
      <c r="J118" s="123">
        <f t="shared" si="11"/>
        <v>199567837</v>
      </c>
      <c r="K118" s="125"/>
      <c r="L118" s="125"/>
      <c r="M118" s="125"/>
      <c r="N118" s="125"/>
      <c r="O118" s="134"/>
      <c r="P118" s="134"/>
      <c r="Q118" s="134"/>
      <c r="R118" s="134"/>
      <c r="S118" s="116"/>
      <c r="T118" s="117" t="s">
        <v>69</v>
      </c>
    </row>
    <row r="119" spans="1:20" hidden="1" x14ac:dyDescent="0.35">
      <c r="A119" s="118">
        <v>49</v>
      </c>
      <c r="B119" s="128">
        <v>44404</v>
      </c>
      <c r="C119" s="125" t="s">
        <v>532</v>
      </c>
      <c r="D119" s="137" t="s">
        <v>533</v>
      </c>
      <c r="E119" s="120" t="s">
        <v>439</v>
      </c>
      <c r="F119" s="131">
        <v>10000</v>
      </c>
      <c r="G119" s="122">
        <f>F119*100000</f>
        <v>1000000000</v>
      </c>
      <c r="H119" s="136">
        <v>998838023</v>
      </c>
      <c r="I119" s="122">
        <f t="shared" si="10"/>
        <v>998838</v>
      </c>
      <c r="J119" s="123">
        <f t="shared" si="11"/>
        <v>997839185</v>
      </c>
      <c r="K119" s="125"/>
      <c r="L119" s="125"/>
      <c r="M119" s="125"/>
      <c r="N119" s="125"/>
      <c r="O119" s="134"/>
      <c r="P119" s="134"/>
      <c r="Q119" s="134"/>
      <c r="R119" s="134"/>
      <c r="S119" s="116"/>
      <c r="T119" s="117" t="s">
        <v>69</v>
      </c>
    </row>
    <row r="120" spans="1:20" hidden="1" x14ac:dyDescent="0.35">
      <c r="A120" s="125">
        <v>50</v>
      </c>
      <c r="B120" s="128">
        <v>44404</v>
      </c>
      <c r="C120" s="125" t="s">
        <v>534</v>
      </c>
      <c r="D120" s="137" t="s">
        <v>535</v>
      </c>
      <c r="E120" s="120" t="s">
        <v>439</v>
      </c>
      <c r="F120" s="131">
        <v>30000</v>
      </c>
      <c r="G120" s="122">
        <f t="shared" si="9"/>
        <v>3000000000</v>
      </c>
      <c r="H120" s="136">
        <v>2996514069</v>
      </c>
      <c r="I120" s="122">
        <f t="shared" si="10"/>
        <v>2996514</v>
      </c>
      <c r="J120" s="123">
        <f t="shared" si="11"/>
        <v>2993517555</v>
      </c>
      <c r="K120" s="125"/>
      <c r="L120" s="125"/>
      <c r="M120" s="125"/>
      <c r="N120" s="125"/>
      <c r="O120" s="134"/>
      <c r="P120" s="134"/>
      <c r="Q120" s="134"/>
      <c r="R120" s="134"/>
      <c r="S120" s="116"/>
      <c r="T120" s="117" t="s">
        <v>69</v>
      </c>
    </row>
    <row r="121" spans="1:20" hidden="1" x14ac:dyDescent="0.35">
      <c r="A121" s="118">
        <v>51</v>
      </c>
      <c r="B121" s="128">
        <v>44404</v>
      </c>
      <c r="C121" s="125" t="s">
        <v>536</v>
      </c>
      <c r="D121" s="137" t="s">
        <v>535</v>
      </c>
      <c r="E121" s="120" t="s">
        <v>439</v>
      </c>
      <c r="F121" s="131">
        <v>100000</v>
      </c>
      <c r="G121" s="122">
        <f t="shared" si="9"/>
        <v>10000000000</v>
      </c>
      <c r="H121" s="131">
        <v>9988380229</v>
      </c>
      <c r="I121" s="122">
        <f t="shared" si="10"/>
        <v>9988380</v>
      </c>
      <c r="J121" s="123">
        <f t="shared" si="11"/>
        <v>9978391849</v>
      </c>
      <c r="K121" s="125"/>
      <c r="L121" s="125"/>
      <c r="M121" s="125"/>
      <c r="N121" s="125"/>
      <c r="O121" s="134"/>
      <c r="P121" s="134"/>
      <c r="Q121" s="134"/>
      <c r="R121" s="134"/>
      <c r="S121" s="116"/>
      <c r="T121" s="117" t="s">
        <v>69</v>
      </c>
    </row>
    <row r="122" spans="1:20" hidden="1" x14ac:dyDescent="0.35">
      <c r="A122" s="125">
        <v>52</v>
      </c>
      <c r="B122" s="128">
        <v>44404</v>
      </c>
      <c r="C122" s="125" t="s">
        <v>537</v>
      </c>
      <c r="D122" s="137" t="s">
        <v>538</v>
      </c>
      <c r="E122" s="120" t="s">
        <v>439</v>
      </c>
      <c r="F122" s="131">
        <v>10000</v>
      </c>
      <c r="G122" s="122">
        <f t="shared" si="9"/>
        <v>1000000000</v>
      </c>
      <c r="H122" s="131">
        <v>998838023</v>
      </c>
      <c r="I122" s="122">
        <f t="shared" si="10"/>
        <v>998838</v>
      </c>
      <c r="J122" s="123">
        <f t="shared" si="11"/>
        <v>997839185</v>
      </c>
      <c r="K122" s="125"/>
      <c r="L122" s="125"/>
      <c r="M122" s="125"/>
      <c r="N122" s="125"/>
      <c r="O122" s="134"/>
      <c r="P122" s="134"/>
      <c r="Q122" s="134"/>
      <c r="R122" s="134"/>
      <c r="S122" s="116"/>
      <c r="T122" s="117" t="s">
        <v>69</v>
      </c>
    </row>
    <row r="123" spans="1:20" hidden="1" x14ac:dyDescent="0.35">
      <c r="A123" s="118">
        <v>53</v>
      </c>
      <c r="B123" s="128">
        <v>44404</v>
      </c>
      <c r="C123" s="125" t="s">
        <v>539</v>
      </c>
      <c r="D123" s="137" t="s">
        <v>128</v>
      </c>
      <c r="E123" s="120" t="s">
        <v>439</v>
      </c>
      <c r="F123" s="131">
        <v>5000</v>
      </c>
      <c r="G123" s="122">
        <f t="shared" si="9"/>
        <v>500000000</v>
      </c>
      <c r="H123" s="131">
        <v>499419011</v>
      </c>
      <c r="I123" s="122">
        <f t="shared" si="10"/>
        <v>499419</v>
      </c>
      <c r="J123" s="123">
        <f t="shared" si="11"/>
        <v>498919592</v>
      </c>
      <c r="K123" s="127"/>
      <c r="L123" s="125"/>
      <c r="M123" s="125"/>
      <c r="N123" s="125"/>
      <c r="O123" s="134"/>
      <c r="P123" s="134"/>
      <c r="Q123" s="134"/>
      <c r="R123" s="134"/>
      <c r="S123" s="116"/>
      <c r="T123" s="117" t="s">
        <v>69</v>
      </c>
    </row>
    <row r="124" spans="1:20" hidden="1" x14ac:dyDescent="0.35">
      <c r="A124" s="125">
        <v>54</v>
      </c>
      <c r="B124" s="128">
        <v>44404</v>
      </c>
      <c r="C124" s="125" t="s">
        <v>540</v>
      </c>
      <c r="D124" s="137" t="s">
        <v>541</v>
      </c>
      <c r="E124" s="120" t="s">
        <v>439</v>
      </c>
      <c r="F124" s="131">
        <v>17000</v>
      </c>
      <c r="G124" s="122">
        <f t="shared" si="9"/>
        <v>1700000000</v>
      </c>
      <c r="H124" s="131">
        <v>1698024639</v>
      </c>
      <c r="I124" s="122">
        <f t="shared" si="10"/>
        <v>1698025</v>
      </c>
      <c r="J124" s="123">
        <f t="shared" si="11"/>
        <v>1696326614</v>
      </c>
      <c r="K124" s="127"/>
      <c r="L124" s="125"/>
      <c r="M124" s="125"/>
      <c r="N124" s="125"/>
      <c r="O124" s="134"/>
      <c r="P124" s="134"/>
      <c r="Q124" s="134"/>
      <c r="R124" s="134"/>
      <c r="S124" s="116"/>
      <c r="T124" s="117" t="s">
        <v>69</v>
      </c>
    </row>
    <row r="125" spans="1:20" hidden="1" x14ac:dyDescent="0.35">
      <c r="A125" s="118">
        <v>55</v>
      </c>
      <c r="B125" s="128">
        <v>44404</v>
      </c>
      <c r="C125" s="125" t="s">
        <v>542</v>
      </c>
      <c r="D125" s="137" t="s">
        <v>543</v>
      </c>
      <c r="E125" s="120" t="s">
        <v>439</v>
      </c>
      <c r="F125" s="131">
        <v>5000</v>
      </c>
      <c r="G125" s="122">
        <f t="shared" si="9"/>
        <v>500000000</v>
      </c>
      <c r="H125" s="131">
        <v>499656749</v>
      </c>
      <c r="I125" s="122">
        <f t="shared" si="10"/>
        <v>499657</v>
      </c>
      <c r="J125" s="123">
        <f t="shared" si="11"/>
        <v>499157092</v>
      </c>
      <c r="K125" s="127"/>
      <c r="L125" s="125"/>
      <c r="M125" s="125"/>
      <c r="N125" s="125"/>
      <c r="O125" s="134"/>
      <c r="P125" s="134"/>
      <c r="Q125" s="134"/>
      <c r="R125" s="134"/>
      <c r="S125" s="116"/>
      <c r="T125" s="117" t="s">
        <v>69</v>
      </c>
    </row>
    <row r="126" spans="1:20" hidden="1" x14ac:dyDescent="0.35">
      <c r="A126" s="125">
        <v>56</v>
      </c>
      <c r="B126" s="128">
        <v>44404</v>
      </c>
      <c r="C126" s="125" t="s">
        <v>544</v>
      </c>
      <c r="D126" s="137" t="s">
        <v>545</v>
      </c>
      <c r="E126" s="120" t="s">
        <v>439</v>
      </c>
      <c r="F126" s="131">
        <v>6000</v>
      </c>
      <c r="G126" s="122">
        <f t="shared" si="9"/>
        <v>600000000</v>
      </c>
      <c r="H126" s="131">
        <v>599302814</v>
      </c>
      <c r="I126" s="122">
        <f t="shared" si="10"/>
        <v>599303</v>
      </c>
      <c r="J126" s="123">
        <f t="shared" si="11"/>
        <v>598703511</v>
      </c>
      <c r="K126" s="127"/>
      <c r="L126" s="125"/>
      <c r="M126" s="125"/>
      <c r="N126" s="125"/>
      <c r="O126" s="134"/>
      <c r="P126" s="134"/>
      <c r="Q126" s="134"/>
      <c r="R126" s="134"/>
      <c r="S126" s="116"/>
      <c r="T126" s="117" t="s">
        <v>69</v>
      </c>
    </row>
    <row r="127" spans="1:20" hidden="1" x14ac:dyDescent="0.35">
      <c r="A127" s="118">
        <v>57</v>
      </c>
      <c r="B127" s="128">
        <v>44404</v>
      </c>
      <c r="C127" s="125" t="s">
        <v>546</v>
      </c>
      <c r="D127" s="125" t="s">
        <v>547</v>
      </c>
      <c r="E127" s="126" t="s">
        <v>64</v>
      </c>
      <c r="F127" s="131">
        <v>30000</v>
      </c>
      <c r="G127" s="122">
        <f t="shared" si="9"/>
        <v>3000000000</v>
      </c>
      <c r="H127" s="131">
        <v>3122132132</v>
      </c>
      <c r="I127" s="122">
        <f t="shared" si="10"/>
        <v>3122132</v>
      </c>
      <c r="J127" s="123">
        <f t="shared" si="11"/>
        <v>3119010000</v>
      </c>
      <c r="K127" s="127"/>
      <c r="L127" s="125"/>
      <c r="M127" s="125"/>
      <c r="N127" s="125"/>
      <c r="O127" s="134"/>
      <c r="P127" s="134"/>
      <c r="Q127" s="134"/>
      <c r="R127" s="134"/>
      <c r="S127" s="116"/>
      <c r="T127" s="117" t="s">
        <v>69</v>
      </c>
    </row>
    <row r="128" spans="1:20" hidden="1" x14ac:dyDescent="0.35">
      <c r="A128" s="125">
        <v>58</v>
      </c>
      <c r="B128" s="128">
        <v>44405</v>
      </c>
      <c r="C128" s="125" t="s">
        <v>548</v>
      </c>
      <c r="D128" s="120" t="s">
        <v>549</v>
      </c>
      <c r="E128" s="120" t="s">
        <v>439</v>
      </c>
      <c r="F128" s="131">
        <v>84000</v>
      </c>
      <c r="G128" s="122">
        <f t="shared" si="9"/>
        <v>8400000000</v>
      </c>
      <c r="H128" s="131">
        <v>8390239392</v>
      </c>
      <c r="I128" s="122">
        <f t="shared" si="10"/>
        <v>8390239</v>
      </c>
      <c r="J128" s="123">
        <f t="shared" si="11"/>
        <v>8381849153</v>
      </c>
      <c r="K128" s="127"/>
      <c r="L128" s="125"/>
      <c r="M128" s="125"/>
      <c r="N128" s="125"/>
      <c r="O128" s="134"/>
      <c r="P128" s="134"/>
      <c r="Q128" s="134"/>
      <c r="R128" s="134"/>
      <c r="S128" s="116"/>
      <c r="T128" s="117" t="s">
        <v>69</v>
      </c>
    </row>
    <row r="129" spans="1:20" hidden="1" x14ac:dyDescent="0.35">
      <c r="A129" s="118">
        <v>59</v>
      </c>
      <c r="B129" s="128">
        <v>44405</v>
      </c>
      <c r="C129" s="125" t="s">
        <v>550</v>
      </c>
      <c r="D129" s="120" t="s">
        <v>549</v>
      </c>
      <c r="E129" s="120" t="s">
        <v>439</v>
      </c>
      <c r="F129" s="131">
        <v>6000</v>
      </c>
      <c r="G129" s="122">
        <f t="shared" si="9"/>
        <v>600000000</v>
      </c>
      <c r="H129" s="131">
        <v>599302814</v>
      </c>
      <c r="I129" s="122">
        <f t="shared" si="10"/>
        <v>599303</v>
      </c>
      <c r="J129" s="123">
        <f t="shared" si="11"/>
        <v>598703511</v>
      </c>
      <c r="K129" s="127"/>
      <c r="L129" s="125"/>
      <c r="M129" s="125"/>
      <c r="N129" s="125"/>
      <c r="O129" s="134"/>
      <c r="P129" s="134"/>
      <c r="Q129" s="134"/>
      <c r="R129" s="134"/>
      <c r="S129" s="116"/>
      <c r="T129" s="117" t="s">
        <v>69</v>
      </c>
    </row>
    <row r="130" spans="1:20" hidden="1" x14ac:dyDescent="0.35">
      <c r="A130" s="125">
        <v>60</v>
      </c>
      <c r="B130" s="128">
        <v>44405</v>
      </c>
      <c r="C130" s="125" t="s">
        <v>551</v>
      </c>
      <c r="D130" s="120" t="s">
        <v>552</v>
      </c>
      <c r="E130" s="126" t="s">
        <v>64</v>
      </c>
      <c r="F130" s="131">
        <v>10000</v>
      </c>
      <c r="G130" s="122">
        <f t="shared" si="9"/>
        <v>1000000000</v>
      </c>
      <c r="H130" s="131">
        <v>1039477834</v>
      </c>
      <c r="I130" s="122">
        <f t="shared" si="10"/>
        <v>1039478</v>
      </c>
      <c r="J130" s="123">
        <f t="shared" si="11"/>
        <v>1038438356</v>
      </c>
      <c r="K130" s="127"/>
      <c r="L130" s="125"/>
      <c r="M130" s="125"/>
      <c r="N130" s="125"/>
      <c r="O130" s="134"/>
      <c r="P130" s="134"/>
      <c r="Q130" s="134"/>
      <c r="R130" s="134"/>
      <c r="S130" s="116"/>
      <c r="T130" s="117" t="s">
        <v>69</v>
      </c>
    </row>
    <row r="131" spans="1:20" hidden="1" x14ac:dyDescent="0.35">
      <c r="A131" s="118">
        <v>61</v>
      </c>
      <c r="B131" s="128">
        <v>44405</v>
      </c>
      <c r="C131" s="125" t="s">
        <v>553</v>
      </c>
      <c r="D131" s="120" t="s">
        <v>554</v>
      </c>
      <c r="E131" s="120" t="s">
        <v>439</v>
      </c>
      <c r="F131" s="131">
        <v>7000</v>
      </c>
      <c r="G131" s="122">
        <f t="shared" si="9"/>
        <v>700000000</v>
      </c>
      <c r="H131" s="131">
        <v>699353032</v>
      </c>
      <c r="I131" s="122">
        <f t="shared" si="10"/>
        <v>699353</v>
      </c>
      <c r="J131" s="123">
        <f t="shared" si="11"/>
        <v>698653679</v>
      </c>
      <c r="K131" s="127"/>
      <c r="L131" s="125"/>
      <c r="M131" s="125"/>
      <c r="N131" s="125"/>
      <c r="O131" s="134"/>
      <c r="P131" s="134"/>
      <c r="Q131" s="134"/>
      <c r="R131" s="134"/>
      <c r="S131" s="116"/>
      <c r="T131" s="117" t="s">
        <v>69</v>
      </c>
    </row>
    <row r="132" spans="1:20" hidden="1" x14ac:dyDescent="0.35">
      <c r="A132" s="125">
        <v>62</v>
      </c>
      <c r="B132" s="128">
        <v>44405</v>
      </c>
      <c r="C132" s="125" t="s">
        <v>555</v>
      </c>
      <c r="D132" s="120" t="s">
        <v>556</v>
      </c>
      <c r="E132" s="120" t="s">
        <v>439</v>
      </c>
      <c r="F132" s="131">
        <v>8000</v>
      </c>
      <c r="G132" s="122">
        <f t="shared" si="9"/>
        <v>800000000</v>
      </c>
      <c r="H132" s="131">
        <v>799260609</v>
      </c>
      <c r="I132" s="122">
        <f t="shared" si="10"/>
        <v>799261</v>
      </c>
      <c r="J132" s="123">
        <f t="shared" si="11"/>
        <v>798461348</v>
      </c>
      <c r="K132" s="127"/>
      <c r="L132" s="125"/>
      <c r="M132" s="125"/>
      <c r="N132" s="125"/>
      <c r="O132" s="134"/>
      <c r="P132" s="134"/>
      <c r="Q132" s="134"/>
      <c r="R132" s="134"/>
      <c r="S132" s="116"/>
      <c r="T132" s="117" t="s">
        <v>69</v>
      </c>
    </row>
    <row r="133" spans="1:20" hidden="1" x14ac:dyDescent="0.35">
      <c r="A133" s="118">
        <v>63</v>
      </c>
      <c r="B133" s="128">
        <v>44405</v>
      </c>
      <c r="C133" s="125" t="s">
        <v>557</v>
      </c>
      <c r="D133" s="120" t="s">
        <v>558</v>
      </c>
      <c r="E133" s="120" t="s">
        <v>439</v>
      </c>
      <c r="F133" s="131">
        <v>66000</v>
      </c>
      <c r="G133" s="122">
        <f t="shared" si="9"/>
        <v>6600000000</v>
      </c>
      <c r="H133" s="131">
        <v>6593900021</v>
      </c>
      <c r="I133" s="122">
        <f t="shared" si="10"/>
        <v>6593900</v>
      </c>
      <c r="J133" s="123">
        <f t="shared" si="11"/>
        <v>6587306121</v>
      </c>
      <c r="K133" s="127"/>
      <c r="L133" s="125"/>
      <c r="M133" s="125"/>
      <c r="N133" s="125"/>
      <c r="O133" s="134"/>
      <c r="P133" s="134"/>
      <c r="Q133" s="134"/>
      <c r="R133" s="134"/>
      <c r="S133" s="116"/>
      <c r="T133" s="117" t="s">
        <v>69</v>
      </c>
    </row>
    <row r="134" spans="1:20" hidden="1" x14ac:dyDescent="0.35">
      <c r="A134" s="125">
        <v>64</v>
      </c>
      <c r="B134" s="128">
        <v>44405</v>
      </c>
      <c r="C134" s="125" t="s">
        <v>559</v>
      </c>
      <c r="D134" s="120" t="s">
        <v>76</v>
      </c>
      <c r="E134" s="126" t="s">
        <v>64</v>
      </c>
      <c r="F134" s="131">
        <v>10000</v>
      </c>
      <c r="G134" s="122">
        <f t="shared" si="9"/>
        <v>1000000000</v>
      </c>
      <c r="H134" s="131">
        <v>1020467042</v>
      </c>
      <c r="I134" s="122">
        <f t="shared" si="10"/>
        <v>1020467</v>
      </c>
      <c r="J134" s="123">
        <f t="shared" si="11"/>
        <v>1019446575</v>
      </c>
      <c r="K134" s="127"/>
      <c r="L134" s="125"/>
      <c r="M134" s="125"/>
      <c r="N134" s="125"/>
      <c r="O134" s="134"/>
      <c r="P134" s="134"/>
      <c r="Q134" s="134"/>
      <c r="R134" s="134"/>
      <c r="S134" s="116"/>
      <c r="T134" s="117" t="s">
        <v>69</v>
      </c>
    </row>
    <row r="135" spans="1:20" hidden="1" x14ac:dyDescent="0.35">
      <c r="A135" s="118">
        <v>65</v>
      </c>
      <c r="B135" s="128">
        <v>44405</v>
      </c>
      <c r="C135" s="125" t="s">
        <v>560</v>
      </c>
      <c r="D135" s="120" t="s">
        <v>561</v>
      </c>
      <c r="E135" s="120" t="s">
        <v>439</v>
      </c>
      <c r="F135" s="131">
        <v>60000</v>
      </c>
      <c r="G135" s="122">
        <f t="shared" si="9"/>
        <v>6000000000</v>
      </c>
      <c r="H135" s="131">
        <v>5994454565</v>
      </c>
      <c r="I135" s="122">
        <f t="shared" si="10"/>
        <v>5994455</v>
      </c>
      <c r="J135" s="123">
        <f t="shared" si="11"/>
        <v>5988460110</v>
      </c>
      <c r="K135" s="127"/>
      <c r="L135" s="125"/>
      <c r="M135" s="125"/>
      <c r="N135" s="125"/>
      <c r="O135" s="134"/>
      <c r="P135" s="134"/>
      <c r="Q135" s="134"/>
      <c r="R135" s="134"/>
      <c r="S135" s="116"/>
      <c r="T135" s="117" t="s">
        <v>69</v>
      </c>
    </row>
    <row r="136" spans="1:20" hidden="1" x14ac:dyDescent="0.35">
      <c r="A136" s="125">
        <v>66</v>
      </c>
      <c r="B136" s="128">
        <v>44405</v>
      </c>
      <c r="C136" s="125" t="s">
        <v>562</v>
      </c>
      <c r="D136" s="120" t="s">
        <v>535</v>
      </c>
      <c r="E136" s="120" t="s">
        <v>439</v>
      </c>
      <c r="F136" s="131">
        <v>70000</v>
      </c>
      <c r="G136" s="122">
        <f t="shared" ref="G136:G199" si="12">F136*100000</f>
        <v>7000000000</v>
      </c>
      <c r="H136" s="131">
        <v>6993530325</v>
      </c>
      <c r="I136" s="122">
        <f t="shared" ref="I136:I199" si="13">ROUND(H136*0.1%,0)</f>
        <v>6993530</v>
      </c>
      <c r="J136" s="123">
        <f t="shared" ref="J136:J199" si="14">H136-I136</f>
        <v>6986536795</v>
      </c>
      <c r="K136" s="127"/>
      <c r="L136" s="125"/>
      <c r="M136" s="125"/>
      <c r="N136" s="125"/>
      <c r="O136" s="134"/>
      <c r="P136" s="134"/>
      <c r="Q136" s="134"/>
      <c r="R136" s="134"/>
      <c r="S136" s="116"/>
      <c r="T136" s="117" t="s">
        <v>69</v>
      </c>
    </row>
    <row r="137" spans="1:20" hidden="1" x14ac:dyDescent="0.35">
      <c r="A137" s="118">
        <v>67</v>
      </c>
      <c r="B137" s="128">
        <v>44405</v>
      </c>
      <c r="C137" s="125" t="s">
        <v>563</v>
      </c>
      <c r="D137" s="120" t="s">
        <v>564</v>
      </c>
      <c r="E137" s="120" t="s">
        <v>439</v>
      </c>
      <c r="F137" s="131">
        <v>6000</v>
      </c>
      <c r="G137" s="122">
        <f t="shared" si="12"/>
        <v>600000000</v>
      </c>
      <c r="H137" s="131">
        <v>599445456</v>
      </c>
      <c r="I137" s="122">
        <f t="shared" si="13"/>
        <v>599445</v>
      </c>
      <c r="J137" s="123">
        <f t="shared" si="14"/>
        <v>598846011</v>
      </c>
      <c r="K137" s="127"/>
      <c r="L137" s="125"/>
      <c r="M137" s="125"/>
      <c r="N137" s="125"/>
      <c r="O137" s="138"/>
      <c r="P137" s="138"/>
      <c r="Q137" s="138"/>
      <c r="R137" s="138"/>
      <c r="S137" s="116"/>
      <c r="T137" s="117" t="s">
        <v>69</v>
      </c>
    </row>
    <row r="138" spans="1:20" hidden="1" x14ac:dyDescent="0.35">
      <c r="A138" s="125">
        <v>68</v>
      </c>
      <c r="B138" s="128">
        <v>44405</v>
      </c>
      <c r="C138" s="125" t="s">
        <v>565</v>
      </c>
      <c r="D138" s="120" t="s">
        <v>566</v>
      </c>
      <c r="E138" s="120" t="s">
        <v>439</v>
      </c>
      <c r="F138" s="131">
        <v>15000</v>
      </c>
      <c r="G138" s="122">
        <f t="shared" si="12"/>
        <v>1500000000</v>
      </c>
      <c r="H138" s="131">
        <v>1498613641</v>
      </c>
      <c r="I138" s="122">
        <f t="shared" si="13"/>
        <v>1498614</v>
      </c>
      <c r="J138" s="123">
        <f t="shared" si="14"/>
        <v>1497115027</v>
      </c>
      <c r="K138" s="127"/>
      <c r="L138" s="125"/>
      <c r="M138" s="125"/>
      <c r="N138" s="125"/>
      <c r="O138" s="138"/>
      <c r="P138" s="138"/>
      <c r="Q138" s="138"/>
      <c r="R138" s="138"/>
      <c r="S138" s="116"/>
      <c r="T138" s="117" t="s">
        <v>69</v>
      </c>
    </row>
    <row r="139" spans="1:20" hidden="1" x14ac:dyDescent="0.35">
      <c r="A139" s="125">
        <v>69</v>
      </c>
      <c r="B139" s="128">
        <v>44405</v>
      </c>
      <c r="C139" s="125" t="s">
        <v>567</v>
      </c>
      <c r="D139" s="120" t="s">
        <v>568</v>
      </c>
      <c r="E139" s="126" t="s">
        <v>64</v>
      </c>
      <c r="F139" s="131">
        <v>5000</v>
      </c>
      <c r="G139" s="122">
        <f t="shared" si="12"/>
        <v>500000000</v>
      </c>
      <c r="H139" s="131">
        <v>520355355</v>
      </c>
      <c r="I139" s="122">
        <f t="shared" si="13"/>
        <v>520355</v>
      </c>
      <c r="J139" s="123">
        <f t="shared" si="14"/>
        <v>519835000</v>
      </c>
      <c r="K139" s="127"/>
      <c r="L139" s="125"/>
      <c r="M139" s="125"/>
      <c r="N139" s="125"/>
      <c r="O139" s="134"/>
      <c r="P139" s="134"/>
      <c r="Q139" s="134"/>
      <c r="R139" s="134"/>
      <c r="S139" s="116"/>
      <c r="T139" s="117" t="s">
        <v>69</v>
      </c>
    </row>
    <row r="140" spans="1:20" hidden="1" x14ac:dyDescent="0.35">
      <c r="A140" s="118">
        <v>70</v>
      </c>
      <c r="B140" s="128">
        <v>44405</v>
      </c>
      <c r="C140" s="125" t="s">
        <v>569</v>
      </c>
      <c r="D140" s="120" t="s">
        <v>568</v>
      </c>
      <c r="E140" s="139" t="s">
        <v>99</v>
      </c>
      <c r="F140" s="131">
        <v>13000</v>
      </c>
      <c r="G140" s="122">
        <f t="shared" si="12"/>
        <v>1300000000</v>
      </c>
      <c r="H140" s="131">
        <v>1352923924</v>
      </c>
      <c r="I140" s="122">
        <f t="shared" si="13"/>
        <v>1352924</v>
      </c>
      <c r="J140" s="123">
        <f t="shared" si="14"/>
        <v>1351571000</v>
      </c>
      <c r="K140" s="127"/>
      <c r="L140" s="125"/>
      <c r="M140" s="125"/>
      <c r="N140" s="125"/>
      <c r="O140" s="134"/>
      <c r="P140" s="134"/>
      <c r="Q140" s="134"/>
      <c r="R140" s="134"/>
      <c r="S140" s="116"/>
      <c r="T140" s="117" t="s">
        <v>69</v>
      </c>
    </row>
    <row r="141" spans="1:20" hidden="1" x14ac:dyDescent="0.35">
      <c r="A141" s="125">
        <v>71</v>
      </c>
      <c r="B141" s="128">
        <v>44405</v>
      </c>
      <c r="C141" s="125" t="s">
        <v>570</v>
      </c>
      <c r="D141" s="120" t="s">
        <v>549</v>
      </c>
      <c r="E141" s="120" t="s">
        <v>439</v>
      </c>
      <c r="F141" s="131">
        <v>10000</v>
      </c>
      <c r="G141" s="122">
        <f t="shared" si="12"/>
        <v>1000000000</v>
      </c>
      <c r="H141" s="131">
        <v>999075761</v>
      </c>
      <c r="I141" s="122">
        <f t="shared" si="13"/>
        <v>999076</v>
      </c>
      <c r="J141" s="123">
        <f t="shared" si="14"/>
        <v>998076685</v>
      </c>
      <c r="K141" s="127"/>
      <c r="L141" s="125"/>
      <c r="M141" s="125"/>
      <c r="N141" s="125"/>
      <c r="O141" s="134"/>
      <c r="P141" s="134"/>
      <c r="Q141" s="134"/>
      <c r="R141" s="134"/>
      <c r="S141" s="116"/>
      <c r="T141" s="117" t="s">
        <v>69</v>
      </c>
    </row>
    <row r="142" spans="1:20" hidden="1" x14ac:dyDescent="0.35">
      <c r="A142" s="118">
        <v>72</v>
      </c>
      <c r="B142" s="128"/>
      <c r="C142" s="125"/>
      <c r="D142" s="125"/>
      <c r="E142" s="120"/>
      <c r="F142" s="131"/>
      <c r="G142" s="122">
        <f t="shared" si="12"/>
        <v>0</v>
      </c>
      <c r="H142" s="131">
        <v>0</v>
      </c>
      <c r="I142" s="122">
        <f t="shared" si="13"/>
        <v>0</v>
      </c>
      <c r="J142" s="123">
        <f t="shared" si="14"/>
        <v>0</v>
      </c>
      <c r="K142" s="127"/>
      <c r="L142" s="125"/>
      <c r="M142" s="125"/>
      <c r="N142" s="125"/>
      <c r="O142" s="134"/>
      <c r="P142" s="134"/>
      <c r="Q142" s="134"/>
      <c r="R142" s="134"/>
      <c r="S142" s="116"/>
      <c r="T142" s="117" t="s">
        <v>69</v>
      </c>
    </row>
    <row r="143" spans="1:20" hidden="1" x14ac:dyDescent="0.35">
      <c r="A143" s="125">
        <v>73</v>
      </c>
      <c r="B143" s="128"/>
      <c r="C143" s="125"/>
      <c r="D143" s="125"/>
      <c r="E143" s="120"/>
      <c r="F143" s="131"/>
      <c r="G143" s="122">
        <f t="shared" si="12"/>
        <v>0</v>
      </c>
      <c r="H143" s="131">
        <v>0</v>
      </c>
      <c r="I143" s="122">
        <f t="shared" si="13"/>
        <v>0</v>
      </c>
      <c r="J143" s="123">
        <f t="shared" si="14"/>
        <v>0</v>
      </c>
      <c r="K143" s="127"/>
      <c r="L143" s="125"/>
      <c r="M143" s="125"/>
      <c r="N143" s="125"/>
      <c r="O143" s="134"/>
      <c r="P143" s="134"/>
      <c r="Q143" s="134"/>
      <c r="R143" s="134"/>
      <c r="S143" s="116"/>
      <c r="T143" s="117" t="s">
        <v>69</v>
      </c>
    </row>
    <row r="144" spans="1:20" hidden="1" x14ac:dyDescent="0.35">
      <c r="A144" s="118">
        <v>74</v>
      </c>
      <c r="B144" s="128"/>
      <c r="C144" s="125"/>
      <c r="D144" s="125"/>
      <c r="E144" s="120"/>
      <c r="F144" s="131"/>
      <c r="G144" s="122">
        <f t="shared" si="12"/>
        <v>0</v>
      </c>
      <c r="H144" s="131">
        <v>0</v>
      </c>
      <c r="I144" s="122">
        <f t="shared" si="13"/>
        <v>0</v>
      </c>
      <c r="J144" s="123">
        <f t="shared" si="14"/>
        <v>0</v>
      </c>
      <c r="K144" s="127"/>
      <c r="L144" s="125"/>
      <c r="M144" s="125"/>
      <c r="N144" s="125"/>
      <c r="O144" s="134"/>
      <c r="P144" s="134"/>
      <c r="Q144" s="134"/>
      <c r="R144" s="134"/>
      <c r="S144" s="116"/>
      <c r="T144" s="117" t="s">
        <v>69</v>
      </c>
    </row>
    <row r="145" spans="1:20" hidden="1" x14ac:dyDescent="0.35">
      <c r="A145" s="125">
        <v>75</v>
      </c>
      <c r="B145" s="128"/>
      <c r="C145" s="125"/>
      <c r="D145" s="125"/>
      <c r="E145" s="120"/>
      <c r="F145" s="131"/>
      <c r="G145" s="122">
        <f t="shared" si="12"/>
        <v>0</v>
      </c>
      <c r="H145" s="131">
        <v>0</v>
      </c>
      <c r="I145" s="122">
        <f t="shared" si="13"/>
        <v>0</v>
      </c>
      <c r="J145" s="123">
        <f t="shared" si="14"/>
        <v>0</v>
      </c>
      <c r="K145" s="127"/>
      <c r="L145" s="125"/>
      <c r="M145" s="125"/>
      <c r="N145" s="125"/>
      <c r="O145" s="134"/>
      <c r="P145" s="134"/>
      <c r="Q145" s="134"/>
      <c r="R145" s="134"/>
      <c r="S145" s="116"/>
      <c r="T145" s="117" t="s">
        <v>69</v>
      </c>
    </row>
    <row r="146" spans="1:20" hidden="1" x14ac:dyDescent="0.35">
      <c r="A146" s="118">
        <v>76</v>
      </c>
      <c r="B146" s="128"/>
      <c r="C146" s="125"/>
      <c r="D146" s="125"/>
      <c r="E146" s="120"/>
      <c r="F146" s="131"/>
      <c r="G146" s="122">
        <f t="shared" si="12"/>
        <v>0</v>
      </c>
      <c r="H146" s="131">
        <v>0</v>
      </c>
      <c r="I146" s="122">
        <f t="shared" si="13"/>
        <v>0</v>
      </c>
      <c r="J146" s="123">
        <f t="shared" si="14"/>
        <v>0</v>
      </c>
      <c r="K146" s="127"/>
      <c r="L146" s="125"/>
      <c r="M146" s="125"/>
      <c r="N146" s="125"/>
      <c r="O146" s="134"/>
      <c r="P146" s="134"/>
      <c r="Q146" s="134"/>
      <c r="R146" s="134"/>
      <c r="S146" s="116"/>
      <c r="T146" s="117" t="s">
        <v>69</v>
      </c>
    </row>
    <row r="147" spans="1:20" hidden="1" x14ac:dyDescent="0.35">
      <c r="A147" s="125">
        <v>77</v>
      </c>
      <c r="B147" s="128"/>
      <c r="C147" s="125"/>
      <c r="D147" s="125"/>
      <c r="E147" s="120"/>
      <c r="F147" s="131"/>
      <c r="G147" s="122">
        <f t="shared" si="12"/>
        <v>0</v>
      </c>
      <c r="H147" s="131">
        <v>0</v>
      </c>
      <c r="I147" s="122">
        <f t="shared" si="13"/>
        <v>0</v>
      </c>
      <c r="J147" s="123">
        <f t="shared" si="14"/>
        <v>0</v>
      </c>
      <c r="K147" s="127"/>
      <c r="L147" s="125"/>
      <c r="M147" s="125"/>
      <c r="N147" s="125"/>
      <c r="O147" s="134"/>
      <c r="P147" s="134"/>
      <c r="Q147" s="134"/>
      <c r="R147" s="134"/>
      <c r="S147" s="116"/>
      <c r="T147" s="117" t="s">
        <v>69</v>
      </c>
    </row>
    <row r="148" spans="1:20" hidden="1" x14ac:dyDescent="0.35">
      <c r="A148" s="118">
        <v>78</v>
      </c>
      <c r="B148" s="128"/>
      <c r="C148" s="125"/>
      <c r="D148" s="125"/>
      <c r="E148" s="120"/>
      <c r="F148" s="131"/>
      <c r="G148" s="122">
        <f t="shared" si="12"/>
        <v>0</v>
      </c>
      <c r="H148" s="131">
        <v>0</v>
      </c>
      <c r="I148" s="122">
        <f t="shared" si="13"/>
        <v>0</v>
      </c>
      <c r="J148" s="123">
        <f t="shared" si="14"/>
        <v>0</v>
      </c>
      <c r="K148" s="127"/>
      <c r="L148" s="125"/>
      <c r="M148" s="125"/>
      <c r="N148" s="125"/>
      <c r="O148" s="138"/>
      <c r="P148" s="138"/>
      <c r="Q148" s="138"/>
      <c r="R148" s="138"/>
      <c r="S148" s="116"/>
      <c r="T148" s="117" t="s">
        <v>69</v>
      </c>
    </row>
    <row r="149" spans="1:20" hidden="1" x14ac:dyDescent="0.35">
      <c r="A149" s="125">
        <v>79</v>
      </c>
      <c r="B149" s="128"/>
      <c r="C149" s="125"/>
      <c r="D149" s="125"/>
      <c r="E149" s="120"/>
      <c r="F149" s="131"/>
      <c r="G149" s="122">
        <f t="shared" si="12"/>
        <v>0</v>
      </c>
      <c r="H149" s="131">
        <v>0</v>
      </c>
      <c r="I149" s="122">
        <f t="shared" si="13"/>
        <v>0</v>
      </c>
      <c r="J149" s="123">
        <f t="shared" si="14"/>
        <v>0</v>
      </c>
      <c r="K149" s="127"/>
      <c r="L149" s="125"/>
      <c r="M149" s="125"/>
      <c r="N149" s="125"/>
      <c r="O149" s="138"/>
      <c r="P149" s="138"/>
      <c r="Q149" s="138"/>
      <c r="R149" s="138"/>
      <c r="S149" s="116"/>
      <c r="T149" s="117" t="s">
        <v>69</v>
      </c>
    </row>
    <row r="150" spans="1:20" hidden="1" x14ac:dyDescent="0.35">
      <c r="A150" s="125">
        <v>80</v>
      </c>
      <c r="B150" s="128"/>
      <c r="C150" s="125"/>
      <c r="D150" s="125"/>
      <c r="E150" s="120"/>
      <c r="F150" s="131"/>
      <c r="G150" s="122">
        <f t="shared" si="12"/>
        <v>0</v>
      </c>
      <c r="H150" s="131">
        <v>0</v>
      </c>
      <c r="I150" s="122">
        <f t="shared" si="13"/>
        <v>0</v>
      </c>
      <c r="J150" s="123">
        <f t="shared" si="14"/>
        <v>0</v>
      </c>
      <c r="K150" s="127"/>
      <c r="L150" s="125"/>
      <c r="M150" s="125"/>
      <c r="N150" s="125"/>
      <c r="O150" s="134"/>
      <c r="P150" s="134"/>
      <c r="Q150" s="134"/>
      <c r="R150" s="134"/>
      <c r="S150" s="116"/>
      <c r="T150" s="117" t="s">
        <v>69</v>
      </c>
    </row>
    <row r="151" spans="1:20" hidden="1" x14ac:dyDescent="0.35">
      <c r="A151" s="118">
        <v>81</v>
      </c>
      <c r="B151" s="128"/>
      <c r="C151" s="125"/>
      <c r="D151" s="125"/>
      <c r="E151" s="120"/>
      <c r="F151" s="131"/>
      <c r="G151" s="122">
        <f t="shared" si="12"/>
        <v>0</v>
      </c>
      <c r="H151" s="131">
        <v>0</v>
      </c>
      <c r="I151" s="122">
        <f t="shared" si="13"/>
        <v>0</v>
      </c>
      <c r="J151" s="123">
        <f t="shared" si="14"/>
        <v>0</v>
      </c>
      <c r="K151" s="127"/>
      <c r="L151" s="125"/>
      <c r="M151" s="125"/>
      <c r="N151" s="125"/>
      <c r="O151" s="134"/>
      <c r="P151" s="134"/>
      <c r="Q151" s="134"/>
      <c r="R151" s="134"/>
      <c r="S151" s="116"/>
      <c r="T151" s="117" t="s">
        <v>69</v>
      </c>
    </row>
    <row r="152" spans="1:20" hidden="1" x14ac:dyDescent="0.35">
      <c r="A152" s="125">
        <v>82</v>
      </c>
      <c r="B152" s="128"/>
      <c r="C152" s="125"/>
      <c r="D152" s="125"/>
      <c r="E152" s="120"/>
      <c r="F152" s="131"/>
      <c r="G152" s="122">
        <f t="shared" si="12"/>
        <v>0</v>
      </c>
      <c r="H152" s="131">
        <v>0</v>
      </c>
      <c r="I152" s="122">
        <f t="shared" si="13"/>
        <v>0</v>
      </c>
      <c r="J152" s="123">
        <f t="shared" si="14"/>
        <v>0</v>
      </c>
      <c r="K152" s="127"/>
      <c r="L152" s="125"/>
      <c r="M152" s="125"/>
      <c r="N152" s="125"/>
      <c r="O152" s="134"/>
      <c r="P152" s="134"/>
      <c r="Q152" s="134"/>
      <c r="R152" s="134"/>
      <c r="S152" s="116"/>
      <c r="T152" s="117" t="s">
        <v>69</v>
      </c>
    </row>
    <row r="153" spans="1:20" hidden="1" x14ac:dyDescent="0.35">
      <c r="A153" s="118">
        <v>83</v>
      </c>
      <c r="B153" s="128"/>
      <c r="C153" s="125"/>
      <c r="D153" s="125"/>
      <c r="E153" s="120"/>
      <c r="F153" s="131"/>
      <c r="G153" s="122">
        <f t="shared" si="12"/>
        <v>0</v>
      </c>
      <c r="H153" s="131">
        <v>0</v>
      </c>
      <c r="I153" s="122">
        <f t="shared" si="13"/>
        <v>0</v>
      </c>
      <c r="J153" s="123">
        <f t="shared" si="14"/>
        <v>0</v>
      </c>
      <c r="K153" s="127"/>
      <c r="L153" s="125"/>
      <c r="M153" s="125"/>
      <c r="N153" s="125"/>
      <c r="O153" s="134"/>
      <c r="P153" s="134"/>
      <c r="Q153" s="134"/>
      <c r="R153" s="134"/>
      <c r="S153" s="116"/>
      <c r="T153" s="117" t="s">
        <v>69</v>
      </c>
    </row>
    <row r="154" spans="1:20" hidden="1" x14ac:dyDescent="0.35">
      <c r="A154" s="125">
        <v>84</v>
      </c>
      <c r="B154" s="128"/>
      <c r="C154" s="125"/>
      <c r="D154" s="125"/>
      <c r="E154" s="120"/>
      <c r="F154" s="131"/>
      <c r="G154" s="122">
        <f t="shared" si="12"/>
        <v>0</v>
      </c>
      <c r="H154" s="131">
        <v>0</v>
      </c>
      <c r="I154" s="122">
        <f t="shared" si="13"/>
        <v>0</v>
      </c>
      <c r="J154" s="123">
        <f t="shared" si="14"/>
        <v>0</v>
      </c>
      <c r="K154" s="127"/>
      <c r="L154" s="125"/>
      <c r="M154" s="125"/>
      <c r="N154" s="125"/>
      <c r="O154" s="134"/>
      <c r="P154" s="134"/>
      <c r="Q154" s="134"/>
      <c r="R154" s="134"/>
      <c r="S154" s="116"/>
      <c r="T154" s="117" t="s">
        <v>69</v>
      </c>
    </row>
    <row r="155" spans="1:20" hidden="1" x14ac:dyDescent="0.35">
      <c r="A155" s="118">
        <v>85</v>
      </c>
      <c r="B155" s="128"/>
      <c r="C155" s="125"/>
      <c r="D155" s="125"/>
      <c r="E155" s="120"/>
      <c r="F155" s="131"/>
      <c r="G155" s="122">
        <f t="shared" si="12"/>
        <v>0</v>
      </c>
      <c r="H155" s="131">
        <v>0</v>
      </c>
      <c r="I155" s="122">
        <f t="shared" si="13"/>
        <v>0</v>
      </c>
      <c r="J155" s="123">
        <f t="shared" si="14"/>
        <v>0</v>
      </c>
      <c r="K155" s="127"/>
      <c r="L155" s="125"/>
      <c r="M155" s="125"/>
      <c r="N155" s="125"/>
      <c r="O155" s="134"/>
      <c r="P155" s="134"/>
      <c r="Q155" s="134"/>
      <c r="R155" s="134"/>
      <c r="S155" s="116"/>
      <c r="T155" s="117" t="s">
        <v>69</v>
      </c>
    </row>
    <row r="156" spans="1:20" hidden="1" x14ac:dyDescent="0.35">
      <c r="A156" s="125">
        <v>86</v>
      </c>
      <c r="B156" s="128"/>
      <c r="C156" s="125"/>
      <c r="D156" s="125"/>
      <c r="E156" s="120"/>
      <c r="F156" s="131"/>
      <c r="G156" s="122">
        <f t="shared" si="12"/>
        <v>0</v>
      </c>
      <c r="H156" s="131">
        <v>0</v>
      </c>
      <c r="I156" s="122">
        <f t="shared" si="13"/>
        <v>0</v>
      </c>
      <c r="J156" s="123">
        <f t="shared" si="14"/>
        <v>0</v>
      </c>
      <c r="K156" s="127"/>
      <c r="L156" s="125"/>
      <c r="M156" s="125"/>
      <c r="N156" s="125"/>
      <c r="O156" s="134"/>
      <c r="P156" s="134"/>
      <c r="Q156" s="134"/>
      <c r="R156" s="134"/>
      <c r="S156" s="116"/>
      <c r="T156" s="117" t="s">
        <v>69</v>
      </c>
    </row>
    <row r="157" spans="1:20" hidden="1" x14ac:dyDescent="0.35">
      <c r="A157" s="118">
        <v>87</v>
      </c>
      <c r="B157" s="128"/>
      <c r="C157" s="125"/>
      <c r="D157" s="125"/>
      <c r="E157" s="120"/>
      <c r="F157" s="131"/>
      <c r="G157" s="122">
        <f t="shared" si="12"/>
        <v>0</v>
      </c>
      <c r="H157" s="131">
        <v>0</v>
      </c>
      <c r="I157" s="122">
        <f t="shared" si="13"/>
        <v>0</v>
      </c>
      <c r="J157" s="123">
        <f t="shared" si="14"/>
        <v>0</v>
      </c>
      <c r="K157" s="127"/>
      <c r="L157" s="125"/>
      <c r="M157" s="125"/>
      <c r="N157" s="125"/>
      <c r="O157" s="134"/>
      <c r="P157" s="134"/>
      <c r="Q157" s="134"/>
      <c r="R157" s="134"/>
      <c r="S157" s="116"/>
      <c r="T157" s="117" t="s">
        <v>69</v>
      </c>
    </row>
    <row r="158" spans="1:20" hidden="1" x14ac:dyDescent="0.35">
      <c r="A158" s="125">
        <v>88</v>
      </c>
      <c r="B158" s="128"/>
      <c r="C158" s="125"/>
      <c r="D158" s="125"/>
      <c r="E158" s="120"/>
      <c r="F158" s="131"/>
      <c r="G158" s="122">
        <f t="shared" si="12"/>
        <v>0</v>
      </c>
      <c r="H158" s="131">
        <v>0</v>
      </c>
      <c r="I158" s="122">
        <f t="shared" si="13"/>
        <v>0</v>
      </c>
      <c r="J158" s="123">
        <f t="shared" si="14"/>
        <v>0</v>
      </c>
      <c r="K158" s="127"/>
      <c r="L158" s="125"/>
      <c r="M158" s="125"/>
      <c r="N158" s="125"/>
      <c r="O158" s="134"/>
      <c r="P158" s="134"/>
      <c r="Q158" s="134"/>
      <c r="R158" s="134"/>
      <c r="S158" s="116"/>
      <c r="T158" s="117" t="s">
        <v>69</v>
      </c>
    </row>
    <row r="159" spans="1:20" hidden="1" x14ac:dyDescent="0.35">
      <c r="A159" s="118">
        <v>89</v>
      </c>
      <c r="B159" s="128"/>
      <c r="C159" s="125"/>
      <c r="D159" s="125"/>
      <c r="E159" s="120"/>
      <c r="F159" s="131"/>
      <c r="G159" s="122">
        <f t="shared" si="12"/>
        <v>0</v>
      </c>
      <c r="H159" s="131">
        <v>0</v>
      </c>
      <c r="I159" s="122">
        <f t="shared" si="13"/>
        <v>0</v>
      </c>
      <c r="J159" s="123">
        <f t="shared" si="14"/>
        <v>0</v>
      </c>
      <c r="K159" s="127"/>
      <c r="L159" s="125"/>
      <c r="M159" s="125"/>
      <c r="N159" s="125"/>
      <c r="O159" s="138"/>
      <c r="P159" s="138"/>
      <c r="Q159" s="138"/>
      <c r="R159" s="138"/>
      <c r="S159" s="116"/>
      <c r="T159" s="117" t="s">
        <v>69</v>
      </c>
    </row>
    <row r="160" spans="1:20" hidden="1" x14ac:dyDescent="0.35">
      <c r="A160" s="125">
        <v>90</v>
      </c>
      <c r="B160" s="128"/>
      <c r="C160" s="125"/>
      <c r="D160" s="125"/>
      <c r="E160" s="120"/>
      <c r="F160" s="131"/>
      <c r="G160" s="122">
        <f t="shared" si="12"/>
        <v>0</v>
      </c>
      <c r="H160" s="131">
        <v>0</v>
      </c>
      <c r="I160" s="122">
        <f t="shared" si="13"/>
        <v>0</v>
      </c>
      <c r="J160" s="123">
        <f t="shared" si="14"/>
        <v>0</v>
      </c>
      <c r="K160" s="127"/>
      <c r="L160" s="125"/>
      <c r="M160" s="125"/>
      <c r="N160" s="125"/>
      <c r="O160" s="138"/>
      <c r="P160" s="138"/>
      <c r="Q160" s="138"/>
      <c r="R160" s="138"/>
      <c r="S160" s="116"/>
      <c r="T160" s="117" t="s">
        <v>69</v>
      </c>
    </row>
    <row r="161" spans="1:20" hidden="1" x14ac:dyDescent="0.35">
      <c r="A161" s="125">
        <v>91</v>
      </c>
      <c r="B161" s="128"/>
      <c r="C161" s="125"/>
      <c r="D161" s="125"/>
      <c r="E161" s="120"/>
      <c r="F161" s="131"/>
      <c r="G161" s="122">
        <f t="shared" si="12"/>
        <v>0</v>
      </c>
      <c r="H161" s="131">
        <v>0</v>
      </c>
      <c r="I161" s="122">
        <f t="shared" si="13"/>
        <v>0</v>
      </c>
      <c r="J161" s="123">
        <f t="shared" si="14"/>
        <v>0</v>
      </c>
      <c r="K161" s="127"/>
      <c r="L161" s="125"/>
      <c r="M161" s="125"/>
      <c r="N161" s="125"/>
      <c r="O161" s="134"/>
      <c r="P161" s="134"/>
      <c r="Q161" s="134"/>
      <c r="R161" s="134"/>
      <c r="S161" s="116"/>
      <c r="T161" s="117" t="s">
        <v>69</v>
      </c>
    </row>
    <row r="162" spans="1:20" hidden="1" x14ac:dyDescent="0.35">
      <c r="A162" s="118">
        <v>92</v>
      </c>
      <c r="B162" s="128"/>
      <c r="C162" s="125"/>
      <c r="D162" s="125"/>
      <c r="E162" s="120"/>
      <c r="F162" s="131"/>
      <c r="G162" s="122">
        <f t="shared" si="12"/>
        <v>0</v>
      </c>
      <c r="H162" s="131">
        <v>0</v>
      </c>
      <c r="I162" s="122">
        <f t="shared" si="13"/>
        <v>0</v>
      </c>
      <c r="J162" s="123">
        <f t="shared" si="14"/>
        <v>0</v>
      </c>
      <c r="K162" s="127"/>
      <c r="L162" s="125"/>
      <c r="M162" s="125"/>
      <c r="N162" s="125"/>
      <c r="O162" s="134"/>
      <c r="P162" s="134"/>
      <c r="Q162" s="134"/>
      <c r="R162" s="134"/>
      <c r="S162" s="116"/>
      <c r="T162" s="117" t="s">
        <v>69</v>
      </c>
    </row>
    <row r="163" spans="1:20" hidden="1" x14ac:dyDescent="0.35">
      <c r="A163" s="125">
        <v>93</v>
      </c>
      <c r="B163" s="128"/>
      <c r="C163" s="125"/>
      <c r="D163" s="125"/>
      <c r="E163" s="120"/>
      <c r="F163" s="131"/>
      <c r="G163" s="122">
        <f t="shared" si="12"/>
        <v>0</v>
      </c>
      <c r="H163" s="131">
        <v>0</v>
      </c>
      <c r="I163" s="122">
        <f t="shared" si="13"/>
        <v>0</v>
      </c>
      <c r="J163" s="123">
        <f t="shared" si="14"/>
        <v>0</v>
      </c>
      <c r="K163" s="127"/>
      <c r="L163" s="125"/>
      <c r="M163" s="125"/>
      <c r="N163" s="125"/>
      <c r="O163" s="134"/>
      <c r="P163" s="134"/>
      <c r="Q163" s="134"/>
      <c r="R163" s="134"/>
      <c r="S163" s="116"/>
      <c r="T163" s="117" t="s">
        <v>69</v>
      </c>
    </row>
    <row r="164" spans="1:20" hidden="1" x14ac:dyDescent="0.35">
      <c r="A164" s="118">
        <v>94</v>
      </c>
      <c r="B164" s="128"/>
      <c r="C164" s="125"/>
      <c r="D164" s="125"/>
      <c r="E164" s="120"/>
      <c r="F164" s="131"/>
      <c r="G164" s="122">
        <f t="shared" si="12"/>
        <v>0</v>
      </c>
      <c r="H164" s="131">
        <v>0</v>
      </c>
      <c r="I164" s="122">
        <f t="shared" si="13"/>
        <v>0</v>
      </c>
      <c r="J164" s="123">
        <f t="shared" si="14"/>
        <v>0</v>
      </c>
      <c r="K164" s="127"/>
      <c r="L164" s="125"/>
      <c r="M164" s="125"/>
      <c r="N164" s="125"/>
      <c r="O164" s="134"/>
      <c r="P164" s="134"/>
      <c r="Q164" s="134"/>
      <c r="R164" s="134"/>
      <c r="S164" s="116"/>
      <c r="T164" s="117" t="s">
        <v>69</v>
      </c>
    </row>
    <row r="165" spans="1:20" hidden="1" x14ac:dyDescent="0.35">
      <c r="A165" s="125">
        <v>95</v>
      </c>
      <c r="B165" s="128"/>
      <c r="C165" s="125"/>
      <c r="D165" s="125"/>
      <c r="E165" s="120"/>
      <c r="F165" s="131"/>
      <c r="G165" s="122">
        <f t="shared" si="12"/>
        <v>0</v>
      </c>
      <c r="H165" s="131">
        <v>0</v>
      </c>
      <c r="I165" s="122">
        <f t="shared" si="13"/>
        <v>0</v>
      </c>
      <c r="J165" s="123">
        <f t="shared" si="14"/>
        <v>0</v>
      </c>
      <c r="K165" s="127"/>
      <c r="L165" s="125"/>
      <c r="M165" s="125"/>
      <c r="N165" s="125"/>
      <c r="O165" s="134"/>
      <c r="P165" s="134"/>
      <c r="Q165" s="134"/>
      <c r="R165" s="134"/>
      <c r="S165" s="116"/>
      <c r="T165" s="117" t="s">
        <v>69</v>
      </c>
    </row>
    <row r="166" spans="1:20" hidden="1" x14ac:dyDescent="0.35">
      <c r="A166" s="118">
        <v>96</v>
      </c>
      <c r="B166" s="128"/>
      <c r="C166" s="125"/>
      <c r="D166" s="125"/>
      <c r="E166" s="120"/>
      <c r="F166" s="131"/>
      <c r="G166" s="122">
        <f t="shared" si="12"/>
        <v>0</v>
      </c>
      <c r="H166" s="131">
        <v>0</v>
      </c>
      <c r="I166" s="122">
        <f t="shared" si="13"/>
        <v>0</v>
      </c>
      <c r="J166" s="123">
        <f t="shared" si="14"/>
        <v>0</v>
      </c>
      <c r="K166" s="127"/>
      <c r="L166" s="125"/>
      <c r="M166" s="125"/>
      <c r="N166" s="125"/>
      <c r="O166" s="134"/>
      <c r="P166" s="134"/>
      <c r="Q166" s="134"/>
      <c r="R166" s="134"/>
      <c r="S166" s="116"/>
      <c r="T166" s="117" t="s">
        <v>69</v>
      </c>
    </row>
    <row r="167" spans="1:20" hidden="1" x14ac:dyDescent="0.35">
      <c r="A167" s="125">
        <v>97</v>
      </c>
      <c r="B167" s="128"/>
      <c r="C167" s="125"/>
      <c r="D167" s="125"/>
      <c r="E167" s="120"/>
      <c r="F167" s="131"/>
      <c r="G167" s="122">
        <f t="shared" si="12"/>
        <v>0</v>
      </c>
      <c r="H167" s="131">
        <v>0</v>
      </c>
      <c r="I167" s="122">
        <f t="shared" si="13"/>
        <v>0</v>
      </c>
      <c r="J167" s="123">
        <f t="shared" si="14"/>
        <v>0</v>
      </c>
      <c r="K167" s="127"/>
      <c r="L167" s="125"/>
      <c r="M167" s="125"/>
      <c r="N167" s="125"/>
      <c r="O167" s="134"/>
      <c r="P167" s="134"/>
      <c r="Q167" s="134"/>
      <c r="R167" s="134"/>
      <c r="S167" s="116"/>
      <c r="T167" s="117" t="s">
        <v>69</v>
      </c>
    </row>
    <row r="168" spans="1:20" hidden="1" x14ac:dyDescent="0.35">
      <c r="A168" s="118">
        <v>98</v>
      </c>
      <c r="B168" s="128"/>
      <c r="C168" s="125"/>
      <c r="D168" s="125"/>
      <c r="E168" s="120"/>
      <c r="F168" s="131"/>
      <c r="G168" s="122">
        <f t="shared" si="12"/>
        <v>0</v>
      </c>
      <c r="H168" s="131">
        <v>0</v>
      </c>
      <c r="I168" s="122">
        <f t="shared" si="13"/>
        <v>0</v>
      </c>
      <c r="J168" s="123">
        <f t="shared" si="14"/>
        <v>0</v>
      </c>
      <c r="K168" s="127"/>
      <c r="L168" s="125"/>
      <c r="M168" s="125"/>
      <c r="N168" s="125"/>
      <c r="O168" s="134"/>
      <c r="P168" s="134"/>
      <c r="Q168" s="134"/>
      <c r="R168" s="134"/>
      <c r="S168" s="116"/>
      <c r="T168" s="117" t="s">
        <v>69</v>
      </c>
    </row>
    <row r="169" spans="1:20" hidden="1" x14ac:dyDescent="0.35">
      <c r="A169" s="125">
        <v>99</v>
      </c>
      <c r="B169" s="128"/>
      <c r="C169" s="125"/>
      <c r="D169" s="125"/>
      <c r="E169" s="120"/>
      <c r="F169" s="131"/>
      <c r="G169" s="122">
        <f t="shared" si="12"/>
        <v>0</v>
      </c>
      <c r="H169" s="131">
        <v>0</v>
      </c>
      <c r="I169" s="122">
        <f t="shared" si="13"/>
        <v>0</v>
      </c>
      <c r="J169" s="123">
        <f t="shared" si="14"/>
        <v>0</v>
      </c>
      <c r="K169" s="127"/>
      <c r="L169" s="125"/>
      <c r="M169" s="125"/>
      <c r="N169" s="125"/>
      <c r="O169" s="134"/>
      <c r="P169" s="134"/>
      <c r="Q169" s="134"/>
      <c r="R169" s="134"/>
      <c r="S169" s="116"/>
      <c r="T169" s="117" t="s">
        <v>69</v>
      </c>
    </row>
    <row r="170" spans="1:20" hidden="1" x14ac:dyDescent="0.35">
      <c r="A170" s="118">
        <v>100</v>
      </c>
      <c r="B170" s="128"/>
      <c r="C170" s="125"/>
      <c r="D170" s="125"/>
      <c r="E170" s="120"/>
      <c r="F170" s="131"/>
      <c r="G170" s="122">
        <f t="shared" si="12"/>
        <v>0</v>
      </c>
      <c r="H170" s="131">
        <v>0</v>
      </c>
      <c r="I170" s="122">
        <f t="shared" si="13"/>
        <v>0</v>
      </c>
      <c r="J170" s="123">
        <f t="shared" si="14"/>
        <v>0</v>
      </c>
      <c r="K170" s="127"/>
      <c r="L170" s="125"/>
      <c r="M170" s="125"/>
      <c r="N170" s="125"/>
      <c r="O170" s="138"/>
      <c r="P170" s="138"/>
      <c r="Q170" s="138"/>
      <c r="R170" s="138"/>
      <c r="S170" s="116"/>
      <c r="T170" s="117" t="s">
        <v>69</v>
      </c>
    </row>
    <row r="171" spans="1:20" hidden="1" x14ac:dyDescent="0.35">
      <c r="A171" s="125">
        <v>101</v>
      </c>
      <c r="B171" s="128"/>
      <c r="C171" s="125"/>
      <c r="D171" s="125"/>
      <c r="E171" s="120"/>
      <c r="F171" s="131"/>
      <c r="G171" s="122">
        <f t="shared" si="12"/>
        <v>0</v>
      </c>
      <c r="H171" s="131">
        <v>0</v>
      </c>
      <c r="I171" s="122">
        <f t="shared" si="13"/>
        <v>0</v>
      </c>
      <c r="J171" s="123">
        <f t="shared" si="14"/>
        <v>0</v>
      </c>
      <c r="K171" s="127"/>
      <c r="L171" s="125"/>
      <c r="M171" s="125"/>
      <c r="N171" s="125"/>
      <c r="O171" s="138"/>
      <c r="P171" s="138"/>
      <c r="Q171" s="138"/>
      <c r="R171" s="138"/>
      <c r="S171" s="116"/>
      <c r="T171" s="117" t="s">
        <v>69</v>
      </c>
    </row>
    <row r="172" spans="1:20" hidden="1" x14ac:dyDescent="0.35">
      <c r="A172" s="125">
        <v>102</v>
      </c>
      <c r="B172" s="128"/>
      <c r="C172" s="125"/>
      <c r="D172" s="125"/>
      <c r="E172" s="120"/>
      <c r="F172" s="131"/>
      <c r="G172" s="122">
        <f t="shared" si="12"/>
        <v>0</v>
      </c>
      <c r="H172" s="131">
        <v>0</v>
      </c>
      <c r="I172" s="122">
        <f t="shared" si="13"/>
        <v>0</v>
      </c>
      <c r="J172" s="123">
        <f t="shared" si="14"/>
        <v>0</v>
      </c>
      <c r="K172" s="127"/>
      <c r="L172" s="125"/>
      <c r="M172" s="125"/>
      <c r="N172" s="125"/>
      <c r="O172" s="134"/>
      <c r="P172" s="134"/>
      <c r="Q172" s="134"/>
      <c r="R172" s="134"/>
      <c r="S172" s="116"/>
      <c r="T172" s="117" t="s">
        <v>69</v>
      </c>
    </row>
    <row r="173" spans="1:20" hidden="1" x14ac:dyDescent="0.35">
      <c r="A173" s="118">
        <v>103</v>
      </c>
      <c r="B173" s="128"/>
      <c r="C173" s="125"/>
      <c r="D173" s="125"/>
      <c r="E173" s="120"/>
      <c r="F173" s="131"/>
      <c r="G173" s="122">
        <f t="shared" si="12"/>
        <v>0</v>
      </c>
      <c r="H173" s="131">
        <v>0</v>
      </c>
      <c r="I173" s="122">
        <f t="shared" si="13"/>
        <v>0</v>
      </c>
      <c r="J173" s="123">
        <f t="shared" si="14"/>
        <v>0</v>
      </c>
      <c r="K173" s="127"/>
      <c r="L173" s="125"/>
      <c r="M173" s="125"/>
      <c r="N173" s="125"/>
      <c r="O173" s="134"/>
      <c r="P173" s="134"/>
      <c r="Q173" s="134"/>
      <c r="R173" s="134"/>
      <c r="S173" s="116"/>
      <c r="T173" s="117" t="s">
        <v>69</v>
      </c>
    </row>
    <row r="174" spans="1:20" hidden="1" x14ac:dyDescent="0.35">
      <c r="A174" s="125">
        <v>104</v>
      </c>
      <c r="B174" s="128"/>
      <c r="C174" s="125"/>
      <c r="D174" s="125"/>
      <c r="E174" s="120"/>
      <c r="F174" s="131"/>
      <c r="G174" s="122">
        <f t="shared" si="12"/>
        <v>0</v>
      </c>
      <c r="H174" s="131">
        <v>0</v>
      </c>
      <c r="I174" s="122">
        <f t="shared" si="13"/>
        <v>0</v>
      </c>
      <c r="J174" s="123">
        <f t="shared" si="14"/>
        <v>0</v>
      </c>
      <c r="K174" s="127"/>
      <c r="L174" s="125"/>
      <c r="M174" s="125"/>
      <c r="N174" s="125"/>
      <c r="O174" s="134"/>
      <c r="P174" s="134"/>
      <c r="Q174" s="134"/>
      <c r="R174" s="134"/>
      <c r="S174" s="116"/>
      <c r="T174" s="117" t="s">
        <v>69</v>
      </c>
    </row>
    <row r="175" spans="1:20" hidden="1" x14ac:dyDescent="0.35">
      <c r="A175" s="118">
        <v>105</v>
      </c>
      <c r="B175" s="128"/>
      <c r="C175" s="125"/>
      <c r="D175" s="125"/>
      <c r="E175" s="120"/>
      <c r="F175" s="131"/>
      <c r="G175" s="122">
        <f t="shared" si="12"/>
        <v>0</v>
      </c>
      <c r="H175" s="131">
        <v>0</v>
      </c>
      <c r="I175" s="122">
        <f t="shared" si="13"/>
        <v>0</v>
      </c>
      <c r="J175" s="123">
        <f t="shared" si="14"/>
        <v>0</v>
      </c>
      <c r="K175" s="127"/>
      <c r="L175" s="125"/>
      <c r="M175" s="125"/>
      <c r="N175" s="125"/>
      <c r="O175" s="134"/>
      <c r="P175" s="134"/>
      <c r="Q175" s="134"/>
      <c r="R175" s="134"/>
      <c r="S175" s="116"/>
      <c r="T175" s="117" t="s">
        <v>69</v>
      </c>
    </row>
    <row r="176" spans="1:20" hidden="1" x14ac:dyDescent="0.35">
      <c r="A176" s="125">
        <v>106</v>
      </c>
      <c r="B176" s="128"/>
      <c r="C176" s="125"/>
      <c r="D176" s="125"/>
      <c r="E176" s="120"/>
      <c r="F176" s="131"/>
      <c r="G176" s="122">
        <f t="shared" si="12"/>
        <v>0</v>
      </c>
      <c r="H176" s="131">
        <v>0</v>
      </c>
      <c r="I176" s="122">
        <f t="shared" si="13"/>
        <v>0</v>
      </c>
      <c r="J176" s="123">
        <f t="shared" si="14"/>
        <v>0</v>
      </c>
      <c r="K176" s="127"/>
      <c r="L176" s="125"/>
      <c r="M176" s="125"/>
      <c r="N176" s="125"/>
      <c r="O176" s="134"/>
      <c r="P176" s="134"/>
      <c r="Q176" s="134"/>
      <c r="R176" s="134"/>
      <c r="S176" s="116"/>
      <c r="T176" s="117" t="s">
        <v>69</v>
      </c>
    </row>
    <row r="177" spans="1:20" hidden="1" x14ac:dyDescent="0.35">
      <c r="A177" s="118">
        <v>107</v>
      </c>
      <c r="B177" s="128"/>
      <c r="C177" s="125"/>
      <c r="D177" s="125"/>
      <c r="E177" s="120"/>
      <c r="F177" s="131"/>
      <c r="G177" s="122">
        <f t="shared" si="12"/>
        <v>0</v>
      </c>
      <c r="H177" s="131">
        <v>0</v>
      </c>
      <c r="I177" s="122">
        <f t="shared" si="13"/>
        <v>0</v>
      </c>
      <c r="J177" s="123">
        <f t="shared" si="14"/>
        <v>0</v>
      </c>
      <c r="K177" s="127"/>
      <c r="L177" s="125"/>
      <c r="M177" s="125"/>
      <c r="N177" s="125"/>
      <c r="O177" s="134"/>
      <c r="P177" s="134"/>
      <c r="Q177" s="134"/>
      <c r="R177" s="134"/>
      <c r="S177" s="116"/>
      <c r="T177" s="117" t="s">
        <v>69</v>
      </c>
    </row>
    <row r="178" spans="1:20" hidden="1" x14ac:dyDescent="0.35">
      <c r="A178" s="125">
        <v>108</v>
      </c>
      <c r="B178" s="128"/>
      <c r="C178" s="125"/>
      <c r="D178" s="125"/>
      <c r="E178" s="120"/>
      <c r="F178" s="131"/>
      <c r="G178" s="122">
        <f t="shared" si="12"/>
        <v>0</v>
      </c>
      <c r="H178" s="131">
        <v>0</v>
      </c>
      <c r="I178" s="122">
        <f t="shared" si="13"/>
        <v>0</v>
      </c>
      <c r="J178" s="123">
        <f t="shared" si="14"/>
        <v>0</v>
      </c>
      <c r="K178" s="127"/>
      <c r="L178" s="125"/>
      <c r="M178" s="125"/>
      <c r="N178" s="125"/>
      <c r="O178" s="134"/>
      <c r="P178" s="134"/>
      <c r="Q178" s="134"/>
      <c r="R178" s="134"/>
      <c r="S178" s="116"/>
      <c r="T178" s="117" t="s">
        <v>69</v>
      </c>
    </row>
    <row r="179" spans="1:20" hidden="1" x14ac:dyDescent="0.35">
      <c r="A179" s="118">
        <v>109</v>
      </c>
      <c r="B179" s="128"/>
      <c r="C179" s="125"/>
      <c r="D179" s="125"/>
      <c r="E179" s="120"/>
      <c r="F179" s="131"/>
      <c r="G179" s="122">
        <f t="shared" si="12"/>
        <v>0</v>
      </c>
      <c r="H179" s="131">
        <v>0</v>
      </c>
      <c r="I179" s="122">
        <f t="shared" si="13"/>
        <v>0</v>
      </c>
      <c r="J179" s="123">
        <f t="shared" si="14"/>
        <v>0</v>
      </c>
      <c r="K179" s="127"/>
      <c r="L179" s="125"/>
      <c r="M179" s="125"/>
      <c r="N179" s="125"/>
      <c r="O179" s="134"/>
      <c r="P179" s="134"/>
      <c r="Q179" s="134"/>
      <c r="R179" s="134"/>
      <c r="S179" s="116"/>
      <c r="T179" s="117" t="s">
        <v>69</v>
      </c>
    </row>
    <row r="180" spans="1:20" hidden="1" x14ac:dyDescent="0.35">
      <c r="A180" s="125">
        <v>110</v>
      </c>
      <c r="B180" s="128"/>
      <c r="C180" s="125"/>
      <c r="D180" s="125"/>
      <c r="E180" s="120"/>
      <c r="F180" s="131"/>
      <c r="G180" s="122">
        <f t="shared" si="12"/>
        <v>0</v>
      </c>
      <c r="H180" s="131">
        <v>0</v>
      </c>
      <c r="I180" s="122">
        <f t="shared" si="13"/>
        <v>0</v>
      </c>
      <c r="J180" s="123">
        <f t="shared" si="14"/>
        <v>0</v>
      </c>
      <c r="K180" s="127"/>
      <c r="L180" s="125"/>
      <c r="M180" s="125"/>
      <c r="N180" s="125"/>
      <c r="O180" s="134"/>
      <c r="P180" s="134"/>
      <c r="Q180" s="134"/>
      <c r="R180" s="134"/>
      <c r="S180" s="116"/>
      <c r="T180" s="117" t="s">
        <v>69</v>
      </c>
    </row>
    <row r="181" spans="1:20" hidden="1" x14ac:dyDescent="0.35">
      <c r="A181" s="118">
        <v>111</v>
      </c>
      <c r="B181" s="128"/>
      <c r="C181" s="125"/>
      <c r="D181" s="125"/>
      <c r="E181" s="120"/>
      <c r="F181" s="131"/>
      <c r="G181" s="122">
        <f t="shared" si="12"/>
        <v>0</v>
      </c>
      <c r="H181" s="131">
        <v>0</v>
      </c>
      <c r="I181" s="122">
        <f t="shared" si="13"/>
        <v>0</v>
      </c>
      <c r="J181" s="123">
        <f t="shared" si="14"/>
        <v>0</v>
      </c>
      <c r="K181" s="127"/>
      <c r="L181" s="125"/>
      <c r="M181" s="125"/>
      <c r="N181" s="125"/>
      <c r="O181" s="138"/>
      <c r="P181" s="138"/>
      <c r="Q181" s="138"/>
      <c r="R181" s="138"/>
      <c r="S181" s="116"/>
      <c r="T181" s="117" t="s">
        <v>69</v>
      </c>
    </row>
    <row r="182" spans="1:20" hidden="1" x14ac:dyDescent="0.35">
      <c r="A182" s="125">
        <v>112</v>
      </c>
      <c r="B182" s="128"/>
      <c r="C182" s="125"/>
      <c r="D182" s="125"/>
      <c r="E182" s="120"/>
      <c r="F182" s="131"/>
      <c r="G182" s="122">
        <f t="shared" si="12"/>
        <v>0</v>
      </c>
      <c r="H182" s="131">
        <v>0</v>
      </c>
      <c r="I182" s="122">
        <f t="shared" si="13"/>
        <v>0</v>
      </c>
      <c r="J182" s="123">
        <f t="shared" si="14"/>
        <v>0</v>
      </c>
      <c r="K182" s="127"/>
      <c r="L182" s="125"/>
      <c r="M182" s="125"/>
      <c r="N182" s="125"/>
      <c r="O182" s="138"/>
      <c r="P182" s="138"/>
      <c r="Q182" s="138"/>
      <c r="R182" s="138"/>
      <c r="S182" s="116"/>
      <c r="T182" s="117" t="s">
        <v>69</v>
      </c>
    </row>
    <row r="183" spans="1:20" hidden="1" x14ac:dyDescent="0.35">
      <c r="A183" s="125">
        <v>113</v>
      </c>
      <c r="B183" s="128"/>
      <c r="C183" s="125"/>
      <c r="D183" s="125"/>
      <c r="E183" s="120"/>
      <c r="F183" s="131"/>
      <c r="G183" s="122">
        <f t="shared" si="12"/>
        <v>0</v>
      </c>
      <c r="H183" s="131">
        <v>0</v>
      </c>
      <c r="I183" s="122">
        <f t="shared" si="13"/>
        <v>0</v>
      </c>
      <c r="J183" s="123">
        <f t="shared" si="14"/>
        <v>0</v>
      </c>
      <c r="K183" s="127"/>
      <c r="L183" s="125"/>
      <c r="M183" s="125"/>
      <c r="N183" s="125"/>
      <c r="O183" s="134"/>
      <c r="P183" s="134"/>
      <c r="Q183" s="134"/>
      <c r="R183" s="134"/>
      <c r="S183" s="116"/>
      <c r="T183" s="117" t="s">
        <v>69</v>
      </c>
    </row>
    <row r="184" spans="1:20" hidden="1" x14ac:dyDescent="0.35">
      <c r="A184" s="118">
        <v>114</v>
      </c>
      <c r="B184" s="128"/>
      <c r="C184" s="125"/>
      <c r="D184" s="125"/>
      <c r="E184" s="120"/>
      <c r="F184" s="131"/>
      <c r="G184" s="122">
        <f t="shared" si="12"/>
        <v>0</v>
      </c>
      <c r="H184" s="131">
        <v>0</v>
      </c>
      <c r="I184" s="122">
        <f t="shared" si="13"/>
        <v>0</v>
      </c>
      <c r="J184" s="123">
        <f t="shared" si="14"/>
        <v>0</v>
      </c>
      <c r="K184" s="127"/>
      <c r="L184" s="125"/>
      <c r="M184" s="125"/>
      <c r="N184" s="125"/>
      <c r="O184" s="134"/>
      <c r="P184" s="134"/>
      <c r="Q184" s="134"/>
      <c r="R184" s="134"/>
      <c r="S184" s="116"/>
      <c r="T184" s="117" t="s">
        <v>69</v>
      </c>
    </row>
    <row r="185" spans="1:20" hidden="1" x14ac:dyDescent="0.35">
      <c r="A185" s="125">
        <v>115</v>
      </c>
      <c r="B185" s="128"/>
      <c r="C185" s="125"/>
      <c r="D185" s="125"/>
      <c r="E185" s="120"/>
      <c r="F185" s="131"/>
      <c r="G185" s="122">
        <f t="shared" si="12"/>
        <v>0</v>
      </c>
      <c r="H185" s="131">
        <v>0</v>
      </c>
      <c r="I185" s="122">
        <f t="shared" si="13"/>
        <v>0</v>
      </c>
      <c r="J185" s="123">
        <f t="shared" si="14"/>
        <v>0</v>
      </c>
      <c r="K185" s="127"/>
      <c r="L185" s="125"/>
      <c r="M185" s="125"/>
      <c r="N185" s="125"/>
      <c r="O185" s="134"/>
      <c r="P185" s="134"/>
      <c r="Q185" s="134"/>
      <c r="R185" s="134"/>
      <c r="S185" s="116"/>
      <c r="T185" s="117" t="s">
        <v>69</v>
      </c>
    </row>
    <row r="186" spans="1:20" hidden="1" x14ac:dyDescent="0.35">
      <c r="A186" s="118">
        <v>116</v>
      </c>
      <c r="B186" s="128"/>
      <c r="C186" s="125"/>
      <c r="D186" s="125"/>
      <c r="E186" s="120"/>
      <c r="F186" s="131"/>
      <c r="G186" s="122">
        <f t="shared" si="12"/>
        <v>0</v>
      </c>
      <c r="H186" s="131">
        <v>0</v>
      </c>
      <c r="I186" s="122">
        <f t="shared" si="13"/>
        <v>0</v>
      </c>
      <c r="J186" s="123">
        <f t="shared" si="14"/>
        <v>0</v>
      </c>
      <c r="K186" s="127"/>
      <c r="L186" s="125"/>
      <c r="M186" s="125"/>
      <c r="N186" s="125"/>
      <c r="O186" s="134"/>
      <c r="P186" s="134"/>
      <c r="Q186" s="134"/>
      <c r="R186" s="134"/>
      <c r="S186" s="116"/>
      <c r="T186" s="117" t="s">
        <v>69</v>
      </c>
    </row>
    <row r="187" spans="1:20" hidden="1" x14ac:dyDescent="0.35">
      <c r="A187" s="125">
        <v>117</v>
      </c>
      <c r="B187" s="128"/>
      <c r="C187" s="125"/>
      <c r="D187" s="125"/>
      <c r="E187" s="120"/>
      <c r="F187" s="131"/>
      <c r="G187" s="122">
        <f t="shared" si="12"/>
        <v>0</v>
      </c>
      <c r="H187" s="131">
        <v>0</v>
      </c>
      <c r="I187" s="122">
        <f t="shared" si="13"/>
        <v>0</v>
      </c>
      <c r="J187" s="123">
        <f t="shared" si="14"/>
        <v>0</v>
      </c>
      <c r="K187" s="127"/>
      <c r="L187" s="125"/>
      <c r="M187" s="125"/>
      <c r="N187" s="125"/>
      <c r="O187" s="134"/>
      <c r="P187" s="134"/>
      <c r="Q187" s="134"/>
      <c r="R187" s="134"/>
      <c r="S187" s="116"/>
      <c r="T187" s="117" t="s">
        <v>69</v>
      </c>
    </row>
    <row r="188" spans="1:20" hidden="1" x14ac:dyDescent="0.35">
      <c r="A188" s="118">
        <v>118</v>
      </c>
      <c r="B188" s="128"/>
      <c r="C188" s="125"/>
      <c r="D188" s="125"/>
      <c r="E188" s="120"/>
      <c r="F188" s="131"/>
      <c r="G188" s="122">
        <f t="shared" si="12"/>
        <v>0</v>
      </c>
      <c r="H188" s="131">
        <v>0</v>
      </c>
      <c r="I188" s="122">
        <f t="shared" si="13"/>
        <v>0</v>
      </c>
      <c r="J188" s="123">
        <f t="shared" si="14"/>
        <v>0</v>
      </c>
      <c r="K188" s="127"/>
      <c r="L188" s="125"/>
      <c r="M188" s="125"/>
      <c r="N188" s="125"/>
      <c r="O188" s="134"/>
      <c r="P188" s="134"/>
      <c r="Q188" s="134"/>
      <c r="R188" s="134"/>
      <c r="S188" s="116"/>
      <c r="T188" s="117" t="s">
        <v>69</v>
      </c>
    </row>
    <row r="189" spans="1:20" hidden="1" x14ac:dyDescent="0.35">
      <c r="A189" s="125">
        <v>119</v>
      </c>
      <c r="B189" s="128"/>
      <c r="C189" s="125"/>
      <c r="D189" s="125"/>
      <c r="E189" s="120"/>
      <c r="F189" s="131"/>
      <c r="G189" s="122">
        <f t="shared" si="12"/>
        <v>0</v>
      </c>
      <c r="H189" s="131">
        <v>0</v>
      </c>
      <c r="I189" s="122">
        <f t="shared" si="13"/>
        <v>0</v>
      </c>
      <c r="J189" s="123">
        <f t="shared" si="14"/>
        <v>0</v>
      </c>
      <c r="K189" s="127"/>
      <c r="L189" s="125"/>
      <c r="M189" s="125"/>
      <c r="N189" s="125"/>
      <c r="O189" s="134"/>
      <c r="P189" s="134"/>
      <c r="Q189" s="134"/>
      <c r="R189" s="134"/>
      <c r="S189" s="116"/>
      <c r="T189" s="117" t="s">
        <v>69</v>
      </c>
    </row>
    <row r="190" spans="1:20" hidden="1" x14ac:dyDescent="0.35">
      <c r="A190" s="118">
        <v>120</v>
      </c>
      <c r="B190" s="128"/>
      <c r="C190" s="125"/>
      <c r="D190" s="125"/>
      <c r="E190" s="120"/>
      <c r="F190" s="131"/>
      <c r="G190" s="122">
        <f t="shared" si="12"/>
        <v>0</v>
      </c>
      <c r="H190" s="131">
        <v>0</v>
      </c>
      <c r="I190" s="122">
        <f t="shared" si="13"/>
        <v>0</v>
      </c>
      <c r="J190" s="123">
        <f t="shared" si="14"/>
        <v>0</v>
      </c>
      <c r="K190" s="127"/>
      <c r="L190" s="125"/>
      <c r="M190" s="125"/>
      <c r="N190" s="125"/>
      <c r="O190" s="134"/>
      <c r="P190" s="134"/>
      <c r="Q190" s="134"/>
      <c r="R190" s="134"/>
      <c r="S190" s="116"/>
      <c r="T190" s="117" t="s">
        <v>69</v>
      </c>
    </row>
    <row r="191" spans="1:20" hidden="1" x14ac:dyDescent="0.35">
      <c r="A191" s="125">
        <v>121</v>
      </c>
      <c r="B191" s="128"/>
      <c r="C191" s="125"/>
      <c r="D191" s="125"/>
      <c r="E191" s="120"/>
      <c r="F191" s="131"/>
      <c r="G191" s="122">
        <f t="shared" si="12"/>
        <v>0</v>
      </c>
      <c r="H191" s="131">
        <v>0</v>
      </c>
      <c r="I191" s="122">
        <f t="shared" si="13"/>
        <v>0</v>
      </c>
      <c r="J191" s="123">
        <f t="shared" si="14"/>
        <v>0</v>
      </c>
      <c r="K191" s="127"/>
      <c r="L191" s="125"/>
      <c r="M191" s="125"/>
      <c r="N191" s="125"/>
      <c r="O191" s="134"/>
      <c r="P191" s="134"/>
      <c r="Q191" s="134"/>
      <c r="R191" s="134"/>
      <c r="S191" s="116"/>
      <c r="T191" s="117" t="s">
        <v>69</v>
      </c>
    </row>
    <row r="192" spans="1:20" hidden="1" x14ac:dyDescent="0.35">
      <c r="A192" s="118">
        <v>122</v>
      </c>
      <c r="B192" s="128"/>
      <c r="C192" s="125"/>
      <c r="D192" s="125"/>
      <c r="E192" s="120"/>
      <c r="F192" s="131"/>
      <c r="G192" s="122">
        <f t="shared" si="12"/>
        <v>0</v>
      </c>
      <c r="H192" s="131">
        <v>0</v>
      </c>
      <c r="I192" s="122">
        <f t="shared" si="13"/>
        <v>0</v>
      </c>
      <c r="J192" s="123">
        <f t="shared" si="14"/>
        <v>0</v>
      </c>
      <c r="K192" s="127"/>
      <c r="L192" s="125"/>
      <c r="M192" s="125"/>
      <c r="N192" s="125"/>
      <c r="O192" s="138"/>
      <c r="P192" s="138"/>
      <c r="Q192" s="138"/>
      <c r="R192" s="138"/>
      <c r="S192" s="116"/>
      <c r="T192" s="117" t="s">
        <v>69</v>
      </c>
    </row>
    <row r="193" spans="1:20" hidden="1" x14ac:dyDescent="0.35">
      <c r="A193" s="125">
        <v>123</v>
      </c>
      <c r="B193" s="128"/>
      <c r="C193" s="125"/>
      <c r="D193" s="125"/>
      <c r="E193" s="120"/>
      <c r="F193" s="131"/>
      <c r="G193" s="122">
        <f t="shared" si="12"/>
        <v>0</v>
      </c>
      <c r="H193" s="131">
        <v>0</v>
      </c>
      <c r="I193" s="122">
        <f t="shared" si="13"/>
        <v>0</v>
      </c>
      <c r="J193" s="123">
        <f t="shared" si="14"/>
        <v>0</v>
      </c>
      <c r="K193" s="127"/>
      <c r="L193" s="125"/>
      <c r="M193" s="125"/>
      <c r="N193" s="125"/>
      <c r="O193" s="138"/>
      <c r="P193" s="138"/>
      <c r="Q193" s="138"/>
      <c r="R193" s="138"/>
      <c r="S193" s="116"/>
      <c r="T193" s="117" t="s">
        <v>69</v>
      </c>
    </row>
    <row r="194" spans="1:20" hidden="1" x14ac:dyDescent="0.35">
      <c r="A194" s="125">
        <v>124</v>
      </c>
      <c r="B194" s="128"/>
      <c r="C194" s="125"/>
      <c r="D194" s="125"/>
      <c r="E194" s="120"/>
      <c r="F194" s="131"/>
      <c r="G194" s="122">
        <f t="shared" si="12"/>
        <v>0</v>
      </c>
      <c r="H194" s="131">
        <v>0</v>
      </c>
      <c r="I194" s="122">
        <f t="shared" si="13"/>
        <v>0</v>
      </c>
      <c r="J194" s="123">
        <f t="shared" si="14"/>
        <v>0</v>
      </c>
      <c r="K194" s="127"/>
      <c r="L194" s="125"/>
      <c r="M194" s="125"/>
      <c r="N194" s="125"/>
      <c r="O194" s="134"/>
      <c r="P194" s="134"/>
      <c r="Q194" s="134"/>
      <c r="R194" s="134"/>
      <c r="S194" s="116"/>
      <c r="T194" s="117" t="s">
        <v>69</v>
      </c>
    </row>
    <row r="195" spans="1:20" hidden="1" x14ac:dyDescent="0.35">
      <c r="A195" s="118">
        <v>125</v>
      </c>
      <c r="B195" s="128"/>
      <c r="C195" s="125"/>
      <c r="D195" s="125"/>
      <c r="E195" s="120"/>
      <c r="F195" s="131"/>
      <c r="G195" s="122">
        <f t="shared" si="12"/>
        <v>0</v>
      </c>
      <c r="H195" s="131">
        <v>0</v>
      </c>
      <c r="I195" s="122">
        <f t="shared" si="13"/>
        <v>0</v>
      </c>
      <c r="J195" s="123">
        <f t="shared" si="14"/>
        <v>0</v>
      </c>
      <c r="K195" s="127"/>
      <c r="L195" s="125"/>
      <c r="M195" s="125"/>
      <c r="N195" s="125"/>
      <c r="O195" s="134"/>
      <c r="P195" s="134"/>
      <c r="Q195" s="134"/>
      <c r="R195" s="134"/>
      <c r="S195" s="116"/>
      <c r="T195" s="117" t="s">
        <v>69</v>
      </c>
    </row>
    <row r="196" spans="1:20" hidden="1" x14ac:dyDescent="0.35">
      <c r="A196" s="125">
        <v>126</v>
      </c>
      <c r="B196" s="128"/>
      <c r="C196" s="125"/>
      <c r="D196" s="125"/>
      <c r="E196" s="120"/>
      <c r="F196" s="131"/>
      <c r="G196" s="122">
        <f t="shared" si="12"/>
        <v>0</v>
      </c>
      <c r="H196" s="131">
        <v>0</v>
      </c>
      <c r="I196" s="122">
        <f t="shared" si="13"/>
        <v>0</v>
      </c>
      <c r="J196" s="123">
        <f t="shared" si="14"/>
        <v>0</v>
      </c>
      <c r="K196" s="127"/>
      <c r="L196" s="125"/>
      <c r="M196" s="125"/>
      <c r="N196" s="125"/>
      <c r="O196" s="134"/>
      <c r="P196" s="134"/>
      <c r="Q196" s="134"/>
      <c r="R196" s="134"/>
      <c r="S196" s="116"/>
      <c r="T196" s="117" t="s">
        <v>69</v>
      </c>
    </row>
    <row r="197" spans="1:20" hidden="1" x14ac:dyDescent="0.35">
      <c r="A197" s="118">
        <v>127</v>
      </c>
      <c r="B197" s="128"/>
      <c r="C197" s="125"/>
      <c r="D197" s="125"/>
      <c r="E197" s="120"/>
      <c r="F197" s="131"/>
      <c r="G197" s="122">
        <f t="shared" si="12"/>
        <v>0</v>
      </c>
      <c r="H197" s="131">
        <v>0</v>
      </c>
      <c r="I197" s="122">
        <f t="shared" si="13"/>
        <v>0</v>
      </c>
      <c r="J197" s="123">
        <f t="shared" si="14"/>
        <v>0</v>
      </c>
      <c r="K197" s="127"/>
      <c r="L197" s="125"/>
      <c r="M197" s="125"/>
      <c r="N197" s="125"/>
      <c r="O197" s="134"/>
      <c r="P197" s="134"/>
      <c r="Q197" s="134"/>
      <c r="R197" s="134"/>
      <c r="S197" s="116"/>
      <c r="T197" s="117" t="s">
        <v>69</v>
      </c>
    </row>
    <row r="198" spans="1:20" hidden="1" x14ac:dyDescent="0.35">
      <c r="A198" s="125">
        <v>128</v>
      </c>
      <c r="B198" s="128"/>
      <c r="C198" s="125"/>
      <c r="D198" s="125"/>
      <c r="E198" s="120"/>
      <c r="F198" s="131"/>
      <c r="G198" s="122">
        <f t="shared" si="12"/>
        <v>0</v>
      </c>
      <c r="H198" s="131">
        <v>0</v>
      </c>
      <c r="I198" s="122">
        <f t="shared" si="13"/>
        <v>0</v>
      </c>
      <c r="J198" s="123">
        <f t="shared" si="14"/>
        <v>0</v>
      </c>
      <c r="K198" s="127"/>
      <c r="L198" s="125"/>
      <c r="M198" s="125"/>
      <c r="N198" s="125"/>
      <c r="O198" s="134"/>
      <c r="P198" s="134"/>
      <c r="Q198" s="134"/>
      <c r="R198" s="134"/>
      <c r="S198" s="116"/>
      <c r="T198" s="117" t="s">
        <v>69</v>
      </c>
    </row>
    <row r="199" spans="1:20" hidden="1" x14ac:dyDescent="0.35">
      <c r="A199" s="118">
        <v>129</v>
      </c>
      <c r="B199" s="128"/>
      <c r="C199" s="125"/>
      <c r="D199" s="125"/>
      <c r="E199" s="120"/>
      <c r="F199" s="131"/>
      <c r="G199" s="122">
        <f t="shared" si="12"/>
        <v>0</v>
      </c>
      <c r="H199" s="131">
        <v>0</v>
      </c>
      <c r="I199" s="122">
        <f t="shared" si="13"/>
        <v>0</v>
      </c>
      <c r="J199" s="123">
        <f t="shared" si="14"/>
        <v>0</v>
      </c>
      <c r="K199" s="127"/>
      <c r="L199" s="125"/>
      <c r="M199" s="125"/>
      <c r="N199" s="125"/>
      <c r="O199" s="134"/>
      <c r="P199" s="134"/>
      <c r="Q199" s="134"/>
      <c r="R199" s="134"/>
      <c r="S199" s="116"/>
      <c r="T199" s="117" t="s">
        <v>69</v>
      </c>
    </row>
    <row r="200" spans="1:20" hidden="1" x14ac:dyDescent="0.35">
      <c r="A200" s="125">
        <v>130</v>
      </c>
      <c r="B200" s="128"/>
      <c r="C200" s="125"/>
      <c r="D200" s="125"/>
      <c r="E200" s="120"/>
      <c r="F200" s="131"/>
      <c r="G200" s="122">
        <f t="shared" ref="G200:G229" si="15">F200*100000</f>
        <v>0</v>
      </c>
      <c r="H200" s="131">
        <v>0</v>
      </c>
      <c r="I200" s="122">
        <f t="shared" ref="I200:I229" si="16">ROUND(H200*0.1%,0)</f>
        <v>0</v>
      </c>
      <c r="J200" s="123">
        <f t="shared" ref="J200:J229" si="17">H200-I200</f>
        <v>0</v>
      </c>
      <c r="K200" s="127"/>
      <c r="L200" s="125"/>
      <c r="M200" s="125"/>
      <c r="N200" s="125"/>
      <c r="O200" s="134"/>
      <c r="P200" s="134"/>
      <c r="Q200" s="134"/>
      <c r="R200" s="134"/>
      <c r="S200" s="116"/>
      <c r="T200" s="117" t="s">
        <v>69</v>
      </c>
    </row>
    <row r="201" spans="1:20" hidden="1" x14ac:dyDescent="0.35">
      <c r="A201" s="118">
        <v>131</v>
      </c>
      <c r="B201" s="128"/>
      <c r="C201" s="125"/>
      <c r="D201" s="125"/>
      <c r="E201" s="120"/>
      <c r="F201" s="131"/>
      <c r="G201" s="122">
        <f t="shared" si="15"/>
        <v>0</v>
      </c>
      <c r="H201" s="131">
        <v>0</v>
      </c>
      <c r="I201" s="122">
        <f t="shared" si="16"/>
        <v>0</v>
      </c>
      <c r="J201" s="123">
        <f t="shared" si="17"/>
        <v>0</v>
      </c>
      <c r="K201" s="127"/>
      <c r="L201" s="125"/>
      <c r="M201" s="125"/>
      <c r="N201" s="125"/>
      <c r="O201" s="134"/>
      <c r="P201" s="134"/>
      <c r="Q201" s="134"/>
      <c r="R201" s="134"/>
      <c r="S201" s="116"/>
      <c r="T201" s="117" t="s">
        <v>69</v>
      </c>
    </row>
    <row r="202" spans="1:20" hidden="1" x14ac:dyDescent="0.35">
      <c r="A202" s="125">
        <v>132</v>
      </c>
      <c r="B202" s="128"/>
      <c r="C202" s="125"/>
      <c r="D202" s="125"/>
      <c r="E202" s="120"/>
      <c r="F202" s="131"/>
      <c r="G202" s="122">
        <f t="shared" si="15"/>
        <v>0</v>
      </c>
      <c r="H202" s="131">
        <v>0</v>
      </c>
      <c r="I202" s="122">
        <f t="shared" si="16"/>
        <v>0</v>
      </c>
      <c r="J202" s="123">
        <f t="shared" si="17"/>
        <v>0</v>
      </c>
      <c r="K202" s="127"/>
      <c r="L202" s="125"/>
      <c r="M202" s="125"/>
      <c r="N202" s="125"/>
      <c r="O202" s="134"/>
      <c r="P202" s="134"/>
      <c r="Q202" s="134"/>
      <c r="R202" s="134"/>
      <c r="S202" s="116"/>
      <c r="T202" s="117" t="s">
        <v>69</v>
      </c>
    </row>
    <row r="203" spans="1:20" hidden="1" x14ac:dyDescent="0.35">
      <c r="A203" s="118">
        <v>133</v>
      </c>
      <c r="B203" s="128"/>
      <c r="C203" s="125"/>
      <c r="D203" s="125"/>
      <c r="E203" s="120"/>
      <c r="F203" s="131"/>
      <c r="G203" s="122">
        <f t="shared" si="15"/>
        <v>0</v>
      </c>
      <c r="H203" s="131">
        <v>0</v>
      </c>
      <c r="I203" s="122">
        <f t="shared" si="16"/>
        <v>0</v>
      </c>
      <c r="J203" s="123">
        <f t="shared" si="17"/>
        <v>0</v>
      </c>
      <c r="K203" s="127"/>
      <c r="L203" s="125"/>
      <c r="M203" s="125"/>
      <c r="N203" s="125"/>
      <c r="O203" s="138"/>
      <c r="P203" s="138"/>
      <c r="Q203" s="138"/>
      <c r="R203" s="138"/>
      <c r="S203" s="116"/>
      <c r="T203" s="117" t="s">
        <v>69</v>
      </c>
    </row>
    <row r="204" spans="1:20" hidden="1" x14ac:dyDescent="0.35">
      <c r="A204" s="125">
        <v>134</v>
      </c>
      <c r="B204" s="128"/>
      <c r="C204" s="125"/>
      <c r="D204" s="125"/>
      <c r="E204" s="120"/>
      <c r="F204" s="131"/>
      <c r="G204" s="122">
        <f t="shared" si="15"/>
        <v>0</v>
      </c>
      <c r="H204" s="131">
        <v>0</v>
      </c>
      <c r="I204" s="122">
        <f t="shared" si="16"/>
        <v>0</v>
      </c>
      <c r="J204" s="123">
        <f t="shared" si="17"/>
        <v>0</v>
      </c>
      <c r="K204" s="127"/>
      <c r="L204" s="125"/>
      <c r="M204" s="125"/>
      <c r="N204" s="125"/>
      <c r="O204" s="138"/>
      <c r="P204" s="138"/>
      <c r="Q204" s="138"/>
      <c r="R204" s="138"/>
      <c r="S204" s="116"/>
      <c r="T204" s="117" t="s">
        <v>69</v>
      </c>
    </row>
    <row r="205" spans="1:20" hidden="1" x14ac:dyDescent="0.35">
      <c r="A205" s="125">
        <v>135</v>
      </c>
      <c r="B205" s="128"/>
      <c r="C205" s="125"/>
      <c r="D205" s="125"/>
      <c r="E205" s="120"/>
      <c r="F205" s="131"/>
      <c r="G205" s="122">
        <f t="shared" si="15"/>
        <v>0</v>
      </c>
      <c r="H205" s="131">
        <v>0</v>
      </c>
      <c r="I205" s="122">
        <f t="shared" si="16"/>
        <v>0</v>
      </c>
      <c r="J205" s="123">
        <f t="shared" si="17"/>
        <v>0</v>
      </c>
      <c r="K205" s="127"/>
      <c r="L205" s="125"/>
      <c r="M205" s="125"/>
      <c r="N205" s="125"/>
      <c r="O205" s="134"/>
      <c r="P205" s="134"/>
      <c r="Q205" s="134"/>
      <c r="R205" s="134"/>
      <c r="S205" s="116"/>
      <c r="T205" s="117" t="s">
        <v>69</v>
      </c>
    </row>
    <row r="206" spans="1:20" hidden="1" x14ac:dyDescent="0.35">
      <c r="A206" s="118">
        <v>136</v>
      </c>
      <c r="B206" s="128"/>
      <c r="C206" s="125"/>
      <c r="D206" s="125"/>
      <c r="E206" s="120"/>
      <c r="F206" s="131"/>
      <c r="G206" s="122">
        <f t="shared" si="15"/>
        <v>0</v>
      </c>
      <c r="H206" s="131">
        <v>0</v>
      </c>
      <c r="I206" s="122">
        <f t="shared" si="16"/>
        <v>0</v>
      </c>
      <c r="J206" s="123">
        <f t="shared" si="17"/>
        <v>0</v>
      </c>
      <c r="K206" s="127"/>
      <c r="L206" s="125"/>
      <c r="M206" s="125"/>
      <c r="N206" s="125"/>
      <c r="O206" s="134"/>
      <c r="P206" s="134"/>
      <c r="Q206" s="134"/>
      <c r="R206" s="134"/>
      <c r="S206" s="116"/>
      <c r="T206" s="117" t="s">
        <v>69</v>
      </c>
    </row>
    <row r="207" spans="1:20" hidden="1" x14ac:dyDescent="0.35">
      <c r="A207" s="125">
        <v>137</v>
      </c>
      <c r="B207" s="128"/>
      <c r="C207" s="125"/>
      <c r="D207" s="125"/>
      <c r="E207" s="120"/>
      <c r="F207" s="131"/>
      <c r="G207" s="122">
        <f t="shared" si="15"/>
        <v>0</v>
      </c>
      <c r="H207" s="131">
        <v>0</v>
      </c>
      <c r="I207" s="122">
        <f t="shared" si="16"/>
        <v>0</v>
      </c>
      <c r="J207" s="123">
        <f t="shared" si="17"/>
        <v>0</v>
      </c>
      <c r="K207" s="127"/>
      <c r="L207" s="125"/>
      <c r="M207" s="125"/>
      <c r="N207" s="125"/>
      <c r="O207" s="134"/>
      <c r="P207" s="134"/>
      <c r="Q207" s="134"/>
      <c r="R207" s="134"/>
      <c r="S207" s="116"/>
      <c r="T207" s="117" t="s">
        <v>69</v>
      </c>
    </row>
    <row r="208" spans="1:20" hidden="1" x14ac:dyDescent="0.35">
      <c r="A208" s="118">
        <v>138</v>
      </c>
      <c r="B208" s="128"/>
      <c r="C208" s="125"/>
      <c r="D208" s="125"/>
      <c r="E208" s="120"/>
      <c r="F208" s="131"/>
      <c r="G208" s="122">
        <f t="shared" si="15"/>
        <v>0</v>
      </c>
      <c r="H208" s="131">
        <v>0</v>
      </c>
      <c r="I208" s="122">
        <f t="shared" si="16"/>
        <v>0</v>
      </c>
      <c r="J208" s="123">
        <f t="shared" si="17"/>
        <v>0</v>
      </c>
      <c r="K208" s="127"/>
      <c r="L208" s="125"/>
      <c r="M208" s="125"/>
      <c r="N208" s="125"/>
      <c r="O208" s="134"/>
      <c r="P208" s="134"/>
      <c r="Q208" s="134"/>
      <c r="R208" s="134"/>
      <c r="S208" s="116"/>
      <c r="T208" s="117" t="s">
        <v>69</v>
      </c>
    </row>
    <row r="209" spans="1:20" hidden="1" x14ac:dyDescent="0.35">
      <c r="A209" s="125">
        <v>139</v>
      </c>
      <c r="B209" s="128"/>
      <c r="C209" s="125"/>
      <c r="D209" s="125"/>
      <c r="E209" s="120"/>
      <c r="F209" s="131"/>
      <c r="G209" s="122">
        <f t="shared" si="15"/>
        <v>0</v>
      </c>
      <c r="H209" s="131">
        <v>0</v>
      </c>
      <c r="I209" s="122">
        <f t="shared" si="16"/>
        <v>0</v>
      </c>
      <c r="J209" s="123">
        <f t="shared" si="17"/>
        <v>0</v>
      </c>
      <c r="K209" s="127"/>
      <c r="L209" s="125"/>
      <c r="M209" s="125"/>
      <c r="N209" s="125"/>
      <c r="O209" s="134"/>
      <c r="P209" s="134"/>
      <c r="Q209" s="134"/>
      <c r="R209" s="134"/>
      <c r="S209" s="116"/>
      <c r="T209" s="117" t="s">
        <v>69</v>
      </c>
    </row>
    <row r="210" spans="1:20" hidden="1" x14ac:dyDescent="0.35">
      <c r="A210" s="118">
        <v>140</v>
      </c>
      <c r="B210" s="128"/>
      <c r="C210" s="125"/>
      <c r="D210" s="125"/>
      <c r="E210" s="120"/>
      <c r="F210" s="131"/>
      <c r="G210" s="122">
        <f t="shared" si="15"/>
        <v>0</v>
      </c>
      <c r="H210" s="131">
        <v>0</v>
      </c>
      <c r="I210" s="122">
        <f t="shared" si="16"/>
        <v>0</v>
      </c>
      <c r="J210" s="123">
        <f t="shared" si="17"/>
        <v>0</v>
      </c>
      <c r="K210" s="127"/>
      <c r="L210" s="125"/>
      <c r="M210" s="125"/>
      <c r="N210" s="125"/>
      <c r="O210" s="134"/>
      <c r="P210" s="134"/>
      <c r="Q210" s="134"/>
      <c r="R210" s="134"/>
      <c r="S210" s="116"/>
      <c r="T210" s="117" t="s">
        <v>69</v>
      </c>
    </row>
    <row r="211" spans="1:20" hidden="1" x14ac:dyDescent="0.35">
      <c r="A211" s="125">
        <v>141</v>
      </c>
      <c r="B211" s="128"/>
      <c r="C211" s="125"/>
      <c r="D211" s="125"/>
      <c r="E211" s="120"/>
      <c r="F211" s="131"/>
      <c r="G211" s="122">
        <f t="shared" si="15"/>
        <v>0</v>
      </c>
      <c r="H211" s="131">
        <v>0</v>
      </c>
      <c r="I211" s="122">
        <f t="shared" si="16"/>
        <v>0</v>
      </c>
      <c r="J211" s="123">
        <f t="shared" si="17"/>
        <v>0</v>
      </c>
      <c r="K211" s="127"/>
      <c r="L211" s="125"/>
      <c r="M211" s="125"/>
      <c r="N211" s="125"/>
      <c r="O211" s="134"/>
      <c r="P211" s="134"/>
      <c r="Q211" s="134"/>
      <c r="R211" s="134"/>
      <c r="S211" s="116"/>
      <c r="T211" s="117" t="s">
        <v>69</v>
      </c>
    </row>
    <row r="212" spans="1:20" hidden="1" x14ac:dyDescent="0.35">
      <c r="A212" s="118">
        <v>142</v>
      </c>
      <c r="B212" s="128"/>
      <c r="C212" s="125"/>
      <c r="D212" s="125"/>
      <c r="E212" s="120"/>
      <c r="F212" s="131"/>
      <c r="G212" s="122">
        <f t="shared" si="15"/>
        <v>0</v>
      </c>
      <c r="H212" s="131">
        <v>0</v>
      </c>
      <c r="I212" s="122">
        <f t="shared" si="16"/>
        <v>0</v>
      </c>
      <c r="J212" s="123">
        <f t="shared" si="17"/>
        <v>0</v>
      </c>
      <c r="K212" s="127"/>
      <c r="L212" s="125"/>
      <c r="M212" s="125"/>
      <c r="N212" s="125"/>
      <c r="O212" s="134"/>
      <c r="P212" s="134"/>
      <c r="Q212" s="134"/>
      <c r="R212" s="134"/>
      <c r="S212" s="116"/>
      <c r="T212" s="117" t="s">
        <v>69</v>
      </c>
    </row>
    <row r="213" spans="1:20" hidden="1" x14ac:dyDescent="0.35">
      <c r="A213" s="125">
        <v>143</v>
      </c>
      <c r="B213" s="128"/>
      <c r="C213" s="125"/>
      <c r="D213" s="125"/>
      <c r="E213" s="120"/>
      <c r="F213" s="131"/>
      <c r="G213" s="122">
        <f t="shared" si="15"/>
        <v>0</v>
      </c>
      <c r="H213" s="131">
        <v>0</v>
      </c>
      <c r="I213" s="122">
        <f t="shared" si="16"/>
        <v>0</v>
      </c>
      <c r="J213" s="123">
        <f t="shared" si="17"/>
        <v>0</v>
      </c>
      <c r="K213" s="127"/>
      <c r="L213" s="125"/>
      <c r="M213" s="125"/>
      <c r="N213" s="125"/>
      <c r="O213" s="134"/>
      <c r="P213" s="134"/>
      <c r="Q213" s="134"/>
      <c r="R213" s="134"/>
      <c r="S213" s="116"/>
      <c r="T213" s="117" t="s">
        <v>69</v>
      </c>
    </row>
    <row r="214" spans="1:20" hidden="1" x14ac:dyDescent="0.35">
      <c r="A214" s="118">
        <v>144</v>
      </c>
      <c r="B214" s="128"/>
      <c r="C214" s="125"/>
      <c r="D214" s="125"/>
      <c r="E214" s="120"/>
      <c r="F214" s="131"/>
      <c r="G214" s="122">
        <f t="shared" si="15"/>
        <v>0</v>
      </c>
      <c r="H214" s="131">
        <v>0</v>
      </c>
      <c r="I214" s="122">
        <f t="shared" si="16"/>
        <v>0</v>
      </c>
      <c r="J214" s="123">
        <f t="shared" si="17"/>
        <v>0</v>
      </c>
      <c r="K214" s="127"/>
      <c r="L214" s="125"/>
      <c r="M214" s="125"/>
      <c r="N214" s="125"/>
      <c r="O214" s="138"/>
      <c r="P214" s="138"/>
      <c r="Q214" s="138"/>
      <c r="R214" s="138"/>
      <c r="S214" s="116"/>
      <c r="T214" s="117" t="s">
        <v>69</v>
      </c>
    </row>
    <row r="215" spans="1:20" hidden="1" x14ac:dyDescent="0.35">
      <c r="A215" s="125">
        <v>145</v>
      </c>
      <c r="B215" s="128"/>
      <c r="C215" s="125"/>
      <c r="D215" s="125"/>
      <c r="E215" s="120"/>
      <c r="F215" s="131"/>
      <c r="G215" s="122">
        <f t="shared" si="15"/>
        <v>0</v>
      </c>
      <c r="H215" s="131">
        <v>0</v>
      </c>
      <c r="I215" s="122">
        <f t="shared" si="16"/>
        <v>0</v>
      </c>
      <c r="J215" s="123">
        <f t="shared" si="17"/>
        <v>0</v>
      </c>
      <c r="K215" s="127"/>
      <c r="L215" s="125"/>
      <c r="M215" s="125"/>
      <c r="N215" s="125"/>
      <c r="O215" s="138"/>
      <c r="P215" s="138"/>
      <c r="Q215" s="138"/>
      <c r="R215" s="138"/>
      <c r="S215" s="116"/>
      <c r="T215" s="117" t="s">
        <v>69</v>
      </c>
    </row>
    <row r="216" spans="1:20" hidden="1" x14ac:dyDescent="0.35">
      <c r="A216" s="125">
        <v>146</v>
      </c>
      <c r="B216" s="128"/>
      <c r="C216" s="125"/>
      <c r="D216" s="125"/>
      <c r="E216" s="120"/>
      <c r="F216" s="131"/>
      <c r="G216" s="122">
        <f t="shared" si="15"/>
        <v>0</v>
      </c>
      <c r="H216" s="131">
        <v>0</v>
      </c>
      <c r="I216" s="122">
        <f t="shared" si="16"/>
        <v>0</v>
      </c>
      <c r="J216" s="123">
        <f t="shared" si="17"/>
        <v>0</v>
      </c>
      <c r="K216" s="127"/>
      <c r="L216" s="125"/>
      <c r="M216" s="125"/>
      <c r="N216" s="125"/>
      <c r="O216" s="134"/>
      <c r="P216" s="134"/>
      <c r="Q216" s="134"/>
      <c r="R216" s="134"/>
      <c r="S216" s="116"/>
      <c r="T216" s="117" t="s">
        <v>69</v>
      </c>
    </row>
    <row r="217" spans="1:20" hidden="1" x14ac:dyDescent="0.35">
      <c r="A217" s="118">
        <v>147</v>
      </c>
      <c r="B217" s="128"/>
      <c r="C217" s="125"/>
      <c r="D217" s="125"/>
      <c r="E217" s="120"/>
      <c r="F217" s="131"/>
      <c r="G217" s="122">
        <f t="shared" si="15"/>
        <v>0</v>
      </c>
      <c r="H217" s="131">
        <v>0</v>
      </c>
      <c r="I217" s="122">
        <f t="shared" si="16"/>
        <v>0</v>
      </c>
      <c r="J217" s="123">
        <f t="shared" si="17"/>
        <v>0</v>
      </c>
      <c r="K217" s="127"/>
      <c r="L217" s="125"/>
      <c r="M217" s="125"/>
      <c r="N217" s="125"/>
      <c r="O217" s="134"/>
      <c r="P217" s="134"/>
      <c r="Q217" s="134"/>
      <c r="R217" s="134"/>
      <c r="S217" s="116"/>
      <c r="T217" s="117" t="s">
        <v>69</v>
      </c>
    </row>
    <row r="218" spans="1:20" hidden="1" x14ac:dyDescent="0.35">
      <c r="A218" s="125">
        <v>148</v>
      </c>
      <c r="B218" s="128"/>
      <c r="C218" s="125"/>
      <c r="D218" s="125"/>
      <c r="E218" s="120"/>
      <c r="F218" s="131"/>
      <c r="G218" s="122">
        <f t="shared" si="15"/>
        <v>0</v>
      </c>
      <c r="H218" s="131">
        <v>0</v>
      </c>
      <c r="I218" s="122">
        <f t="shared" si="16"/>
        <v>0</v>
      </c>
      <c r="J218" s="123">
        <f t="shared" si="17"/>
        <v>0</v>
      </c>
      <c r="K218" s="127"/>
      <c r="L218" s="125"/>
      <c r="M218" s="125"/>
      <c r="N218" s="125"/>
      <c r="O218" s="134"/>
      <c r="P218" s="134"/>
      <c r="Q218" s="134"/>
      <c r="R218" s="134"/>
      <c r="S218" s="116"/>
      <c r="T218" s="117" t="s">
        <v>69</v>
      </c>
    </row>
    <row r="219" spans="1:20" hidden="1" x14ac:dyDescent="0.35">
      <c r="A219" s="118">
        <v>149</v>
      </c>
      <c r="B219" s="128"/>
      <c r="C219" s="125"/>
      <c r="D219" s="125"/>
      <c r="E219" s="120"/>
      <c r="F219" s="131"/>
      <c r="G219" s="122">
        <f t="shared" si="15"/>
        <v>0</v>
      </c>
      <c r="H219" s="131">
        <v>0</v>
      </c>
      <c r="I219" s="122">
        <f t="shared" si="16"/>
        <v>0</v>
      </c>
      <c r="J219" s="123">
        <f t="shared" si="17"/>
        <v>0</v>
      </c>
      <c r="K219" s="127"/>
      <c r="L219" s="125"/>
      <c r="M219" s="125"/>
      <c r="N219" s="125"/>
      <c r="O219" s="134"/>
      <c r="P219" s="134"/>
      <c r="Q219" s="134"/>
      <c r="R219" s="134"/>
      <c r="S219" s="116"/>
      <c r="T219" s="117" t="s">
        <v>69</v>
      </c>
    </row>
    <row r="220" spans="1:20" hidden="1" x14ac:dyDescent="0.35">
      <c r="A220" s="125">
        <v>150</v>
      </c>
      <c r="B220" s="128"/>
      <c r="C220" s="125"/>
      <c r="D220" s="125"/>
      <c r="E220" s="120"/>
      <c r="F220" s="131"/>
      <c r="G220" s="122">
        <f t="shared" si="15"/>
        <v>0</v>
      </c>
      <c r="H220" s="131">
        <v>0</v>
      </c>
      <c r="I220" s="122">
        <f t="shared" si="16"/>
        <v>0</v>
      </c>
      <c r="J220" s="123">
        <f t="shared" si="17"/>
        <v>0</v>
      </c>
      <c r="K220" s="127"/>
      <c r="L220" s="125"/>
      <c r="M220" s="125"/>
      <c r="N220" s="125"/>
      <c r="O220" s="134"/>
      <c r="P220" s="134"/>
      <c r="Q220" s="134"/>
      <c r="R220" s="134"/>
      <c r="S220" s="116"/>
      <c r="T220" s="117" t="s">
        <v>69</v>
      </c>
    </row>
    <row r="221" spans="1:20" hidden="1" x14ac:dyDescent="0.35">
      <c r="A221" s="118">
        <v>151</v>
      </c>
      <c r="B221" s="128"/>
      <c r="C221" s="125"/>
      <c r="D221" s="125"/>
      <c r="E221" s="120"/>
      <c r="F221" s="131"/>
      <c r="G221" s="122">
        <f t="shared" si="15"/>
        <v>0</v>
      </c>
      <c r="H221" s="131">
        <v>0</v>
      </c>
      <c r="I221" s="122">
        <f t="shared" si="16"/>
        <v>0</v>
      </c>
      <c r="J221" s="123">
        <f t="shared" si="17"/>
        <v>0</v>
      </c>
      <c r="K221" s="127"/>
      <c r="L221" s="125"/>
      <c r="M221" s="125"/>
      <c r="N221" s="125"/>
      <c r="O221" s="134"/>
      <c r="P221" s="134"/>
      <c r="Q221" s="134"/>
      <c r="R221" s="134"/>
      <c r="S221" s="116"/>
      <c r="T221" s="117" t="s">
        <v>69</v>
      </c>
    </row>
    <row r="222" spans="1:20" hidden="1" x14ac:dyDescent="0.35">
      <c r="A222" s="125">
        <v>152</v>
      </c>
      <c r="B222" s="128"/>
      <c r="C222" s="125"/>
      <c r="D222" s="125"/>
      <c r="E222" s="120"/>
      <c r="F222" s="131"/>
      <c r="G222" s="122">
        <f t="shared" si="15"/>
        <v>0</v>
      </c>
      <c r="H222" s="131">
        <v>0</v>
      </c>
      <c r="I222" s="122">
        <f t="shared" si="16"/>
        <v>0</v>
      </c>
      <c r="J222" s="123">
        <f t="shared" si="17"/>
        <v>0</v>
      </c>
      <c r="K222" s="127"/>
      <c r="L222" s="125"/>
      <c r="M222" s="125"/>
      <c r="N222" s="125"/>
      <c r="O222" s="134"/>
      <c r="P222" s="134"/>
      <c r="Q222" s="134"/>
      <c r="R222" s="134"/>
      <c r="S222" s="116"/>
      <c r="T222" s="117" t="s">
        <v>69</v>
      </c>
    </row>
    <row r="223" spans="1:20" hidden="1" x14ac:dyDescent="0.35">
      <c r="A223" s="118">
        <v>153</v>
      </c>
      <c r="B223" s="128"/>
      <c r="C223" s="125"/>
      <c r="D223" s="125"/>
      <c r="E223" s="120"/>
      <c r="F223" s="131"/>
      <c r="G223" s="122">
        <f t="shared" si="15"/>
        <v>0</v>
      </c>
      <c r="H223" s="131">
        <v>0</v>
      </c>
      <c r="I223" s="122">
        <f t="shared" si="16"/>
        <v>0</v>
      </c>
      <c r="J223" s="123">
        <f t="shared" si="17"/>
        <v>0</v>
      </c>
      <c r="K223" s="127"/>
      <c r="L223" s="125"/>
      <c r="M223" s="125"/>
      <c r="N223" s="125"/>
      <c r="O223" s="134"/>
      <c r="P223" s="134"/>
      <c r="Q223" s="134"/>
      <c r="R223" s="134"/>
      <c r="S223" s="116"/>
      <c r="T223" s="117" t="s">
        <v>69</v>
      </c>
    </row>
    <row r="224" spans="1:20" hidden="1" x14ac:dyDescent="0.35">
      <c r="A224" s="125">
        <v>154</v>
      </c>
      <c r="B224" s="128"/>
      <c r="C224" s="125"/>
      <c r="D224" s="125"/>
      <c r="E224" s="120"/>
      <c r="F224" s="131"/>
      <c r="G224" s="122">
        <f t="shared" si="15"/>
        <v>0</v>
      </c>
      <c r="H224" s="131">
        <v>0</v>
      </c>
      <c r="I224" s="122">
        <f t="shared" si="16"/>
        <v>0</v>
      </c>
      <c r="J224" s="123">
        <f t="shared" si="17"/>
        <v>0</v>
      </c>
      <c r="K224" s="127"/>
      <c r="L224" s="125"/>
      <c r="M224" s="125"/>
      <c r="N224" s="125"/>
      <c r="O224" s="134"/>
      <c r="P224" s="134"/>
      <c r="Q224" s="134"/>
      <c r="R224" s="134"/>
      <c r="S224" s="116"/>
      <c r="T224" s="117" t="s">
        <v>69</v>
      </c>
    </row>
    <row r="225" spans="1:20" hidden="1" x14ac:dyDescent="0.35">
      <c r="A225" s="118">
        <v>155</v>
      </c>
      <c r="B225" s="128"/>
      <c r="C225" s="125"/>
      <c r="D225" s="125"/>
      <c r="E225" s="120"/>
      <c r="F225" s="131"/>
      <c r="G225" s="122">
        <f t="shared" si="15"/>
        <v>0</v>
      </c>
      <c r="H225" s="131">
        <v>0</v>
      </c>
      <c r="I225" s="122">
        <f t="shared" si="16"/>
        <v>0</v>
      </c>
      <c r="J225" s="123">
        <f t="shared" si="17"/>
        <v>0</v>
      </c>
      <c r="K225" s="127"/>
      <c r="L225" s="125"/>
      <c r="M225" s="125"/>
      <c r="N225" s="125"/>
      <c r="O225" s="138"/>
      <c r="P225" s="138"/>
      <c r="Q225" s="138"/>
      <c r="R225" s="138"/>
      <c r="S225" s="116"/>
      <c r="T225" s="117" t="s">
        <v>69</v>
      </c>
    </row>
    <row r="226" spans="1:20" hidden="1" x14ac:dyDescent="0.35">
      <c r="A226" s="125">
        <v>156</v>
      </c>
      <c r="B226" s="128"/>
      <c r="C226" s="125"/>
      <c r="D226" s="125"/>
      <c r="E226" s="120"/>
      <c r="F226" s="131"/>
      <c r="G226" s="122">
        <f t="shared" si="15"/>
        <v>0</v>
      </c>
      <c r="H226" s="131">
        <v>0</v>
      </c>
      <c r="I226" s="122">
        <f t="shared" si="16"/>
        <v>0</v>
      </c>
      <c r="J226" s="123">
        <f t="shared" si="17"/>
        <v>0</v>
      </c>
      <c r="K226" s="127"/>
      <c r="L226" s="125"/>
      <c r="M226" s="125"/>
      <c r="N226" s="125"/>
      <c r="O226" s="138"/>
      <c r="P226" s="138"/>
      <c r="Q226" s="138"/>
      <c r="R226" s="138"/>
      <c r="S226" s="116"/>
      <c r="T226" s="117" t="s">
        <v>69</v>
      </c>
    </row>
    <row r="227" spans="1:20" hidden="1" x14ac:dyDescent="0.35">
      <c r="A227" s="125">
        <v>157</v>
      </c>
      <c r="B227" s="128"/>
      <c r="C227" s="125"/>
      <c r="D227" s="125"/>
      <c r="E227" s="120"/>
      <c r="F227" s="131"/>
      <c r="G227" s="122">
        <f t="shared" si="15"/>
        <v>0</v>
      </c>
      <c r="H227" s="131">
        <v>0</v>
      </c>
      <c r="I227" s="122">
        <f t="shared" si="16"/>
        <v>0</v>
      </c>
      <c r="J227" s="123">
        <f t="shared" si="17"/>
        <v>0</v>
      </c>
      <c r="K227" s="127"/>
      <c r="L227" s="125"/>
      <c r="M227" s="125"/>
      <c r="N227" s="125"/>
      <c r="O227" s="134"/>
      <c r="P227" s="134"/>
      <c r="Q227" s="134"/>
      <c r="R227" s="134"/>
      <c r="S227" s="116"/>
      <c r="T227" s="117" t="s">
        <v>69</v>
      </c>
    </row>
    <row r="228" spans="1:20" hidden="1" x14ac:dyDescent="0.35">
      <c r="A228" s="118">
        <v>158</v>
      </c>
      <c r="B228" s="128"/>
      <c r="C228" s="125"/>
      <c r="D228" s="125"/>
      <c r="E228" s="120"/>
      <c r="F228" s="131"/>
      <c r="G228" s="122">
        <f t="shared" si="15"/>
        <v>0</v>
      </c>
      <c r="H228" s="131">
        <v>0</v>
      </c>
      <c r="I228" s="122">
        <f t="shared" si="16"/>
        <v>0</v>
      </c>
      <c r="J228" s="123">
        <f t="shared" si="17"/>
        <v>0</v>
      </c>
      <c r="K228" s="127"/>
      <c r="L228" s="125"/>
      <c r="M228" s="125"/>
      <c r="N228" s="125"/>
      <c r="O228" s="134"/>
      <c r="P228" s="134"/>
      <c r="Q228" s="134"/>
      <c r="R228" s="134"/>
      <c r="S228" s="116"/>
      <c r="T228" s="117" t="s">
        <v>69</v>
      </c>
    </row>
    <row r="229" spans="1:20" hidden="1" x14ac:dyDescent="0.35">
      <c r="A229" s="125">
        <v>159</v>
      </c>
      <c r="B229" s="128"/>
      <c r="C229" s="125"/>
      <c r="D229" s="125"/>
      <c r="E229" s="120"/>
      <c r="F229" s="131"/>
      <c r="G229" s="122">
        <f t="shared" si="15"/>
        <v>0</v>
      </c>
      <c r="H229" s="131">
        <v>0</v>
      </c>
      <c r="I229" s="122">
        <f t="shared" si="16"/>
        <v>0</v>
      </c>
      <c r="J229" s="123">
        <f t="shared" si="17"/>
        <v>0</v>
      </c>
      <c r="K229" s="127"/>
      <c r="L229" s="125"/>
      <c r="M229" s="125"/>
      <c r="N229" s="125"/>
      <c r="O229" s="134"/>
      <c r="P229" s="134"/>
      <c r="Q229" s="134"/>
      <c r="R229" s="134"/>
      <c r="S229" s="116"/>
      <c r="T229" s="117" t="s">
        <v>69</v>
      </c>
    </row>
  </sheetData>
  <autoFilter ref="A1:T229" xr:uid="{167623FC-FC52-47C5-9834-7591B279ABE9}">
    <filterColumn colId="1">
      <filters>
        <dateGroupItem year="2021" month="5" day="17" dateTimeGrouping="day"/>
        <dateGroupItem year="2021" month="5" day="20" dateTimeGrouping="day"/>
      </filters>
    </filterColumn>
    <filterColumn colId="10" showButton="0"/>
    <filterColumn colId="12" showButton="0"/>
    <filterColumn colId="14" showButton="0"/>
    <filterColumn colId="16" showButton="0"/>
  </autoFilter>
  <mergeCells count="4">
    <mergeCell ref="K1:L1"/>
    <mergeCell ref="M1:N1"/>
    <mergeCell ref="O1:P1"/>
    <mergeCell ref="Q1:R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78C8-6E11-4CC0-BC91-60811BD56452}">
  <dimension ref="A1:R258"/>
  <sheetViews>
    <sheetView topLeftCell="F1" workbookViewId="0">
      <selection activeCell="L1" sqref="L1"/>
    </sheetView>
  </sheetViews>
  <sheetFormatPr defaultRowHeight="14.5" x14ac:dyDescent="0.35"/>
  <cols>
    <col min="1" max="1" width="4.7265625" bestFit="1" customWidth="1"/>
    <col min="2" max="3" width="10.1796875" bestFit="1" customWidth="1"/>
    <col min="4" max="4" width="8.81640625" bestFit="1" customWidth="1"/>
    <col min="5" max="5" width="13.453125" bestFit="1" customWidth="1"/>
    <col min="6" max="6" width="42.81640625" bestFit="1" customWidth="1"/>
    <col min="7" max="8" width="10.1796875" bestFit="1" customWidth="1"/>
    <col min="9" max="9" width="32.81640625" bestFit="1" customWidth="1"/>
    <col min="10" max="10" width="9" bestFit="1" customWidth="1"/>
    <col min="11" max="12" width="15" bestFit="1" customWidth="1"/>
    <col min="13" max="13" width="8.7265625" bestFit="1" customWidth="1"/>
    <col min="14" max="14" width="13.81640625" bestFit="1" customWidth="1"/>
    <col min="15" max="15" width="10" bestFit="1" customWidth="1"/>
    <col min="16" max="16" width="5.54296875" bestFit="1" customWidth="1"/>
    <col min="17" max="17" width="38.26953125" bestFit="1" customWidth="1"/>
  </cols>
  <sheetData>
    <row r="1" spans="1:18" ht="70" x14ac:dyDescent="0.35">
      <c r="A1" s="54" t="s">
        <v>46</v>
      </c>
      <c r="B1" s="55" t="s">
        <v>47</v>
      </c>
      <c r="C1" s="56" t="s">
        <v>48</v>
      </c>
      <c r="D1" s="57" t="s">
        <v>49</v>
      </c>
      <c r="E1" s="57" t="s">
        <v>50</v>
      </c>
      <c r="F1" s="58" t="s">
        <v>51</v>
      </c>
      <c r="G1" s="59" t="s">
        <v>52</v>
      </c>
      <c r="H1" s="60" t="s">
        <v>53</v>
      </c>
      <c r="I1" s="58" t="s">
        <v>54</v>
      </c>
      <c r="J1" s="61" t="s">
        <v>55</v>
      </c>
      <c r="K1" s="61" t="s">
        <v>56</v>
      </c>
      <c r="L1" s="62" t="s">
        <v>57</v>
      </c>
      <c r="M1" s="61" t="s">
        <v>58</v>
      </c>
      <c r="N1" s="63" t="s">
        <v>59</v>
      </c>
      <c r="O1" s="220" t="s">
        <v>60</v>
      </c>
      <c r="P1" s="219"/>
      <c r="Q1" s="61" t="s">
        <v>61</v>
      </c>
      <c r="R1" s="63" t="s">
        <v>62</v>
      </c>
    </row>
    <row r="2" spans="1:18" ht="28" x14ac:dyDescent="0.35">
      <c r="A2" s="54"/>
      <c r="B2" s="55"/>
      <c r="C2" s="64"/>
      <c r="D2" s="65"/>
      <c r="E2" s="65"/>
      <c r="F2" s="58"/>
      <c r="G2" s="66"/>
      <c r="H2" s="67"/>
      <c r="I2" s="58"/>
      <c r="J2" s="68"/>
      <c r="K2" s="68"/>
      <c r="L2" s="69"/>
      <c r="M2" s="68"/>
      <c r="N2" s="63"/>
      <c r="O2" s="63" t="s">
        <v>63</v>
      </c>
      <c r="P2" s="63" t="s">
        <v>307</v>
      </c>
      <c r="Q2" s="68"/>
      <c r="R2" s="63"/>
    </row>
    <row r="3" spans="1:18" x14ac:dyDescent="0.35">
      <c r="A3" s="70">
        <v>1</v>
      </c>
      <c r="B3" s="71">
        <v>44314</v>
      </c>
      <c r="C3" s="71">
        <v>44312</v>
      </c>
      <c r="D3" s="72">
        <f>J3</f>
        <v>20000</v>
      </c>
      <c r="E3" s="73" t="s">
        <v>64</v>
      </c>
      <c r="F3" s="74" t="s">
        <v>65</v>
      </c>
      <c r="G3" s="75">
        <v>44314</v>
      </c>
      <c r="H3" s="76">
        <v>44320</v>
      </c>
      <c r="I3" s="35" t="s">
        <v>66</v>
      </c>
      <c r="J3" s="77">
        <v>20000</v>
      </c>
      <c r="K3" s="78">
        <f t="shared" ref="K3:K4" si="0">J3*100000</f>
        <v>2000000000</v>
      </c>
      <c r="L3" s="78">
        <f t="shared" ref="L3:L4" si="1">K3</f>
        <v>2000000000</v>
      </c>
      <c r="M3" s="78">
        <v>0</v>
      </c>
      <c r="N3" s="79">
        <f t="shared" ref="N3:N4" si="2">L3-M3</f>
        <v>2000000000</v>
      </c>
      <c r="O3" s="48" t="s">
        <v>67</v>
      </c>
      <c r="P3" s="80"/>
      <c r="Q3" s="35" t="s">
        <v>68</v>
      </c>
      <c r="R3" s="35" t="s">
        <v>69</v>
      </c>
    </row>
    <row r="4" spans="1:18" x14ac:dyDescent="0.35">
      <c r="A4" s="221">
        <v>2</v>
      </c>
      <c r="B4" s="223">
        <v>44314</v>
      </c>
      <c r="C4" s="71">
        <v>44312</v>
      </c>
      <c r="D4" s="72">
        <v>38000</v>
      </c>
      <c r="E4" s="73" t="s">
        <v>64</v>
      </c>
      <c r="F4" s="224" t="s">
        <v>70</v>
      </c>
      <c r="G4" s="225">
        <v>44314</v>
      </c>
      <c r="H4" s="226">
        <v>44320</v>
      </c>
      <c r="I4" s="230" t="s">
        <v>432</v>
      </c>
      <c r="J4" s="232">
        <v>50000</v>
      </c>
      <c r="K4" s="233">
        <f t="shared" si="0"/>
        <v>5000000000</v>
      </c>
      <c r="L4" s="233">
        <f t="shared" si="1"/>
        <v>5000000000</v>
      </c>
      <c r="M4" s="233">
        <v>0</v>
      </c>
      <c r="N4" s="234">
        <f t="shared" si="2"/>
        <v>5000000000</v>
      </c>
      <c r="O4" s="227" t="s">
        <v>67</v>
      </c>
      <c r="P4" s="228"/>
      <c r="Q4" s="229" t="s">
        <v>71</v>
      </c>
      <c r="R4" s="230" t="s">
        <v>69</v>
      </c>
    </row>
    <row r="5" spans="1:18" x14ac:dyDescent="0.35">
      <c r="A5" s="222"/>
      <c r="B5" s="222"/>
      <c r="C5" s="71">
        <v>44313</v>
      </c>
      <c r="D5" s="72">
        <f>J4-D4</f>
        <v>12000</v>
      </c>
      <c r="E5" s="73" t="s">
        <v>64</v>
      </c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</row>
    <row r="6" spans="1:18" x14ac:dyDescent="0.35">
      <c r="A6" s="70">
        <v>3</v>
      </c>
      <c r="B6" s="71">
        <v>44314</v>
      </c>
      <c r="C6" s="71">
        <v>44313</v>
      </c>
      <c r="D6" s="72">
        <f t="shared" ref="D6:D24" si="3">J6</f>
        <v>6000</v>
      </c>
      <c r="E6" s="73" t="s">
        <v>64</v>
      </c>
      <c r="F6" s="74" t="s">
        <v>72</v>
      </c>
      <c r="G6" s="75">
        <v>44314</v>
      </c>
      <c r="H6" s="76">
        <v>44320</v>
      </c>
      <c r="I6" s="35" t="s">
        <v>73</v>
      </c>
      <c r="J6" s="77">
        <v>6000</v>
      </c>
      <c r="K6" s="78">
        <f t="shared" ref="K6:K25" si="4">J6*100000</f>
        <v>600000000</v>
      </c>
      <c r="L6" s="78">
        <f t="shared" ref="L6:L8" si="5">K6</f>
        <v>600000000</v>
      </c>
      <c r="M6" s="78">
        <v>0</v>
      </c>
      <c r="N6" s="79">
        <f t="shared" ref="N6:N25" si="6">L6-M6</f>
        <v>600000000</v>
      </c>
      <c r="O6" s="48" t="s">
        <v>67</v>
      </c>
      <c r="P6" s="80"/>
      <c r="Q6" s="35" t="s">
        <v>74</v>
      </c>
      <c r="R6" s="35" t="s">
        <v>69</v>
      </c>
    </row>
    <row r="7" spans="1:18" x14ac:dyDescent="0.35">
      <c r="A7" s="81">
        <v>4</v>
      </c>
      <c r="B7" s="82">
        <v>44320</v>
      </c>
      <c r="C7" s="71">
        <v>44320</v>
      </c>
      <c r="D7" s="72">
        <f t="shared" si="3"/>
        <v>10000</v>
      </c>
      <c r="E7" s="73" t="s">
        <v>64</v>
      </c>
      <c r="F7" s="83" t="s">
        <v>75</v>
      </c>
      <c r="G7" s="75">
        <v>44314</v>
      </c>
      <c r="H7" s="84">
        <v>44321</v>
      </c>
      <c r="I7" s="85" t="s">
        <v>76</v>
      </c>
      <c r="J7" s="86">
        <v>10000</v>
      </c>
      <c r="K7" s="87">
        <f t="shared" si="4"/>
        <v>1000000000</v>
      </c>
      <c r="L7" s="87">
        <f t="shared" si="5"/>
        <v>1000000000</v>
      </c>
      <c r="M7" s="78">
        <v>0</v>
      </c>
      <c r="N7" s="88">
        <f t="shared" si="6"/>
        <v>1000000000</v>
      </c>
      <c r="O7" s="89" t="s">
        <v>67</v>
      </c>
      <c r="P7" s="90"/>
      <c r="Q7" s="85" t="s">
        <v>77</v>
      </c>
      <c r="R7" s="35" t="s">
        <v>69</v>
      </c>
    </row>
    <row r="8" spans="1:18" x14ac:dyDescent="0.35">
      <c r="A8" s="70">
        <v>5</v>
      </c>
      <c r="B8" s="71">
        <v>44320</v>
      </c>
      <c r="C8" s="71">
        <v>44320</v>
      </c>
      <c r="D8" s="72">
        <f t="shared" si="3"/>
        <v>15000</v>
      </c>
      <c r="E8" s="73" t="s">
        <v>64</v>
      </c>
      <c r="F8" s="74" t="s">
        <v>78</v>
      </c>
      <c r="G8" s="75">
        <v>44320</v>
      </c>
      <c r="H8" s="76">
        <v>44321</v>
      </c>
      <c r="I8" s="35" t="s">
        <v>79</v>
      </c>
      <c r="J8" s="77">
        <v>15000</v>
      </c>
      <c r="K8" s="78">
        <f t="shared" si="4"/>
        <v>1500000000</v>
      </c>
      <c r="L8" s="78">
        <f t="shared" si="5"/>
        <v>1500000000</v>
      </c>
      <c r="M8" s="78">
        <v>0</v>
      </c>
      <c r="N8" s="79">
        <f t="shared" si="6"/>
        <v>1500000000</v>
      </c>
      <c r="O8" s="48" t="s">
        <v>67</v>
      </c>
      <c r="P8" s="80"/>
      <c r="Q8" s="35" t="s">
        <v>80</v>
      </c>
      <c r="R8" s="35" t="s">
        <v>69</v>
      </c>
    </row>
    <row r="9" spans="1:18" x14ac:dyDescent="0.35">
      <c r="A9" s="70">
        <v>6</v>
      </c>
      <c r="B9" s="82">
        <v>44320</v>
      </c>
      <c r="C9" s="71">
        <v>44320</v>
      </c>
      <c r="D9" s="72">
        <f t="shared" si="3"/>
        <v>71085</v>
      </c>
      <c r="E9" s="73" t="s">
        <v>64</v>
      </c>
      <c r="F9" s="83" t="s">
        <v>81</v>
      </c>
      <c r="G9" s="75">
        <v>44320</v>
      </c>
      <c r="H9" s="84">
        <v>44321</v>
      </c>
      <c r="I9" s="85" t="s">
        <v>82</v>
      </c>
      <c r="J9" s="86">
        <v>71085</v>
      </c>
      <c r="K9" s="87">
        <f t="shared" si="4"/>
        <v>7108500000</v>
      </c>
      <c r="L9" s="87">
        <v>7100000000</v>
      </c>
      <c r="M9" s="78">
        <v>0</v>
      </c>
      <c r="N9" s="88">
        <f t="shared" si="6"/>
        <v>7100000000</v>
      </c>
      <c r="O9" s="89" t="s">
        <v>83</v>
      </c>
      <c r="P9" s="80"/>
      <c r="Q9" s="85" t="s">
        <v>77</v>
      </c>
      <c r="R9" s="91" t="s">
        <v>69</v>
      </c>
    </row>
    <row r="10" spans="1:18" x14ac:dyDescent="0.35">
      <c r="A10" s="70">
        <v>7</v>
      </c>
      <c r="B10" s="71">
        <v>44320</v>
      </c>
      <c r="C10" s="71">
        <v>44320</v>
      </c>
      <c r="D10" s="72">
        <f t="shared" si="3"/>
        <v>5000</v>
      </c>
      <c r="E10" s="73" t="s">
        <v>64</v>
      </c>
      <c r="F10" s="74" t="s">
        <v>84</v>
      </c>
      <c r="G10" s="75">
        <v>44320</v>
      </c>
      <c r="H10" s="76">
        <v>44321</v>
      </c>
      <c r="I10" s="35" t="s">
        <v>85</v>
      </c>
      <c r="J10" s="77">
        <v>5000</v>
      </c>
      <c r="K10" s="78">
        <f t="shared" si="4"/>
        <v>500000000</v>
      </c>
      <c r="L10" s="78">
        <f>K10</f>
        <v>500000000</v>
      </c>
      <c r="M10" s="78">
        <v>0</v>
      </c>
      <c r="N10" s="79">
        <f t="shared" si="6"/>
        <v>500000000</v>
      </c>
      <c r="O10" s="48" t="s">
        <v>67</v>
      </c>
      <c r="P10" s="80"/>
      <c r="Q10" s="35" t="s">
        <v>77</v>
      </c>
      <c r="R10" s="35" t="s">
        <v>69</v>
      </c>
    </row>
    <row r="11" spans="1:18" x14ac:dyDescent="0.35">
      <c r="A11" s="70">
        <v>8</v>
      </c>
      <c r="B11" s="71">
        <v>44321</v>
      </c>
      <c r="C11" s="71">
        <v>44320</v>
      </c>
      <c r="D11" s="72">
        <f t="shared" si="3"/>
        <v>30030</v>
      </c>
      <c r="E11" s="73" t="s">
        <v>64</v>
      </c>
      <c r="F11" s="74" t="s">
        <v>86</v>
      </c>
      <c r="G11" s="75">
        <v>44321</v>
      </c>
      <c r="H11" s="76">
        <v>44322</v>
      </c>
      <c r="I11" s="35" t="s">
        <v>82</v>
      </c>
      <c r="J11" s="77">
        <v>30030</v>
      </c>
      <c r="K11" s="78">
        <f t="shared" si="4"/>
        <v>3003000000</v>
      </c>
      <c r="L11" s="78">
        <v>3000000000</v>
      </c>
      <c r="M11" s="78">
        <v>0</v>
      </c>
      <c r="N11" s="79">
        <f t="shared" si="6"/>
        <v>3000000000</v>
      </c>
      <c r="O11" s="48" t="s">
        <v>83</v>
      </c>
      <c r="P11" s="80"/>
      <c r="Q11" s="35" t="s">
        <v>77</v>
      </c>
      <c r="R11" s="35" t="s">
        <v>69</v>
      </c>
    </row>
    <row r="12" spans="1:18" x14ac:dyDescent="0.35">
      <c r="A12" s="70">
        <v>9</v>
      </c>
      <c r="B12" s="71">
        <v>44321</v>
      </c>
      <c r="C12" s="71">
        <v>44321</v>
      </c>
      <c r="D12" s="72">
        <f t="shared" si="3"/>
        <v>40000</v>
      </c>
      <c r="E12" s="73" t="s">
        <v>87</v>
      </c>
      <c r="F12" s="74" t="s">
        <v>88</v>
      </c>
      <c r="G12" s="75">
        <v>44321</v>
      </c>
      <c r="H12" s="76">
        <v>44322</v>
      </c>
      <c r="I12" s="35" t="s">
        <v>89</v>
      </c>
      <c r="J12" s="77">
        <v>40000</v>
      </c>
      <c r="K12" s="78">
        <f t="shared" si="4"/>
        <v>4000000000</v>
      </c>
      <c r="L12" s="78">
        <f t="shared" ref="L12:L25" si="7">K12</f>
        <v>4000000000</v>
      </c>
      <c r="M12" s="78">
        <v>0</v>
      </c>
      <c r="N12" s="79">
        <f t="shared" si="6"/>
        <v>4000000000</v>
      </c>
      <c r="O12" s="48" t="s">
        <v>67</v>
      </c>
      <c r="P12" s="92"/>
      <c r="Q12" s="35" t="s">
        <v>77</v>
      </c>
      <c r="R12" s="35" t="s">
        <v>69</v>
      </c>
    </row>
    <row r="13" spans="1:18" x14ac:dyDescent="0.35">
      <c r="A13" s="70">
        <v>10</v>
      </c>
      <c r="B13" s="71">
        <v>44321</v>
      </c>
      <c r="C13" s="71">
        <v>44321</v>
      </c>
      <c r="D13" s="72">
        <f t="shared" si="3"/>
        <v>5000</v>
      </c>
      <c r="E13" s="73" t="s">
        <v>87</v>
      </c>
      <c r="F13" s="74" t="s">
        <v>90</v>
      </c>
      <c r="G13" s="75">
        <v>44321</v>
      </c>
      <c r="H13" s="76">
        <v>44322</v>
      </c>
      <c r="I13" s="35" t="s">
        <v>91</v>
      </c>
      <c r="J13" s="77">
        <v>5000</v>
      </c>
      <c r="K13" s="78">
        <f t="shared" si="4"/>
        <v>500000000</v>
      </c>
      <c r="L13" s="78">
        <f t="shared" si="7"/>
        <v>500000000</v>
      </c>
      <c r="M13" s="78">
        <v>0</v>
      </c>
      <c r="N13" s="79">
        <f t="shared" si="6"/>
        <v>500000000</v>
      </c>
      <c r="O13" s="48" t="s">
        <v>67</v>
      </c>
      <c r="P13" s="80"/>
      <c r="Q13" s="35" t="s">
        <v>92</v>
      </c>
      <c r="R13" s="35" t="s">
        <v>69</v>
      </c>
    </row>
    <row r="14" spans="1:18" x14ac:dyDescent="0.35">
      <c r="A14" s="70">
        <v>11</v>
      </c>
      <c r="B14" s="71">
        <v>44321</v>
      </c>
      <c r="C14" s="71">
        <v>44321</v>
      </c>
      <c r="D14" s="72">
        <f t="shared" si="3"/>
        <v>10000</v>
      </c>
      <c r="E14" s="73" t="s">
        <v>87</v>
      </c>
      <c r="F14" s="74" t="s">
        <v>93</v>
      </c>
      <c r="G14" s="75">
        <v>44321</v>
      </c>
      <c r="H14" s="76">
        <v>44322</v>
      </c>
      <c r="I14" s="35" t="s">
        <v>91</v>
      </c>
      <c r="J14" s="77">
        <v>10000</v>
      </c>
      <c r="K14" s="78">
        <f t="shared" si="4"/>
        <v>1000000000</v>
      </c>
      <c r="L14" s="78">
        <f t="shared" si="7"/>
        <v>1000000000</v>
      </c>
      <c r="M14" s="78">
        <v>0</v>
      </c>
      <c r="N14" s="79">
        <f t="shared" si="6"/>
        <v>1000000000</v>
      </c>
      <c r="O14" s="48" t="s">
        <v>67</v>
      </c>
      <c r="P14" s="80"/>
      <c r="Q14" s="35" t="s">
        <v>92</v>
      </c>
      <c r="R14" s="35" t="s">
        <v>69</v>
      </c>
    </row>
    <row r="15" spans="1:18" x14ac:dyDescent="0.35">
      <c r="A15" s="70">
        <v>12</v>
      </c>
      <c r="B15" s="71">
        <v>44321</v>
      </c>
      <c r="C15" s="71">
        <v>44313</v>
      </c>
      <c r="D15" s="72">
        <f t="shared" si="3"/>
        <v>2000</v>
      </c>
      <c r="E15" s="73" t="s">
        <v>64</v>
      </c>
      <c r="F15" s="74" t="s">
        <v>94</v>
      </c>
      <c r="G15" s="75">
        <v>44321</v>
      </c>
      <c r="H15" s="76">
        <v>44322</v>
      </c>
      <c r="I15" s="35" t="s">
        <v>95</v>
      </c>
      <c r="J15" s="77">
        <v>2000</v>
      </c>
      <c r="K15" s="78">
        <f t="shared" si="4"/>
        <v>200000000</v>
      </c>
      <c r="L15" s="78">
        <f t="shared" si="7"/>
        <v>200000000</v>
      </c>
      <c r="M15" s="78">
        <v>0</v>
      </c>
      <c r="N15" s="79">
        <f t="shared" si="6"/>
        <v>200000000</v>
      </c>
      <c r="O15" s="48" t="s">
        <v>67</v>
      </c>
      <c r="P15" s="80"/>
      <c r="Q15" s="35" t="s">
        <v>77</v>
      </c>
      <c r="R15" s="35" t="s">
        <v>69</v>
      </c>
    </row>
    <row r="16" spans="1:18" x14ac:dyDescent="0.35">
      <c r="A16" s="70">
        <v>13</v>
      </c>
      <c r="B16" s="71">
        <v>44321</v>
      </c>
      <c r="C16" s="71">
        <v>44320</v>
      </c>
      <c r="D16" s="72">
        <f t="shared" si="3"/>
        <v>8000</v>
      </c>
      <c r="E16" s="73" t="s">
        <v>64</v>
      </c>
      <c r="F16" s="74" t="s">
        <v>96</v>
      </c>
      <c r="G16" s="75">
        <v>44321</v>
      </c>
      <c r="H16" s="76">
        <v>44322</v>
      </c>
      <c r="I16" s="35" t="s">
        <v>433</v>
      </c>
      <c r="J16" s="77">
        <v>8000</v>
      </c>
      <c r="K16" s="78">
        <f t="shared" si="4"/>
        <v>800000000</v>
      </c>
      <c r="L16" s="78">
        <f t="shared" si="7"/>
        <v>800000000</v>
      </c>
      <c r="M16" s="78">
        <v>0</v>
      </c>
      <c r="N16" s="79">
        <f t="shared" si="6"/>
        <v>800000000</v>
      </c>
      <c r="O16" s="48" t="s">
        <v>67</v>
      </c>
      <c r="P16" s="93"/>
      <c r="Q16" s="35" t="s">
        <v>77</v>
      </c>
      <c r="R16" s="35" t="s">
        <v>69</v>
      </c>
    </row>
    <row r="17" spans="1:18" x14ac:dyDescent="0.35">
      <c r="A17" s="70">
        <v>14</v>
      </c>
      <c r="B17" s="71">
        <v>44321</v>
      </c>
      <c r="C17" s="71">
        <v>44321</v>
      </c>
      <c r="D17" s="72">
        <f t="shared" si="3"/>
        <v>33000</v>
      </c>
      <c r="E17" s="73" t="s">
        <v>87</v>
      </c>
      <c r="F17" s="94" t="s">
        <v>97</v>
      </c>
      <c r="G17" s="75">
        <v>44321</v>
      </c>
      <c r="H17" s="76">
        <v>44326</v>
      </c>
      <c r="I17" s="95" t="s">
        <v>98</v>
      </c>
      <c r="J17" s="77">
        <v>33000</v>
      </c>
      <c r="K17" s="78">
        <f t="shared" si="4"/>
        <v>3300000000</v>
      </c>
      <c r="L17" s="78">
        <f t="shared" si="7"/>
        <v>3300000000</v>
      </c>
      <c r="M17" s="78">
        <v>0</v>
      </c>
      <c r="N17" s="79">
        <f t="shared" si="6"/>
        <v>3300000000</v>
      </c>
      <c r="O17" s="48" t="s">
        <v>67</v>
      </c>
      <c r="P17" s="96"/>
      <c r="Q17" s="35" t="s">
        <v>77</v>
      </c>
      <c r="R17" s="35" t="s">
        <v>69</v>
      </c>
    </row>
    <row r="18" spans="1:18" x14ac:dyDescent="0.35">
      <c r="A18" s="70">
        <v>15</v>
      </c>
      <c r="B18" s="71">
        <v>44321</v>
      </c>
      <c r="C18" s="71">
        <v>44320</v>
      </c>
      <c r="D18" s="72">
        <f t="shared" si="3"/>
        <v>20000</v>
      </c>
      <c r="E18" s="73" t="s">
        <v>99</v>
      </c>
      <c r="F18" s="74" t="s">
        <v>100</v>
      </c>
      <c r="G18" s="75">
        <v>44321</v>
      </c>
      <c r="H18" s="76">
        <v>44326</v>
      </c>
      <c r="I18" s="35" t="s">
        <v>66</v>
      </c>
      <c r="J18" s="77">
        <v>20000</v>
      </c>
      <c r="K18" s="78">
        <f t="shared" si="4"/>
        <v>2000000000</v>
      </c>
      <c r="L18" s="78">
        <f t="shared" si="7"/>
        <v>2000000000</v>
      </c>
      <c r="M18" s="78">
        <v>0</v>
      </c>
      <c r="N18" s="79">
        <f t="shared" si="6"/>
        <v>2000000000</v>
      </c>
      <c r="O18" s="48" t="s">
        <v>67</v>
      </c>
      <c r="P18" s="96"/>
      <c r="Q18" s="35" t="s">
        <v>68</v>
      </c>
      <c r="R18" s="35" t="s">
        <v>69</v>
      </c>
    </row>
    <row r="19" spans="1:18" x14ac:dyDescent="0.35">
      <c r="A19" s="70">
        <v>16</v>
      </c>
      <c r="B19" s="71">
        <v>44321</v>
      </c>
      <c r="C19" s="71">
        <v>44321</v>
      </c>
      <c r="D19" s="72">
        <f t="shared" si="3"/>
        <v>30000</v>
      </c>
      <c r="E19" s="73" t="s">
        <v>87</v>
      </c>
      <c r="F19" s="74" t="s">
        <v>101</v>
      </c>
      <c r="G19" s="75">
        <v>44321</v>
      </c>
      <c r="H19" s="76">
        <v>44326</v>
      </c>
      <c r="I19" s="35" t="s">
        <v>102</v>
      </c>
      <c r="J19" s="77">
        <v>30000</v>
      </c>
      <c r="K19" s="78">
        <f t="shared" si="4"/>
        <v>3000000000</v>
      </c>
      <c r="L19" s="78">
        <f t="shared" si="7"/>
        <v>3000000000</v>
      </c>
      <c r="M19" s="78">
        <v>0</v>
      </c>
      <c r="N19" s="79">
        <f t="shared" si="6"/>
        <v>3000000000</v>
      </c>
      <c r="O19" s="48" t="s">
        <v>67</v>
      </c>
      <c r="P19" s="97"/>
      <c r="Q19" s="35" t="s">
        <v>77</v>
      </c>
      <c r="R19" s="35" t="s">
        <v>69</v>
      </c>
    </row>
    <row r="20" spans="1:18" x14ac:dyDescent="0.35">
      <c r="A20" s="70">
        <v>17</v>
      </c>
      <c r="B20" s="71">
        <v>44322</v>
      </c>
      <c r="C20" s="71">
        <v>44320</v>
      </c>
      <c r="D20" s="72">
        <f t="shared" si="3"/>
        <v>20000</v>
      </c>
      <c r="E20" s="73" t="s">
        <v>64</v>
      </c>
      <c r="F20" s="74" t="s">
        <v>103</v>
      </c>
      <c r="G20" s="75">
        <v>44322</v>
      </c>
      <c r="H20" s="76">
        <v>44326</v>
      </c>
      <c r="I20" s="35" t="s">
        <v>104</v>
      </c>
      <c r="J20" s="77">
        <v>20000</v>
      </c>
      <c r="K20" s="78">
        <f t="shared" si="4"/>
        <v>2000000000</v>
      </c>
      <c r="L20" s="78">
        <f t="shared" si="7"/>
        <v>2000000000</v>
      </c>
      <c r="M20" s="78">
        <v>0</v>
      </c>
      <c r="N20" s="79">
        <f t="shared" si="6"/>
        <v>2000000000</v>
      </c>
      <c r="O20" s="48" t="s">
        <v>67</v>
      </c>
      <c r="P20" s="97"/>
      <c r="Q20" s="35" t="s">
        <v>77</v>
      </c>
      <c r="R20" s="35" t="s">
        <v>69</v>
      </c>
    </row>
    <row r="21" spans="1:18" x14ac:dyDescent="0.35">
      <c r="A21" s="70">
        <v>18</v>
      </c>
      <c r="B21" s="71">
        <v>44322</v>
      </c>
      <c r="C21" s="71">
        <v>44321</v>
      </c>
      <c r="D21" s="72">
        <f t="shared" si="3"/>
        <v>20000</v>
      </c>
      <c r="E21" s="73" t="s">
        <v>87</v>
      </c>
      <c r="F21" s="74" t="s">
        <v>105</v>
      </c>
      <c r="G21" s="75">
        <v>44322</v>
      </c>
      <c r="H21" s="76">
        <v>44326</v>
      </c>
      <c r="I21" s="35" t="s">
        <v>106</v>
      </c>
      <c r="J21" s="77">
        <v>20000</v>
      </c>
      <c r="K21" s="78">
        <f t="shared" si="4"/>
        <v>2000000000</v>
      </c>
      <c r="L21" s="78">
        <f t="shared" si="7"/>
        <v>2000000000</v>
      </c>
      <c r="M21" s="78">
        <v>0</v>
      </c>
      <c r="N21" s="79">
        <f t="shared" si="6"/>
        <v>2000000000</v>
      </c>
      <c r="O21" s="48" t="s">
        <v>67</v>
      </c>
      <c r="P21" s="96"/>
      <c r="Q21" s="35" t="s">
        <v>77</v>
      </c>
      <c r="R21" s="35" t="s">
        <v>69</v>
      </c>
    </row>
    <row r="22" spans="1:18" x14ac:dyDescent="0.35">
      <c r="A22" s="70">
        <v>19</v>
      </c>
      <c r="B22" s="71">
        <v>44326</v>
      </c>
      <c r="C22" s="71">
        <v>44320</v>
      </c>
      <c r="D22" s="72">
        <f t="shared" si="3"/>
        <v>5000</v>
      </c>
      <c r="E22" s="73" t="s">
        <v>64</v>
      </c>
      <c r="F22" s="98" t="s">
        <v>107</v>
      </c>
      <c r="G22" s="75">
        <v>44323</v>
      </c>
      <c r="H22" s="76">
        <v>44327</v>
      </c>
      <c r="I22" s="35" t="s">
        <v>434</v>
      </c>
      <c r="J22" s="77">
        <v>5000</v>
      </c>
      <c r="K22" s="78">
        <f t="shared" si="4"/>
        <v>500000000</v>
      </c>
      <c r="L22" s="78">
        <f t="shared" si="7"/>
        <v>500000000</v>
      </c>
      <c r="M22" s="78">
        <v>0</v>
      </c>
      <c r="N22" s="79">
        <f t="shared" si="6"/>
        <v>500000000</v>
      </c>
      <c r="O22" s="48" t="s">
        <v>67</v>
      </c>
      <c r="P22" s="97"/>
      <c r="Q22" s="35" t="s">
        <v>77</v>
      </c>
      <c r="R22" s="35" t="s">
        <v>69</v>
      </c>
    </row>
    <row r="23" spans="1:18" x14ac:dyDescent="0.35">
      <c r="A23" s="70">
        <v>20</v>
      </c>
      <c r="B23" s="71">
        <v>44326</v>
      </c>
      <c r="C23" s="71">
        <v>44320</v>
      </c>
      <c r="D23" s="72">
        <f t="shared" si="3"/>
        <v>70000</v>
      </c>
      <c r="E23" s="73" t="s">
        <v>64</v>
      </c>
      <c r="F23" s="98" t="s">
        <v>108</v>
      </c>
      <c r="G23" s="75">
        <v>44326</v>
      </c>
      <c r="H23" s="76">
        <v>44327</v>
      </c>
      <c r="I23" s="35" t="s">
        <v>109</v>
      </c>
      <c r="J23" s="77">
        <v>70000</v>
      </c>
      <c r="K23" s="78">
        <f t="shared" si="4"/>
        <v>7000000000</v>
      </c>
      <c r="L23" s="78">
        <f t="shared" si="7"/>
        <v>7000000000</v>
      </c>
      <c r="M23" s="78">
        <v>0</v>
      </c>
      <c r="N23" s="79">
        <f t="shared" si="6"/>
        <v>7000000000</v>
      </c>
      <c r="O23" s="48" t="s">
        <v>67</v>
      </c>
      <c r="P23" s="97"/>
      <c r="Q23" s="35" t="s">
        <v>77</v>
      </c>
      <c r="R23" s="35" t="s">
        <v>69</v>
      </c>
    </row>
    <row r="24" spans="1:18" x14ac:dyDescent="0.35">
      <c r="A24" s="70">
        <v>21</v>
      </c>
      <c r="B24" s="71">
        <v>44326</v>
      </c>
      <c r="C24" s="71">
        <v>44320</v>
      </c>
      <c r="D24" s="72">
        <f t="shared" si="3"/>
        <v>5000</v>
      </c>
      <c r="E24" s="73" t="s">
        <v>99</v>
      </c>
      <c r="F24" s="98" t="s">
        <v>110</v>
      </c>
      <c r="G24" s="75">
        <v>44326</v>
      </c>
      <c r="H24" s="76">
        <v>44327</v>
      </c>
      <c r="I24" s="35" t="s">
        <v>111</v>
      </c>
      <c r="J24" s="77">
        <v>5000</v>
      </c>
      <c r="K24" s="78">
        <f t="shared" si="4"/>
        <v>500000000</v>
      </c>
      <c r="L24" s="78">
        <f t="shared" si="7"/>
        <v>500000000</v>
      </c>
      <c r="M24" s="78">
        <v>0</v>
      </c>
      <c r="N24" s="79">
        <f t="shared" si="6"/>
        <v>500000000</v>
      </c>
      <c r="O24" s="48" t="s">
        <v>67</v>
      </c>
      <c r="P24" s="97"/>
      <c r="Q24" s="35" t="s">
        <v>112</v>
      </c>
      <c r="R24" s="35" t="s">
        <v>69</v>
      </c>
    </row>
    <row r="25" spans="1:18" x14ac:dyDescent="0.35">
      <c r="A25" s="221">
        <v>22</v>
      </c>
      <c r="B25" s="223">
        <v>44326</v>
      </c>
      <c r="C25" s="71">
        <v>44320</v>
      </c>
      <c r="D25" s="72">
        <v>3385</v>
      </c>
      <c r="E25" s="73" t="s">
        <v>64</v>
      </c>
      <c r="F25" s="231" t="s">
        <v>113</v>
      </c>
      <c r="G25" s="225">
        <v>44326</v>
      </c>
      <c r="H25" s="226">
        <v>44327</v>
      </c>
      <c r="I25" s="230" t="s">
        <v>114</v>
      </c>
      <c r="J25" s="232">
        <v>40000</v>
      </c>
      <c r="K25" s="233">
        <f t="shared" si="4"/>
        <v>4000000000</v>
      </c>
      <c r="L25" s="233">
        <f t="shared" si="7"/>
        <v>4000000000</v>
      </c>
      <c r="M25" s="78">
        <v>0</v>
      </c>
      <c r="N25" s="234">
        <f t="shared" si="6"/>
        <v>4000000000</v>
      </c>
      <c r="O25" s="227" t="s">
        <v>67</v>
      </c>
      <c r="P25" s="97"/>
      <c r="Q25" s="221" t="s">
        <v>112</v>
      </c>
      <c r="R25" s="230" t="s">
        <v>69</v>
      </c>
    </row>
    <row r="26" spans="1:18" x14ac:dyDescent="0.35">
      <c r="A26" s="222"/>
      <c r="B26" s="222"/>
      <c r="C26" s="71">
        <v>44323</v>
      </c>
      <c r="D26" s="72">
        <f>J25-D25</f>
        <v>36615</v>
      </c>
      <c r="E26" s="73" t="s">
        <v>64</v>
      </c>
      <c r="F26" s="222"/>
      <c r="G26" s="222"/>
      <c r="H26" s="222"/>
      <c r="I26" s="222"/>
      <c r="J26" s="222"/>
      <c r="K26" s="222"/>
      <c r="L26" s="222"/>
      <c r="M26" s="78"/>
      <c r="N26" s="222"/>
      <c r="O26" s="222"/>
      <c r="P26" s="97"/>
      <c r="Q26" s="222"/>
      <c r="R26" s="222"/>
    </row>
    <row r="27" spans="1:18" ht="28" x14ac:dyDescent="0.35">
      <c r="A27" s="70">
        <v>23</v>
      </c>
      <c r="B27" s="71">
        <v>44326</v>
      </c>
      <c r="C27" s="71">
        <v>44323</v>
      </c>
      <c r="D27" s="72">
        <f t="shared" ref="D27:D33" si="8">J27</f>
        <v>20000</v>
      </c>
      <c r="E27" s="99" t="s">
        <v>64</v>
      </c>
      <c r="F27" s="98" t="s">
        <v>115</v>
      </c>
      <c r="G27" s="75">
        <v>44326</v>
      </c>
      <c r="H27" s="76">
        <v>44327</v>
      </c>
      <c r="I27" s="100" t="s">
        <v>116</v>
      </c>
      <c r="J27" s="72">
        <v>20000</v>
      </c>
      <c r="K27" s="78">
        <f t="shared" ref="K27:K34" si="9">J27*100000</f>
        <v>2000000000</v>
      </c>
      <c r="L27" s="78">
        <f t="shared" ref="L27:L34" si="10">K27</f>
        <v>2000000000</v>
      </c>
      <c r="M27" s="78">
        <v>0</v>
      </c>
      <c r="N27" s="79">
        <f t="shared" ref="N27:N34" si="11">L27-M27</f>
        <v>2000000000</v>
      </c>
      <c r="O27" s="48" t="s">
        <v>67</v>
      </c>
      <c r="P27" s="97"/>
      <c r="Q27" s="35" t="s">
        <v>117</v>
      </c>
      <c r="R27" s="35" t="s">
        <v>69</v>
      </c>
    </row>
    <row r="28" spans="1:18" x14ac:dyDescent="0.35">
      <c r="A28" s="70">
        <v>24</v>
      </c>
      <c r="B28" s="82">
        <v>44326</v>
      </c>
      <c r="C28" s="71">
        <v>44323</v>
      </c>
      <c r="D28" s="72">
        <f t="shared" si="8"/>
        <v>5000</v>
      </c>
      <c r="E28" s="73" t="s">
        <v>64</v>
      </c>
      <c r="F28" s="101" t="s">
        <v>118</v>
      </c>
      <c r="G28" s="75">
        <v>44326</v>
      </c>
      <c r="H28" s="84">
        <v>44327</v>
      </c>
      <c r="I28" s="85" t="s">
        <v>119</v>
      </c>
      <c r="J28" s="86">
        <v>5000</v>
      </c>
      <c r="K28" s="87">
        <f t="shared" si="9"/>
        <v>500000000</v>
      </c>
      <c r="L28" s="87">
        <f t="shared" si="10"/>
        <v>500000000</v>
      </c>
      <c r="M28" s="87">
        <v>0</v>
      </c>
      <c r="N28" s="88">
        <f t="shared" si="11"/>
        <v>500000000</v>
      </c>
      <c r="O28" s="89" t="s">
        <v>67</v>
      </c>
      <c r="P28" s="97"/>
      <c r="Q28" s="85" t="s">
        <v>77</v>
      </c>
      <c r="R28" s="85" t="s">
        <v>69</v>
      </c>
    </row>
    <row r="29" spans="1:18" x14ac:dyDescent="0.35">
      <c r="A29" s="70">
        <v>26</v>
      </c>
      <c r="B29" s="71">
        <v>44327</v>
      </c>
      <c r="C29" s="71">
        <v>44323</v>
      </c>
      <c r="D29" s="72">
        <f t="shared" si="8"/>
        <v>3000</v>
      </c>
      <c r="E29" s="102" t="s">
        <v>64</v>
      </c>
      <c r="F29" s="98" t="s">
        <v>120</v>
      </c>
      <c r="G29" s="75">
        <v>44327</v>
      </c>
      <c r="H29" s="76">
        <v>44328</v>
      </c>
      <c r="I29" s="35" t="s">
        <v>121</v>
      </c>
      <c r="J29" s="72">
        <v>3000</v>
      </c>
      <c r="K29" s="78">
        <f t="shared" si="9"/>
        <v>300000000</v>
      </c>
      <c r="L29" s="78">
        <f t="shared" si="10"/>
        <v>300000000</v>
      </c>
      <c r="M29" s="78">
        <v>0</v>
      </c>
      <c r="N29" s="79">
        <f t="shared" si="11"/>
        <v>300000000</v>
      </c>
      <c r="O29" s="48" t="s">
        <v>67</v>
      </c>
      <c r="P29" s="97"/>
      <c r="Q29" s="35" t="s">
        <v>77</v>
      </c>
      <c r="R29" s="35" t="s">
        <v>69</v>
      </c>
    </row>
    <row r="30" spans="1:18" x14ac:dyDescent="0.35">
      <c r="A30" s="70">
        <v>27</v>
      </c>
      <c r="B30" s="71">
        <v>44327</v>
      </c>
      <c r="C30" s="71">
        <v>44321</v>
      </c>
      <c r="D30" s="72">
        <f t="shared" si="8"/>
        <v>20000</v>
      </c>
      <c r="E30" s="102" t="s">
        <v>87</v>
      </c>
      <c r="F30" s="98" t="s">
        <v>122</v>
      </c>
      <c r="G30" s="75">
        <v>44327</v>
      </c>
      <c r="H30" s="76">
        <v>44328</v>
      </c>
      <c r="I30" s="35" t="s">
        <v>123</v>
      </c>
      <c r="J30" s="72">
        <v>20000</v>
      </c>
      <c r="K30" s="78">
        <f t="shared" si="9"/>
        <v>2000000000</v>
      </c>
      <c r="L30" s="78">
        <f t="shared" si="10"/>
        <v>2000000000</v>
      </c>
      <c r="M30" s="78">
        <v>0</v>
      </c>
      <c r="N30" s="79">
        <f t="shared" si="11"/>
        <v>2000000000</v>
      </c>
      <c r="O30" s="48" t="s">
        <v>67</v>
      </c>
      <c r="P30" s="97"/>
      <c r="Q30" s="35" t="s">
        <v>77</v>
      </c>
      <c r="R30" s="35" t="s">
        <v>69</v>
      </c>
    </row>
    <row r="31" spans="1:18" x14ac:dyDescent="0.35">
      <c r="A31" s="70">
        <v>28</v>
      </c>
      <c r="B31" s="71">
        <v>44327</v>
      </c>
      <c r="C31" s="71">
        <v>44321</v>
      </c>
      <c r="D31" s="72">
        <f t="shared" si="8"/>
        <v>2000</v>
      </c>
      <c r="E31" s="102" t="s">
        <v>87</v>
      </c>
      <c r="F31" s="98" t="s">
        <v>124</v>
      </c>
      <c r="G31" s="75">
        <v>44327</v>
      </c>
      <c r="H31" s="76">
        <v>44328</v>
      </c>
      <c r="I31" s="35" t="s">
        <v>125</v>
      </c>
      <c r="J31" s="72">
        <v>2000</v>
      </c>
      <c r="K31" s="78">
        <f t="shared" si="9"/>
        <v>200000000</v>
      </c>
      <c r="L31" s="78">
        <f t="shared" si="10"/>
        <v>200000000</v>
      </c>
      <c r="M31" s="78">
        <v>0</v>
      </c>
      <c r="N31" s="79">
        <f t="shared" si="11"/>
        <v>200000000</v>
      </c>
      <c r="O31" s="48" t="s">
        <v>67</v>
      </c>
      <c r="P31" s="97"/>
      <c r="Q31" s="35" t="s">
        <v>126</v>
      </c>
      <c r="R31" s="35" t="s">
        <v>69</v>
      </c>
    </row>
    <row r="32" spans="1:18" x14ac:dyDescent="0.35">
      <c r="A32" s="70">
        <v>29</v>
      </c>
      <c r="B32" s="71">
        <v>44327</v>
      </c>
      <c r="C32" s="71">
        <v>44323</v>
      </c>
      <c r="D32" s="72">
        <f t="shared" si="8"/>
        <v>20000</v>
      </c>
      <c r="E32" s="73" t="s">
        <v>64</v>
      </c>
      <c r="F32" s="98" t="s">
        <v>127</v>
      </c>
      <c r="G32" s="75">
        <v>44327</v>
      </c>
      <c r="H32" s="76">
        <v>44328</v>
      </c>
      <c r="I32" s="35" t="s">
        <v>128</v>
      </c>
      <c r="J32" s="72">
        <v>20000</v>
      </c>
      <c r="K32" s="78">
        <f t="shared" si="9"/>
        <v>2000000000</v>
      </c>
      <c r="L32" s="78">
        <f t="shared" si="10"/>
        <v>2000000000</v>
      </c>
      <c r="M32" s="78">
        <v>0</v>
      </c>
      <c r="N32" s="79">
        <f t="shared" si="11"/>
        <v>2000000000</v>
      </c>
      <c r="O32" s="48" t="s">
        <v>67</v>
      </c>
      <c r="P32" s="97"/>
      <c r="Q32" s="35" t="s">
        <v>77</v>
      </c>
      <c r="R32" s="35" t="s">
        <v>69</v>
      </c>
    </row>
    <row r="33" spans="1:18" x14ac:dyDescent="0.35">
      <c r="A33" s="70">
        <v>30</v>
      </c>
      <c r="B33" s="71">
        <v>44327</v>
      </c>
      <c r="C33" s="71">
        <v>44323</v>
      </c>
      <c r="D33" s="72">
        <f t="shared" si="8"/>
        <v>10000</v>
      </c>
      <c r="E33" s="102" t="s">
        <v>64</v>
      </c>
      <c r="F33" s="98" t="s">
        <v>129</v>
      </c>
      <c r="G33" s="75">
        <v>44327</v>
      </c>
      <c r="H33" s="76">
        <v>44328</v>
      </c>
      <c r="I33" s="35" t="s">
        <v>130</v>
      </c>
      <c r="J33" s="72">
        <v>10000</v>
      </c>
      <c r="K33" s="78">
        <f t="shared" si="9"/>
        <v>1000000000</v>
      </c>
      <c r="L33" s="78">
        <f t="shared" si="10"/>
        <v>1000000000</v>
      </c>
      <c r="M33" s="78">
        <v>0</v>
      </c>
      <c r="N33" s="79">
        <f t="shared" si="11"/>
        <v>1000000000</v>
      </c>
      <c r="O33" s="48" t="s">
        <v>67</v>
      </c>
      <c r="P33" s="97"/>
      <c r="Q33" s="35" t="s">
        <v>77</v>
      </c>
      <c r="R33" s="35" t="s">
        <v>69</v>
      </c>
    </row>
    <row r="34" spans="1:18" x14ac:dyDescent="0.35">
      <c r="A34" s="221">
        <v>31</v>
      </c>
      <c r="B34" s="223">
        <v>44327</v>
      </c>
      <c r="C34" s="71">
        <v>44321</v>
      </c>
      <c r="D34" s="72">
        <v>70000</v>
      </c>
      <c r="E34" s="102" t="s">
        <v>87</v>
      </c>
      <c r="F34" s="235" t="s">
        <v>131</v>
      </c>
      <c r="G34" s="225">
        <v>44327</v>
      </c>
      <c r="H34" s="226">
        <v>44328</v>
      </c>
      <c r="I34" s="230" t="s">
        <v>132</v>
      </c>
      <c r="J34" s="232">
        <v>81000</v>
      </c>
      <c r="K34" s="233">
        <f t="shared" si="9"/>
        <v>8100000000</v>
      </c>
      <c r="L34" s="233">
        <f t="shared" si="10"/>
        <v>8100000000</v>
      </c>
      <c r="M34" s="233">
        <v>0</v>
      </c>
      <c r="N34" s="234">
        <f t="shared" si="11"/>
        <v>8100000000</v>
      </c>
      <c r="O34" s="227" t="s">
        <v>67</v>
      </c>
      <c r="P34" s="97"/>
      <c r="Q34" s="230" t="s">
        <v>77</v>
      </c>
      <c r="R34" s="230" t="s">
        <v>69</v>
      </c>
    </row>
    <row r="35" spans="1:18" x14ac:dyDescent="0.35">
      <c r="A35" s="222"/>
      <c r="B35" s="222"/>
      <c r="C35" s="71">
        <v>44323</v>
      </c>
      <c r="D35" s="72">
        <v>11000</v>
      </c>
      <c r="E35" s="102" t="s">
        <v>87</v>
      </c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97"/>
      <c r="Q35" s="222"/>
      <c r="R35" s="222"/>
    </row>
    <row r="36" spans="1:18" x14ac:dyDescent="0.35">
      <c r="A36" s="70">
        <v>32</v>
      </c>
      <c r="B36" s="71">
        <v>44327</v>
      </c>
      <c r="C36" s="71">
        <v>44320</v>
      </c>
      <c r="D36" s="72">
        <f t="shared" ref="D36:D38" si="12">J36</f>
        <v>5000</v>
      </c>
      <c r="E36" s="102" t="s">
        <v>99</v>
      </c>
      <c r="F36" s="103" t="s">
        <v>133</v>
      </c>
      <c r="G36" s="75">
        <v>44327</v>
      </c>
      <c r="H36" s="76">
        <v>44328</v>
      </c>
      <c r="I36" s="35" t="s">
        <v>134</v>
      </c>
      <c r="J36" s="72">
        <v>5000</v>
      </c>
      <c r="K36" s="78">
        <f t="shared" ref="K36:K39" si="13">J36*100000</f>
        <v>500000000</v>
      </c>
      <c r="L36" s="78">
        <f t="shared" ref="L36:L39" si="14">K36</f>
        <v>500000000</v>
      </c>
      <c r="M36" s="78">
        <v>0</v>
      </c>
      <c r="N36" s="79">
        <f t="shared" ref="N36:N39" si="15">L36-M36</f>
        <v>500000000</v>
      </c>
      <c r="O36" s="48" t="s">
        <v>67</v>
      </c>
      <c r="P36" s="97"/>
      <c r="Q36" s="35" t="s">
        <v>77</v>
      </c>
      <c r="R36" s="35" t="s">
        <v>69</v>
      </c>
    </row>
    <row r="37" spans="1:18" x14ac:dyDescent="0.35">
      <c r="A37" s="70">
        <v>33</v>
      </c>
      <c r="B37" s="71">
        <v>44327</v>
      </c>
      <c r="C37" s="71">
        <v>44320</v>
      </c>
      <c r="D37" s="72">
        <f t="shared" si="12"/>
        <v>5000</v>
      </c>
      <c r="E37" s="102" t="s">
        <v>99</v>
      </c>
      <c r="F37" s="103" t="s">
        <v>135</v>
      </c>
      <c r="G37" s="75">
        <v>44327</v>
      </c>
      <c r="H37" s="76">
        <v>44328</v>
      </c>
      <c r="I37" s="35" t="s">
        <v>136</v>
      </c>
      <c r="J37" s="72">
        <v>5000</v>
      </c>
      <c r="K37" s="78">
        <f t="shared" si="13"/>
        <v>500000000</v>
      </c>
      <c r="L37" s="78">
        <f t="shared" si="14"/>
        <v>500000000</v>
      </c>
      <c r="M37" s="78">
        <v>0</v>
      </c>
      <c r="N37" s="79">
        <f t="shared" si="15"/>
        <v>500000000</v>
      </c>
      <c r="O37" s="48" t="s">
        <v>67</v>
      </c>
      <c r="P37" s="97"/>
      <c r="Q37" s="35" t="s">
        <v>77</v>
      </c>
      <c r="R37" s="35" t="s">
        <v>69</v>
      </c>
    </row>
    <row r="38" spans="1:18" x14ac:dyDescent="0.35">
      <c r="A38" s="70">
        <v>34</v>
      </c>
      <c r="B38" s="71">
        <v>44327</v>
      </c>
      <c r="C38" s="71">
        <v>44320</v>
      </c>
      <c r="D38" s="72">
        <f t="shared" si="12"/>
        <v>5000</v>
      </c>
      <c r="E38" s="102" t="s">
        <v>99</v>
      </c>
      <c r="F38" s="103" t="s">
        <v>137</v>
      </c>
      <c r="G38" s="75">
        <v>44327</v>
      </c>
      <c r="H38" s="76">
        <v>44328</v>
      </c>
      <c r="I38" s="35" t="s">
        <v>138</v>
      </c>
      <c r="J38" s="72">
        <v>5000</v>
      </c>
      <c r="K38" s="78">
        <f t="shared" si="13"/>
        <v>500000000</v>
      </c>
      <c r="L38" s="78">
        <f t="shared" si="14"/>
        <v>500000000</v>
      </c>
      <c r="M38" s="78">
        <v>0</v>
      </c>
      <c r="N38" s="79">
        <f t="shared" si="15"/>
        <v>500000000</v>
      </c>
      <c r="O38" s="48" t="s">
        <v>67</v>
      </c>
      <c r="P38" s="97"/>
      <c r="Q38" s="35" t="s">
        <v>77</v>
      </c>
      <c r="R38" s="35" t="s">
        <v>69</v>
      </c>
    </row>
    <row r="39" spans="1:18" x14ac:dyDescent="0.35">
      <c r="A39" s="221">
        <v>35</v>
      </c>
      <c r="B39" s="223">
        <v>44327</v>
      </c>
      <c r="C39" s="71">
        <v>44323</v>
      </c>
      <c r="D39" s="72">
        <v>5385</v>
      </c>
      <c r="E39" s="102" t="s">
        <v>64</v>
      </c>
      <c r="F39" s="235" t="s">
        <v>139</v>
      </c>
      <c r="G39" s="236">
        <v>44327</v>
      </c>
      <c r="H39" s="237">
        <v>44328</v>
      </c>
      <c r="I39" s="230" t="s">
        <v>140</v>
      </c>
      <c r="J39" s="232">
        <v>8000</v>
      </c>
      <c r="K39" s="233">
        <f t="shared" si="13"/>
        <v>800000000</v>
      </c>
      <c r="L39" s="233">
        <f t="shared" si="14"/>
        <v>800000000</v>
      </c>
      <c r="M39" s="233">
        <v>0</v>
      </c>
      <c r="N39" s="234">
        <f t="shared" si="15"/>
        <v>800000000</v>
      </c>
      <c r="O39" s="227" t="s">
        <v>67</v>
      </c>
      <c r="P39" s="97"/>
      <c r="Q39" s="230" t="s">
        <v>141</v>
      </c>
      <c r="R39" s="230" t="s">
        <v>69</v>
      </c>
    </row>
    <row r="40" spans="1:18" x14ac:dyDescent="0.35">
      <c r="A40" s="222"/>
      <c r="B40" s="222"/>
      <c r="C40" s="71">
        <v>44326</v>
      </c>
      <c r="D40" s="72">
        <f>J39-D39</f>
        <v>2615</v>
      </c>
      <c r="E40" s="102" t="s">
        <v>64</v>
      </c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97"/>
      <c r="Q40" s="222"/>
      <c r="R40" s="222"/>
    </row>
    <row r="41" spans="1:18" x14ac:dyDescent="0.35">
      <c r="A41" s="70">
        <v>36</v>
      </c>
      <c r="B41" s="71">
        <v>44327</v>
      </c>
      <c r="C41" s="71">
        <v>44320</v>
      </c>
      <c r="D41" s="72">
        <f>J41</f>
        <v>3500</v>
      </c>
      <c r="E41" s="102" t="s">
        <v>99</v>
      </c>
      <c r="F41" s="103" t="s">
        <v>142</v>
      </c>
      <c r="G41" s="75">
        <v>44326</v>
      </c>
      <c r="H41" s="76">
        <v>44328</v>
      </c>
      <c r="I41" s="35" t="s">
        <v>143</v>
      </c>
      <c r="J41" s="72">
        <v>3500</v>
      </c>
      <c r="K41" s="78">
        <f t="shared" ref="K41:K42" si="16">J41*100000</f>
        <v>350000000</v>
      </c>
      <c r="L41" s="78">
        <f t="shared" ref="L41:L42" si="17">K41</f>
        <v>350000000</v>
      </c>
      <c r="M41" s="78">
        <v>0</v>
      </c>
      <c r="N41" s="79">
        <f t="shared" ref="N41:N42" si="18">L41-M41</f>
        <v>350000000</v>
      </c>
      <c r="O41" s="48" t="s">
        <v>67</v>
      </c>
      <c r="P41" s="97"/>
      <c r="Q41" s="35" t="s">
        <v>77</v>
      </c>
      <c r="R41" s="35" t="s">
        <v>69</v>
      </c>
    </row>
    <row r="42" spans="1:18" x14ac:dyDescent="0.35">
      <c r="A42" s="221">
        <v>37</v>
      </c>
      <c r="B42" s="223">
        <v>44329</v>
      </c>
      <c r="C42" s="71">
        <v>44320</v>
      </c>
      <c r="D42" s="72">
        <v>8000</v>
      </c>
      <c r="E42" s="102" t="s">
        <v>99</v>
      </c>
      <c r="F42" s="235" t="s">
        <v>144</v>
      </c>
      <c r="G42" s="225">
        <v>44327</v>
      </c>
      <c r="H42" s="226">
        <v>44328</v>
      </c>
      <c r="I42" s="230" t="s">
        <v>145</v>
      </c>
      <c r="J42" s="238">
        <v>100000</v>
      </c>
      <c r="K42" s="233">
        <f t="shared" si="16"/>
        <v>10000000000</v>
      </c>
      <c r="L42" s="233">
        <f t="shared" si="17"/>
        <v>10000000000</v>
      </c>
      <c r="M42" s="233">
        <v>0</v>
      </c>
      <c r="N42" s="234">
        <f t="shared" si="18"/>
        <v>10000000000</v>
      </c>
      <c r="O42" s="227" t="s">
        <v>67</v>
      </c>
      <c r="P42" s="97"/>
      <c r="Q42" s="230" t="s">
        <v>77</v>
      </c>
      <c r="R42" s="230" t="s">
        <v>69</v>
      </c>
    </row>
    <row r="43" spans="1:18" x14ac:dyDescent="0.35">
      <c r="A43" s="222"/>
      <c r="B43" s="222"/>
      <c r="C43" s="71">
        <v>44329</v>
      </c>
      <c r="D43" s="72">
        <v>92000</v>
      </c>
      <c r="E43" s="102" t="s">
        <v>99</v>
      </c>
      <c r="F43" s="222"/>
      <c r="G43" s="222"/>
      <c r="H43" s="222"/>
      <c r="I43" s="222"/>
      <c r="J43" s="222"/>
      <c r="K43" s="222"/>
      <c r="L43" s="222"/>
      <c r="M43" s="222"/>
      <c r="N43" s="222"/>
      <c r="O43" s="222"/>
      <c r="P43" s="97"/>
      <c r="Q43" s="222"/>
      <c r="R43" s="222"/>
    </row>
    <row r="44" spans="1:18" x14ac:dyDescent="0.35">
      <c r="A44" s="70">
        <v>38</v>
      </c>
      <c r="B44" s="71">
        <v>44327</v>
      </c>
      <c r="C44" s="71">
        <v>44326</v>
      </c>
      <c r="D44" s="72">
        <f t="shared" ref="D44:D56" si="19">J44</f>
        <v>5000</v>
      </c>
      <c r="E44" s="102" t="s">
        <v>64</v>
      </c>
      <c r="F44" s="103" t="s">
        <v>146</v>
      </c>
      <c r="G44" s="75">
        <v>44327</v>
      </c>
      <c r="H44" s="76">
        <v>44328</v>
      </c>
      <c r="I44" s="35" t="s">
        <v>147</v>
      </c>
      <c r="J44" s="72">
        <v>5000</v>
      </c>
      <c r="K44" s="78">
        <f t="shared" ref="K44:K56" si="20">J44*100000</f>
        <v>500000000</v>
      </c>
      <c r="L44" s="78">
        <f t="shared" ref="L44:L57" si="21">K44</f>
        <v>500000000</v>
      </c>
      <c r="M44" s="78">
        <v>0</v>
      </c>
      <c r="N44" s="79">
        <f t="shared" ref="N44:N57" si="22">L44-M44</f>
        <v>500000000</v>
      </c>
      <c r="O44" s="48" t="s">
        <v>67</v>
      </c>
      <c r="P44" s="97"/>
      <c r="Q44" s="35" t="s">
        <v>77</v>
      </c>
      <c r="R44" s="35" t="s">
        <v>69</v>
      </c>
    </row>
    <row r="45" spans="1:18" x14ac:dyDescent="0.35">
      <c r="A45" s="70">
        <v>39</v>
      </c>
      <c r="B45" s="71">
        <v>44328</v>
      </c>
      <c r="C45" s="71">
        <v>44326</v>
      </c>
      <c r="D45" s="72">
        <f t="shared" si="19"/>
        <v>19000</v>
      </c>
      <c r="E45" s="102" t="s">
        <v>64</v>
      </c>
      <c r="F45" s="103" t="s">
        <v>148</v>
      </c>
      <c r="G45" s="75">
        <v>44328</v>
      </c>
      <c r="H45" s="76">
        <v>44330</v>
      </c>
      <c r="I45" s="35" t="s">
        <v>149</v>
      </c>
      <c r="J45" s="72">
        <v>19000</v>
      </c>
      <c r="K45" s="78">
        <f t="shared" si="20"/>
        <v>1900000000</v>
      </c>
      <c r="L45" s="78">
        <f t="shared" si="21"/>
        <v>1900000000</v>
      </c>
      <c r="M45" s="78">
        <v>0</v>
      </c>
      <c r="N45" s="79">
        <f t="shared" si="22"/>
        <v>1900000000</v>
      </c>
      <c r="O45" s="48" t="s">
        <v>67</v>
      </c>
      <c r="P45" s="97"/>
      <c r="Q45" s="91" t="s">
        <v>141</v>
      </c>
      <c r="R45" s="35" t="s">
        <v>69</v>
      </c>
    </row>
    <row r="46" spans="1:18" x14ac:dyDescent="0.35">
      <c r="A46" s="70">
        <v>40</v>
      </c>
      <c r="B46" s="71">
        <v>44328</v>
      </c>
      <c r="C46" s="71">
        <v>44323</v>
      </c>
      <c r="D46" s="72">
        <f t="shared" si="19"/>
        <v>4000</v>
      </c>
      <c r="E46" s="102" t="s">
        <v>87</v>
      </c>
      <c r="F46" s="98" t="s">
        <v>150</v>
      </c>
      <c r="G46" s="75">
        <v>44328</v>
      </c>
      <c r="H46" s="76">
        <v>44330</v>
      </c>
      <c r="I46" s="35" t="s">
        <v>151</v>
      </c>
      <c r="J46" s="72">
        <v>4000</v>
      </c>
      <c r="K46" s="78">
        <f t="shared" si="20"/>
        <v>400000000</v>
      </c>
      <c r="L46" s="78">
        <f t="shared" si="21"/>
        <v>400000000</v>
      </c>
      <c r="M46" s="78">
        <v>0</v>
      </c>
      <c r="N46" s="79">
        <f t="shared" si="22"/>
        <v>400000000</v>
      </c>
      <c r="O46" s="48" t="s">
        <v>67</v>
      </c>
      <c r="P46" s="97"/>
      <c r="Q46" s="35" t="s">
        <v>77</v>
      </c>
      <c r="R46" s="35" t="s">
        <v>69</v>
      </c>
    </row>
    <row r="47" spans="1:18" x14ac:dyDescent="0.35">
      <c r="A47" s="70">
        <v>41</v>
      </c>
      <c r="B47" s="71">
        <v>44328</v>
      </c>
      <c r="C47" s="71">
        <v>44326</v>
      </c>
      <c r="D47" s="72">
        <f t="shared" si="19"/>
        <v>26000</v>
      </c>
      <c r="E47" s="102" t="s">
        <v>64</v>
      </c>
      <c r="F47" s="98" t="s">
        <v>152</v>
      </c>
      <c r="G47" s="75">
        <v>44328</v>
      </c>
      <c r="H47" s="76">
        <v>44330</v>
      </c>
      <c r="I47" s="35" t="s">
        <v>128</v>
      </c>
      <c r="J47" s="72">
        <v>26000</v>
      </c>
      <c r="K47" s="78">
        <f t="shared" si="20"/>
        <v>2600000000</v>
      </c>
      <c r="L47" s="78">
        <f t="shared" si="21"/>
        <v>2600000000</v>
      </c>
      <c r="M47" s="78">
        <v>0</v>
      </c>
      <c r="N47" s="79">
        <f t="shared" si="22"/>
        <v>2600000000</v>
      </c>
      <c r="O47" s="48" t="s">
        <v>67</v>
      </c>
      <c r="P47" s="97"/>
      <c r="Q47" s="35" t="s">
        <v>77</v>
      </c>
      <c r="R47" s="35" t="s">
        <v>69</v>
      </c>
    </row>
    <row r="48" spans="1:18" x14ac:dyDescent="0.35">
      <c r="A48" s="70">
        <v>42</v>
      </c>
      <c r="B48" s="71">
        <v>44328</v>
      </c>
      <c r="C48" s="71">
        <v>44326</v>
      </c>
      <c r="D48" s="72">
        <f t="shared" si="19"/>
        <v>17000</v>
      </c>
      <c r="E48" s="102" t="s">
        <v>64</v>
      </c>
      <c r="F48" s="98" t="s">
        <v>153</v>
      </c>
      <c r="G48" s="75">
        <v>44328</v>
      </c>
      <c r="H48" s="76">
        <v>44330</v>
      </c>
      <c r="I48" s="35" t="s">
        <v>154</v>
      </c>
      <c r="J48" s="72">
        <v>17000</v>
      </c>
      <c r="K48" s="78">
        <f t="shared" si="20"/>
        <v>1700000000</v>
      </c>
      <c r="L48" s="78">
        <f t="shared" si="21"/>
        <v>1700000000</v>
      </c>
      <c r="M48" s="78">
        <v>0</v>
      </c>
      <c r="N48" s="79">
        <f t="shared" si="22"/>
        <v>1700000000</v>
      </c>
      <c r="O48" s="48" t="s">
        <v>67</v>
      </c>
      <c r="P48" s="97"/>
      <c r="Q48" s="35" t="s">
        <v>77</v>
      </c>
      <c r="R48" s="35" t="s">
        <v>69</v>
      </c>
    </row>
    <row r="49" spans="1:18" x14ac:dyDescent="0.35">
      <c r="A49" s="70">
        <v>43</v>
      </c>
      <c r="B49" s="71">
        <v>44328</v>
      </c>
      <c r="C49" s="71">
        <v>44326</v>
      </c>
      <c r="D49" s="72">
        <f t="shared" si="19"/>
        <v>5000</v>
      </c>
      <c r="E49" s="102" t="s">
        <v>64</v>
      </c>
      <c r="F49" s="98" t="s">
        <v>155</v>
      </c>
      <c r="G49" s="75">
        <v>44328</v>
      </c>
      <c r="H49" s="76">
        <v>44330</v>
      </c>
      <c r="I49" s="35" t="s">
        <v>156</v>
      </c>
      <c r="J49" s="72">
        <v>5000</v>
      </c>
      <c r="K49" s="78">
        <f t="shared" si="20"/>
        <v>500000000</v>
      </c>
      <c r="L49" s="78">
        <f t="shared" si="21"/>
        <v>500000000</v>
      </c>
      <c r="M49" s="78">
        <v>0</v>
      </c>
      <c r="N49" s="79">
        <f t="shared" si="22"/>
        <v>500000000</v>
      </c>
      <c r="O49" s="48" t="s">
        <v>67</v>
      </c>
      <c r="P49" s="97"/>
      <c r="Q49" s="35" t="s">
        <v>77</v>
      </c>
      <c r="R49" s="35" t="s">
        <v>69</v>
      </c>
    </row>
    <row r="50" spans="1:18" x14ac:dyDescent="0.35">
      <c r="A50" s="70">
        <v>44</v>
      </c>
      <c r="B50" s="71">
        <v>44328</v>
      </c>
      <c r="C50" s="71">
        <v>44326</v>
      </c>
      <c r="D50" s="72">
        <f t="shared" si="19"/>
        <v>5000</v>
      </c>
      <c r="E50" s="102" t="s">
        <v>64</v>
      </c>
      <c r="F50" s="98" t="s">
        <v>157</v>
      </c>
      <c r="G50" s="75">
        <v>44328</v>
      </c>
      <c r="H50" s="76">
        <v>44330</v>
      </c>
      <c r="I50" s="35" t="s">
        <v>156</v>
      </c>
      <c r="J50" s="72">
        <v>5000</v>
      </c>
      <c r="K50" s="78">
        <f t="shared" si="20"/>
        <v>500000000</v>
      </c>
      <c r="L50" s="78">
        <f t="shared" si="21"/>
        <v>500000000</v>
      </c>
      <c r="M50" s="78">
        <v>0</v>
      </c>
      <c r="N50" s="79">
        <f t="shared" si="22"/>
        <v>500000000</v>
      </c>
      <c r="O50" s="48" t="s">
        <v>67</v>
      </c>
      <c r="P50" s="97"/>
      <c r="Q50" s="35" t="s">
        <v>77</v>
      </c>
      <c r="R50" s="35" t="s">
        <v>69</v>
      </c>
    </row>
    <row r="51" spans="1:18" x14ac:dyDescent="0.35">
      <c r="A51" s="70">
        <v>45</v>
      </c>
      <c r="B51" s="71">
        <v>44328</v>
      </c>
      <c r="C51" s="71">
        <v>44326</v>
      </c>
      <c r="D51" s="72">
        <f t="shared" si="19"/>
        <v>20000</v>
      </c>
      <c r="E51" s="102" t="s">
        <v>64</v>
      </c>
      <c r="F51" s="98" t="s">
        <v>158</v>
      </c>
      <c r="G51" s="75">
        <v>44328</v>
      </c>
      <c r="H51" s="76">
        <v>44330</v>
      </c>
      <c r="I51" s="35" t="s">
        <v>159</v>
      </c>
      <c r="J51" s="72">
        <v>20000</v>
      </c>
      <c r="K51" s="78">
        <f t="shared" si="20"/>
        <v>2000000000</v>
      </c>
      <c r="L51" s="78">
        <f t="shared" si="21"/>
        <v>2000000000</v>
      </c>
      <c r="M51" s="78">
        <v>0</v>
      </c>
      <c r="N51" s="79">
        <f t="shared" si="22"/>
        <v>2000000000</v>
      </c>
      <c r="O51" s="48" t="s">
        <v>67</v>
      </c>
      <c r="P51" s="97"/>
      <c r="Q51" s="35" t="s">
        <v>77</v>
      </c>
      <c r="R51" s="35" t="s">
        <v>69</v>
      </c>
    </row>
    <row r="52" spans="1:18" x14ac:dyDescent="0.35">
      <c r="A52" s="70">
        <v>46</v>
      </c>
      <c r="B52" s="71">
        <v>44328</v>
      </c>
      <c r="C52" s="71">
        <v>44326</v>
      </c>
      <c r="D52" s="72">
        <f t="shared" si="19"/>
        <v>7000</v>
      </c>
      <c r="E52" s="102" t="s">
        <v>64</v>
      </c>
      <c r="F52" s="98" t="s">
        <v>160</v>
      </c>
      <c r="G52" s="75">
        <v>44328</v>
      </c>
      <c r="H52" s="76">
        <v>44330</v>
      </c>
      <c r="I52" s="35" t="s">
        <v>161</v>
      </c>
      <c r="J52" s="72">
        <v>7000</v>
      </c>
      <c r="K52" s="78">
        <f t="shared" si="20"/>
        <v>700000000</v>
      </c>
      <c r="L52" s="78">
        <f t="shared" si="21"/>
        <v>700000000</v>
      </c>
      <c r="M52" s="78">
        <v>0</v>
      </c>
      <c r="N52" s="79">
        <f t="shared" si="22"/>
        <v>700000000</v>
      </c>
      <c r="O52" s="48" t="s">
        <v>67</v>
      </c>
      <c r="P52" s="97"/>
      <c r="Q52" s="35" t="s">
        <v>77</v>
      </c>
      <c r="R52" s="35" t="s">
        <v>69</v>
      </c>
    </row>
    <row r="53" spans="1:18" x14ac:dyDescent="0.35">
      <c r="A53" s="70">
        <v>47</v>
      </c>
      <c r="B53" s="71">
        <v>44328</v>
      </c>
      <c r="C53" s="71">
        <v>44326</v>
      </c>
      <c r="D53" s="72">
        <f t="shared" si="19"/>
        <v>5000</v>
      </c>
      <c r="E53" s="102" t="s">
        <v>64</v>
      </c>
      <c r="F53" s="98" t="s">
        <v>162</v>
      </c>
      <c r="G53" s="75">
        <v>44328</v>
      </c>
      <c r="H53" s="76">
        <v>44330</v>
      </c>
      <c r="I53" s="35" t="s">
        <v>163</v>
      </c>
      <c r="J53" s="72">
        <v>5000</v>
      </c>
      <c r="K53" s="78">
        <f t="shared" si="20"/>
        <v>500000000</v>
      </c>
      <c r="L53" s="78">
        <f t="shared" si="21"/>
        <v>500000000</v>
      </c>
      <c r="M53" s="78">
        <v>0</v>
      </c>
      <c r="N53" s="79">
        <f t="shared" si="22"/>
        <v>500000000</v>
      </c>
      <c r="O53" s="48" t="s">
        <v>67</v>
      </c>
      <c r="P53" s="97"/>
      <c r="Q53" s="35" t="s">
        <v>77</v>
      </c>
      <c r="R53" s="35" t="s">
        <v>69</v>
      </c>
    </row>
    <row r="54" spans="1:18" x14ac:dyDescent="0.35">
      <c r="A54" s="70">
        <v>48</v>
      </c>
      <c r="B54" s="71">
        <v>44328</v>
      </c>
      <c r="C54" s="71">
        <v>44326</v>
      </c>
      <c r="D54" s="72">
        <f t="shared" si="19"/>
        <v>5000</v>
      </c>
      <c r="E54" s="102" t="s">
        <v>64</v>
      </c>
      <c r="F54" s="98" t="s">
        <v>164</v>
      </c>
      <c r="G54" s="75">
        <v>44328</v>
      </c>
      <c r="H54" s="76">
        <v>44330</v>
      </c>
      <c r="I54" s="35" t="s">
        <v>165</v>
      </c>
      <c r="J54" s="72">
        <v>5000</v>
      </c>
      <c r="K54" s="78">
        <f t="shared" si="20"/>
        <v>500000000</v>
      </c>
      <c r="L54" s="78">
        <f t="shared" si="21"/>
        <v>500000000</v>
      </c>
      <c r="M54" s="78">
        <v>0</v>
      </c>
      <c r="N54" s="79">
        <f t="shared" si="22"/>
        <v>500000000</v>
      </c>
      <c r="O54" s="48" t="s">
        <v>67</v>
      </c>
      <c r="P54" s="97"/>
      <c r="Q54" s="35" t="s">
        <v>77</v>
      </c>
      <c r="R54" s="35" t="s">
        <v>69</v>
      </c>
    </row>
    <row r="55" spans="1:18" x14ac:dyDescent="0.35">
      <c r="A55" s="70">
        <v>49</v>
      </c>
      <c r="B55" s="71">
        <v>44328</v>
      </c>
      <c r="C55" s="71">
        <v>44326</v>
      </c>
      <c r="D55" s="72">
        <f t="shared" si="19"/>
        <v>15000</v>
      </c>
      <c r="E55" s="102" t="s">
        <v>64</v>
      </c>
      <c r="F55" s="98" t="s">
        <v>166</v>
      </c>
      <c r="G55" s="75">
        <v>44328</v>
      </c>
      <c r="H55" s="76">
        <v>44330</v>
      </c>
      <c r="I55" s="100" t="s">
        <v>435</v>
      </c>
      <c r="J55" s="72">
        <v>15000</v>
      </c>
      <c r="K55" s="78">
        <f t="shared" si="20"/>
        <v>1500000000</v>
      </c>
      <c r="L55" s="78">
        <f t="shared" si="21"/>
        <v>1500000000</v>
      </c>
      <c r="M55" s="78">
        <v>0</v>
      </c>
      <c r="N55" s="79">
        <f t="shared" si="22"/>
        <v>1500000000</v>
      </c>
      <c r="O55" s="48" t="s">
        <v>67</v>
      </c>
      <c r="P55" s="97"/>
      <c r="Q55" s="35" t="s">
        <v>77</v>
      </c>
      <c r="R55" s="35" t="s">
        <v>69</v>
      </c>
    </row>
    <row r="56" spans="1:18" x14ac:dyDescent="0.35">
      <c r="A56" s="70">
        <v>50</v>
      </c>
      <c r="B56" s="71">
        <v>44328</v>
      </c>
      <c r="C56" s="71">
        <v>44326</v>
      </c>
      <c r="D56" s="72">
        <f t="shared" si="19"/>
        <v>10000</v>
      </c>
      <c r="E56" s="102" t="s">
        <v>64</v>
      </c>
      <c r="F56" s="98" t="s">
        <v>167</v>
      </c>
      <c r="G56" s="75">
        <v>44328</v>
      </c>
      <c r="H56" s="76">
        <v>44330</v>
      </c>
      <c r="I56" s="35" t="s">
        <v>168</v>
      </c>
      <c r="J56" s="72">
        <v>10000</v>
      </c>
      <c r="K56" s="78">
        <f t="shared" si="20"/>
        <v>1000000000</v>
      </c>
      <c r="L56" s="78">
        <f t="shared" si="21"/>
        <v>1000000000</v>
      </c>
      <c r="M56" s="78">
        <v>0</v>
      </c>
      <c r="N56" s="79">
        <f t="shared" si="22"/>
        <v>1000000000</v>
      </c>
      <c r="O56" s="48" t="s">
        <v>67</v>
      </c>
      <c r="P56" s="97"/>
      <c r="Q56" s="35" t="s">
        <v>77</v>
      </c>
      <c r="R56" s="35" t="s">
        <v>69</v>
      </c>
    </row>
    <row r="57" spans="1:18" x14ac:dyDescent="0.35">
      <c r="A57" s="221">
        <v>51</v>
      </c>
      <c r="B57" s="223">
        <v>44347</v>
      </c>
      <c r="C57" s="71">
        <v>44342</v>
      </c>
      <c r="D57" s="72">
        <v>29000</v>
      </c>
      <c r="E57" s="102" t="s">
        <v>169</v>
      </c>
      <c r="F57" s="231" t="s">
        <v>170</v>
      </c>
      <c r="G57" s="225">
        <v>44328</v>
      </c>
      <c r="H57" s="226">
        <v>44347</v>
      </c>
      <c r="I57" s="230" t="s">
        <v>171</v>
      </c>
      <c r="J57" s="232">
        <v>63000</v>
      </c>
      <c r="K57" s="233">
        <v>6300000000</v>
      </c>
      <c r="L57" s="233">
        <f t="shared" si="21"/>
        <v>6300000000</v>
      </c>
      <c r="M57" s="78">
        <v>0</v>
      </c>
      <c r="N57" s="234">
        <f t="shared" si="22"/>
        <v>6300000000</v>
      </c>
      <c r="O57" s="227" t="s">
        <v>83</v>
      </c>
      <c r="P57" s="97"/>
      <c r="Q57" s="230" t="s">
        <v>77</v>
      </c>
      <c r="R57" s="230" t="s">
        <v>69</v>
      </c>
    </row>
    <row r="58" spans="1:18" x14ac:dyDescent="0.35">
      <c r="A58" s="222"/>
      <c r="B58" s="222"/>
      <c r="C58" s="71">
        <v>44347</v>
      </c>
      <c r="D58" s="72">
        <f>J57-D57</f>
        <v>34000</v>
      </c>
      <c r="E58" s="102" t="s">
        <v>169</v>
      </c>
      <c r="F58" s="222"/>
      <c r="G58" s="222"/>
      <c r="H58" s="222"/>
      <c r="I58" s="222"/>
      <c r="J58" s="222"/>
      <c r="K58" s="222"/>
      <c r="L58" s="222"/>
      <c r="M58" s="78"/>
      <c r="N58" s="222"/>
      <c r="O58" s="222"/>
      <c r="P58" s="97"/>
      <c r="Q58" s="222"/>
      <c r="R58" s="222"/>
    </row>
    <row r="59" spans="1:18" x14ac:dyDescent="0.35">
      <c r="A59" s="70">
        <v>52</v>
      </c>
      <c r="B59" s="71">
        <v>44328</v>
      </c>
      <c r="C59" s="71">
        <v>44326</v>
      </c>
      <c r="D59" s="72">
        <f t="shared" ref="D59:D77" si="23">J59</f>
        <v>15000</v>
      </c>
      <c r="E59" s="102" t="s">
        <v>64</v>
      </c>
      <c r="F59" s="98" t="s">
        <v>172</v>
      </c>
      <c r="G59" s="75">
        <v>44328</v>
      </c>
      <c r="H59" s="76">
        <v>44330</v>
      </c>
      <c r="I59" s="35" t="s">
        <v>173</v>
      </c>
      <c r="J59" s="72">
        <v>15000</v>
      </c>
      <c r="K59" s="78">
        <f t="shared" ref="K59:K78" si="24">J59*100000</f>
        <v>1500000000</v>
      </c>
      <c r="L59" s="78">
        <f t="shared" ref="L59:L78" si="25">K59</f>
        <v>1500000000</v>
      </c>
      <c r="M59" s="78">
        <v>0</v>
      </c>
      <c r="N59" s="79">
        <f t="shared" ref="N59:N78" si="26">L59-M59</f>
        <v>1500000000</v>
      </c>
      <c r="O59" s="48" t="s">
        <v>67</v>
      </c>
      <c r="P59" s="97"/>
      <c r="Q59" s="35" t="s">
        <v>77</v>
      </c>
      <c r="R59" s="35" t="s">
        <v>69</v>
      </c>
    </row>
    <row r="60" spans="1:18" x14ac:dyDescent="0.35">
      <c r="A60" s="70">
        <v>53</v>
      </c>
      <c r="B60" s="71">
        <v>44329</v>
      </c>
      <c r="C60" s="71">
        <v>44329</v>
      </c>
      <c r="D60" s="72">
        <f t="shared" si="23"/>
        <v>20000</v>
      </c>
      <c r="E60" s="102" t="s">
        <v>99</v>
      </c>
      <c r="F60" s="98" t="s">
        <v>174</v>
      </c>
      <c r="G60" s="75">
        <v>44329</v>
      </c>
      <c r="H60" s="76">
        <v>44330</v>
      </c>
      <c r="I60" s="35" t="s">
        <v>175</v>
      </c>
      <c r="J60" s="72">
        <v>20000</v>
      </c>
      <c r="K60" s="78">
        <f t="shared" si="24"/>
        <v>2000000000</v>
      </c>
      <c r="L60" s="78">
        <f t="shared" si="25"/>
        <v>2000000000</v>
      </c>
      <c r="M60" s="78">
        <v>0</v>
      </c>
      <c r="N60" s="79">
        <f t="shared" si="26"/>
        <v>2000000000</v>
      </c>
      <c r="O60" s="48" t="s">
        <v>67</v>
      </c>
      <c r="P60" s="97"/>
      <c r="Q60" s="35" t="s">
        <v>77</v>
      </c>
      <c r="R60" s="35" t="s">
        <v>69</v>
      </c>
    </row>
    <row r="61" spans="1:18" x14ac:dyDescent="0.35">
      <c r="A61" s="70">
        <v>54</v>
      </c>
      <c r="B61" s="71">
        <v>44329</v>
      </c>
      <c r="C61" s="71">
        <v>44326</v>
      </c>
      <c r="D61" s="72">
        <f t="shared" si="23"/>
        <v>11000</v>
      </c>
      <c r="E61" s="102" t="s">
        <v>64</v>
      </c>
      <c r="F61" s="98" t="s">
        <v>176</v>
      </c>
      <c r="G61" s="75">
        <v>44329</v>
      </c>
      <c r="H61" s="76">
        <v>44330</v>
      </c>
      <c r="I61" s="35" t="s">
        <v>177</v>
      </c>
      <c r="J61" s="72">
        <v>11000</v>
      </c>
      <c r="K61" s="78">
        <f t="shared" si="24"/>
        <v>1100000000</v>
      </c>
      <c r="L61" s="78">
        <f t="shared" si="25"/>
        <v>1100000000</v>
      </c>
      <c r="M61" s="78">
        <v>0</v>
      </c>
      <c r="N61" s="79">
        <f t="shared" si="26"/>
        <v>1100000000</v>
      </c>
      <c r="O61" s="48" t="s">
        <v>67</v>
      </c>
      <c r="P61" s="97"/>
      <c r="Q61" s="91" t="s">
        <v>141</v>
      </c>
      <c r="R61" s="35" t="s">
        <v>69</v>
      </c>
    </row>
    <row r="62" spans="1:18" x14ac:dyDescent="0.35">
      <c r="A62" s="70">
        <v>55</v>
      </c>
      <c r="B62" s="71">
        <v>44336</v>
      </c>
      <c r="C62" s="71">
        <v>44333</v>
      </c>
      <c r="D62" s="72">
        <f t="shared" si="23"/>
        <v>20000</v>
      </c>
      <c r="E62" s="102" t="s">
        <v>87</v>
      </c>
      <c r="F62" s="98" t="s">
        <v>178</v>
      </c>
      <c r="G62" s="75">
        <v>44329</v>
      </c>
      <c r="H62" s="76">
        <v>44336</v>
      </c>
      <c r="I62" s="35" t="s">
        <v>179</v>
      </c>
      <c r="J62" s="72">
        <v>20000</v>
      </c>
      <c r="K62" s="78">
        <f t="shared" si="24"/>
        <v>2000000000</v>
      </c>
      <c r="L62" s="78">
        <f t="shared" si="25"/>
        <v>2000000000</v>
      </c>
      <c r="M62" s="78">
        <v>0</v>
      </c>
      <c r="N62" s="79">
        <f t="shared" si="26"/>
        <v>2000000000</v>
      </c>
      <c r="O62" s="48" t="s">
        <v>67</v>
      </c>
      <c r="P62" s="97"/>
      <c r="Q62" s="35" t="s">
        <v>77</v>
      </c>
      <c r="R62" s="35" t="s">
        <v>69</v>
      </c>
    </row>
    <row r="63" spans="1:18" x14ac:dyDescent="0.35">
      <c r="A63" s="70">
        <v>56</v>
      </c>
      <c r="B63" s="71">
        <v>44330</v>
      </c>
      <c r="C63" s="71">
        <v>44329</v>
      </c>
      <c r="D63" s="72">
        <f t="shared" si="23"/>
        <v>16000</v>
      </c>
      <c r="E63" s="102" t="s">
        <v>99</v>
      </c>
      <c r="F63" s="98" t="s">
        <v>180</v>
      </c>
      <c r="G63" s="75">
        <v>44330</v>
      </c>
      <c r="H63" s="76">
        <v>44333</v>
      </c>
      <c r="I63" s="35" t="s">
        <v>181</v>
      </c>
      <c r="J63" s="72">
        <v>16000</v>
      </c>
      <c r="K63" s="78">
        <f t="shared" si="24"/>
        <v>1600000000</v>
      </c>
      <c r="L63" s="78">
        <f t="shared" si="25"/>
        <v>1600000000</v>
      </c>
      <c r="M63" s="78">
        <v>0</v>
      </c>
      <c r="N63" s="79">
        <f t="shared" si="26"/>
        <v>1600000000</v>
      </c>
      <c r="O63" s="48" t="s">
        <v>67</v>
      </c>
      <c r="P63" s="97"/>
      <c r="Q63" s="35" t="s">
        <v>77</v>
      </c>
      <c r="R63" s="35" t="s">
        <v>69</v>
      </c>
    </row>
    <row r="64" spans="1:18" x14ac:dyDescent="0.35">
      <c r="A64" s="70">
        <v>57</v>
      </c>
      <c r="B64" s="71">
        <v>44330</v>
      </c>
      <c r="C64" s="71">
        <v>44326</v>
      </c>
      <c r="D64" s="72">
        <f t="shared" si="23"/>
        <v>6000</v>
      </c>
      <c r="E64" s="102" t="s">
        <v>64</v>
      </c>
      <c r="F64" s="98" t="s">
        <v>182</v>
      </c>
      <c r="G64" s="75">
        <v>44330</v>
      </c>
      <c r="H64" s="76">
        <v>44333</v>
      </c>
      <c r="I64" s="35" t="s">
        <v>181</v>
      </c>
      <c r="J64" s="72">
        <v>6000</v>
      </c>
      <c r="K64" s="78">
        <f t="shared" si="24"/>
        <v>600000000</v>
      </c>
      <c r="L64" s="78">
        <f t="shared" si="25"/>
        <v>600000000</v>
      </c>
      <c r="M64" s="78">
        <v>0</v>
      </c>
      <c r="N64" s="79">
        <f t="shared" si="26"/>
        <v>600000000</v>
      </c>
      <c r="O64" s="48" t="s">
        <v>67</v>
      </c>
      <c r="P64" s="97"/>
      <c r="Q64" s="35" t="s">
        <v>77</v>
      </c>
      <c r="R64" s="35" t="s">
        <v>69</v>
      </c>
    </row>
    <row r="65" spans="1:18" x14ac:dyDescent="0.35">
      <c r="A65" s="70">
        <v>58</v>
      </c>
      <c r="B65" s="71">
        <v>44347</v>
      </c>
      <c r="C65" s="71">
        <v>44347</v>
      </c>
      <c r="D65" s="72">
        <f t="shared" si="23"/>
        <v>1000</v>
      </c>
      <c r="E65" s="102" t="s">
        <v>169</v>
      </c>
      <c r="F65" s="98" t="s">
        <v>183</v>
      </c>
      <c r="G65" s="75">
        <v>44330</v>
      </c>
      <c r="H65" s="76">
        <v>44347</v>
      </c>
      <c r="I65" s="35" t="s">
        <v>184</v>
      </c>
      <c r="J65" s="72">
        <v>1000</v>
      </c>
      <c r="K65" s="78">
        <f t="shared" si="24"/>
        <v>100000000</v>
      </c>
      <c r="L65" s="78">
        <f t="shared" si="25"/>
        <v>100000000</v>
      </c>
      <c r="M65" s="78">
        <v>0</v>
      </c>
      <c r="N65" s="79">
        <f t="shared" si="26"/>
        <v>100000000</v>
      </c>
      <c r="O65" s="48" t="s">
        <v>83</v>
      </c>
      <c r="P65" s="35"/>
      <c r="Q65" s="91" t="s">
        <v>141</v>
      </c>
      <c r="R65" s="35" t="s">
        <v>69</v>
      </c>
    </row>
    <row r="66" spans="1:18" x14ac:dyDescent="0.35">
      <c r="A66" s="70">
        <v>59</v>
      </c>
      <c r="B66" s="71">
        <v>44342</v>
      </c>
      <c r="C66" s="71">
        <v>44342</v>
      </c>
      <c r="D66" s="72">
        <f t="shared" si="23"/>
        <v>10000</v>
      </c>
      <c r="E66" s="102" t="s">
        <v>99</v>
      </c>
      <c r="F66" s="98" t="s">
        <v>185</v>
      </c>
      <c r="G66" s="75">
        <v>44330</v>
      </c>
      <c r="H66" s="76">
        <v>44342</v>
      </c>
      <c r="I66" s="35" t="s">
        <v>186</v>
      </c>
      <c r="J66" s="72">
        <v>10000</v>
      </c>
      <c r="K66" s="78">
        <f t="shared" si="24"/>
        <v>1000000000</v>
      </c>
      <c r="L66" s="78">
        <f t="shared" si="25"/>
        <v>1000000000</v>
      </c>
      <c r="M66" s="78">
        <v>0</v>
      </c>
      <c r="N66" s="79">
        <f t="shared" si="26"/>
        <v>1000000000</v>
      </c>
      <c r="O66" s="48" t="s">
        <v>67</v>
      </c>
      <c r="P66" s="35"/>
      <c r="Q66" s="35" t="s">
        <v>77</v>
      </c>
      <c r="R66" s="35" t="s">
        <v>69</v>
      </c>
    </row>
    <row r="67" spans="1:18" x14ac:dyDescent="0.35">
      <c r="A67" s="70">
        <v>60</v>
      </c>
      <c r="B67" s="71">
        <v>44333</v>
      </c>
      <c r="C67" s="71">
        <v>44333</v>
      </c>
      <c r="D67" s="72">
        <f t="shared" si="23"/>
        <v>20000</v>
      </c>
      <c r="E67" s="102" t="s">
        <v>87</v>
      </c>
      <c r="F67" s="98" t="s">
        <v>187</v>
      </c>
      <c r="G67" s="75">
        <v>44333</v>
      </c>
      <c r="H67" s="76">
        <v>44335</v>
      </c>
      <c r="I67" s="35" t="s">
        <v>188</v>
      </c>
      <c r="J67" s="72">
        <v>20000</v>
      </c>
      <c r="K67" s="78">
        <f t="shared" si="24"/>
        <v>2000000000</v>
      </c>
      <c r="L67" s="78">
        <f t="shared" si="25"/>
        <v>2000000000</v>
      </c>
      <c r="M67" s="78">
        <v>0</v>
      </c>
      <c r="N67" s="79">
        <f t="shared" si="26"/>
        <v>2000000000</v>
      </c>
      <c r="O67" s="48" t="s">
        <v>67</v>
      </c>
      <c r="P67" s="35"/>
      <c r="Q67" s="35" t="s">
        <v>77</v>
      </c>
      <c r="R67" s="35" t="s">
        <v>69</v>
      </c>
    </row>
    <row r="68" spans="1:18" x14ac:dyDescent="0.35">
      <c r="A68" s="70">
        <v>61</v>
      </c>
      <c r="B68" s="71">
        <v>44347</v>
      </c>
      <c r="C68" s="71">
        <v>44347</v>
      </c>
      <c r="D68" s="72">
        <f t="shared" si="23"/>
        <v>7000</v>
      </c>
      <c r="E68" s="102" t="s">
        <v>189</v>
      </c>
      <c r="F68" s="98" t="s">
        <v>190</v>
      </c>
      <c r="G68" s="75">
        <v>44330</v>
      </c>
      <c r="H68" s="76">
        <v>44347</v>
      </c>
      <c r="I68" s="35" t="s">
        <v>191</v>
      </c>
      <c r="J68" s="72">
        <v>7000</v>
      </c>
      <c r="K68" s="78">
        <f t="shared" si="24"/>
        <v>700000000</v>
      </c>
      <c r="L68" s="78">
        <f t="shared" si="25"/>
        <v>700000000</v>
      </c>
      <c r="M68" s="78">
        <v>0</v>
      </c>
      <c r="N68" s="79">
        <f t="shared" si="26"/>
        <v>700000000</v>
      </c>
      <c r="O68" s="48" t="s">
        <v>83</v>
      </c>
      <c r="P68" s="35"/>
      <c r="Q68" s="35" t="s">
        <v>77</v>
      </c>
      <c r="R68" s="35" t="s">
        <v>69</v>
      </c>
    </row>
    <row r="69" spans="1:18" x14ac:dyDescent="0.35">
      <c r="A69" s="70">
        <v>62</v>
      </c>
      <c r="B69" s="71">
        <v>44347</v>
      </c>
      <c r="C69" s="71">
        <v>44347</v>
      </c>
      <c r="D69" s="72">
        <f t="shared" si="23"/>
        <v>20000</v>
      </c>
      <c r="E69" s="102" t="s">
        <v>189</v>
      </c>
      <c r="F69" s="98" t="s">
        <v>192</v>
      </c>
      <c r="G69" s="75">
        <v>44334</v>
      </c>
      <c r="H69" s="76">
        <v>44347</v>
      </c>
      <c r="I69" s="35" t="s">
        <v>193</v>
      </c>
      <c r="J69" s="72">
        <v>20000</v>
      </c>
      <c r="K69" s="78">
        <f t="shared" si="24"/>
        <v>2000000000</v>
      </c>
      <c r="L69" s="78">
        <f t="shared" si="25"/>
        <v>2000000000</v>
      </c>
      <c r="M69" s="78">
        <v>0</v>
      </c>
      <c r="N69" s="79">
        <f t="shared" si="26"/>
        <v>2000000000</v>
      </c>
      <c r="O69" s="48" t="s">
        <v>67</v>
      </c>
      <c r="P69" s="35"/>
      <c r="Q69" s="35" t="s">
        <v>77</v>
      </c>
      <c r="R69" s="35" t="s">
        <v>69</v>
      </c>
    </row>
    <row r="70" spans="1:18" x14ac:dyDescent="0.35">
      <c r="A70" s="70">
        <v>63</v>
      </c>
      <c r="B70" s="71">
        <v>44347</v>
      </c>
      <c r="C70" s="71">
        <v>44347</v>
      </c>
      <c r="D70" s="72">
        <f t="shared" si="23"/>
        <v>28000</v>
      </c>
      <c r="E70" s="102" t="s">
        <v>189</v>
      </c>
      <c r="F70" s="98" t="s">
        <v>194</v>
      </c>
      <c r="G70" s="75">
        <v>44330</v>
      </c>
      <c r="H70" s="76">
        <v>44347</v>
      </c>
      <c r="I70" s="35" t="s">
        <v>436</v>
      </c>
      <c r="J70" s="72">
        <v>28000</v>
      </c>
      <c r="K70" s="78">
        <f t="shared" si="24"/>
        <v>2800000000</v>
      </c>
      <c r="L70" s="78">
        <f t="shared" si="25"/>
        <v>2800000000</v>
      </c>
      <c r="M70" s="78">
        <v>0</v>
      </c>
      <c r="N70" s="79">
        <f t="shared" si="26"/>
        <v>2800000000</v>
      </c>
      <c r="O70" s="48" t="s">
        <v>67</v>
      </c>
      <c r="P70" s="35"/>
      <c r="Q70" s="35" t="s">
        <v>196</v>
      </c>
      <c r="R70" s="35" t="s">
        <v>69</v>
      </c>
    </row>
    <row r="71" spans="1:18" x14ac:dyDescent="0.35">
      <c r="A71" s="70">
        <v>64</v>
      </c>
      <c r="B71" s="71">
        <v>44342</v>
      </c>
      <c r="C71" s="71">
        <v>44342</v>
      </c>
      <c r="D71" s="72">
        <f t="shared" si="23"/>
        <v>3000</v>
      </c>
      <c r="E71" s="102" t="s">
        <v>99</v>
      </c>
      <c r="F71" s="98" t="s">
        <v>197</v>
      </c>
      <c r="G71" s="75">
        <v>44330</v>
      </c>
      <c r="H71" s="76">
        <v>44342</v>
      </c>
      <c r="I71" s="35" t="s">
        <v>181</v>
      </c>
      <c r="J71" s="72">
        <v>3000</v>
      </c>
      <c r="K71" s="78">
        <f t="shared" si="24"/>
        <v>300000000</v>
      </c>
      <c r="L71" s="78">
        <f t="shared" si="25"/>
        <v>300000000</v>
      </c>
      <c r="M71" s="78">
        <v>0</v>
      </c>
      <c r="N71" s="79">
        <f t="shared" si="26"/>
        <v>300000000</v>
      </c>
      <c r="O71" s="48" t="s">
        <v>67</v>
      </c>
      <c r="P71" s="35"/>
      <c r="Q71" s="35" t="s">
        <v>77</v>
      </c>
      <c r="R71" s="35" t="s">
        <v>69</v>
      </c>
    </row>
    <row r="72" spans="1:18" x14ac:dyDescent="0.35">
      <c r="A72" s="70">
        <v>65</v>
      </c>
      <c r="B72" s="71">
        <v>44342</v>
      </c>
      <c r="C72" s="71">
        <v>44342</v>
      </c>
      <c r="D72" s="72">
        <f t="shared" si="23"/>
        <v>8000</v>
      </c>
      <c r="E72" s="102" t="s">
        <v>87</v>
      </c>
      <c r="F72" s="98" t="s">
        <v>198</v>
      </c>
      <c r="G72" s="75">
        <v>44335</v>
      </c>
      <c r="H72" s="76">
        <v>44342</v>
      </c>
      <c r="I72" s="35" t="s">
        <v>199</v>
      </c>
      <c r="J72" s="72">
        <v>8000</v>
      </c>
      <c r="K72" s="78">
        <f t="shared" si="24"/>
        <v>800000000</v>
      </c>
      <c r="L72" s="78">
        <f t="shared" si="25"/>
        <v>800000000</v>
      </c>
      <c r="M72" s="78">
        <v>0</v>
      </c>
      <c r="N72" s="79">
        <f t="shared" si="26"/>
        <v>800000000</v>
      </c>
      <c r="O72" s="48" t="s">
        <v>67</v>
      </c>
      <c r="P72" s="35"/>
      <c r="Q72" s="35" t="s">
        <v>77</v>
      </c>
      <c r="R72" s="35" t="s">
        <v>69</v>
      </c>
    </row>
    <row r="73" spans="1:18" x14ac:dyDescent="0.35">
      <c r="A73" s="70">
        <v>66</v>
      </c>
      <c r="B73" s="71">
        <v>44347</v>
      </c>
      <c r="C73" s="71">
        <v>44347</v>
      </c>
      <c r="D73" s="72">
        <f t="shared" si="23"/>
        <v>50000</v>
      </c>
      <c r="E73" s="102" t="s">
        <v>189</v>
      </c>
      <c r="F73" s="98" t="s">
        <v>200</v>
      </c>
      <c r="G73" s="75">
        <v>44336</v>
      </c>
      <c r="H73" s="76">
        <v>44347</v>
      </c>
      <c r="I73" s="41" t="s">
        <v>201</v>
      </c>
      <c r="J73" s="72">
        <v>50000</v>
      </c>
      <c r="K73" s="78">
        <f t="shared" si="24"/>
        <v>5000000000</v>
      </c>
      <c r="L73" s="78">
        <f t="shared" si="25"/>
        <v>5000000000</v>
      </c>
      <c r="M73" s="78">
        <v>0</v>
      </c>
      <c r="N73" s="79">
        <f t="shared" si="26"/>
        <v>5000000000</v>
      </c>
      <c r="O73" s="48" t="s">
        <v>67</v>
      </c>
      <c r="P73" s="35"/>
      <c r="Q73" s="35" t="s">
        <v>77</v>
      </c>
      <c r="R73" s="35" t="s">
        <v>69</v>
      </c>
    </row>
    <row r="74" spans="1:18" x14ac:dyDescent="0.35">
      <c r="A74" s="70">
        <v>67</v>
      </c>
      <c r="B74" s="71">
        <v>44342</v>
      </c>
      <c r="C74" s="71">
        <v>44342</v>
      </c>
      <c r="D74" s="72">
        <f t="shared" si="23"/>
        <v>2000</v>
      </c>
      <c r="E74" s="102" t="s">
        <v>99</v>
      </c>
      <c r="F74" s="98" t="s">
        <v>202</v>
      </c>
      <c r="G74" s="75">
        <v>44336</v>
      </c>
      <c r="H74" s="76">
        <v>44342</v>
      </c>
      <c r="I74" s="41" t="s">
        <v>203</v>
      </c>
      <c r="J74" s="72">
        <v>2000</v>
      </c>
      <c r="K74" s="78">
        <f t="shared" si="24"/>
        <v>200000000</v>
      </c>
      <c r="L74" s="78">
        <f t="shared" si="25"/>
        <v>200000000</v>
      </c>
      <c r="M74" s="78">
        <v>0</v>
      </c>
      <c r="N74" s="79">
        <f t="shared" si="26"/>
        <v>200000000</v>
      </c>
      <c r="O74" s="48" t="s">
        <v>67</v>
      </c>
      <c r="P74" s="35"/>
      <c r="Q74" s="35" t="s">
        <v>77</v>
      </c>
      <c r="R74" s="35" t="s">
        <v>69</v>
      </c>
    </row>
    <row r="75" spans="1:18" x14ac:dyDescent="0.35">
      <c r="A75" s="70">
        <v>68</v>
      </c>
      <c r="B75" s="71">
        <v>44342</v>
      </c>
      <c r="C75" s="71">
        <v>44342</v>
      </c>
      <c r="D75" s="72">
        <f t="shared" si="23"/>
        <v>3000</v>
      </c>
      <c r="E75" s="102" t="s">
        <v>87</v>
      </c>
      <c r="F75" s="98" t="s">
        <v>204</v>
      </c>
      <c r="G75" s="75">
        <v>44336</v>
      </c>
      <c r="H75" s="76">
        <v>44342</v>
      </c>
      <c r="I75" s="41" t="s">
        <v>203</v>
      </c>
      <c r="J75" s="72">
        <v>3000</v>
      </c>
      <c r="K75" s="78">
        <f t="shared" si="24"/>
        <v>300000000</v>
      </c>
      <c r="L75" s="78">
        <f t="shared" si="25"/>
        <v>300000000</v>
      </c>
      <c r="M75" s="78">
        <v>0</v>
      </c>
      <c r="N75" s="79">
        <f t="shared" si="26"/>
        <v>300000000</v>
      </c>
      <c r="O75" s="48" t="s">
        <v>67</v>
      </c>
      <c r="P75" s="35"/>
      <c r="Q75" s="35" t="s">
        <v>77</v>
      </c>
      <c r="R75" s="35" t="s">
        <v>69</v>
      </c>
    </row>
    <row r="76" spans="1:18" x14ac:dyDescent="0.35">
      <c r="A76" s="70">
        <v>69</v>
      </c>
      <c r="B76" s="71">
        <v>44342</v>
      </c>
      <c r="C76" s="71">
        <v>44340</v>
      </c>
      <c r="D76" s="72">
        <f t="shared" si="23"/>
        <v>10000</v>
      </c>
      <c r="E76" s="102" t="s">
        <v>87</v>
      </c>
      <c r="F76" s="98" t="s">
        <v>205</v>
      </c>
      <c r="G76" s="75">
        <v>44336</v>
      </c>
      <c r="H76" s="76">
        <v>44342</v>
      </c>
      <c r="I76" s="41" t="s">
        <v>206</v>
      </c>
      <c r="J76" s="72">
        <v>10000</v>
      </c>
      <c r="K76" s="78">
        <f t="shared" si="24"/>
        <v>1000000000</v>
      </c>
      <c r="L76" s="78">
        <f t="shared" si="25"/>
        <v>1000000000</v>
      </c>
      <c r="M76" s="78">
        <v>0</v>
      </c>
      <c r="N76" s="79">
        <f t="shared" si="26"/>
        <v>1000000000</v>
      </c>
      <c r="O76" s="48" t="s">
        <v>67</v>
      </c>
      <c r="P76" s="35"/>
      <c r="Q76" s="35" t="s">
        <v>77</v>
      </c>
      <c r="R76" s="35" t="s">
        <v>69</v>
      </c>
    </row>
    <row r="77" spans="1:18" x14ac:dyDescent="0.35">
      <c r="A77" s="70">
        <v>70</v>
      </c>
      <c r="B77" s="71">
        <v>44347</v>
      </c>
      <c r="C77" s="71">
        <v>44347</v>
      </c>
      <c r="D77" s="72">
        <f t="shared" si="23"/>
        <v>4000</v>
      </c>
      <c r="E77" s="102" t="s">
        <v>189</v>
      </c>
      <c r="F77" s="98" t="s">
        <v>207</v>
      </c>
      <c r="G77" s="75">
        <v>44336</v>
      </c>
      <c r="H77" s="76">
        <v>44347</v>
      </c>
      <c r="I77" s="41" t="s">
        <v>203</v>
      </c>
      <c r="J77" s="72">
        <v>4000</v>
      </c>
      <c r="K77" s="78">
        <f t="shared" si="24"/>
        <v>400000000</v>
      </c>
      <c r="L77" s="78">
        <f t="shared" si="25"/>
        <v>400000000</v>
      </c>
      <c r="M77" s="78">
        <v>0</v>
      </c>
      <c r="N77" s="79">
        <f t="shared" si="26"/>
        <v>400000000</v>
      </c>
      <c r="O77" s="48" t="s">
        <v>67</v>
      </c>
      <c r="P77" s="35"/>
      <c r="Q77" s="35" t="s">
        <v>77</v>
      </c>
      <c r="R77" s="35" t="s">
        <v>69</v>
      </c>
    </row>
    <row r="78" spans="1:18" x14ac:dyDescent="0.35">
      <c r="A78" s="221">
        <v>71</v>
      </c>
      <c r="B78" s="223">
        <v>44337</v>
      </c>
      <c r="C78" s="71">
        <v>44333</v>
      </c>
      <c r="D78" s="72">
        <v>10000</v>
      </c>
      <c r="E78" s="102" t="s">
        <v>87</v>
      </c>
      <c r="F78" s="231" t="s">
        <v>208</v>
      </c>
      <c r="G78" s="225">
        <v>44337</v>
      </c>
      <c r="H78" s="226">
        <v>44340</v>
      </c>
      <c r="I78" s="230" t="s">
        <v>209</v>
      </c>
      <c r="J78" s="232">
        <v>30000</v>
      </c>
      <c r="K78" s="233">
        <f t="shared" si="24"/>
        <v>3000000000</v>
      </c>
      <c r="L78" s="233">
        <f t="shared" si="25"/>
        <v>3000000000</v>
      </c>
      <c r="M78" s="233">
        <v>0</v>
      </c>
      <c r="N78" s="234">
        <f t="shared" si="26"/>
        <v>3000000000</v>
      </c>
      <c r="O78" s="227" t="s">
        <v>67</v>
      </c>
      <c r="P78" s="35"/>
      <c r="Q78" s="230" t="s">
        <v>77</v>
      </c>
      <c r="R78" s="230" t="s">
        <v>69</v>
      </c>
    </row>
    <row r="79" spans="1:18" x14ac:dyDescent="0.35">
      <c r="A79" s="222"/>
      <c r="B79" s="222"/>
      <c r="C79" s="71">
        <v>44336</v>
      </c>
      <c r="D79" s="72">
        <v>20000</v>
      </c>
      <c r="E79" s="102" t="s">
        <v>87</v>
      </c>
      <c r="F79" s="222"/>
      <c r="G79" s="222"/>
      <c r="H79" s="222"/>
      <c r="I79" s="222"/>
      <c r="J79" s="222"/>
      <c r="K79" s="222"/>
      <c r="L79" s="222"/>
      <c r="M79" s="222"/>
      <c r="N79" s="222"/>
      <c r="O79" s="222"/>
      <c r="P79" s="35"/>
      <c r="Q79" s="222"/>
      <c r="R79" s="222"/>
    </row>
    <row r="80" spans="1:18" x14ac:dyDescent="0.35">
      <c r="A80" s="70">
        <v>72</v>
      </c>
      <c r="B80" s="71">
        <v>44347</v>
      </c>
      <c r="C80" s="71">
        <v>44340</v>
      </c>
      <c r="D80" s="72">
        <f t="shared" ref="D80:D103" si="27">J80</f>
        <v>3000</v>
      </c>
      <c r="E80" s="102" t="s">
        <v>189</v>
      </c>
      <c r="F80" s="98" t="s">
        <v>210</v>
      </c>
      <c r="G80" s="75">
        <v>44337</v>
      </c>
      <c r="H80" s="76">
        <v>44347</v>
      </c>
      <c r="I80" s="35" t="s">
        <v>211</v>
      </c>
      <c r="J80" s="72">
        <v>3000</v>
      </c>
      <c r="K80" s="78">
        <f t="shared" ref="K80:K104" si="28">J80*100000</f>
        <v>300000000</v>
      </c>
      <c r="L80" s="78">
        <f t="shared" ref="L80:L104" si="29">K80</f>
        <v>300000000</v>
      </c>
      <c r="M80" s="78">
        <v>0</v>
      </c>
      <c r="N80" s="79">
        <f t="shared" ref="N80:N104" si="30">L80-M80</f>
        <v>300000000</v>
      </c>
      <c r="O80" s="48" t="s">
        <v>67</v>
      </c>
      <c r="P80" s="35"/>
      <c r="Q80" s="35" t="s">
        <v>77</v>
      </c>
      <c r="R80" s="35" t="s">
        <v>69</v>
      </c>
    </row>
    <row r="81" spans="1:18" x14ac:dyDescent="0.35">
      <c r="A81" s="70">
        <v>73</v>
      </c>
      <c r="B81" s="71">
        <v>44348</v>
      </c>
      <c r="C81" s="71">
        <v>44348</v>
      </c>
      <c r="D81" s="72">
        <f t="shared" si="27"/>
        <v>15000</v>
      </c>
      <c r="E81" s="102" t="s">
        <v>169</v>
      </c>
      <c r="F81" s="101" t="s">
        <v>212</v>
      </c>
      <c r="G81" s="75">
        <v>44337</v>
      </c>
      <c r="H81" s="76">
        <v>44348</v>
      </c>
      <c r="I81" s="85" t="s">
        <v>213</v>
      </c>
      <c r="J81" s="86">
        <v>15000</v>
      </c>
      <c r="K81" s="78">
        <f t="shared" si="28"/>
        <v>1500000000</v>
      </c>
      <c r="L81" s="78">
        <f t="shared" si="29"/>
        <v>1500000000</v>
      </c>
      <c r="M81" s="78">
        <v>0</v>
      </c>
      <c r="N81" s="79">
        <f t="shared" si="30"/>
        <v>1500000000</v>
      </c>
      <c r="O81" s="48" t="s">
        <v>67</v>
      </c>
      <c r="P81" s="85"/>
      <c r="Q81" s="35" t="s">
        <v>77</v>
      </c>
      <c r="R81" s="35" t="s">
        <v>69</v>
      </c>
    </row>
    <row r="82" spans="1:18" x14ac:dyDescent="0.35">
      <c r="A82" s="70">
        <v>74</v>
      </c>
      <c r="B82" s="71">
        <v>44341</v>
      </c>
      <c r="C82" s="71">
        <v>44326</v>
      </c>
      <c r="D82" s="72">
        <f t="shared" si="27"/>
        <v>885</v>
      </c>
      <c r="E82" s="102" t="s">
        <v>64</v>
      </c>
      <c r="F82" s="98" t="s">
        <v>214</v>
      </c>
      <c r="G82" s="75">
        <v>44341</v>
      </c>
      <c r="H82" s="76">
        <v>44343</v>
      </c>
      <c r="I82" s="35" t="s">
        <v>215</v>
      </c>
      <c r="J82" s="72">
        <v>885</v>
      </c>
      <c r="K82" s="78">
        <f t="shared" si="28"/>
        <v>88500000</v>
      </c>
      <c r="L82" s="78">
        <f t="shared" si="29"/>
        <v>88500000</v>
      </c>
      <c r="M82" s="78">
        <v>0</v>
      </c>
      <c r="N82" s="79">
        <f t="shared" si="30"/>
        <v>88500000</v>
      </c>
      <c r="O82" s="48" t="s">
        <v>67</v>
      </c>
      <c r="P82" s="35"/>
      <c r="Q82" s="35" t="s">
        <v>77</v>
      </c>
      <c r="R82" s="35" t="s">
        <v>69</v>
      </c>
    </row>
    <row r="83" spans="1:18" x14ac:dyDescent="0.35">
      <c r="A83" s="70">
        <v>75</v>
      </c>
      <c r="B83" s="71">
        <v>44342</v>
      </c>
      <c r="C83" s="71">
        <v>44342</v>
      </c>
      <c r="D83" s="72">
        <f t="shared" si="27"/>
        <v>3000</v>
      </c>
      <c r="E83" s="102" t="s">
        <v>87</v>
      </c>
      <c r="F83" s="98" t="s">
        <v>216</v>
      </c>
      <c r="G83" s="75">
        <v>44342</v>
      </c>
      <c r="H83" s="76">
        <v>44343</v>
      </c>
      <c r="I83" s="35" t="s">
        <v>215</v>
      </c>
      <c r="J83" s="72">
        <v>3000</v>
      </c>
      <c r="K83" s="78">
        <f t="shared" si="28"/>
        <v>300000000</v>
      </c>
      <c r="L83" s="78">
        <f t="shared" si="29"/>
        <v>300000000</v>
      </c>
      <c r="M83" s="78">
        <v>0</v>
      </c>
      <c r="N83" s="79">
        <f t="shared" si="30"/>
        <v>300000000</v>
      </c>
      <c r="O83" s="48" t="s">
        <v>67</v>
      </c>
      <c r="P83" s="72"/>
      <c r="Q83" s="35" t="s">
        <v>77</v>
      </c>
      <c r="R83" s="35" t="s">
        <v>69</v>
      </c>
    </row>
    <row r="84" spans="1:18" x14ac:dyDescent="0.35">
      <c r="A84" s="70">
        <v>76</v>
      </c>
      <c r="B84" s="71">
        <v>44348</v>
      </c>
      <c r="C84" s="71">
        <v>44348</v>
      </c>
      <c r="D84" s="72">
        <f t="shared" si="27"/>
        <v>14000</v>
      </c>
      <c r="E84" s="102" t="s">
        <v>189</v>
      </c>
      <c r="F84" s="98" t="s">
        <v>217</v>
      </c>
      <c r="G84" s="75">
        <v>44343</v>
      </c>
      <c r="H84" s="76">
        <v>44348</v>
      </c>
      <c r="I84" s="35" t="s">
        <v>218</v>
      </c>
      <c r="J84" s="72">
        <v>14000</v>
      </c>
      <c r="K84" s="78">
        <f t="shared" si="28"/>
        <v>1400000000</v>
      </c>
      <c r="L84" s="78">
        <f t="shared" si="29"/>
        <v>1400000000</v>
      </c>
      <c r="M84" s="78">
        <v>0</v>
      </c>
      <c r="N84" s="104">
        <f t="shared" si="30"/>
        <v>1400000000</v>
      </c>
      <c r="O84" s="48" t="s">
        <v>67</v>
      </c>
      <c r="P84" s="72"/>
      <c r="Q84" s="35" t="s">
        <v>77</v>
      </c>
      <c r="R84" s="35" t="s">
        <v>69</v>
      </c>
    </row>
    <row r="85" spans="1:18" x14ac:dyDescent="0.35">
      <c r="A85" s="70">
        <v>77</v>
      </c>
      <c r="B85" s="82">
        <v>44348</v>
      </c>
      <c r="C85" s="105">
        <v>44348</v>
      </c>
      <c r="D85" s="72">
        <f t="shared" si="27"/>
        <v>4000</v>
      </c>
      <c r="E85" s="102" t="s">
        <v>64</v>
      </c>
      <c r="F85" s="106" t="s">
        <v>219</v>
      </c>
      <c r="G85" s="75">
        <v>44343</v>
      </c>
      <c r="H85" s="76">
        <v>44348</v>
      </c>
      <c r="I85" s="91" t="s">
        <v>220</v>
      </c>
      <c r="J85" s="107">
        <v>4000</v>
      </c>
      <c r="K85" s="78">
        <f t="shared" si="28"/>
        <v>400000000</v>
      </c>
      <c r="L85" s="78">
        <f t="shared" si="29"/>
        <v>400000000</v>
      </c>
      <c r="M85" s="108">
        <v>0</v>
      </c>
      <c r="N85" s="109">
        <f t="shared" si="30"/>
        <v>400000000</v>
      </c>
      <c r="O85" s="48" t="s">
        <v>67</v>
      </c>
      <c r="P85" s="72"/>
      <c r="Q85" s="35" t="s">
        <v>77</v>
      </c>
      <c r="R85" s="91" t="s">
        <v>69</v>
      </c>
    </row>
    <row r="86" spans="1:18" x14ac:dyDescent="0.35">
      <c r="A86" s="70">
        <v>78</v>
      </c>
      <c r="B86" s="71">
        <v>44348</v>
      </c>
      <c r="C86" s="71">
        <v>44348</v>
      </c>
      <c r="D86" s="72">
        <f t="shared" si="27"/>
        <v>25000</v>
      </c>
      <c r="E86" s="102" t="s">
        <v>169</v>
      </c>
      <c r="F86" s="98" t="s">
        <v>221</v>
      </c>
      <c r="G86" s="75">
        <v>44343</v>
      </c>
      <c r="H86" s="76">
        <v>44348</v>
      </c>
      <c r="I86" s="110" t="s">
        <v>222</v>
      </c>
      <c r="J86" s="72">
        <v>25000</v>
      </c>
      <c r="K86" s="78">
        <f t="shared" si="28"/>
        <v>2500000000</v>
      </c>
      <c r="L86" s="78">
        <f t="shared" si="29"/>
        <v>2500000000</v>
      </c>
      <c r="M86" s="78">
        <v>0</v>
      </c>
      <c r="N86" s="104">
        <f t="shared" si="30"/>
        <v>2500000000</v>
      </c>
      <c r="O86" s="48" t="s">
        <v>67</v>
      </c>
      <c r="P86" s="72"/>
      <c r="Q86" s="35" t="s">
        <v>77</v>
      </c>
      <c r="R86" s="35" t="s">
        <v>69</v>
      </c>
    </row>
    <row r="87" spans="1:18" x14ac:dyDescent="0.35">
      <c r="A87" s="70">
        <v>79</v>
      </c>
      <c r="B87" s="71">
        <v>44348</v>
      </c>
      <c r="C87" s="71">
        <v>44348</v>
      </c>
      <c r="D87" s="72">
        <f t="shared" si="27"/>
        <v>6000</v>
      </c>
      <c r="E87" s="102" t="s">
        <v>189</v>
      </c>
      <c r="F87" s="98" t="s">
        <v>223</v>
      </c>
      <c r="G87" s="75">
        <v>44343</v>
      </c>
      <c r="H87" s="76">
        <v>44348</v>
      </c>
      <c r="I87" s="111" t="s">
        <v>224</v>
      </c>
      <c r="J87" s="72">
        <v>6000</v>
      </c>
      <c r="K87" s="78">
        <f t="shared" si="28"/>
        <v>600000000</v>
      </c>
      <c r="L87" s="78">
        <f t="shared" si="29"/>
        <v>600000000</v>
      </c>
      <c r="M87" s="78">
        <v>0</v>
      </c>
      <c r="N87" s="79">
        <f t="shared" si="30"/>
        <v>600000000</v>
      </c>
      <c r="O87" s="48" t="s">
        <v>67</v>
      </c>
      <c r="P87" s="72"/>
      <c r="Q87" s="35" t="s">
        <v>77</v>
      </c>
      <c r="R87" s="35" t="s">
        <v>69</v>
      </c>
    </row>
    <row r="88" spans="1:18" x14ac:dyDescent="0.35">
      <c r="A88" s="70">
        <v>80</v>
      </c>
      <c r="B88" s="71">
        <v>44348</v>
      </c>
      <c r="C88" s="71">
        <v>44348</v>
      </c>
      <c r="D88" s="72">
        <f t="shared" si="27"/>
        <v>5000</v>
      </c>
      <c r="E88" s="102" t="s">
        <v>99</v>
      </c>
      <c r="F88" s="98" t="s">
        <v>225</v>
      </c>
      <c r="G88" s="75">
        <v>44343</v>
      </c>
      <c r="H88" s="76">
        <v>44348</v>
      </c>
      <c r="I88" s="111" t="s">
        <v>226</v>
      </c>
      <c r="J88" s="72">
        <v>5000</v>
      </c>
      <c r="K88" s="78">
        <f t="shared" si="28"/>
        <v>500000000</v>
      </c>
      <c r="L88" s="78">
        <f t="shared" si="29"/>
        <v>500000000</v>
      </c>
      <c r="M88" s="78">
        <v>0</v>
      </c>
      <c r="N88" s="79">
        <f t="shared" si="30"/>
        <v>500000000</v>
      </c>
      <c r="O88" s="48" t="s">
        <v>67</v>
      </c>
      <c r="P88" s="72"/>
      <c r="Q88" s="35" t="s">
        <v>77</v>
      </c>
      <c r="R88" s="35" t="s">
        <v>69</v>
      </c>
    </row>
    <row r="89" spans="1:18" x14ac:dyDescent="0.35">
      <c r="A89" s="70">
        <v>81</v>
      </c>
      <c r="B89" s="71">
        <v>44348</v>
      </c>
      <c r="C89" s="71">
        <v>44347</v>
      </c>
      <c r="D89" s="72">
        <f t="shared" si="27"/>
        <v>10000</v>
      </c>
      <c r="E89" s="102" t="s">
        <v>169</v>
      </c>
      <c r="F89" s="98" t="s">
        <v>227</v>
      </c>
      <c r="G89" s="75">
        <v>44343</v>
      </c>
      <c r="H89" s="76">
        <v>44348</v>
      </c>
      <c r="I89" s="111" t="s">
        <v>228</v>
      </c>
      <c r="J89" s="72">
        <v>10000</v>
      </c>
      <c r="K89" s="78">
        <f t="shared" si="28"/>
        <v>1000000000</v>
      </c>
      <c r="L89" s="78">
        <f t="shared" si="29"/>
        <v>1000000000</v>
      </c>
      <c r="M89" s="78">
        <v>0</v>
      </c>
      <c r="N89" s="79">
        <f t="shared" si="30"/>
        <v>1000000000</v>
      </c>
      <c r="O89" s="48" t="s">
        <v>67</v>
      </c>
      <c r="P89" s="72"/>
      <c r="Q89" s="35" t="s">
        <v>77</v>
      </c>
      <c r="R89" s="35" t="s">
        <v>69</v>
      </c>
    </row>
    <row r="90" spans="1:18" x14ac:dyDescent="0.35">
      <c r="A90" s="70">
        <v>82</v>
      </c>
      <c r="B90" s="71">
        <v>44348</v>
      </c>
      <c r="C90" s="71">
        <v>44348</v>
      </c>
      <c r="D90" s="72">
        <f t="shared" si="27"/>
        <v>5000</v>
      </c>
      <c r="E90" s="102" t="s">
        <v>189</v>
      </c>
      <c r="F90" s="98" t="s">
        <v>229</v>
      </c>
      <c r="G90" s="75">
        <v>44344</v>
      </c>
      <c r="H90" s="76">
        <v>44348</v>
      </c>
      <c r="I90" s="111" t="s">
        <v>230</v>
      </c>
      <c r="J90" s="72">
        <v>5000</v>
      </c>
      <c r="K90" s="78">
        <f t="shared" si="28"/>
        <v>500000000</v>
      </c>
      <c r="L90" s="78">
        <f t="shared" si="29"/>
        <v>500000000</v>
      </c>
      <c r="M90" s="78">
        <v>0</v>
      </c>
      <c r="N90" s="79">
        <f t="shared" si="30"/>
        <v>500000000</v>
      </c>
      <c r="O90" s="48" t="s">
        <v>67</v>
      </c>
      <c r="P90" s="72"/>
      <c r="Q90" s="35" t="s">
        <v>77</v>
      </c>
      <c r="R90" s="35" t="s">
        <v>69</v>
      </c>
    </row>
    <row r="91" spans="1:18" x14ac:dyDescent="0.35">
      <c r="A91" s="70">
        <v>83</v>
      </c>
      <c r="B91" s="71">
        <v>44349</v>
      </c>
      <c r="C91" s="71">
        <v>44348</v>
      </c>
      <c r="D91" s="72">
        <f t="shared" si="27"/>
        <v>10000</v>
      </c>
      <c r="E91" s="102" t="s">
        <v>189</v>
      </c>
      <c r="F91" s="98" t="s">
        <v>231</v>
      </c>
      <c r="G91" s="75">
        <v>44344</v>
      </c>
      <c r="H91" s="76">
        <v>44349</v>
      </c>
      <c r="I91" s="111" t="s">
        <v>232</v>
      </c>
      <c r="J91" s="72">
        <v>10000</v>
      </c>
      <c r="K91" s="78">
        <f t="shared" si="28"/>
        <v>1000000000</v>
      </c>
      <c r="L91" s="78">
        <f t="shared" si="29"/>
        <v>1000000000</v>
      </c>
      <c r="M91" s="78">
        <v>0</v>
      </c>
      <c r="N91" s="79">
        <f t="shared" si="30"/>
        <v>1000000000</v>
      </c>
      <c r="O91" s="48" t="s">
        <v>67</v>
      </c>
      <c r="P91" s="72"/>
      <c r="Q91" s="35" t="s">
        <v>77</v>
      </c>
      <c r="R91" s="35" t="s">
        <v>69</v>
      </c>
    </row>
    <row r="92" spans="1:18" x14ac:dyDescent="0.35">
      <c r="A92" s="70">
        <v>84</v>
      </c>
      <c r="B92" s="71">
        <v>44348</v>
      </c>
      <c r="C92" s="105">
        <v>44348</v>
      </c>
      <c r="D92" s="72">
        <f t="shared" si="27"/>
        <v>1000</v>
      </c>
      <c r="E92" s="102" t="s">
        <v>64</v>
      </c>
      <c r="F92" s="98" t="s">
        <v>233</v>
      </c>
      <c r="G92" s="75">
        <v>44344</v>
      </c>
      <c r="H92" s="76">
        <v>44348</v>
      </c>
      <c r="I92" s="111" t="s">
        <v>437</v>
      </c>
      <c r="J92" s="72">
        <v>1000</v>
      </c>
      <c r="K92" s="78">
        <f t="shared" si="28"/>
        <v>100000000</v>
      </c>
      <c r="L92" s="78">
        <f t="shared" si="29"/>
        <v>100000000</v>
      </c>
      <c r="M92" s="78">
        <v>0</v>
      </c>
      <c r="N92" s="79">
        <f t="shared" si="30"/>
        <v>100000000</v>
      </c>
      <c r="O92" s="48" t="s">
        <v>67</v>
      </c>
      <c r="P92" s="72"/>
      <c r="Q92" s="35" t="s">
        <v>77</v>
      </c>
      <c r="R92" s="35" t="s">
        <v>69</v>
      </c>
    </row>
    <row r="93" spans="1:18" x14ac:dyDescent="0.35">
      <c r="A93" s="70">
        <v>85</v>
      </c>
      <c r="B93" s="71">
        <v>44348</v>
      </c>
      <c r="C93" s="71">
        <v>44348</v>
      </c>
      <c r="D93" s="72">
        <f t="shared" si="27"/>
        <v>10000</v>
      </c>
      <c r="E93" s="102" t="s">
        <v>189</v>
      </c>
      <c r="F93" s="98" t="s">
        <v>234</v>
      </c>
      <c r="G93" s="75">
        <v>44344</v>
      </c>
      <c r="H93" s="76">
        <v>44348</v>
      </c>
      <c r="I93" s="111" t="s">
        <v>235</v>
      </c>
      <c r="J93" s="72">
        <v>10000</v>
      </c>
      <c r="K93" s="78">
        <f t="shared" si="28"/>
        <v>1000000000</v>
      </c>
      <c r="L93" s="78">
        <f t="shared" si="29"/>
        <v>1000000000</v>
      </c>
      <c r="M93" s="78">
        <v>0</v>
      </c>
      <c r="N93" s="79">
        <f t="shared" si="30"/>
        <v>1000000000</v>
      </c>
      <c r="O93" s="48" t="s">
        <v>67</v>
      </c>
      <c r="P93" s="72"/>
      <c r="Q93" s="35" t="s">
        <v>77</v>
      </c>
      <c r="R93" s="35" t="s">
        <v>69</v>
      </c>
    </row>
    <row r="94" spans="1:18" x14ac:dyDescent="0.35">
      <c r="A94" s="70">
        <v>86</v>
      </c>
      <c r="B94" s="71">
        <v>44348</v>
      </c>
      <c r="C94" s="71">
        <v>44348</v>
      </c>
      <c r="D94" s="72">
        <f t="shared" si="27"/>
        <v>20000</v>
      </c>
      <c r="E94" s="102" t="s">
        <v>189</v>
      </c>
      <c r="F94" s="98" t="s">
        <v>236</v>
      </c>
      <c r="G94" s="75">
        <v>44344</v>
      </c>
      <c r="H94" s="76">
        <v>44348</v>
      </c>
      <c r="I94" s="111" t="s">
        <v>237</v>
      </c>
      <c r="J94" s="72">
        <v>20000</v>
      </c>
      <c r="K94" s="78">
        <f t="shared" si="28"/>
        <v>2000000000</v>
      </c>
      <c r="L94" s="78">
        <f t="shared" si="29"/>
        <v>2000000000</v>
      </c>
      <c r="M94" s="78">
        <v>0</v>
      </c>
      <c r="N94" s="79">
        <f t="shared" si="30"/>
        <v>2000000000</v>
      </c>
      <c r="O94" s="48" t="s">
        <v>67</v>
      </c>
      <c r="P94" s="72"/>
      <c r="Q94" s="35" t="s">
        <v>77</v>
      </c>
      <c r="R94" s="35" t="s">
        <v>69</v>
      </c>
    </row>
    <row r="95" spans="1:18" x14ac:dyDescent="0.35">
      <c r="A95" s="70">
        <v>87</v>
      </c>
      <c r="B95" s="71">
        <v>44348</v>
      </c>
      <c r="C95" s="71">
        <v>44348</v>
      </c>
      <c r="D95" s="72">
        <f t="shared" si="27"/>
        <v>9000</v>
      </c>
      <c r="E95" s="102" t="s">
        <v>189</v>
      </c>
      <c r="F95" s="98" t="s">
        <v>238</v>
      </c>
      <c r="G95" s="75">
        <v>44344</v>
      </c>
      <c r="H95" s="76">
        <v>44348</v>
      </c>
      <c r="I95" s="111" t="s">
        <v>239</v>
      </c>
      <c r="J95" s="72">
        <v>9000</v>
      </c>
      <c r="K95" s="78">
        <f t="shared" si="28"/>
        <v>900000000</v>
      </c>
      <c r="L95" s="78">
        <f t="shared" si="29"/>
        <v>900000000</v>
      </c>
      <c r="M95" s="78">
        <v>0</v>
      </c>
      <c r="N95" s="79">
        <f t="shared" si="30"/>
        <v>900000000</v>
      </c>
      <c r="O95" s="48" t="s">
        <v>67</v>
      </c>
      <c r="P95" s="72"/>
      <c r="Q95" s="35" t="s">
        <v>77</v>
      </c>
      <c r="R95" s="35" t="s">
        <v>69</v>
      </c>
    </row>
    <row r="96" spans="1:18" x14ac:dyDescent="0.35">
      <c r="A96" s="70">
        <v>88</v>
      </c>
      <c r="B96" s="71">
        <v>44348</v>
      </c>
      <c r="C96" s="71">
        <v>44348</v>
      </c>
      <c r="D96" s="72">
        <f t="shared" si="27"/>
        <v>20000</v>
      </c>
      <c r="E96" s="102" t="s">
        <v>189</v>
      </c>
      <c r="F96" s="98" t="s">
        <v>240</v>
      </c>
      <c r="G96" s="75">
        <v>44344</v>
      </c>
      <c r="H96" s="76">
        <v>44348</v>
      </c>
      <c r="I96" s="111" t="s">
        <v>241</v>
      </c>
      <c r="J96" s="72">
        <v>20000</v>
      </c>
      <c r="K96" s="78">
        <f t="shared" si="28"/>
        <v>2000000000</v>
      </c>
      <c r="L96" s="78">
        <f t="shared" si="29"/>
        <v>2000000000</v>
      </c>
      <c r="M96" s="78">
        <v>0</v>
      </c>
      <c r="N96" s="79">
        <f t="shared" si="30"/>
        <v>2000000000</v>
      </c>
      <c r="O96" s="48" t="s">
        <v>67</v>
      </c>
      <c r="P96" s="72"/>
      <c r="Q96" s="35" t="s">
        <v>77</v>
      </c>
      <c r="R96" s="35" t="s">
        <v>69</v>
      </c>
    </row>
    <row r="97" spans="1:18" x14ac:dyDescent="0.35">
      <c r="A97" s="70">
        <v>89</v>
      </c>
      <c r="B97" s="71">
        <v>44348</v>
      </c>
      <c r="C97" s="71">
        <v>44348</v>
      </c>
      <c r="D97" s="72">
        <f t="shared" si="27"/>
        <v>20000</v>
      </c>
      <c r="E97" s="102" t="s">
        <v>189</v>
      </c>
      <c r="F97" s="98" t="s">
        <v>242</v>
      </c>
      <c r="G97" s="75">
        <v>44344</v>
      </c>
      <c r="H97" s="76">
        <v>44348</v>
      </c>
      <c r="I97" s="111" t="s">
        <v>243</v>
      </c>
      <c r="J97" s="72">
        <v>20000</v>
      </c>
      <c r="K97" s="78">
        <f t="shared" si="28"/>
        <v>2000000000</v>
      </c>
      <c r="L97" s="78">
        <f t="shared" si="29"/>
        <v>2000000000</v>
      </c>
      <c r="M97" s="78">
        <v>0</v>
      </c>
      <c r="N97" s="79">
        <f t="shared" si="30"/>
        <v>2000000000</v>
      </c>
      <c r="O97" s="48" t="s">
        <v>67</v>
      </c>
      <c r="P97" s="72"/>
      <c r="Q97" s="35" t="s">
        <v>77</v>
      </c>
      <c r="R97" s="35" t="s">
        <v>69</v>
      </c>
    </row>
    <row r="98" spans="1:18" x14ac:dyDescent="0.35">
      <c r="A98" s="70">
        <v>90</v>
      </c>
      <c r="B98" s="71">
        <v>44348</v>
      </c>
      <c r="C98" s="71">
        <v>44348</v>
      </c>
      <c r="D98" s="72">
        <f t="shared" si="27"/>
        <v>6000</v>
      </c>
      <c r="E98" s="102" t="s">
        <v>189</v>
      </c>
      <c r="F98" s="112" t="s">
        <v>244</v>
      </c>
      <c r="G98" s="75">
        <v>44344</v>
      </c>
      <c r="H98" s="76">
        <v>44348</v>
      </c>
      <c r="I98" s="111" t="s">
        <v>193</v>
      </c>
      <c r="J98" s="72">
        <v>6000</v>
      </c>
      <c r="K98" s="78">
        <f t="shared" si="28"/>
        <v>600000000</v>
      </c>
      <c r="L98" s="78">
        <f t="shared" si="29"/>
        <v>600000000</v>
      </c>
      <c r="M98" s="78">
        <v>0</v>
      </c>
      <c r="N98" s="79">
        <f t="shared" si="30"/>
        <v>600000000</v>
      </c>
      <c r="O98" s="48" t="s">
        <v>67</v>
      </c>
      <c r="P98" s="72"/>
      <c r="Q98" s="35" t="s">
        <v>77</v>
      </c>
      <c r="R98" s="35" t="s">
        <v>69</v>
      </c>
    </row>
    <row r="99" spans="1:18" x14ac:dyDescent="0.35">
      <c r="A99" s="70">
        <v>91</v>
      </c>
      <c r="B99" s="71">
        <v>44348</v>
      </c>
      <c r="C99" s="71">
        <v>44348</v>
      </c>
      <c r="D99" s="72">
        <f t="shared" si="27"/>
        <v>20000</v>
      </c>
      <c r="E99" s="102" t="s">
        <v>189</v>
      </c>
      <c r="F99" s="112" t="s">
        <v>245</v>
      </c>
      <c r="G99" s="75">
        <v>44344</v>
      </c>
      <c r="H99" s="76">
        <v>44348</v>
      </c>
      <c r="I99" s="111" t="s">
        <v>246</v>
      </c>
      <c r="J99" s="72">
        <v>20000</v>
      </c>
      <c r="K99" s="78">
        <f t="shared" si="28"/>
        <v>2000000000</v>
      </c>
      <c r="L99" s="78">
        <f t="shared" si="29"/>
        <v>2000000000</v>
      </c>
      <c r="M99" s="78">
        <v>0</v>
      </c>
      <c r="N99" s="79">
        <f t="shared" si="30"/>
        <v>2000000000</v>
      </c>
      <c r="O99" s="48" t="s">
        <v>67</v>
      </c>
      <c r="P99" s="72"/>
      <c r="Q99" s="35" t="s">
        <v>77</v>
      </c>
      <c r="R99" s="35" t="s">
        <v>69</v>
      </c>
    </row>
    <row r="100" spans="1:18" x14ac:dyDescent="0.35">
      <c r="A100" s="70">
        <v>92</v>
      </c>
      <c r="B100" s="71">
        <v>44348</v>
      </c>
      <c r="C100" s="71">
        <v>44348</v>
      </c>
      <c r="D100" s="72">
        <f t="shared" si="27"/>
        <v>17000</v>
      </c>
      <c r="E100" s="102" t="s">
        <v>189</v>
      </c>
      <c r="F100" s="112" t="s">
        <v>247</v>
      </c>
      <c r="G100" s="75">
        <v>44344</v>
      </c>
      <c r="H100" s="76">
        <v>44348</v>
      </c>
      <c r="I100" s="111" t="s">
        <v>248</v>
      </c>
      <c r="J100" s="72">
        <v>17000</v>
      </c>
      <c r="K100" s="78">
        <f t="shared" si="28"/>
        <v>1700000000</v>
      </c>
      <c r="L100" s="78">
        <f t="shared" si="29"/>
        <v>1700000000</v>
      </c>
      <c r="M100" s="78">
        <v>0</v>
      </c>
      <c r="N100" s="79">
        <f t="shared" si="30"/>
        <v>1700000000</v>
      </c>
      <c r="O100" s="48" t="s">
        <v>67</v>
      </c>
      <c r="P100" s="72"/>
      <c r="Q100" s="35" t="s">
        <v>77</v>
      </c>
      <c r="R100" s="35" t="s">
        <v>69</v>
      </c>
    </row>
    <row r="101" spans="1:18" x14ac:dyDescent="0.35">
      <c r="A101" s="70">
        <v>93</v>
      </c>
      <c r="B101" s="71">
        <v>44348</v>
      </c>
      <c r="C101" s="71">
        <v>44348</v>
      </c>
      <c r="D101" s="72">
        <f t="shared" si="27"/>
        <v>12000</v>
      </c>
      <c r="E101" s="102" t="s">
        <v>189</v>
      </c>
      <c r="F101" s="112" t="s">
        <v>249</v>
      </c>
      <c r="G101" s="75">
        <v>44344</v>
      </c>
      <c r="H101" s="76">
        <v>44348</v>
      </c>
      <c r="I101" s="111" t="s">
        <v>250</v>
      </c>
      <c r="J101" s="72">
        <v>12000</v>
      </c>
      <c r="K101" s="78">
        <f t="shared" si="28"/>
        <v>1200000000</v>
      </c>
      <c r="L101" s="78">
        <f t="shared" si="29"/>
        <v>1200000000</v>
      </c>
      <c r="M101" s="78">
        <v>0</v>
      </c>
      <c r="N101" s="79">
        <f t="shared" si="30"/>
        <v>1200000000</v>
      </c>
      <c r="O101" s="48" t="s">
        <v>67</v>
      </c>
      <c r="P101" s="72"/>
      <c r="Q101" s="35" t="s">
        <v>77</v>
      </c>
      <c r="R101" s="35" t="s">
        <v>69</v>
      </c>
    </row>
    <row r="102" spans="1:18" x14ac:dyDescent="0.35">
      <c r="A102" s="70">
        <v>94</v>
      </c>
      <c r="B102" s="71">
        <v>44348</v>
      </c>
      <c r="C102" s="71">
        <v>44348</v>
      </c>
      <c r="D102" s="72">
        <f t="shared" si="27"/>
        <v>10000</v>
      </c>
      <c r="E102" s="102" t="s">
        <v>189</v>
      </c>
      <c r="F102" s="112" t="s">
        <v>251</v>
      </c>
      <c r="G102" s="75">
        <v>44347</v>
      </c>
      <c r="H102" s="76">
        <v>44349</v>
      </c>
      <c r="I102" s="111" t="s">
        <v>252</v>
      </c>
      <c r="J102" s="72">
        <v>10000</v>
      </c>
      <c r="K102" s="78">
        <f t="shared" si="28"/>
        <v>1000000000</v>
      </c>
      <c r="L102" s="78">
        <f t="shared" si="29"/>
        <v>1000000000</v>
      </c>
      <c r="M102" s="78">
        <v>0</v>
      </c>
      <c r="N102" s="79">
        <f t="shared" si="30"/>
        <v>1000000000</v>
      </c>
      <c r="O102" s="48" t="s">
        <v>67</v>
      </c>
      <c r="P102" s="72"/>
      <c r="Q102" s="35" t="s">
        <v>77</v>
      </c>
      <c r="R102" s="35" t="s">
        <v>69</v>
      </c>
    </row>
    <row r="103" spans="1:18" x14ac:dyDescent="0.35">
      <c r="A103" s="70">
        <v>95</v>
      </c>
      <c r="B103" s="71">
        <v>44354</v>
      </c>
      <c r="C103" s="71">
        <v>44348</v>
      </c>
      <c r="D103" s="72">
        <f t="shared" si="27"/>
        <v>15000</v>
      </c>
      <c r="E103" s="102" t="s">
        <v>189</v>
      </c>
      <c r="F103" s="112" t="s">
        <v>253</v>
      </c>
      <c r="G103" s="75">
        <v>44347</v>
      </c>
      <c r="H103" s="113">
        <v>44354</v>
      </c>
      <c r="I103" s="111" t="s">
        <v>237</v>
      </c>
      <c r="J103" s="72">
        <v>15000</v>
      </c>
      <c r="K103" s="78">
        <f t="shared" si="28"/>
        <v>1500000000</v>
      </c>
      <c r="L103" s="78">
        <f t="shared" si="29"/>
        <v>1500000000</v>
      </c>
      <c r="M103" s="78">
        <v>0</v>
      </c>
      <c r="N103" s="79">
        <f t="shared" si="30"/>
        <v>1500000000</v>
      </c>
      <c r="O103" s="48" t="s">
        <v>67</v>
      </c>
      <c r="P103" s="72"/>
      <c r="Q103" s="35" t="s">
        <v>77</v>
      </c>
      <c r="R103" s="35" t="s">
        <v>69</v>
      </c>
    </row>
    <row r="104" spans="1:18" x14ac:dyDescent="0.35">
      <c r="A104" s="221">
        <v>96</v>
      </c>
      <c r="B104" s="223">
        <v>44354</v>
      </c>
      <c r="C104" s="71">
        <v>44348</v>
      </c>
      <c r="D104" s="72">
        <v>1000</v>
      </c>
      <c r="E104" s="102" t="s">
        <v>189</v>
      </c>
      <c r="F104" s="235" t="s">
        <v>254</v>
      </c>
      <c r="G104" s="225">
        <v>44347</v>
      </c>
      <c r="H104" s="240">
        <v>44354</v>
      </c>
      <c r="I104" s="241" t="s">
        <v>255</v>
      </c>
      <c r="J104" s="232">
        <v>45000</v>
      </c>
      <c r="K104" s="233">
        <f t="shared" si="28"/>
        <v>4500000000</v>
      </c>
      <c r="L104" s="233">
        <f t="shared" si="29"/>
        <v>4500000000</v>
      </c>
      <c r="M104" s="78">
        <v>0</v>
      </c>
      <c r="N104" s="242">
        <f t="shared" si="30"/>
        <v>4500000000</v>
      </c>
      <c r="O104" s="227" t="s">
        <v>67</v>
      </c>
      <c r="P104" s="72"/>
      <c r="Q104" s="230" t="s">
        <v>77</v>
      </c>
      <c r="R104" s="230" t="s">
        <v>69</v>
      </c>
    </row>
    <row r="105" spans="1:18" x14ac:dyDescent="0.35">
      <c r="A105" s="239"/>
      <c r="B105" s="239"/>
      <c r="C105" s="105">
        <v>44349</v>
      </c>
      <c r="D105" s="72">
        <v>5000</v>
      </c>
      <c r="E105" s="102" t="s">
        <v>189</v>
      </c>
      <c r="F105" s="239"/>
      <c r="G105" s="239"/>
      <c r="H105" s="239"/>
      <c r="I105" s="239"/>
      <c r="J105" s="239"/>
      <c r="K105" s="239"/>
      <c r="L105" s="239"/>
      <c r="M105" s="78"/>
      <c r="N105" s="239"/>
      <c r="O105" s="239"/>
      <c r="P105" s="72"/>
      <c r="Q105" s="239"/>
      <c r="R105" s="239"/>
    </row>
    <row r="106" spans="1:18" x14ac:dyDescent="0.35">
      <c r="A106" s="222"/>
      <c r="B106" s="222"/>
      <c r="C106" s="105">
        <v>44354</v>
      </c>
      <c r="D106" s="72">
        <f>J104-D104-D105</f>
        <v>39000</v>
      </c>
      <c r="E106" s="102" t="s">
        <v>189</v>
      </c>
      <c r="F106" s="222"/>
      <c r="G106" s="222"/>
      <c r="H106" s="222"/>
      <c r="I106" s="222"/>
      <c r="J106" s="222"/>
      <c r="K106" s="222"/>
      <c r="L106" s="222"/>
      <c r="M106" s="78"/>
      <c r="N106" s="222"/>
      <c r="O106" s="222"/>
      <c r="P106" s="72"/>
      <c r="Q106" s="222"/>
      <c r="R106" s="222"/>
    </row>
    <row r="107" spans="1:18" x14ac:dyDescent="0.35">
      <c r="A107" s="70">
        <v>97</v>
      </c>
      <c r="B107" s="71">
        <v>44348</v>
      </c>
      <c r="C107" s="71">
        <v>44348</v>
      </c>
      <c r="D107" s="72">
        <f t="shared" ref="D107:D145" si="31">J107</f>
        <v>2000</v>
      </c>
      <c r="E107" s="102" t="s">
        <v>189</v>
      </c>
      <c r="F107" s="112" t="s">
        <v>256</v>
      </c>
      <c r="G107" s="75">
        <v>44347</v>
      </c>
      <c r="H107" s="76">
        <v>44349</v>
      </c>
      <c r="I107" s="111" t="s">
        <v>257</v>
      </c>
      <c r="J107" s="72">
        <v>2000</v>
      </c>
      <c r="K107" s="78">
        <f t="shared" ref="K107:K133" si="32">J107*100000</f>
        <v>200000000</v>
      </c>
      <c r="L107" s="78">
        <f t="shared" ref="L107:L133" si="33">K107</f>
        <v>200000000</v>
      </c>
      <c r="M107" s="78">
        <v>0</v>
      </c>
      <c r="N107" s="79">
        <f t="shared" ref="N107:N133" si="34">L107-M107</f>
        <v>200000000</v>
      </c>
      <c r="O107" s="48" t="s">
        <v>67</v>
      </c>
      <c r="P107" s="72"/>
      <c r="Q107" s="35" t="s">
        <v>77</v>
      </c>
      <c r="R107" s="35" t="s">
        <v>69</v>
      </c>
    </row>
    <row r="108" spans="1:18" x14ac:dyDescent="0.35">
      <c r="A108" s="70">
        <v>98</v>
      </c>
      <c r="B108" s="71">
        <v>44355</v>
      </c>
      <c r="C108" s="49">
        <v>44355</v>
      </c>
      <c r="D108" s="72">
        <f t="shared" si="31"/>
        <v>4000</v>
      </c>
      <c r="E108" s="102" t="s">
        <v>189</v>
      </c>
      <c r="F108" s="112" t="s">
        <v>258</v>
      </c>
      <c r="G108" s="75">
        <v>44347</v>
      </c>
      <c r="H108" s="113">
        <v>44355</v>
      </c>
      <c r="I108" s="111" t="s">
        <v>259</v>
      </c>
      <c r="J108" s="72">
        <v>4000</v>
      </c>
      <c r="K108" s="78">
        <f t="shared" si="32"/>
        <v>400000000</v>
      </c>
      <c r="L108" s="78">
        <f t="shared" si="33"/>
        <v>400000000</v>
      </c>
      <c r="M108" s="78">
        <v>0</v>
      </c>
      <c r="N108" s="79">
        <f t="shared" si="34"/>
        <v>400000000</v>
      </c>
      <c r="O108" s="48" t="s">
        <v>67</v>
      </c>
      <c r="P108" s="72"/>
      <c r="Q108" s="35" t="s">
        <v>77</v>
      </c>
      <c r="R108" s="35" t="s">
        <v>69</v>
      </c>
    </row>
    <row r="109" spans="1:18" x14ac:dyDescent="0.35">
      <c r="A109" s="70">
        <v>99</v>
      </c>
      <c r="B109" s="71">
        <v>44348</v>
      </c>
      <c r="C109" s="71">
        <v>44348</v>
      </c>
      <c r="D109" s="72">
        <f t="shared" si="31"/>
        <v>8000</v>
      </c>
      <c r="E109" s="102" t="s">
        <v>189</v>
      </c>
      <c r="F109" s="112" t="s">
        <v>260</v>
      </c>
      <c r="G109" s="75">
        <v>44348</v>
      </c>
      <c r="H109" s="76">
        <v>44349</v>
      </c>
      <c r="I109" s="111" t="s">
        <v>261</v>
      </c>
      <c r="J109" s="72">
        <v>8000</v>
      </c>
      <c r="K109" s="78">
        <f t="shared" si="32"/>
        <v>800000000</v>
      </c>
      <c r="L109" s="78">
        <f t="shared" si="33"/>
        <v>800000000</v>
      </c>
      <c r="M109" s="78">
        <v>0</v>
      </c>
      <c r="N109" s="79">
        <f t="shared" si="34"/>
        <v>800000000</v>
      </c>
      <c r="O109" s="48" t="s">
        <v>67</v>
      </c>
      <c r="P109" s="72"/>
      <c r="Q109" s="35" t="s">
        <v>77</v>
      </c>
      <c r="R109" s="35" t="s">
        <v>69</v>
      </c>
    </row>
    <row r="110" spans="1:18" x14ac:dyDescent="0.35">
      <c r="A110" s="70">
        <v>100</v>
      </c>
      <c r="B110" s="71">
        <v>44354</v>
      </c>
      <c r="C110" s="71">
        <v>44354</v>
      </c>
      <c r="D110" s="72">
        <f t="shared" si="31"/>
        <v>1800</v>
      </c>
      <c r="E110" s="102" t="s">
        <v>64</v>
      </c>
      <c r="F110" s="112" t="s">
        <v>262</v>
      </c>
      <c r="G110" s="75">
        <v>44347</v>
      </c>
      <c r="H110" s="113">
        <v>44354</v>
      </c>
      <c r="I110" s="111" t="s">
        <v>263</v>
      </c>
      <c r="J110" s="72">
        <v>1800</v>
      </c>
      <c r="K110" s="78">
        <f t="shared" si="32"/>
        <v>180000000</v>
      </c>
      <c r="L110" s="78">
        <f t="shared" si="33"/>
        <v>180000000</v>
      </c>
      <c r="M110" s="78">
        <v>0</v>
      </c>
      <c r="N110" s="79">
        <f t="shared" si="34"/>
        <v>180000000</v>
      </c>
      <c r="O110" s="48" t="s">
        <v>67</v>
      </c>
      <c r="P110" s="72"/>
      <c r="Q110" s="35" t="s">
        <v>77</v>
      </c>
      <c r="R110" s="35" t="s">
        <v>69</v>
      </c>
    </row>
    <row r="111" spans="1:18" x14ac:dyDescent="0.35">
      <c r="A111" s="70">
        <v>101</v>
      </c>
      <c r="B111" s="71">
        <v>44348</v>
      </c>
      <c r="C111" s="71">
        <v>44348</v>
      </c>
      <c r="D111" s="72">
        <f t="shared" si="31"/>
        <v>2000</v>
      </c>
      <c r="E111" s="102" t="s">
        <v>189</v>
      </c>
      <c r="F111" s="112" t="s">
        <v>264</v>
      </c>
      <c r="G111" s="75">
        <v>44348</v>
      </c>
      <c r="H111" s="76">
        <v>44349</v>
      </c>
      <c r="I111" s="111" t="s">
        <v>265</v>
      </c>
      <c r="J111" s="72">
        <v>2000</v>
      </c>
      <c r="K111" s="78">
        <f t="shared" si="32"/>
        <v>200000000</v>
      </c>
      <c r="L111" s="78">
        <f t="shared" si="33"/>
        <v>200000000</v>
      </c>
      <c r="M111" s="78">
        <v>0</v>
      </c>
      <c r="N111" s="79">
        <f t="shared" si="34"/>
        <v>200000000</v>
      </c>
      <c r="O111" s="48" t="s">
        <v>67</v>
      </c>
      <c r="P111" s="72"/>
      <c r="Q111" s="35" t="s">
        <v>266</v>
      </c>
      <c r="R111" s="35" t="s">
        <v>69</v>
      </c>
    </row>
    <row r="112" spans="1:18" x14ac:dyDescent="0.35">
      <c r="A112" s="70">
        <v>102</v>
      </c>
      <c r="B112" s="71">
        <v>44354</v>
      </c>
      <c r="C112" s="71">
        <v>44354</v>
      </c>
      <c r="D112" s="72">
        <f t="shared" si="31"/>
        <v>3000</v>
      </c>
      <c r="E112" s="102" t="s">
        <v>189</v>
      </c>
      <c r="F112" s="112" t="s">
        <v>267</v>
      </c>
      <c r="G112" s="75">
        <v>44348</v>
      </c>
      <c r="H112" s="76">
        <v>44354</v>
      </c>
      <c r="I112" s="111" t="s">
        <v>265</v>
      </c>
      <c r="J112" s="72">
        <v>3000</v>
      </c>
      <c r="K112" s="78">
        <f t="shared" si="32"/>
        <v>300000000</v>
      </c>
      <c r="L112" s="78">
        <f t="shared" si="33"/>
        <v>300000000</v>
      </c>
      <c r="M112" s="78">
        <v>0</v>
      </c>
      <c r="N112" s="79">
        <f t="shared" si="34"/>
        <v>300000000</v>
      </c>
      <c r="O112" s="48" t="s">
        <v>67</v>
      </c>
      <c r="P112" s="72"/>
      <c r="Q112" s="35" t="s">
        <v>266</v>
      </c>
      <c r="R112" s="35" t="s">
        <v>69</v>
      </c>
    </row>
    <row r="113" spans="1:18" x14ac:dyDescent="0.35">
      <c r="A113" s="70">
        <v>103</v>
      </c>
      <c r="B113" s="71">
        <v>44348</v>
      </c>
      <c r="C113" s="71">
        <v>44348</v>
      </c>
      <c r="D113" s="72">
        <f t="shared" si="31"/>
        <v>10000</v>
      </c>
      <c r="E113" s="102" t="s">
        <v>169</v>
      </c>
      <c r="F113" s="112" t="s">
        <v>268</v>
      </c>
      <c r="G113" s="75">
        <v>44348</v>
      </c>
      <c r="H113" s="76">
        <v>44349</v>
      </c>
      <c r="I113" s="111" t="s">
        <v>269</v>
      </c>
      <c r="J113" s="72">
        <v>10000</v>
      </c>
      <c r="K113" s="78">
        <f t="shared" si="32"/>
        <v>1000000000</v>
      </c>
      <c r="L113" s="78">
        <f t="shared" si="33"/>
        <v>1000000000</v>
      </c>
      <c r="M113" s="78">
        <v>0</v>
      </c>
      <c r="N113" s="79">
        <f t="shared" si="34"/>
        <v>1000000000</v>
      </c>
      <c r="O113" s="48" t="s">
        <v>67</v>
      </c>
      <c r="P113" s="72"/>
      <c r="Q113" s="35" t="s">
        <v>77</v>
      </c>
      <c r="R113" s="35" t="s">
        <v>69</v>
      </c>
    </row>
    <row r="114" spans="1:18" x14ac:dyDescent="0.35">
      <c r="A114" s="70">
        <v>104</v>
      </c>
      <c r="B114" s="71">
        <v>44348</v>
      </c>
      <c r="C114" s="71">
        <v>44348</v>
      </c>
      <c r="D114" s="72">
        <f t="shared" si="31"/>
        <v>5000</v>
      </c>
      <c r="E114" s="102" t="s">
        <v>189</v>
      </c>
      <c r="F114" s="112" t="s">
        <v>270</v>
      </c>
      <c r="G114" s="75">
        <v>44348</v>
      </c>
      <c r="H114" s="76">
        <v>44349</v>
      </c>
      <c r="I114" s="111" t="s">
        <v>271</v>
      </c>
      <c r="J114" s="72">
        <v>5000</v>
      </c>
      <c r="K114" s="78">
        <f t="shared" si="32"/>
        <v>500000000</v>
      </c>
      <c r="L114" s="78">
        <f t="shared" si="33"/>
        <v>500000000</v>
      </c>
      <c r="M114" s="78">
        <v>0</v>
      </c>
      <c r="N114" s="79">
        <f t="shared" si="34"/>
        <v>500000000</v>
      </c>
      <c r="O114" s="48" t="s">
        <v>67</v>
      </c>
      <c r="P114" s="72"/>
      <c r="Q114" s="35" t="s">
        <v>77</v>
      </c>
      <c r="R114" s="35" t="s">
        <v>69</v>
      </c>
    </row>
    <row r="115" spans="1:18" x14ac:dyDescent="0.35">
      <c r="A115" s="70">
        <v>105</v>
      </c>
      <c r="B115" s="71">
        <v>44348</v>
      </c>
      <c r="C115" s="71">
        <v>44348</v>
      </c>
      <c r="D115" s="72">
        <f t="shared" si="31"/>
        <v>10000</v>
      </c>
      <c r="E115" s="102" t="s">
        <v>169</v>
      </c>
      <c r="F115" s="112" t="s">
        <v>272</v>
      </c>
      <c r="G115" s="75">
        <v>44348</v>
      </c>
      <c r="H115" s="76">
        <v>44349</v>
      </c>
      <c r="I115" s="111" t="s">
        <v>273</v>
      </c>
      <c r="J115" s="72">
        <v>10000</v>
      </c>
      <c r="K115" s="78">
        <f t="shared" si="32"/>
        <v>1000000000</v>
      </c>
      <c r="L115" s="78">
        <f t="shared" si="33"/>
        <v>1000000000</v>
      </c>
      <c r="M115" s="78">
        <v>0</v>
      </c>
      <c r="N115" s="79">
        <f t="shared" si="34"/>
        <v>1000000000</v>
      </c>
      <c r="O115" s="48" t="s">
        <v>67</v>
      </c>
      <c r="P115" s="72"/>
      <c r="Q115" s="35" t="s">
        <v>274</v>
      </c>
      <c r="R115" s="35" t="s">
        <v>69</v>
      </c>
    </row>
    <row r="116" spans="1:18" x14ac:dyDescent="0.35">
      <c r="A116" s="70">
        <v>106</v>
      </c>
      <c r="B116" s="71">
        <v>44354</v>
      </c>
      <c r="C116" s="71">
        <v>44354</v>
      </c>
      <c r="D116" s="72">
        <f t="shared" si="31"/>
        <v>10000</v>
      </c>
      <c r="E116" s="102" t="s">
        <v>64</v>
      </c>
      <c r="F116" s="112" t="s">
        <v>275</v>
      </c>
      <c r="G116" s="75">
        <v>44347</v>
      </c>
      <c r="H116" s="76">
        <v>44354</v>
      </c>
      <c r="I116" s="111" t="s">
        <v>276</v>
      </c>
      <c r="J116" s="72">
        <v>10000</v>
      </c>
      <c r="K116" s="78">
        <f t="shared" si="32"/>
        <v>1000000000</v>
      </c>
      <c r="L116" s="78">
        <f t="shared" si="33"/>
        <v>1000000000</v>
      </c>
      <c r="M116" s="78">
        <v>0</v>
      </c>
      <c r="N116" s="79">
        <f t="shared" si="34"/>
        <v>1000000000</v>
      </c>
      <c r="O116" s="48" t="s">
        <v>67</v>
      </c>
      <c r="P116" s="72"/>
      <c r="Q116" s="35" t="s">
        <v>77</v>
      </c>
      <c r="R116" s="35" t="s">
        <v>69</v>
      </c>
    </row>
    <row r="117" spans="1:18" x14ac:dyDescent="0.35">
      <c r="A117" s="70">
        <v>107</v>
      </c>
      <c r="B117" s="71">
        <v>44355</v>
      </c>
      <c r="C117" s="49">
        <v>44355</v>
      </c>
      <c r="D117" s="72">
        <f t="shared" si="31"/>
        <v>10000</v>
      </c>
      <c r="E117" s="102" t="s">
        <v>189</v>
      </c>
      <c r="F117" s="112" t="s">
        <v>277</v>
      </c>
      <c r="G117" s="75">
        <v>44347</v>
      </c>
      <c r="H117" s="76">
        <v>44355</v>
      </c>
      <c r="I117" s="111" t="s">
        <v>276</v>
      </c>
      <c r="J117" s="72">
        <v>10000</v>
      </c>
      <c r="K117" s="78">
        <f t="shared" si="32"/>
        <v>1000000000</v>
      </c>
      <c r="L117" s="78">
        <f t="shared" si="33"/>
        <v>1000000000</v>
      </c>
      <c r="M117" s="78">
        <v>0</v>
      </c>
      <c r="N117" s="79">
        <f t="shared" si="34"/>
        <v>1000000000</v>
      </c>
      <c r="O117" s="48" t="s">
        <v>67</v>
      </c>
      <c r="P117" s="72"/>
      <c r="Q117" s="35" t="s">
        <v>77</v>
      </c>
      <c r="R117" s="35" t="s">
        <v>69</v>
      </c>
    </row>
    <row r="118" spans="1:18" x14ac:dyDescent="0.35">
      <c r="A118" s="70">
        <v>108</v>
      </c>
      <c r="B118" s="71">
        <v>44348</v>
      </c>
      <c r="C118" s="71">
        <v>44348</v>
      </c>
      <c r="D118" s="72">
        <f t="shared" si="31"/>
        <v>6000</v>
      </c>
      <c r="E118" s="102" t="s">
        <v>169</v>
      </c>
      <c r="F118" s="112" t="s">
        <v>278</v>
      </c>
      <c r="G118" s="75">
        <v>44347</v>
      </c>
      <c r="H118" s="76">
        <v>44350</v>
      </c>
      <c r="I118" s="111" t="s">
        <v>276</v>
      </c>
      <c r="J118" s="72">
        <v>6000</v>
      </c>
      <c r="K118" s="78">
        <f t="shared" si="32"/>
        <v>600000000</v>
      </c>
      <c r="L118" s="78">
        <f t="shared" si="33"/>
        <v>600000000</v>
      </c>
      <c r="M118" s="78">
        <v>0</v>
      </c>
      <c r="N118" s="79">
        <f t="shared" si="34"/>
        <v>600000000</v>
      </c>
      <c r="O118" s="48" t="s">
        <v>67</v>
      </c>
      <c r="P118" s="72"/>
      <c r="Q118" s="35" t="s">
        <v>77</v>
      </c>
      <c r="R118" s="35" t="s">
        <v>69</v>
      </c>
    </row>
    <row r="119" spans="1:18" x14ac:dyDescent="0.35">
      <c r="A119" s="70">
        <v>109</v>
      </c>
      <c r="B119" s="71">
        <v>44354</v>
      </c>
      <c r="C119" s="71">
        <v>44354</v>
      </c>
      <c r="D119" s="72">
        <f t="shared" si="31"/>
        <v>200</v>
      </c>
      <c r="E119" s="102" t="s">
        <v>64</v>
      </c>
      <c r="F119" s="112" t="s">
        <v>279</v>
      </c>
      <c r="G119" s="75">
        <v>44349</v>
      </c>
      <c r="H119" s="76">
        <v>44354</v>
      </c>
      <c r="I119" s="111" t="s">
        <v>280</v>
      </c>
      <c r="J119" s="72">
        <v>200</v>
      </c>
      <c r="K119" s="78">
        <f t="shared" si="32"/>
        <v>20000000</v>
      </c>
      <c r="L119" s="78">
        <f t="shared" si="33"/>
        <v>20000000</v>
      </c>
      <c r="M119" s="78">
        <v>0</v>
      </c>
      <c r="N119" s="79">
        <f t="shared" si="34"/>
        <v>20000000</v>
      </c>
      <c r="O119" s="48" t="s">
        <v>67</v>
      </c>
      <c r="P119" s="72"/>
      <c r="Q119" s="35" t="s">
        <v>77</v>
      </c>
      <c r="R119" s="35" t="s">
        <v>69</v>
      </c>
    </row>
    <row r="120" spans="1:18" x14ac:dyDescent="0.35">
      <c r="A120" s="70">
        <v>110</v>
      </c>
      <c r="B120" s="71">
        <v>44349</v>
      </c>
      <c r="C120" s="71">
        <v>44348</v>
      </c>
      <c r="D120" s="72">
        <f t="shared" si="31"/>
        <v>5000</v>
      </c>
      <c r="E120" s="102" t="s">
        <v>64</v>
      </c>
      <c r="F120" s="112" t="s">
        <v>281</v>
      </c>
      <c r="G120" s="75">
        <v>44349</v>
      </c>
      <c r="H120" s="76">
        <v>44351</v>
      </c>
      <c r="I120" s="111" t="s">
        <v>282</v>
      </c>
      <c r="J120" s="72">
        <v>5000</v>
      </c>
      <c r="K120" s="78">
        <f t="shared" si="32"/>
        <v>500000000</v>
      </c>
      <c r="L120" s="78">
        <f t="shared" si="33"/>
        <v>500000000</v>
      </c>
      <c r="M120" s="78">
        <v>0</v>
      </c>
      <c r="N120" s="79">
        <f t="shared" si="34"/>
        <v>500000000</v>
      </c>
      <c r="O120" s="48" t="s">
        <v>67</v>
      </c>
      <c r="P120" s="72"/>
      <c r="Q120" s="35" t="s">
        <v>77</v>
      </c>
      <c r="R120" s="35" t="s">
        <v>69</v>
      </c>
    </row>
    <row r="121" spans="1:18" x14ac:dyDescent="0.35">
      <c r="A121" s="70">
        <v>111</v>
      </c>
      <c r="B121" s="71">
        <v>44349</v>
      </c>
      <c r="C121" s="71">
        <v>44348</v>
      </c>
      <c r="D121" s="72">
        <f t="shared" si="31"/>
        <v>2000</v>
      </c>
      <c r="E121" s="102" t="s">
        <v>169</v>
      </c>
      <c r="F121" s="112" t="s">
        <v>283</v>
      </c>
      <c r="G121" s="75">
        <v>44344</v>
      </c>
      <c r="H121" s="76">
        <v>44351</v>
      </c>
      <c r="I121" s="111" t="s">
        <v>193</v>
      </c>
      <c r="J121" s="72">
        <v>2000</v>
      </c>
      <c r="K121" s="78">
        <f t="shared" si="32"/>
        <v>200000000</v>
      </c>
      <c r="L121" s="78">
        <f t="shared" si="33"/>
        <v>200000000</v>
      </c>
      <c r="M121" s="78">
        <v>0</v>
      </c>
      <c r="N121" s="79">
        <f t="shared" si="34"/>
        <v>200000000</v>
      </c>
      <c r="O121" s="48" t="s">
        <v>67</v>
      </c>
      <c r="P121" s="72"/>
      <c r="Q121" s="35" t="s">
        <v>77</v>
      </c>
      <c r="R121" s="35" t="s">
        <v>69</v>
      </c>
    </row>
    <row r="122" spans="1:18" x14ac:dyDescent="0.35">
      <c r="A122" s="70">
        <v>112</v>
      </c>
      <c r="B122" s="71">
        <v>44349</v>
      </c>
      <c r="C122" s="71">
        <v>44348</v>
      </c>
      <c r="D122" s="72">
        <f t="shared" si="31"/>
        <v>12000</v>
      </c>
      <c r="E122" s="102" t="s">
        <v>169</v>
      </c>
      <c r="F122" s="112" t="s">
        <v>284</v>
      </c>
      <c r="G122" s="75">
        <v>44344</v>
      </c>
      <c r="H122" s="76">
        <v>44351</v>
      </c>
      <c r="I122" s="111" t="s">
        <v>109</v>
      </c>
      <c r="J122" s="72">
        <v>12000</v>
      </c>
      <c r="K122" s="78">
        <f t="shared" si="32"/>
        <v>1200000000</v>
      </c>
      <c r="L122" s="78">
        <f t="shared" si="33"/>
        <v>1200000000</v>
      </c>
      <c r="M122" s="78">
        <v>0</v>
      </c>
      <c r="N122" s="79">
        <f t="shared" si="34"/>
        <v>1200000000</v>
      </c>
      <c r="O122" s="48" t="s">
        <v>67</v>
      </c>
      <c r="P122" s="72"/>
      <c r="Q122" s="35" t="s">
        <v>77</v>
      </c>
      <c r="R122" s="35" t="s">
        <v>69</v>
      </c>
    </row>
    <row r="123" spans="1:18" x14ac:dyDescent="0.35">
      <c r="A123" s="70">
        <v>113</v>
      </c>
      <c r="B123" s="71">
        <v>44350</v>
      </c>
      <c r="C123" s="71">
        <v>44344</v>
      </c>
      <c r="D123" s="72">
        <f t="shared" si="31"/>
        <v>11000</v>
      </c>
      <c r="E123" s="102" t="s">
        <v>87</v>
      </c>
      <c r="F123" s="112" t="s">
        <v>285</v>
      </c>
      <c r="G123" s="75">
        <v>44350</v>
      </c>
      <c r="H123" s="76">
        <v>44351</v>
      </c>
      <c r="I123" s="111" t="s">
        <v>82</v>
      </c>
      <c r="J123" s="72">
        <v>11000</v>
      </c>
      <c r="K123" s="78">
        <f t="shared" si="32"/>
        <v>1100000000</v>
      </c>
      <c r="L123" s="78">
        <f t="shared" si="33"/>
        <v>1100000000</v>
      </c>
      <c r="M123" s="78">
        <v>0</v>
      </c>
      <c r="N123" s="79">
        <f t="shared" si="34"/>
        <v>1100000000</v>
      </c>
      <c r="O123" s="48" t="s">
        <v>83</v>
      </c>
      <c r="P123" s="72"/>
      <c r="Q123" s="35" t="s">
        <v>77</v>
      </c>
      <c r="R123" s="35" t="s">
        <v>69</v>
      </c>
    </row>
    <row r="124" spans="1:18" x14ac:dyDescent="0.35">
      <c r="A124" s="70">
        <v>114</v>
      </c>
      <c r="B124" s="71">
        <v>44350</v>
      </c>
      <c r="C124" s="71">
        <v>44348</v>
      </c>
      <c r="D124" s="72">
        <f t="shared" si="31"/>
        <v>7000</v>
      </c>
      <c r="E124" s="102" t="s">
        <v>169</v>
      </c>
      <c r="F124" s="112" t="s">
        <v>286</v>
      </c>
      <c r="G124" s="75">
        <v>44350</v>
      </c>
      <c r="H124" s="76">
        <v>44351</v>
      </c>
      <c r="I124" s="111" t="s">
        <v>287</v>
      </c>
      <c r="J124" s="72">
        <v>7000</v>
      </c>
      <c r="K124" s="78">
        <f t="shared" si="32"/>
        <v>700000000</v>
      </c>
      <c r="L124" s="78">
        <f t="shared" si="33"/>
        <v>700000000</v>
      </c>
      <c r="M124" s="78">
        <v>0</v>
      </c>
      <c r="N124" s="79">
        <f t="shared" si="34"/>
        <v>700000000</v>
      </c>
      <c r="O124" s="48" t="s">
        <v>67</v>
      </c>
      <c r="P124" s="72"/>
      <c r="Q124" s="35" t="s">
        <v>77</v>
      </c>
      <c r="R124" s="35" t="s">
        <v>69</v>
      </c>
    </row>
    <row r="125" spans="1:18" x14ac:dyDescent="0.35">
      <c r="A125" s="70">
        <v>115</v>
      </c>
      <c r="B125" s="71">
        <v>44365</v>
      </c>
      <c r="C125" s="71">
        <v>44365</v>
      </c>
      <c r="D125" s="72">
        <f t="shared" si="31"/>
        <v>2000</v>
      </c>
      <c r="E125" s="102" t="s">
        <v>64</v>
      </c>
      <c r="F125" s="112" t="s">
        <v>288</v>
      </c>
      <c r="G125" s="75">
        <v>44350</v>
      </c>
      <c r="H125" s="76">
        <v>44365</v>
      </c>
      <c r="I125" s="111" t="s">
        <v>289</v>
      </c>
      <c r="J125" s="72">
        <v>2000</v>
      </c>
      <c r="K125" s="78">
        <f t="shared" si="32"/>
        <v>200000000</v>
      </c>
      <c r="L125" s="78">
        <f t="shared" si="33"/>
        <v>200000000</v>
      </c>
      <c r="M125" s="78">
        <v>0</v>
      </c>
      <c r="N125" s="79">
        <f t="shared" si="34"/>
        <v>200000000</v>
      </c>
      <c r="O125" s="48" t="s">
        <v>67</v>
      </c>
      <c r="P125" s="72"/>
      <c r="Q125" s="35" t="s">
        <v>77</v>
      </c>
      <c r="R125" s="35" t="s">
        <v>69</v>
      </c>
    </row>
    <row r="126" spans="1:18" x14ac:dyDescent="0.35">
      <c r="A126" s="70">
        <v>116</v>
      </c>
      <c r="B126" s="71">
        <v>44350</v>
      </c>
      <c r="C126" s="71">
        <v>44348</v>
      </c>
      <c r="D126" s="72">
        <f t="shared" si="31"/>
        <v>4000</v>
      </c>
      <c r="E126" s="102" t="s">
        <v>189</v>
      </c>
      <c r="F126" s="112" t="s">
        <v>290</v>
      </c>
      <c r="G126" s="75">
        <v>44350</v>
      </c>
      <c r="H126" s="76">
        <v>44351</v>
      </c>
      <c r="I126" s="111" t="s">
        <v>282</v>
      </c>
      <c r="J126" s="72">
        <v>4000</v>
      </c>
      <c r="K126" s="78">
        <f t="shared" si="32"/>
        <v>400000000</v>
      </c>
      <c r="L126" s="78">
        <f t="shared" si="33"/>
        <v>400000000</v>
      </c>
      <c r="M126" s="78">
        <v>0</v>
      </c>
      <c r="N126" s="79">
        <f t="shared" si="34"/>
        <v>400000000</v>
      </c>
      <c r="O126" s="48" t="s">
        <v>67</v>
      </c>
      <c r="P126" s="72"/>
      <c r="Q126" s="35" t="s">
        <v>77</v>
      </c>
      <c r="R126" s="35" t="s">
        <v>69</v>
      </c>
    </row>
    <row r="127" spans="1:18" x14ac:dyDescent="0.35">
      <c r="A127" s="70">
        <v>117</v>
      </c>
      <c r="B127" s="71">
        <v>44365</v>
      </c>
      <c r="C127" s="71">
        <v>44365</v>
      </c>
      <c r="D127" s="72">
        <f t="shared" si="31"/>
        <v>18000</v>
      </c>
      <c r="E127" s="102" t="s">
        <v>64</v>
      </c>
      <c r="F127" s="112" t="s">
        <v>291</v>
      </c>
      <c r="G127" s="75">
        <v>44355</v>
      </c>
      <c r="H127" s="76">
        <v>44365</v>
      </c>
      <c r="I127" s="111" t="s">
        <v>292</v>
      </c>
      <c r="J127" s="72">
        <v>18000</v>
      </c>
      <c r="K127" s="78">
        <f t="shared" si="32"/>
        <v>1800000000</v>
      </c>
      <c r="L127" s="78">
        <f t="shared" si="33"/>
        <v>1800000000</v>
      </c>
      <c r="M127" s="78">
        <v>0</v>
      </c>
      <c r="N127" s="79">
        <f t="shared" si="34"/>
        <v>1800000000</v>
      </c>
      <c r="O127" s="48" t="s">
        <v>67</v>
      </c>
      <c r="P127" s="72"/>
      <c r="Q127" s="35" t="s">
        <v>77</v>
      </c>
      <c r="R127" s="35" t="s">
        <v>69</v>
      </c>
    </row>
    <row r="128" spans="1:18" x14ac:dyDescent="0.35">
      <c r="A128" s="70">
        <v>118</v>
      </c>
      <c r="B128" s="71">
        <v>44355</v>
      </c>
      <c r="C128" s="71">
        <v>44348</v>
      </c>
      <c r="D128" s="72">
        <f t="shared" si="31"/>
        <v>11000</v>
      </c>
      <c r="E128" s="102" t="s">
        <v>169</v>
      </c>
      <c r="F128" s="112" t="s">
        <v>293</v>
      </c>
      <c r="G128" s="75">
        <v>44355</v>
      </c>
      <c r="H128" s="76">
        <v>44357</v>
      </c>
      <c r="I128" s="111" t="s">
        <v>292</v>
      </c>
      <c r="J128" s="72">
        <v>11000</v>
      </c>
      <c r="K128" s="78">
        <f t="shared" si="32"/>
        <v>1100000000</v>
      </c>
      <c r="L128" s="78">
        <f t="shared" si="33"/>
        <v>1100000000</v>
      </c>
      <c r="M128" s="78">
        <v>0</v>
      </c>
      <c r="N128" s="79">
        <f t="shared" si="34"/>
        <v>1100000000</v>
      </c>
      <c r="O128" s="48" t="s">
        <v>67</v>
      </c>
      <c r="P128" s="72"/>
      <c r="Q128" s="35" t="s">
        <v>77</v>
      </c>
      <c r="R128" s="35" t="s">
        <v>69</v>
      </c>
    </row>
    <row r="129" spans="1:18" x14ac:dyDescent="0.35">
      <c r="A129" s="70">
        <v>119</v>
      </c>
      <c r="B129" s="71">
        <v>44356</v>
      </c>
      <c r="C129" s="71">
        <v>44356</v>
      </c>
      <c r="D129" s="72">
        <f t="shared" si="31"/>
        <v>22000</v>
      </c>
      <c r="E129" s="102" t="s">
        <v>169</v>
      </c>
      <c r="F129" s="112" t="s">
        <v>294</v>
      </c>
      <c r="G129" s="75">
        <v>44355</v>
      </c>
      <c r="H129" s="76">
        <v>44357</v>
      </c>
      <c r="I129" s="111" t="s">
        <v>292</v>
      </c>
      <c r="J129" s="72">
        <v>22000</v>
      </c>
      <c r="K129" s="78">
        <f t="shared" si="32"/>
        <v>2200000000</v>
      </c>
      <c r="L129" s="78">
        <f t="shared" si="33"/>
        <v>2200000000</v>
      </c>
      <c r="M129" s="78">
        <v>0</v>
      </c>
      <c r="N129" s="79">
        <f t="shared" si="34"/>
        <v>2200000000</v>
      </c>
      <c r="O129" s="48" t="s">
        <v>67</v>
      </c>
      <c r="P129" s="72"/>
      <c r="Q129" s="35" t="s">
        <v>77</v>
      </c>
      <c r="R129" s="35" t="s">
        <v>69</v>
      </c>
    </row>
    <row r="130" spans="1:18" x14ac:dyDescent="0.35">
      <c r="A130" s="70">
        <v>120</v>
      </c>
      <c r="B130" s="71">
        <v>44355</v>
      </c>
      <c r="C130" s="71">
        <v>44354</v>
      </c>
      <c r="D130" s="72">
        <f t="shared" si="31"/>
        <v>20000</v>
      </c>
      <c r="E130" s="102" t="s">
        <v>189</v>
      </c>
      <c r="F130" s="112" t="s">
        <v>295</v>
      </c>
      <c r="G130" s="75">
        <v>44355</v>
      </c>
      <c r="H130" s="76">
        <v>44357</v>
      </c>
      <c r="I130" s="111" t="s">
        <v>292</v>
      </c>
      <c r="J130" s="72">
        <v>20000</v>
      </c>
      <c r="K130" s="78">
        <f t="shared" si="32"/>
        <v>2000000000</v>
      </c>
      <c r="L130" s="78">
        <f t="shared" si="33"/>
        <v>2000000000</v>
      </c>
      <c r="M130" s="78">
        <v>0</v>
      </c>
      <c r="N130" s="79">
        <f t="shared" si="34"/>
        <v>2000000000</v>
      </c>
      <c r="O130" s="48" t="s">
        <v>67</v>
      </c>
      <c r="P130" s="72"/>
      <c r="Q130" s="35" t="s">
        <v>77</v>
      </c>
      <c r="R130" s="35" t="s">
        <v>69</v>
      </c>
    </row>
    <row r="131" spans="1:18" x14ac:dyDescent="0.35">
      <c r="A131" s="70">
        <v>121</v>
      </c>
      <c r="B131" s="71">
        <v>44357</v>
      </c>
      <c r="C131" s="71">
        <v>44354</v>
      </c>
      <c r="D131" s="72">
        <f t="shared" si="31"/>
        <v>20000</v>
      </c>
      <c r="E131" s="102" t="s">
        <v>189</v>
      </c>
      <c r="F131" s="112" t="s">
        <v>296</v>
      </c>
      <c r="G131" s="75">
        <v>44357</v>
      </c>
      <c r="H131" s="76">
        <v>44358</v>
      </c>
      <c r="I131" s="114" t="s">
        <v>297</v>
      </c>
      <c r="J131" s="72">
        <v>20000</v>
      </c>
      <c r="K131" s="78">
        <f t="shared" si="32"/>
        <v>2000000000</v>
      </c>
      <c r="L131" s="78">
        <f t="shared" si="33"/>
        <v>2000000000</v>
      </c>
      <c r="M131" s="78">
        <v>0</v>
      </c>
      <c r="N131" s="79">
        <f t="shared" si="34"/>
        <v>2000000000</v>
      </c>
      <c r="O131" s="48" t="s">
        <v>67</v>
      </c>
      <c r="P131" s="72"/>
      <c r="Q131" s="35" t="s">
        <v>77</v>
      </c>
      <c r="R131" s="35" t="s">
        <v>69</v>
      </c>
    </row>
    <row r="132" spans="1:18" x14ac:dyDescent="0.35">
      <c r="A132" s="70">
        <v>122</v>
      </c>
      <c r="B132" s="71">
        <v>44369</v>
      </c>
      <c r="C132" s="71">
        <v>44369</v>
      </c>
      <c r="D132" s="72">
        <f t="shared" si="31"/>
        <v>5000</v>
      </c>
      <c r="E132" s="102" t="s">
        <v>189</v>
      </c>
      <c r="F132" s="112" t="s">
        <v>298</v>
      </c>
      <c r="G132" s="75">
        <v>44361</v>
      </c>
      <c r="H132" s="76">
        <v>44369</v>
      </c>
      <c r="I132" s="111" t="s">
        <v>299</v>
      </c>
      <c r="J132" s="72">
        <v>5000</v>
      </c>
      <c r="K132" s="78">
        <f t="shared" si="32"/>
        <v>500000000</v>
      </c>
      <c r="L132" s="78">
        <f t="shared" si="33"/>
        <v>500000000</v>
      </c>
      <c r="M132" s="78">
        <v>0</v>
      </c>
      <c r="N132" s="79">
        <f t="shared" si="34"/>
        <v>500000000</v>
      </c>
      <c r="O132" s="48" t="s">
        <v>67</v>
      </c>
      <c r="P132" s="72"/>
      <c r="Q132" s="35" t="s">
        <v>77</v>
      </c>
      <c r="R132" s="35" t="s">
        <v>69</v>
      </c>
    </row>
    <row r="133" spans="1:18" x14ac:dyDescent="0.35">
      <c r="A133" s="70">
        <v>123</v>
      </c>
      <c r="B133" s="71">
        <v>44369</v>
      </c>
      <c r="C133" s="71">
        <v>44369</v>
      </c>
      <c r="D133" s="72">
        <f t="shared" si="31"/>
        <v>19000</v>
      </c>
      <c r="E133" s="102" t="s">
        <v>189</v>
      </c>
      <c r="F133" s="112" t="s">
        <v>300</v>
      </c>
      <c r="G133" s="75">
        <v>44369</v>
      </c>
      <c r="H133" s="113">
        <v>44372</v>
      </c>
      <c r="I133" s="115" t="s">
        <v>301</v>
      </c>
      <c r="J133" s="72">
        <v>19000</v>
      </c>
      <c r="K133" s="78">
        <f t="shared" si="32"/>
        <v>1900000000</v>
      </c>
      <c r="L133" s="78">
        <f t="shared" si="33"/>
        <v>1900000000</v>
      </c>
      <c r="M133" s="78">
        <v>0</v>
      </c>
      <c r="N133" s="79">
        <f t="shared" si="34"/>
        <v>1900000000</v>
      </c>
      <c r="O133" s="48" t="s">
        <v>67</v>
      </c>
      <c r="P133" s="72"/>
      <c r="Q133" s="35" t="s">
        <v>77</v>
      </c>
      <c r="R133" s="35" t="s">
        <v>69</v>
      </c>
    </row>
    <row r="134" spans="1:18" x14ac:dyDescent="0.35">
      <c r="A134" s="140">
        <v>1</v>
      </c>
      <c r="B134" s="141">
        <v>44397</v>
      </c>
      <c r="C134" s="141">
        <v>44397</v>
      </c>
      <c r="D134" s="142">
        <f t="shared" si="31"/>
        <v>150000</v>
      </c>
      <c r="E134" s="143" t="s">
        <v>439</v>
      </c>
      <c r="F134" s="144" t="s">
        <v>571</v>
      </c>
      <c r="G134" s="145">
        <v>44378</v>
      </c>
      <c r="H134" s="146">
        <v>44397</v>
      </c>
      <c r="I134" s="147" t="s">
        <v>572</v>
      </c>
      <c r="J134" s="148">
        <v>150000</v>
      </c>
      <c r="K134" s="149">
        <f>J134*100000</f>
        <v>15000000000</v>
      </c>
      <c r="L134" s="150">
        <f>K134</f>
        <v>15000000000</v>
      </c>
      <c r="M134" s="149">
        <v>0</v>
      </c>
      <c r="N134" s="151">
        <f>L134-M134</f>
        <v>15000000000</v>
      </c>
      <c r="O134" s="124" t="s">
        <v>573</v>
      </c>
      <c r="P134" s="152"/>
      <c r="Q134" s="116" t="s">
        <v>574</v>
      </c>
      <c r="R134" s="116" t="s">
        <v>69</v>
      </c>
    </row>
    <row r="135" spans="1:18" x14ac:dyDescent="0.35">
      <c r="A135" s="153">
        <v>2</v>
      </c>
      <c r="B135" s="154">
        <v>44396</v>
      </c>
      <c r="C135" s="141">
        <v>44396</v>
      </c>
      <c r="D135" s="142">
        <f t="shared" si="31"/>
        <v>20000</v>
      </c>
      <c r="E135" s="155" t="s">
        <v>64</v>
      </c>
      <c r="F135" s="156" t="s">
        <v>575</v>
      </c>
      <c r="G135" s="145">
        <v>44389</v>
      </c>
      <c r="H135" s="157">
        <v>44396</v>
      </c>
      <c r="I135" s="158" t="s">
        <v>193</v>
      </c>
      <c r="J135" s="159">
        <v>20000</v>
      </c>
      <c r="K135" s="160">
        <f t="shared" ref="K135:K198" si="35">J135*100000</f>
        <v>2000000000</v>
      </c>
      <c r="L135" s="161">
        <f t="shared" ref="L135:L198" si="36">K135</f>
        <v>2000000000</v>
      </c>
      <c r="M135" s="160">
        <v>0</v>
      </c>
      <c r="N135" s="162">
        <f t="shared" ref="N135:N198" si="37">L135-M135</f>
        <v>2000000000</v>
      </c>
      <c r="O135" s="163" t="s">
        <v>67</v>
      </c>
      <c r="P135" s="164"/>
      <c r="Q135" s="116" t="s">
        <v>574</v>
      </c>
      <c r="R135" s="165" t="s">
        <v>69</v>
      </c>
    </row>
    <row r="136" spans="1:18" x14ac:dyDescent="0.35">
      <c r="A136" s="140">
        <v>3</v>
      </c>
      <c r="B136" s="154">
        <v>44396</v>
      </c>
      <c r="C136" s="154">
        <v>44396</v>
      </c>
      <c r="D136" s="142">
        <f t="shared" si="31"/>
        <v>4000</v>
      </c>
      <c r="E136" s="143" t="s">
        <v>439</v>
      </c>
      <c r="F136" s="144" t="s">
        <v>576</v>
      </c>
      <c r="G136" s="145">
        <v>44390</v>
      </c>
      <c r="H136" s="157">
        <v>44396</v>
      </c>
      <c r="I136" s="147" t="s">
        <v>246</v>
      </c>
      <c r="J136" s="148">
        <v>4000</v>
      </c>
      <c r="K136" s="149">
        <f t="shared" si="35"/>
        <v>400000000</v>
      </c>
      <c r="L136" s="150">
        <f t="shared" si="36"/>
        <v>400000000</v>
      </c>
      <c r="M136" s="149">
        <v>0</v>
      </c>
      <c r="N136" s="151">
        <f t="shared" si="37"/>
        <v>400000000</v>
      </c>
      <c r="O136" s="163" t="s">
        <v>67</v>
      </c>
      <c r="P136" s="164"/>
      <c r="Q136" s="116" t="s">
        <v>574</v>
      </c>
      <c r="R136" s="116" t="s">
        <v>69</v>
      </c>
    </row>
    <row r="137" spans="1:18" x14ac:dyDescent="0.35">
      <c r="A137" s="153">
        <v>4</v>
      </c>
      <c r="B137" s="154">
        <v>44396</v>
      </c>
      <c r="C137" s="154">
        <v>44396</v>
      </c>
      <c r="D137" s="142">
        <f t="shared" si="31"/>
        <v>3000</v>
      </c>
      <c r="E137" s="143" t="s">
        <v>439</v>
      </c>
      <c r="F137" s="156" t="s">
        <v>577</v>
      </c>
      <c r="G137" s="145">
        <v>44390</v>
      </c>
      <c r="H137" s="157">
        <v>44396</v>
      </c>
      <c r="I137" s="158" t="s">
        <v>211</v>
      </c>
      <c r="J137" s="159">
        <v>3000</v>
      </c>
      <c r="K137" s="160">
        <f t="shared" si="35"/>
        <v>300000000</v>
      </c>
      <c r="L137" s="161">
        <f t="shared" si="36"/>
        <v>300000000</v>
      </c>
      <c r="M137" s="149">
        <v>0</v>
      </c>
      <c r="N137" s="162">
        <f t="shared" si="37"/>
        <v>300000000</v>
      </c>
      <c r="O137" s="163" t="s">
        <v>67</v>
      </c>
      <c r="P137" s="164"/>
      <c r="Q137" s="116" t="s">
        <v>574</v>
      </c>
      <c r="R137" s="116" t="s">
        <v>69</v>
      </c>
    </row>
    <row r="138" spans="1:18" x14ac:dyDescent="0.35">
      <c r="A138" s="140">
        <v>5</v>
      </c>
      <c r="B138" s="141">
        <v>44403</v>
      </c>
      <c r="C138" s="141">
        <v>44403</v>
      </c>
      <c r="D138" s="142">
        <f t="shared" si="31"/>
        <v>100000</v>
      </c>
      <c r="E138" s="143" t="s">
        <v>439</v>
      </c>
      <c r="F138" s="144" t="s">
        <v>578</v>
      </c>
      <c r="G138" s="145">
        <v>44390</v>
      </c>
      <c r="H138" s="146">
        <f>B138</f>
        <v>44403</v>
      </c>
      <c r="I138" s="147" t="s">
        <v>579</v>
      </c>
      <c r="J138" s="148">
        <v>100000</v>
      </c>
      <c r="K138" s="149">
        <f t="shared" si="35"/>
        <v>10000000000</v>
      </c>
      <c r="L138" s="161">
        <f t="shared" si="36"/>
        <v>10000000000</v>
      </c>
      <c r="M138" s="149">
        <v>0</v>
      </c>
      <c r="N138" s="151">
        <f t="shared" si="37"/>
        <v>10000000000</v>
      </c>
      <c r="O138" s="163" t="s">
        <v>67</v>
      </c>
      <c r="P138" s="164"/>
      <c r="Q138" s="116" t="s">
        <v>574</v>
      </c>
      <c r="R138" s="116" t="s">
        <v>69</v>
      </c>
    </row>
    <row r="139" spans="1:18" x14ac:dyDescent="0.35">
      <c r="A139" s="140">
        <v>6</v>
      </c>
      <c r="B139" s="154">
        <v>44403</v>
      </c>
      <c r="C139" s="154">
        <v>44403</v>
      </c>
      <c r="D139" s="142">
        <f t="shared" si="31"/>
        <v>3000</v>
      </c>
      <c r="E139" s="143" t="s">
        <v>439</v>
      </c>
      <c r="F139" s="156" t="s">
        <v>580</v>
      </c>
      <c r="G139" s="145">
        <v>44390</v>
      </c>
      <c r="H139" s="146">
        <f t="shared" ref="H139:H156" si="38">B139</f>
        <v>44403</v>
      </c>
      <c r="I139" s="158" t="s">
        <v>581</v>
      </c>
      <c r="J139" s="159">
        <v>3000</v>
      </c>
      <c r="K139" s="160">
        <f t="shared" si="35"/>
        <v>300000000</v>
      </c>
      <c r="L139" s="161">
        <f t="shared" si="36"/>
        <v>300000000</v>
      </c>
      <c r="M139" s="149">
        <v>0</v>
      </c>
      <c r="N139" s="162">
        <f t="shared" si="37"/>
        <v>300000000</v>
      </c>
      <c r="O139" s="163" t="s">
        <v>67</v>
      </c>
      <c r="P139" s="164"/>
      <c r="Q139" s="116" t="s">
        <v>574</v>
      </c>
      <c r="R139" s="166" t="s">
        <v>69</v>
      </c>
    </row>
    <row r="140" spans="1:18" x14ac:dyDescent="0.35">
      <c r="A140" s="140">
        <v>7</v>
      </c>
      <c r="B140" s="141">
        <v>44403</v>
      </c>
      <c r="C140" s="141">
        <v>44403</v>
      </c>
      <c r="D140" s="142">
        <f t="shared" si="31"/>
        <v>5000</v>
      </c>
      <c r="E140" s="143" t="s">
        <v>439</v>
      </c>
      <c r="F140" s="144" t="s">
        <v>582</v>
      </c>
      <c r="G140" s="145">
        <v>44391</v>
      </c>
      <c r="H140" s="146">
        <f t="shared" si="38"/>
        <v>44403</v>
      </c>
      <c r="I140" s="147" t="s">
        <v>213</v>
      </c>
      <c r="J140" s="148">
        <v>5000</v>
      </c>
      <c r="K140" s="149">
        <f t="shared" si="35"/>
        <v>500000000</v>
      </c>
      <c r="L140" s="161">
        <f t="shared" si="36"/>
        <v>500000000</v>
      </c>
      <c r="M140" s="149">
        <v>0</v>
      </c>
      <c r="N140" s="151">
        <f t="shared" si="37"/>
        <v>500000000</v>
      </c>
      <c r="O140" s="163" t="s">
        <v>67</v>
      </c>
      <c r="P140" s="164"/>
      <c r="Q140" s="116" t="s">
        <v>574</v>
      </c>
      <c r="R140" s="116" t="s">
        <v>69</v>
      </c>
    </row>
    <row r="141" spans="1:18" x14ac:dyDescent="0.35">
      <c r="A141" s="140">
        <v>8</v>
      </c>
      <c r="B141" s="141">
        <v>44400</v>
      </c>
      <c r="C141" s="141">
        <v>44400</v>
      </c>
      <c r="D141" s="142">
        <f t="shared" si="31"/>
        <v>3500</v>
      </c>
      <c r="E141" s="143" t="s">
        <v>439</v>
      </c>
      <c r="F141" s="144" t="s">
        <v>583</v>
      </c>
      <c r="G141" s="145">
        <v>44391</v>
      </c>
      <c r="H141" s="146">
        <f t="shared" si="38"/>
        <v>44400</v>
      </c>
      <c r="I141" s="116" t="s">
        <v>584</v>
      </c>
      <c r="J141" s="148">
        <v>3500</v>
      </c>
      <c r="K141" s="149">
        <f t="shared" si="35"/>
        <v>350000000</v>
      </c>
      <c r="L141" s="161">
        <f t="shared" si="36"/>
        <v>350000000</v>
      </c>
      <c r="M141" s="149">
        <v>0</v>
      </c>
      <c r="N141" s="151">
        <f t="shared" si="37"/>
        <v>350000000</v>
      </c>
      <c r="O141" s="163" t="s">
        <v>67</v>
      </c>
      <c r="P141" s="164"/>
      <c r="Q141" s="116" t="s">
        <v>574</v>
      </c>
      <c r="R141" s="116" t="s">
        <v>69</v>
      </c>
    </row>
    <row r="142" spans="1:18" x14ac:dyDescent="0.35">
      <c r="A142" s="140">
        <v>9</v>
      </c>
      <c r="B142" s="141">
        <v>44400</v>
      </c>
      <c r="C142" s="141">
        <v>44400</v>
      </c>
      <c r="D142" s="142">
        <f t="shared" si="31"/>
        <v>35000</v>
      </c>
      <c r="E142" s="143" t="s">
        <v>439</v>
      </c>
      <c r="F142" s="144" t="s">
        <v>585</v>
      </c>
      <c r="G142" s="145">
        <v>44391</v>
      </c>
      <c r="H142" s="146">
        <f t="shared" si="38"/>
        <v>44400</v>
      </c>
      <c r="I142" s="116" t="s">
        <v>132</v>
      </c>
      <c r="J142" s="148">
        <v>35000</v>
      </c>
      <c r="K142" s="149">
        <f t="shared" si="35"/>
        <v>3500000000</v>
      </c>
      <c r="L142" s="161">
        <f t="shared" si="36"/>
        <v>3500000000</v>
      </c>
      <c r="M142" s="149">
        <v>0</v>
      </c>
      <c r="N142" s="151">
        <f t="shared" si="37"/>
        <v>3500000000</v>
      </c>
      <c r="O142" s="163" t="s">
        <v>67</v>
      </c>
      <c r="P142" s="164"/>
      <c r="Q142" s="116" t="s">
        <v>574</v>
      </c>
      <c r="R142" s="116" t="s">
        <v>69</v>
      </c>
    </row>
    <row r="143" spans="1:18" x14ac:dyDescent="0.35">
      <c r="A143" s="140">
        <v>10</v>
      </c>
      <c r="B143" s="141">
        <v>44396</v>
      </c>
      <c r="C143" s="154">
        <v>44396</v>
      </c>
      <c r="D143" s="142">
        <f t="shared" si="31"/>
        <v>8000</v>
      </c>
      <c r="E143" s="143" t="s">
        <v>439</v>
      </c>
      <c r="F143" s="144" t="s">
        <v>586</v>
      </c>
      <c r="G143" s="145">
        <v>44391</v>
      </c>
      <c r="H143" s="146">
        <f t="shared" si="38"/>
        <v>44396</v>
      </c>
      <c r="I143" s="116" t="s">
        <v>587</v>
      </c>
      <c r="J143" s="148">
        <v>8000</v>
      </c>
      <c r="K143" s="149">
        <f t="shared" si="35"/>
        <v>800000000</v>
      </c>
      <c r="L143" s="161">
        <f t="shared" si="36"/>
        <v>800000000</v>
      </c>
      <c r="M143" s="149">
        <v>0</v>
      </c>
      <c r="N143" s="151">
        <f t="shared" si="37"/>
        <v>800000000</v>
      </c>
      <c r="O143" s="163" t="s">
        <v>67</v>
      </c>
      <c r="P143" s="164"/>
      <c r="Q143" s="116" t="s">
        <v>574</v>
      </c>
      <c r="R143" s="116" t="s">
        <v>69</v>
      </c>
    </row>
    <row r="144" spans="1:18" x14ac:dyDescent="0.35">
      <c r="A144" s="140">
        <v>11</v>
      </c>
      <c r="B144" s="141">
        <v>44396</v>
      </c>
      <c r="C144" s="154">
        <v>44396</v>
      </c>
      <c r="D144" s="142">
        <f t="shared" si="31"/>
        <v>200000</v>
      </c>
      <c r="E144" s="143" t="s">
        <v>439</v>
      </c>
      <c r="F144" s="144" t="s">
        <v>588</v>
      </c>
      <c r="G144" s="145">
        <v>44391</v>
      </c>
      <c r="H144" s="146">
        <f t="shared" si="38"/>
        <v>44396</v>
      </c>
      <c r="I144" s="116" t="s">
        <v>589</v>
      </c>
      <c r="J144" s="148">
        <v>200000</v>
      </c>
      <c r="K144" s="149">
        <f t="shared" si="35"/>
        <v>20000000000</v>
      </c>
      <c r="L144" s="161">
        <f t="shared" si="36"/>
        <v>20000000000</v>
      </c>
      <c r="M144" s="149">
        <v>0</v>
      </c>
      <c r="N144" s="151">
        <f t="shared" si="37"/>
        <v>20000000000</v>
      </c>
      <c r="O144" s="163" t="s">
        <v>67</v>
      </c>
      <c r="P144" s="164"/>
      <c r="Q144" s="116" t="s">
        <v>574</v>
      </c>
      <c r="R144" s="116" t="s">
        <v>69</v>
      </c>
    </row>
    <row r="145" spans="1:18" x14ac:dyDescent="0.35">
      <c r="A145" s="140">
        <v>12</v>
      </c>
      <c r="B145" s="141">
        <v>44396</v>
      </c>
      <c r="C145" s="154">
        <v>44396</v>
      </c>
      <c r="D145" s="142">
        <f t="shared" si="31"/>
        <v>6800</v>
      </c>
      <c r="E145" s="143" t="s">
        <v>439</v>
      </c>
      <c r="F145" s="144" t="s">
        <v>590</v>
      </c>
      <c r="G145" s="145">
        <v>44391</v>
      </c>
      <c r="H145" s="146">
        <f t="shared" si="38"/>
        <v>44396</v>
      </c>
      <c r="I145" s="147" t="s">
        <v>591</v>
      </c>
      <c r="J145" s="148">
        <v>6800</v>
      </c>
      <c r="K145" s="149">
        <f t="shared" si="35"/>
        <v>680000000</v>
      </c>
      <c r="L145" s="161">
        <f t="shared" si="36"/>
        <v>680000000</v>
      </c>
      <c r="M145" s="149">
        <v>0</v>
      </c>
      <c r="N145" s="151">
        <f t="shared" si="37"/>
        <v>680000000</v>
      </c>
      <c r="O145" s="163" t="s">
        <v>67</v>
      </c>
      <c r="P145" s="164"/>
      <c r="Q145" s="116" t="s">
        <v>574</v>
      </c>
      <c r="R145" s="116" t="s">
        <v>69</v>
      </c>
    </row>
    <row r="146" spans="1:18" x14ac:dyDescent="0.35">
      <c r="A146" s="140">
        <v>13</v>
      </c>
      <c r="B146" s="141">
        <v>44399</v>
      </c>
      <c r="C146" s="154">
        <v>44399</v>
      </c>
      <c r="D146" s="142">
        <f>J146</f>
        <v>43000</v>
      </c>
      <c r="E146" s="143" t="s">
        <v>439</v>
      </c>
      <c r="F146" s="144" t="s">
        <v>592</v>
      </c>
      <c r="G146" s="145">
        <v>44391</v>
      </c>
      <c r="H146" s="146">
        <f t="shared" si="38"/>
        <v>44399</v>
      </c>
      <c r="I146" s="147" t="s">
        <v>593</v>
      </c>
      <c r="J146" s="148">
        <v>43000</v>
      </c>
      <c r="K146" s="149">
        <f t="shared" si="35"/>
        <v>4300000000</v>
      </c>
      <c r="L146" s="161">
        <f t="shared" si="36"/>
        <v>4300000000</v>
      </c>
      <c r="M146" s="149">
        <v>0</v>
      </c>
      <c r="N146" s="151">
        <f t="shared" si="37"/>
        <v>4300000000</v>
      </c>
      <c r="O146" s="163" t="s">
        <v>67</v>
      </c>
      <c r="P146" s="164"/>
      <c r="Q146" s="116" t="s">
        <v>574</v>
      </c>
      <c r="R146" s="116" t="s">
        <v>69</v>
      </c>
    </row>
    <row r="147" spans="1:18" x14ac:dyDescent="0.35">
      <c r="A147" s="140">
        <v>14</v>
      </c>
      <c r="B147" s="141">
        <v>44396</v>
      </c>
      <c r="C147" s="154">
        <v>44396</v>
      </c>
      <c r="D147" s="142">
        <f>J147</f>
        <v>5000</v>
      </c>
      <c r="E147" s="143" t="s">
        <v>439</v>
      </c>
      <c r="F147" s="167" t="s">
        <v>594</v>
      </c>
      <c r="G147" s="145">
        <v>44392</v>
      </c>
      <c r="H147" s="146">
        <f t="shared" si="38"/>
        <v>44396</v>
      </c>
      <c r="I147" s="168" t="s">
        <v>191</v>
      </c>
      <c r="J147" s="148">
        <v>5000</v>
      </c>
      <c r="K147" s="149">
        <f t="shared" si="35"/>
        <v>500000000</v>
      </c>
      <c r="L147" s="161">
        <f t="shared" si="36"/>
        <v>500000000</v>
      </c>
      <c r="M147" s="149">
        <v>0</v>
      </c>
      <c r="N147" s="151">
        <f t="shared" si="37"/>
        <v>500000000</v>
      </c>
      <c r="O147" s="163" t="s">
        <v>67</v>
      </c>
      <c r="P147" s="164"/>
      <c r="Q147" s="116" t="s">
        <v>574</v>
      </c>
      <c r="R147" s="116" t="s">
        <v>69</v>
      </c>
    </row>
    <row r="148" spans="1:18" x14ac:dyDescent="0.35">
      <c r="A148" s="140">
        <v>15</v>
      </c>
      <c r="B148" s="141">
        <v>44400</v>
      </c>
      <c r="C148" s="141">
        <v>44399</v>
      </c>
      <c r="D148" s="142">
        <f>J148</f>
        <v>6000</v>
      </c>
      <c r="E148" s="143" t="s">
        <v>439</v>
      </c>
      <c r="F148" s="144" t="s">
        <v>577</v>
      </c>
      <c r="G148" s="145">
        <v>44392</v>
      </c>
      <c r="H148" s="146">
        <f t="shared" si="38"/>
        <v>44400</v>
      </c>
      <c r="I148" s="147" t="s">
        <v>595</v>
      </c>
      <c r="J148" s="148">
        <v>6000</v>
      </c>
      <c r="K148" s="149">
        <f t="shared" si="35"/>
        <v>600000000</v>
      </c>
      <c r="L148" s="161">
        <f t="shared" si="36"/>
        <v>600000000</v>
      </c>
      <c r="M148" s="149">
        <v>0</v>
      </c>
      <c r="N148" s="151">
        <f t="shared" si="37"/>
        <v>600000000</v>
      </c>
      <c r="O148" s="163" t="s">
        <v>67</v>
      </c>
      <c r="P148" s="164"/>
      <c r="Q148" s="116" t="s">
        <v>574</v>
      </c>
      <c r="R148" s="116" t="s">
        <v>69</v>
      </c>
    </row>
    <row r="149" spans="1:18" x14ac:dyDescent="0.35">
      <c r="A149" s="140">
        <v>16</v>
      </c>
      <c r="B149" s="141">
        <v>44404</v>
      </c>
      <c r="C149" s="169">
        <v>44404</v>
      </c>
      <c r="D149" s="142">
        <f>J149</f>
        <v>140000</v>
      </c>
      <c r="E149" s="143" t="s">
        <v>439</v>
      </c>
      <c r="F149" s="144" t="s">
        <v>596</v>
      </c>
      <c r="G149" s="145">
        <v>44392</v>
      </c>
      <c r="H149" s="146">
        <f t="shared" si="38"/>
        <v>44404</v>
      </c>
      <c r="I149" s="147" t="s">
        <v>597</v>
      </c>
      <c r="J149" s="148">
        <v>140000</v>
      </c>
      <c r="K149" s="149">
        <f t="shared" si="35"/>
        <v>14000000000</v>
      </c>
      <c r="L149" s="150">
        <f t="shared" si="36"/>
        <v>14000000000</v>
      </c>
      <c r="M149" s="149">
        <v>0</v>
      </c>
      <c r="N149" s="151">
        <f t="shared" si="37"/>
        <v>14000000000</v>
      </c>
      <c r="O149" s="163" t="s">
        <v>67</v>
      </c>
      <c r="P149" s="164"/>
      <c r="Q149" s="116" t="s">
        <v>574</v>
      </c>
      <c r="R149" s="116" t="s">
        <v>69</v>
      </c>
    </row>
    <row r="150" spans="1:18" x14ac:dyDescent="0.35">
      <c r="A150" s="140">
        <v>17</v>
      </c>
      <c r="B150" s="141">
        <v>44400</v>
      </c>
      <c r="C150" s="141">
        <v>44399</v>
      </c>
      <c r="D150" s="142">
        <f>J150</f>
        <v>10000</v>
      </c>
      <c r="E150" s="143" t="s">
        <v>439</v>
      </c>
      <c r="F150" s="144" t="s">
        <v>598</v>
      </c>
      <c r="G150" s="145">
        <v>44392</v>
      </c>
      <c r="H150" s="146">
        <f t="shared" si="38"/>
        <v>44400</v>
      </c>
      <c r="I150" s="147" t="s">
        <v>599</v>
      </c>
      <c r="J150" s="148">
        <v>10000</v>
      </c>
      <c r="K150" s="149">
        <f t="shared" si="35"/>
        <v>1000000000</v>
      </c>
      <c r="L150" s="150">
        <f t="shared" si="36"/>
        <v>1000000000</v>
      </c>
      <c r="M150" s="149">
        <v>0</v>
      </c>
      <c r="N150" s="151">
        <f t="shared" si="37"/>
        <v>1000000000</v>
      </c>
      <c r="O150" s="163" t="s">
        <v>67</v>
      </c>
      <c r="P150" s="164"/>
      <c r="Q150" s="116" t="s">
        <v>574</v>
      </c>
      <c r="R150" s="116" t="s">
        <v>69</v>
      </c>
    </row>
    <row r="151" spans="1:18" x14ac:dyDescent="0.35">
      <c r="A151" s="140">
        <v>18</v>
      </c>
      <c r="B151" s="141">
        <v>44396</v>
      </c>
      <c r="C151" s="154">
        <v>44396</v>
      </c>
      <c r="D151" s="142">
        <f t="shared" ref="D151:D161" si="39">J151</f>
        <v>6000</v>
      </c>
      <c r="E151" s="143" t="s">
        <v>439</v>
      </c>
      <c r="F151" s="144" t="s">
        <v>600</v>
      </c>
      <c r="G151" s="145">
        <v>44392</v>
      </c>
      <c r="H151" s="146">
        <f t="shared" si="38"/>
        <v>44396</v>
      </c>
      <c r="I151" s="147" t="s">
        <v>601</v>
      </c>
      <c r="J151" s="148">
        <v>6000</v>
      </c>
      <c r="K151" s="149">
        <f t="shared" si="35"/>
        <v>600000000</v>
      </c>
      <c r="L151" s="150">
        <f t="shared" si="36"/>
        <v>600000000</v>
      </c>
      <c r="M151" s="149">
        <v>0</v>
      </c>
      <c r="N151" s="151">
        <f t="shared" si="37"/>
        <v>600000000</v>
      </c>
      <c r="O151" s="163" t="s">
        <v>67</v>
      </c>
      <c r="P151" s="164"/>
      <c r="Q151" s="116" t="s">
        <v>574</v>
      </c>
      <c r="R151" s="116" t="s">
        <v>69</v>
      </c>
    </row>
    <row r="152" spans="1:18" x14ac:dyDescent="0.35">
      <c r="A152" s="140">
        <v>19</v>
      </c>
      <c r="B152" s="141">
        <v>44396</v>
      </c>
      <c r="C152" s="154">
        <v>44396</v>
      </c>
      <c r="D152" s="142">
        <f t="shared" si="39"/>
        <v>7000</v>
      </c>
      <c r="E152" s="143" t="s">
        <v>439</v>
      </c>
      <c r="F152" s="170" t="s">
        <v>602</v>
      </c>
      <c r="G152" s="145">
        <v>44392</v>
      </c>
      <c r="H152" s="146">
        <f t="shared" si="38"/>
        <v>44396</v>
      </c>
      <c r="I152" s="116" t="s">
        <v>603</v>
      </c>
      <c r="J152" s="148">
        <v>7000</v>
      </c>
      <c r="K152" s="149">
        <f t="shared" si="35"/>
        <v>700000000</v>
      </c>
      <c r="L152" s="150">
        <f t="shared" si="36"/>
        <v>700000000</v>
      </c>
      <c r="M152" s="149">
        <v>0</v>
      </c>
      <c r="N152" s="151">
        <f t="shared" si="37"/>
        <v>700000000</v>
      </c>
      <c r="O152" s="163" t="s">
        <v>67</v>
      </c>
      <c r="P152" s="164"/>
      <c r="Q152" s="116" t="s">
        <v>574</v>
      </c>
      <c r="R152" s="116" t="s">
        <v>69</v>
      </c>
    </row>
    <row r="153" spans="1:18" x14ac:dyDescent="0.35">
      <c r="A153" s="140">
        <v>20</v>
      </c>
      <c r="B153" s="141">
        <v>44396</v>
      </c>
      <c r="C153" s="141">
        <v>44396</v>
      </c>
      <c r="D153" s="142">
        <f t="shared" si="39"/>
        <v>10000</v>
      </c>
      <c r="E153" s="143" t="s">
        <v>439</v>
      </c>
      <c r="F153" s="170" t="s">
        <v>604</v>
      </c>
      <c r="G153" s="145">
        <v>44392</v>
      </c>
      <c r="H153" s="146">
        <f t="shared" si="38"/>
        <v>44396</v>
      </c>
      <c r="I153" s="116" t="s">
        <v>605</v>
      </c>
      <c r="J153" s="148">
        <v>10000</v>
      </c>
      <c r="K153" s="149">
        <f t="shared" si="35"/>
        <v>1000000000</v>
      </c>
      <c r="L153" s="150">
        <f t="shared" si="36"/>
        <v>1000000000</v>
      </c>
      <c r="M153" s="149">
        <v>0</v>
      </c>
      <c r="N153" s="151">
        <f t="shared" si="37"/>
        <v>1000000000</v>
      </c>
      <c r="O153" s="163" t="s">
        <v>67</v>
      </c>
      <c r="P153" s="164"/>
      <c r="Q153" s="116" t="s">
        <v>574</v>
      </c>
      <c r="R153" s="116" t="s">
        <v>69</v>
      </c>
    </row>
    <row r="154" spans="1:18" x14ac:dyDescent="0.35">
      <c r="A154" s="140">
        <v>21</v>
      </c>
      <c r="B154" s="141">
        <v>44405</v>
      </c>
      <c r="C154" s="141">
        <f>B154</f>
        <v>44405</v>
      </c>
      <c r="D154" s="142">
        <f t="shared" si="39"/>
        <v>30000</v>
      </c>
      <c r="E154" s="143" t="s">
        <v>439</v>
      </c>
      <c r="F154" s="170" t="s">
        <v>606</v>
      </c>
      <c r="G154" s="145">
        <v>44392</v>
      </c>
      <c r="H154" s="171">
        <f t="shared" si="38"/>
        <v>44405</v>
      </c>
      <c r="I154" s="116" t="s">
        <v>607</v>
      </c>
      <c r="J154" s="148">
        <v>30000</v>
      </c>
      <c r="K154" s="149">
        <f t="shared" si="35"/>
        <v>3000000000</v>
      </c>
      <c r="L154" s="150">
        <f t="shared" si="36"/>
        <v>3000000000</v>
      </c>
      <c r="M154" s="149">
        <v>0</v>
      </c>
      <c r="N154" s="151">
        <f t="shared" si="37"/>
        <v>3000000000</v>
      </c>
      <c r="O154" s="163" t="s">
        <v>67</v>
      </c>
      <c r="P154" s="164"/>
      <c r="Q154" s="116" t="s">
        <v>574</v>
      </c>
      <c r="R154" s="116" t="s">
        <v>69</v>
      </c>
    </row>
    <row r="155" spans="1:18" x14ac:dyDescent="0.35">
      <c r="A155" s="153">
        <v>22</v>
      </c>
      <c r="B155" s="154">
        <v>44405</v>
      </c>
      <c r="C155" s="141">
        <f>B155</f>
        <v>44405</v>
      </c>
      <c r="D155" s="142">
        <f t="shared" si="39"/>
        <v>15000</v>
      </c>
      <c r="E155" s="143" t="s">
        <v>439</v>
      </c>
      <c r="F155" s="172" t="s">
        <v>608</v>
      </c>
      <c r="G155" s="173">
        <v>44392</v>
      </c>
      <c r="H155" s="171">
        <f t="shared" si="38"/>
        <v>44405</v>
      </c>
      <c r="I155" s="165" t="s">
        <v>607</v>
      </c>
      <c r="J155" s="174">
        <v>15000</v>
      </c>
      <c r="K155" s="160">
        <f t="shared" si="35"/>
        <v>1500000000</v>
      </c>
      <c r="L155" s="161">
        <f t="shared" si="36"/>
        <v>1500000000</v>
      </c>
      <c r="M155" s="149">
        <v>0</v>
      </c>
      <c r="N155" s="162">
        <f t="shared" si="37"/>
        <v>1500000000</v>
      </c>
      <c r="O155" s="163" t="s">
        <v>67</v>
      </c>
      <c r="P155" s="164"/>
      <c r="Q155" s="116" t="s">
        <v>574</v>
      </c>
      <c r="R155" s="165" t="s">
        <v>69</v>
      </c>
    </row>
    <row r="156" spans="1:18" x14ac:dyDescent="0.35">
      <c r="A156" s="140">
        <v>23</v>
      </c>
      <c r="B156" s="141">
        <v>44405</v>
      </c>
      <c r="C156" s="141">
        <v>44405</v>
      </c>
      <c r="D156" s="142">
        <f t="shared" si="39"/>
        <v>25000</v>
      </c>
      <c r="E156" s="175" t="s">
        <v>64</v>
      </c>
      <c r="F156" s="170" t="s">
        <v>609</v>
      </c>
      <c r="G156" s="145">
        <v>44392</v>
      </c>
      <c r="H156" s="171">
        <f t="shared" si="38"/>
        <v>44405</v>
      </c>
      <c r="I156" s="176" t="s">
        <v>607</v>
      </c>
      <c r="J156" s="177">
        <v>25000</v>
      </c>
      <c r="K156" s="149">
        <f t="shared" si="35"/>
        <v>2500000000</v>
      </c>
      <c r="L156" s="150">
        <f t="shared" si="36"/>
        <v>2500000000</v>
      </c>
      <c r="M156" s="149">
        <v>0</v>
      </c>
      <c r="N156" s="151">
        <f t="shared" si="37"/>
        <v>2500000000</v>
      </c>
      <c r="O156" s="163" t="s">
        <v>67</v>
      </c>
      <c r="P156" s="164"/>
      <c r="Q156" s="116" t="s">
        <v>574</v>
      </c>
      <c r="R156" s="116" t="s">
        <v>69</v>
      </c>
    </row>
    <row r="157" spans="1:18" x14ac:dyDescent="0.35">
      <c r="A157" s="140">
        <v>24</v>
      </c>
      <c r="B157" s="154">
        <v>44399</v>
      </c>
      <c r="C157" s="154">
        <v>44399</v>
      </c>
      <c r="D157" s="142">
        <f t="shared" si="39"/>
        <v>10000</v>
      </c>
      <c r="E157" s="155" t="s">
        <v>64</v>
      </c>
      <c r="F157" s="172" t="s">
        <v>75</v>
      </c>
      <c r="G157" s="145">
        <v>44393</v>
      </c>
      <c r="H157" s="157">
        <f>B157</f>
        <v>44399</v>
      </c>
      <c r="I157" s="165" t="s">
        <v>610</v>
      </c>
      <c r="J157" s="174">
        <v>10000</v>
      </c>
      <c r="K157" s="160">
        <f t="shared" si="35"/>
        <v>1000000000</v>
      </c>
      <c r="L157" s="161">
        <f t="shared" si="36"/>
        <v>1000000000</v>
      </c>
      <c r="M157" s="160">
        <v>0</v>
      </c>
      <c r="N157" s="162">
        <f t="shared" si="37"/>
        <v>1000000000</v>
      </c>
      <c r="O157" s="163" t="s">
        <v>67</v>
      </c>
      <c r="P157" s="178"/>
      <c r="Q157" s="116" t="s">
        <v>574</v>
      </c>
      <c r="R157" s="165" t="s">
        <v>69</v>
      </c>
    </row>
    <row r="158" spans="1:18" x14ac:dyDescent="0.35">
      <c r="A158" s="140">
        <v>26</v>
      </c>
      <c r="B158" s="141">
        <v>44396</v>
      </c>
      <c r="C158" s="141">
        <v>44396</v>
      </c>
      <c r="D158" s="142">
        <f t="shared" si="39"/>
        <v>2000</v>
      </c>
      <c r="E158" s="179" t="s">
        <v>439</v>
      </c>
      <c r="F158" s="170" t="s">
        <v>611</v>
      </c>
      <c r="G158" s="145">
        <v>44393</v>
      </c>
      <c r="H158" s="146">
        <v>44397</v>
      </c>
      <c r="I158" s="116" t="s">
        <v>612</v>
      </c>
      <c r="J158" s="177">
        <v>2000</v>
      </c>
      <c r="K158" s="149">
        <f t="shared" si="35"/>
        <v>200000000</v>
      </c>
      <c r="L158" s="150">
        <f t="shared" si="36"/>
        <v>200000000</v>
      </c>
      <c r="M158" s="149">
        <v>0</v>
      </c>
      <c r="N158" s="151">
        <f t="shared" si="37"/>
        <v>200000000</v>
      </c>
      <c r="O158" s="163" t="s">
        <v>67</v>
      </c>
      <c r="P158" s="178"/>
      <c r="Q158" s="116" t="s">
        <v>574</v>
      </c>
      <c r="R158" s="116" t="s">
        <v>69</v>
      </c>
    </row>
    <row r="159" spans="1:18" x14ac:dyDescent="0.35">
      <c r="A159" s="140">
        <v>27</v>
      </c>
      <c r="B159" s="141">
        <v>44396</v>
      </c>
      <c r="C159" s="141">
        <v>44396</v>
      </c>
      <c r="D159" s="142">
        <f t="shared" si="39"/>
        <v>4000</v>
      </c>
      <c r="E159" s="179" t="s">
        <v>439</v>
      </c>
      <c r="F159" s="170" t="s">
        <v>613</v>
      </c>
      <c r="G159" s="145">
        <v>44393</v>
      </c>
      <c r="H159" s="146">
        <v>44397</v>
      </c>
      <c r="I159" s="116" t="s">
        <v>614</v>
      </c>
      <c r="J159" s="177">
        <v>4000</v>
      </c>
      <c r="K159" s="149">
        <f t="shared" si="35"/>
        <v>400000000</v>
      </c>
      <c r="L159" s="150">
        <f t="shared" si="36"/>
        <v>400000000</v>
      </c>
      <c r="M159" s="149">
        <v>0</v>
      </c>
      <c r="N159" s="151">
        <f t="shared" si="37"/>
        <v>400000000</v>
      </c>
      <c r="O159" s="163" t="s">
        <v>67</v>
      </c>
      <c r="P159" s="178"/>
      <c r="Q159" s="116" t="s">
        <v>574</v>
      </c>
      <c r="R159" s="116" t="s">
        <v>69</v>
      </c>
    </row>
    <row r="160" spans="1:18" x14ac:dyDescent="0.35">
      <c r="A160" s="140">
        <v>28</v>
      </c>
      <c r="B160" s="141">
        <v>44404</v>
      </c>
      <c r="C160" s="180">
        <v>44403</v>
      </c>
      <c r="D160" s="142">
        <f t="shared" si="39"/>
        <v>18000</v>
      </c>
      <c r="E160" s="179" t="s">
        <v>439</v>
      </c>
      <c r="F160" s="170" t="s">
        <v>615</v>
      </c>
      <c r="G160" s="145">
        <v>44393</v>
      </c>
      <c r="H160" s="146">
        <f>B160</f>
        <v>44404</v>
      </c>
      <c r="I160" s="116" t="s">
        <v>616</v>
      </c>
      <c r="J160" s="177">
        <v>18000</v>
      </c>
      <c r="K160" s="149">
        <f t="shared" si="35"/>
        <v>1800000000</v>
      </c>
      <c r="L160" s="150">
        <f t="shared" si="36"/>
        <v>1800000000</v>
      </c>
      <c r="M160" s="149">
        <v>0</v>
      </c>
      <c r="N160" s="151">
        <f t="shared" si="37"/>
        <v>1800000000</v>
      </c>
      <c r="O160" s="163" t="s">
        <v>67</v>
      </c>
      <c r="P160" s="181"/>
      <c r="Q160" s="116" t="s">
        <v>574</v>
      </c>
      <c r="R160" s="116" t="s">
        <v>69</v>
      </c>
    </row>
    <row r="161" spans="1:18" x14ac:dyDescent="0.35">
      <c r="A161" s="140">
        <v>29</v>
      </c>
      <c r="B161" s="141">
        <v>44396</v>
      </c>
      <c r="C161" s="141">
        <v>44396</v>
      </c>
      <c r="D161" s="142">
        <f t="shared" si="39"/>
        <v>3000</v>
      </c>
      <c r="E161" s="143" t="s">
        <v>439</v>
      </c>
      <c r="F161" s="170" t="s">
        <v>617</v>
      </c>
      <c r="G161" s="145">
        <v>44396</v>
      </c>
      <c r="H161" s="146">
        <v>44397</v>
      </c>
      <c r="I161" s="116" t="s">
        <v>618</v>
      </c>
      <c r="J161" s="177">
        <v>3000</v>
      </c>
      <c r="K161" s="149">
        <f t="shared" si="35"/>
        <v>300000000</v>
      </c>
      <c r="L161" s="150">
        <f t="shared" si="36"/>
        <v>300000000</v>
      </c>
      <c r="M161" s="149">
        <v>0</v>
      </c>
      <c r="N161" s="151">
        <f t="shared" si="37"/>
        <v>300000000</v>
      </c>
      <c r="O161" s="163" t="s">
        <v>67</v>
      </c>
      <c r="P161" s="181"/>
      <c r="Q161" s="116" t="s">
        <v>574</v>
      </c>
      <c r="R161" s="116" t="s">
        <v>69</v>
      </c>
    </row>
    <row r="162" spans="1:18" x14ac:dyDescent="0.35">
      <c r="A162" s="243">
        <v>30</v>
      </c>
      <c r="B162" s="245">
        <v>44404</v>
      </c>
      <c r="C162" s="180">
        <v>44403</v>
      </c>
      <c r="D162" s="142">
        <v>49736</v>
      </c>
      <c r="E162" s="179" t="s">
        <v>439</v>
      </c>
      <c r="F162" s="247" t="s">
        <v>619</v>
      </c>
      <c r="G162" s="249">
        <v>44396</v>
      </c>
      <c r="H162" s="146">
        <f>B162</f>
        <v>44404</v>
      </c>
      <c r="I162" s="251" t="s">
        <v>620</v>
      </c>
      <c r="J162" s="253">
        <v>97850</v>
      </c>
      <c r="K162" s="255">
        <f t="shared" si="35"/>
        <v>9785000000</v>
      </c>
      <c r="L162" s="257">
        <f t="shared" si="36"/>
        <v>9785000000</v>
      </c>
      <c r="M162" s="149">
        <v>0</v>
      </c>
      <c r="N162" s="259">
        <f t="shared" si="37"/>
        <v>9785000000</v>
      </c>
      <c r="O162" s="261" t="s">
        <v>67</v>
      </c>
      <c r="P162" s="181"/>
      <c r="Q162" s="251" t="s">
        <v>574</v>
      </c>
      <c r="R162" s="251" t="s">
        <v>69</v>
      </c>
    </row>
    <row r="163" spans="1:18" x14ac:dyDescent="0.35">
      <c r="A163" s="244"/>
      <c r="B163" s="246"/>
      <c r="C163" s="169">
        <v>44404</v>
      </c>
      <c r="D163" s="142">
        <f>J162-D162</f>
        <v>48114</v>
      </c>
      <c r="E163" s="179" t="s">
        <v>439</v>
      </c>
      <c r="F163" s="248"/>
      <c r="G163" s="250"/>
      <c r="H163" s="157">
        <v>44404</v>
      </c>
      <c r="I163" s="252"/>
      <c r="J163" s="254"/>
      <c r="K163" s="256"/>
      <c r="L163" s="258"/>
      <c r="M163" s="160"/>
      <c r="N163" s="260"/>
      <c r="O163" s="262"/>
      <c r="P163" s="181"/>
      <c r="Q163" s="252"/>
      <c r="R163" s="252"/>
    </row>
    <row r="164" spans="1:18" x14ac:dyDescent="0.35">
      <c r="A164" s="153">
        <v>31</v>
      </c>
      <c r="B164" s="154">
        <v>44397</v>
      </c>
      <c r="C164" s="141">
        <v>44396</v>
      </c>
      <c r="D164" s="142">
        <f>J164</f>
        <v>1000</v>
      </c>
      <c r="E164" s="179" t="s">
        <v>439</v>
      </c>
      <c r="F164" s="182" t="s">
        <v>621</v>
      </c>
      <c r="G164" s="183">
        <v>44397</v>
      </c>
      <c r="H164" s="157">
        <v>44403</v>
      </c>
      <c r="I164" s="165" t="s">
        <v>618</v>
      </c>
      <c r="J164" s="174">
        <v>1000</v>
      </c>
      <c r="K164" s="160">
        <f t="shared" si="35"/>
        <v>100000000</v>
      </c>
      <c r="L164" s="161">
        <f t="shared" si="36"/>
        <v>100000000</v>
      </c>
      <c r="M164" s="160">
        <v>0</v>
      </c>
      <c r="N164" s="162">
        <f t="shared" si="37"/>
        <v>100000000</v>
      </c>
      <c r="O164" s="163" t="s">
        <v>67</v>
      </c>
      <c r="P164" s="181"/>
      <c r="Q164" s="116" t="s">
        <v>574</v>
      </c>
      <c r="R164" s="165" t="s">
        <v>69</v>
      </c>
    </row>
    <row r="165" spans="1:18" x14ac:dyDescent="0.35">
      <c r="A165" s="140">
        <v>32</v>
      </c>
      <c r="B165" s="141">
        <v>44405</v>
      </c>
      <c r="C165" s="141">
        <f>B165</f>
        <v>44405</v>
      </c>
      <c r="D165" s="142">
        <f>J165</f>
        <v>20000</v>
      </c>
      <c r="E165" s="179" t="s">
        <v>439</v>
      </c>
      <c r="F165" s="184" t="s">
        <v>622</v>
      </c>
      <c r="G165" s="145">
        <v>44397</v>
      </c>
      <c r="H165" s="171">
        <f>B165</f>
        <v>44405</v>
      </c>
      <c r="I165" s="116" t="s">
        <v>620</v>
      </c>
      <c r="J165" s="177">
        <v>20000</v>
      </c>
      <c r="K165" s="149">
        <f t="shared" si="35"/>
        <v>2000000000</v>
      </c>
      <c r="L165" s="150">
        <f t="shared" si="36"/>
        <v>2000000000</v>
      </c>
      <c r="M165" s="149">
        <v>0</v>
      </c>
      <c r="N165" s="151">
        <f t="shared" si="37"/>
        <v>2000000000</v>
      </c>
      <c r="O165" s="163" t="s">
        <v>67</v>
      </c>
      <c r="P165" s="181"/>
      <c r="Q165" s="116" t="s">
        <v>574</v>
      </c>
      <c r="R165" s="116" t="s">
        <v>69</v>
      </c>
    </row>
    <row r="166" spans="1:18" x14ac:dyDescent="0.35">
      <c r="A166" s="140">
        <v>33</v>
      </c>
      <c r="B166" s="141">
        <v>44397</v>
      </c>
      <c r="C166" s="141">
        <v>44396</v>
      </c>
      <c r="D166" s="142">
        <f>J166</f>
        <v>4929</v>
      </c>
      <c r="E166" s="185" t="s">
        <v>64</v>
      </c>
      <c r="F166" s="184" t="s">
        <v>623</v>
      </c>
      <c r="G166" s="145">
        <v>44397</v>
      </c>
      <c r="H166" s="157">
        <v>44403</v>
      </c>
      <c r="I166" s="116" t="s">
        <v>82</v>
      </c>
      <c r="J166" s="177">
        <v>4929</v>
      </c>
      <c r="K166" s="149">
        <f>J166*100000</f>
        <v>492900000</v>
      </c>
      <c r="L166" s="150">
        <v>500000000</v>
      </c>
      <c r="M166" s="149">
        <v>0</v>
      </c>
      <c r="N166" s="151">
        <f t="shared" si="37"/>
        <v>500000000</v>
      </c>
      <c r="O166" s="124" t="s">
        <v>573</v>
      </c>
      <c r="P166" s="181"/>
      <c r="Q166" s="116" t="s">
        <v>574</v>
      </c>
      <c r="R166" s="116" t="s">
        <v>69</v>
      </c>
    </row>
    <row r="167" spans="1:18" x14ac:dyDescent="0.35">
      <c r="A167" s="140">
        <v>34</v>
      </c>
      <c r="B167" s="141">
        <v>44406</v>
      </c>
      <c r="C167" s="141"/>
      <c r="D167" s="142"/>
      <c r="E167" s="179" t="s">
        <v>439</v>
      </c>
      <c r="F167" s="184"/>
      <c r="G167" s="145">
        <v>44397</v>
      </c>
      <c r="H167" s="146">
        <f>B167</f>
        <v>44406</v>
      </c>
      <c r="I167" s="116" t="s">
        <v>624</v>
      </c>
      <c r="J167" s="177">
        <v>40000</v>
      </c>
      <c r="K167" s="149">
        <f t="shared" si="35"/>
        <v>4000000000</v>
      </c>
      <c r="L167" s="150">
        <f t="shared" si="36"/>
        <v>4000000000</v>
      </c>
      <c r="M167" s="149">
        <v>0</v>
      </c>
      <c r="N167" s="151">
        <f t="shared" si="37"/>
        <v>4000000000</v>
      </c>
      <c r="O167" s="163" t="s">
        <v>67</v>
      </c>
      <c r="P167" s="181"/>
      <c r="Q167" s="116" t="s">
        <v>574</v>
      </c>
      <c r="R167" s="116" t="s">
        <v>69</v>
      </c>
    </row>
    <row r="168" spans="1:18" x14ac:dyDescent="0.35">
      <c r="A168" s="153">
        <v>35</v>
      </c>
      <c r="B168" s="154">
        <v>44405</v>
      </c>
      <c r="C168" s="141">
        <f>B168</f>
        <v>44405</v>
      </c>
      <c r="D168" s="142">
        <f>J168</f>
        <v>43000</v>
      </c>
      <c r="E168" s="179" t="s">
        <v>439</v>
      </c>
      <c r="F168" s="182" t="s">
        <v>625</v>
      </c>
      <c r="G168" s="183">
        <v>44397</v>
      </c>
      <c r="H168" s="186">
        <f>B168</f>
        <v>44405</v>
      </c>
      <c r="I168" s="165" t="s">
        <v>626</v>
      </c>
      <c r="J168" s="174">
        <v>43000</v>
      </c>
      <c r="K168" s="160">
        <f t="shared" si="35"/>
        <v>4300000000</v>
      </c>
      <c r="L168" s="161">
        <f t="shared" si="36"/>
        <v>4300000000</v>
      </c>
      <c r="M168" s="160">
        <v>0</v>
      </c>
      <c r="N168" s="162">
        <f t="shared" si="37"/>
        <v>4300000000</v>
      </c>
      <c r="O168" s="163" t="s">
        <v>67</v>
      </c>
      <c r="P168" s="181"/>
      <c r="Q168" s="116" t="s">
        <v>574</v>
      </c>
      <c r="R168" s="165" t="s">
        <v>69</v>
      </c>
    </row>
    <row r="169" spans="1:18" x14ac:dyDescent="0.35">
      <c r="A169" s="140">
        <v>36</v>
      </c>
      <c r="B169" s="141">
        <v>44412</v>
      </c>
      <c r="C169" s="141"/>
      <c r="D169" s="142"/>
      <c r="E169" s="179" t="s">
        <v>439</v>
      </c>
      <c r="F169" s="184"/>
      <c r="G169" s="145">
        <v>44397</v>
      </c>
      <c r="H169" s="157">
        <f>B169</f>
        <v>44412</v>
      </c>
      <c r="I169" s="116" t="s">
        <v>451</v>
      </c>
      <c r="J169" s="177">
        <v>22000</v>
      </c>
      <c r="K169" s="149">
        <f t="shared" si="35"/>
        <v>2200000000</v>
      </c>
      <c r="L169" s="150">
        <f t="shared" si="36"/>
        <v>2200000000</v>
      </c>
      <c r="M169" s="149">
        <v>0</v>
      </c>
      <c r="N169" s="151">
        <f t="shared" si="37"/>
        <v>2200000000</v>
      </c>
      <c r="O169" s="163" t="s">
        <v>67</v>
      </c>
      <c r="P169" s="181"/>
      <c r="Q169" s="116" t="s">
        <v>574</v>
      </c>
      <c r="R169" s="116" t="s">
        <v>69</v>
      </c>
    </row>
    <row r="170" spans="1:18" x14ac:dyDescent="0.35">
      <c r="A170" s="243">
        <v>37</v>
      </c>
      <c r="B170" s="245">
        <v>44397</v>
      </c>
      <c r="C170" s="141">
        <v>44396</v>
      </c>
      <c r="D170" s="142">
        <v>6700</v>
      </c>
      <c r="E170" s="179" t="s">
        <v>439</v>
      </c>
      <c r="F170" s="269" t="s">
        <v>627</v>
      </c>
      <c r="G170" s="249">
        <v>44397</v>
      </c>
      <c r="H170" s="157">
        <v>44403</v>
      </c>
      <c r="I170" s="251" t="s">
        <v>628</v>
      </c>
      <c r="J170" s="271">
        <v>7000</v>
      </c>
      <c r="K170" s="255">
        <f t="shared" si="35"/>
        <v>700000000</v>
      </c>
      <c r="L170" s="257">
        <f t="shared" si="36"/>
        <v>700000000</v>
      </c>
      <c r="M170" s="160">
        <v>0</v>
      </c>
      <c r="N170" s="259">
        <f t="shared" si="37"/>
        <v>700000000</v>
      </c>
      <c r="O170" s="261" t="s">
        <v>67</v>
      </c>
      <c r="P170" s="181"/>
      <c r="Q170" s="265" t="s">
        <v>574</v>
      </c>
      <c r="R170" s="251" t="s">
        <v>69</v>
      </c>
    </row>
    <row r="171" spans="1:18" x14ac:dyDescent="0.35">
      <c r="A171" s="244"/>
      <c r="B171" s="246"/>
      <c r="C171" s="141">
        <v>44397</v>
      </c>
      <c r="D171" s="142">
        <f>J170-D170</f>
        <v>300</v>
      </c>
      <c r="E171" s="179" t="s">
        <v>439</v>
      </c>
      <c r="F171" s="270"/>
      <c r="G171" s="250"/>
      <c r="H171" s="146">
        <v>44403</v>
      </c>
      <c r="I171" s="252"/>
      <c r="J171" s="272"/>
      <c r="K171" s="256"/>
      <c r="L171" s="258"/>
      <c r="M171" s="160"/>
      <c r="N171" s="260"/>
      <c r="O171" s="262"/>
      <c r="P171" s="181"/>
      <c r="Q171" s="266"/>
      <c r="R171" s="252"/>
    </row>
    <row r="172" spans="1:18" x14ac:dyDescent="0.35">
      <c r="A172" s="243">
        <v>38</v>
      </c>
      <c r="B172" s="267">
        <v>44399</v>
      </c>
      <c r="C172" s="141">
        <v>44397</v>
      </c>
      <c r="D172" s="142">
        <v>6170</v>
      </c>
      <c r="E172" s="179" t="s">
        <v>439</v>
      </c>
      <c r="F172" s="269" t="s">
        <v>629</v>
      </c>
      <c r="G172" s="249">
        <v>44397</v>
      </c>
      <c r="H172" s="146">
        <v>44403</v>
      </c>
      <c r="I172" s="251" t="s">
        <v>630</v>
      </c>
      <c r="J172" s="271">
        <v>10000</v>
      </c>
      <c r="K172" s="273">
        <f t="shared" si="35"/>
        <v>1000000000</v>
      </c>
      <c r="L172" s="263">
        <f t="shared" si="36"/>
        <v>1000000000</v>
      </c>
      <c r="M172" s="149">
        <v>0</v>
      </c>
      <c r="N172" s="259">
        <f t="shared" si="37"/>
        <v>1000000000</v>
      </c>
      <c r="O172" s="261" t="s">
        <v>67</v>
      </c>
      <c r="P172" s="181"/>
      <c r="Q172" s="251" t="s">
        <v>574</v>
      </c>
      <c r="R172" s="251" t="s">
        <v>69</v>
      </c>
    </row>
    <row r="173" spans="1:18" x14ac:dyDescent="0.35">
      <c r="A173" s="244"/>
      <c r="B173" s="268"/>
      <c r="C173" s="141">
        <v>44399</v>
      </c>
      <c r="D173" s="142">
        <f>J172-D172</f>
        <v>3830</v>
      </c>
      <c r="E173" s="179" t="s">
        <v>439</v>
      </c>
      <c r="F173" s="270"/>
      <c r="G173" s="250"/>
      <c r="H173" s="146">
        <v>44403</v>
      </c>
      <c r="I173" s="252"/>
      <c r="J173" s="272"/>
      <c r="K173" s="274"/>
      <c r="L173" s="264"/>
      <c r="M173" s="149"/>
      <c r="N173" s="260"/>
      <c r="O173" s="262"/>
      <c r="P173" s="181"/>
      <c r="Q173" s="252"/>
      <c r="R173" s="252"/>
    </row>
    <row r="174" spans="1:18" x14ac:dyDescent="0.35">
      <c r="A174" s="140">
        <v>39</v>
      </c>
      <c r="B174" s="141">
        <v>44399</v>
      </c>
      <c r="C174" s="141">
        <v>44399</v>
      </c>
      <c r="D174" s="142">
        <f>J174</f>
        <v>35000</v>
      </c>
      <c r="E174" s="179" t="s">
        <v>439</v>
      </c>
      <c r="F174" s="184" t="s">
        <v>631</v>
      </c>
      <c r="G174" s="145">
        <v>44399</v>
      </c>
      <c r="H174" s="146">
        <v>44403</v>
      </c>
      <c r="I174" s="116" t="s">
        <v>632</v>
      </c>
      <c r="J174" s="177">
        <v>35000</v>
      </c>
      <c r="K174" s="149">
        <f t="shared" si="35"/>
        <v>3500000000</v>
      </c>
      <c r="L174" s="187">
        <f>K174</f>
        <v>3500000000</v>
      </c>
      <c r="M174" s="149">
        <v>0</v>
      </c>
      <c r="N174" s="151">
        <f t="shared" si="37"/>
        <v>3500000000</v>
      </c>
      <c r="O174" s="163" t="s">
        <v>67</v>
      </c>
      <c r="P174" s="181"/>
      <c r="Q174" s="116" t="s">
        <v>574</v>
      </c>
      <c r="R174" s="116" t="s">
        <v>69</v>
      </c>
    </row>
    <row r="175" spans="1:18" x14ac:dyDescent="0.35">
      <c r="A175" s="140">
        <v>40</v>
      </c>
      <c r="B175" s="141">
        <v>44403</v>
      </c>
      <c r="C175" s="141">
        <v>44403</v>
      </c>
      <c r="D175" s="142">
        <f>J175</f>
        <v>61964</v>
      </c>
      <c r="E175" s="179" t="s">
        <v>439</v>
      </c>
      <c r="F175" s="170" t="s">
        <v>633</v>
      </c>
      <c r="G175" s="145">
        <v>44400</v>
      </c>
      <c r="H175" s="146">
        <v>44403</v>
      </c>
      <c r="I175" s="116" t="s">
        <v>634</v>
      </c>
      <c r="J175" s="177">
        <v>61964</v>
      </c>
      <c r="K175" s="149">
        <f t="shared" si="35"/>
        <v>6196400000</v>
      </c>
      <c r="L175" s="150">
        <v>6200000000</v>
      </c>
      <c r="M175" s="149">
        <v>0</v>
      </c>
      <c r="N175" s="151">
        <f t="shared" si="37"/>
        <v>6200000000</v>
      </c>
      <c r="O175" s="124" t="s">
        <v>573</v>
      </c>
      <c r="P175" s="181"/>
      <c r="Q175" s="116" t="s">
        <v>574</v>
      </c>
      <c r="R175" s="116" t="s">
        <v>69</v>
      </c>
    </row>
    <row r="176" spans="1:18" x14ac:dyDescent="0.35">
      <c r="A176" s="140">
        <v>41</v>
      </c>
      <c r="B176" s="180">
        <v>44403</v>
      </c>
      <c r="C176" s="180">
        <v>44403</v>
      </c>
      <c r="D176" s="142">
        <f>J176</f>
        <v>11000</v>
      </c>
      <c r="E176" s="185" t="s">
        <v>64</v>
      </c>
      <c r="F176" s="170" t="s">
        <v>635</v>
      </c>
      <c r="G176" s="145">
        <v>44400</v>
      </c>
      <c r="H176" s="146">
        <v>44403</v>
      </c>
      <c r="I176" s="116" t="s">
        <v>636</v>
      </c>
      <c r="J176" s="177">
        <v>11000</v>
      </c>
      <c r="K176" s="149">
        <f t="shared" si="35"/>
        <v>1100000000</v>
      </c>
      <c r="L176" s="150">
        <f t="shared" si="36"/>
        <v>1100000000</v>
      </c>
      <c r="M176" s="149">
        <v>0</v>
      </c>
      <c r="N176" s="151">
        <f t="shared" si="37"/>
        <v>1100000000</v>
      </c>
      <c r="O176" s="163" t="s">
        <v>67</v>
      </c>
      <c r="P176" s="181"/>
      <c r="Q176" s="116" t="s">
        <v>574</v>
      </c>
      <c r="R176" s="116" t="s">
        <v>69</v>
      </c>
    </row>
    <row r="177" spans="1:18" x14ac:dyDescent="0.35">
      <c r="A177" s="140">
        <v>42</v>
      </c>
      <c r="B177" s="180">
        <v>44403</v>
      </c>
      <c r="C177" s="180">
        <v>44403</v>
      </c>
      <c r="D177" s="142">
        <f>J177</f>
        <v>34000</v>
      </c>
      <c r="E177" s="185" t="s">
        <v>64</v>
      </c>
      <c r="F177" s="170" t="s">
        <v>637</v>
      </c>
      <c r="G177" s="145">
        <v>44400</v>
      </c>
      <c r="H177" s="146">
        <v>44403</v>
      </c>
      <c r="I177" s="116" t="s">
        <v>638</v>
      </c>
      <c r="J177" s="177">
        <v>34000</v>
      </c>
      <c r="K177" s="149">
        <f t="shared" si="35"/>
        <v>3400000000</v>
      </c>
      <c r="L177" s="150">
        <f t="shared" si="36"/>
        <v>3400000000</v>
      </c>
      <c r="M177" s="149">
        <v>0</v>
      </c>
      <c r="N177" s="151">
        <f t="shared" si="37"/>
        <v>3400000000</v>
      </c>
      <c r="O177" s="163" t="s">
        <v>67</v>
      </c>
      <c r="P177" s="181"/>
      <c r="Q177" s="116" t="s">
        <v>574</v>
      </c>
      <c r="R177" s="116" t="s">
        <v>69</v>
      </c>
    </row>
    <row r="178" spans="1:18" x14ac:dyDescent="0.35">
      <c r="A178" s="140">
        <v>43</v>
      </c>
      <c r="B178" s="180">
        <v>44405</v>
      </c>
      <c r="C178" s="141">
        <v>44405</v>
      </c>
      <c r="D178" s="142">
        <f>J178</f>
        <v>13000</v>
      </c>
      <c r="E178" s="188" t="s">
        <v>99</v>
      </c>
      <c r="F178" s="170" t="s">
        <v>639</v>
      </c>
      <c r="G178" s="145">
        <v>44399</v>
      </c>
      <c r="H178" s="171">
        <f>B178</f>
        <v>44405</v>
      </c>
      <c r="I178" s="116" t="s">
        <v>636</v>
      </c>
      <c r="J178" s="177">
        <v>13000</v>
      </c>
      <c r="K178" s="149">
        <f t="shared" si="35"/>
        <v>1300000000</v>
      </c>
      <c r="L178" s="150">
        <f t="shared" si="36"/>
        <v>1300000000</v>
      </c>
      <c r="M178" s="149">
        <v>0</v>
      </c>
      <c r="N178" s="151">
        <f t="shared" si="37"/>
        <v>1300000000</v>
      </c>
      <c r="O178" s="163" t="s">
        <v>67</v>
      </c>
      <c r="P178" s="181"/>
      <c r="Q178" s="116" t="s">
        <v>574</v>
      </c>
      <c r="R178" s="116" t="s">
        <v>69</v>
      </c>
    </row>
    <row r="179" spans="1:18" x14ac:dyDescent="0.35">
      <c r="A179" s="140">
        <v>44</v>
      </c>
      <c r="B179" s="180">
        <v>44405</v>
      </c>
      <c r="C179" s="141">
        <f t="shared" ref="C179:C180" si="40">B179</f>
        <v>44405</v>
      </c>
      <c r="D179" s="142">
        <f t="shared" ref="D179:D180" si="41">J179</f>
        <v>40000</v>
      </c>
      <c r="E179" s="179" t="s">
        <v>439</v>
      </c>
      <c r="F179" s="170" t="s">
        <v>640</v>
      </c>
      <c r="G179" s="145">
        <v>44399</v>
      </c>
      <c r="H179" s="171">
        <f t="shared" ref="H179:H180" si="42">B179</f>
        <v>44405</v>
      </c>
      <c r="I179" s="116" t="s">
        <v>620</v>
      </c>
      <c r="J179" s="177">
        <v>40000</v>
      </c>
      <c r="K179" s="149">
        <f t="shared" si="35"/>
        <v>4000000000</v>
      </c>
      <c r="L179" s="150">
        <f t="shared" si="36"/>
        <v>4000000000</v>
      </c>
      <c r="M179" s="149">
        <v>0</v>
      </c>
      <c r="N179" s="151">
        <f t="shared" si="37"/>
        <v>4000000000</v>
      </c>
      <c r="O179" s="163" t="s">
        <v>67</v>
      </c>
      <c r="P179" s="181"/>
      <c r="Q179" s="116" t="s">
        <v>574</v>
      </c>
      <c r="R179" s="116" t="s">
        <v>69</v>
      </c>
    </row>
    <row r="180" spans="1:18" x14ac:dyDescent="0.35">
      <c r="A180" s="140">
        <v>45</v>
      </c>
      <c r="B180" s="180">
        <v>44405</v>
      </c>
      <c r="C180" s="141">
        <f t="shared" si="40"/>
        <v>44405</v>
      </c>
      <c r="D180" s="142">
        <f t="shared" si="41"/>
        <v>15000</v>
      </c>
      <c r="E180" s="179" t="s">
        <v>439</v>
      </c>
      <c r="F180" s="170" t="s">
        <v>641</v>
      </c>
      <c r="G180" s="145">
        <v>44399</v>
      </c>
      <c r="H180" s="171">
        <f t="shared" si="42"/>
        <v>44405</v>
      </c>
      <c r="I180" s="116" t="s">
        <v>632</v>
      </c>
      <c r="J180" s="177">
        <v>15000</v>
      </c>
      <c r="K180" s="149">
        <f t="shared" si="35"/>
        <v>1500000000</v>
      </c>
      <c r="L180" s="150">
        <f t="shared" si="36"/>
        <v>1500000000</v>
      </c>
      <c r="M180" s="149">
        <v>0</v>
      </c>
      <c r="N180" s="151">
        <f t="shared" si="37"/>
        <v>1500000000</v>
      </c>
      <c r="O180" s="163" t="s">
        <v>67</v>
      </c>
      <c r="P180" s="181"/>
      <c r="Q180" s="116" t="s">
        <v>574</v>
      </c>
      <c r="R180" s="116" t="s">
        <v>69</v>
      </c>
    </row>
    <row r="181" spans="1:18" x14ac:dyDescent="0.35">
      <c r="A181" s="140">
        <v>46</v>
      </c>
      <c r="B181" s="180">
        <v>44413</v>
      </c>
      <c r="C181" s="141"/>
      <c r="D181" s="142"/>
      <c r="E181" s="179" t="s">
        <v>439</v>
      </c>
      <c r="F181" s="170"/>
      <c r="G181" s="145">
        <v>44398</v>
      </c>
      <c r="H181" s="146">
        <f>B181</f>
        <v>44413</v>
      </c>
      <c r="I181" s="116" t="s">
        <v>642</v>
      </c>
      <c r="J181" s="177">
        <v>100000</v>
      </c>
      <c r="K181" s="149">
        <f t="shared" si="35"/>
        <v>10000000000</v>
      </c>
      <c r="L181" s="150">
        <f t="shared" si="36"/>
        <v>10000000000</v>
      </c>
      <c r="M181" s="149">
        <v>0</v>
      </c>
      <c r="N181" s="151">
        <f t="shared" si="37"/>
        <v>10000000000</v>
      </c>
      <c r="O181" s="163" t="s">
        <v>67</v>
      </c>
      <c r="P181" s="181"/>
      <c r="Q181" s="116" t="s">
        <v>574</v>
      </c>
      <c r="R181" s="116" t="s">
        <v>69</v>
      </c>
    </row>
    <row r="182" spans="1:18" x14ac:dyDescent="0.35">
      <c r="A182" s="140">
        <v>47</v>
      </c>
      <c r="B182" s="180">
        <v>44403</v>
      </c>
      <c r="C182" s="180">
        <v>44403</v>
      </c>
      <c r="D182" s="142">
        <f>J182</f>
        <v>10000</v>
      </c>
      <c r="E182" s="179" t="s">
        <v>439</v>
      </c>
      <c r="F182" s="170" t="s">
        <v>643</v>
      </c>
      <c r="G182" s="145">
        <v>44403</v>
      </c>
      <c r="H182" s="146">
        <v>44404</v>
      </c>
      <c r="I182" s="116" t="s">
        <v>644</v>
      </c>
      <c r="J182" s="177">
        <v>10000</v>
      </c>
      <c r="K182" s="149">
        <f t="shared" si="35"/>
        <v>1000000000</v>
      </c>
      <c r="L182" s="150">
        <f t="shared" si="36"/>
        <v>1000000000</v>
      </c>
      <c r="M182" s="149">
        <v>0</v>
      </c>
      <c r="N182" s="151">
        <f t="shared" si="37"/>
        <v>1000000000</v>
      </c>
      <c r="O182" s="163" t="s">
        <v>67</v>
      </c>
      <c r="P182" s="181"/>
      <c r="Q182" s="116" t="s">
        <v>574</v>
      </c>
      <c r="R182" s="116" t="s">
        <v>69</v>
      </c>
    </row>
    <row r="183" spans="1:18" x14ac:dyDescent="0.35">
      <c r="A183" s="140">
        <v>48</v>
      </c>
      <c r="B183" s="180">
        <v>44404</v>
      </c>
      <c r="C183" s="180">
        <v>44404</v>
      </c>
      <c r="D183" s="142">
        <f>J183</f>
        <v>1500</v>
      </c>
      <c r="E183" s="185" t="s">
        <v>64</v>
      </c>
      <c r="F183" s="170" t="s">
        <v>645</v>
      </c>
      <c r="G183" s="145">
        <v>44403</v>
      </c>
      <c r="H183" s="146">
        <v>44404</v>
      </c>
      <c r="I183" s="116" t="s">
        <v>646</v>
      </c>
      <c r="J183" s="177">
        <v>1500</v>
      </c>
      <c r="K183" s="149">
        <f t="shared" si="35"/>
        <v>150000000</v>
      </c>
      <c r="L183" s="150">
        <f t="shared" si="36"/>
        <v>150000000</v>
      </c>
      <c r="M183" s="149">
        <v>0</v>
      </c>
      <c r="N183" s="151">
        <f t="shared" si="37"/>
        <v>150000000</v>
      </c>
      <c r="O183" s="163" t="s">
        <v>67</v>
      </c>
      <c r="P183" s="181"/>
      <c r="Q183" s="116" t="s">
        <v>574</v>
      </c>
      <c r="R183" s="116" t="s">
        <v>69</v>
      </c>
    </row>
    <row r="184" spans="1:18" x14ac:dyDescent="0.35">
      <c r="A184" s="140">
        <v>49</v>
      </c>
      <c r="B184" s="180">
        <v>44406</v>
      </c>
      <c r="C184" s="141"/>
      <c r="D184" s="142"/>
      <c r="E184" s="179" t="s">
        <v>439</v>
      </c>
      <c r="F184" s="170"/>
      <c r="G184" s="145">
        <v>44400</v>
      </c>
      <c r="H184" s="146">
        <f>B184</f>
        <v>44406</v>
      </c>
      <c r="I184" s="176" t="s">
        <v>593</v>
      </c>
      <c r="J184" s="177">
        <v>60000</v>
      </c>
      <c r="K184" s="149">
        <f t="shared" si="35"/>
        <v>6000000000</v>
      </c>
      <c r="L184" s="150">
        <f t="shared" si="36"/>
        <v>6000000000</v>
      </c>
      <c r="M184" s="149">
        <v>0</v>
      </c>
      <c r="N184" s="151">
        <f t="shared" si="37"/>
        <v>6000000000</v>
      </c>
      <c r="O184" s="163" t="s">
        <v>67</v>
      </c>
      <c r="P184" s="181"/>
      <c r="Q184" s="116" t="s">
        <v>574</v>
      </c>
      <c r="R184" s="116" t="s">
        <v>69</v>
      </c>
    </row>
    <row r="185" spans="1:18" x14ac:dyDescent="0.35">
      <c r="A185" s="140">
        <v>50</v>
      </c>
      <c r="B185" s="180">
        <v>44413</v>
      </c>
      <c r="C185" s="141"/>
      <c r="D185" s="142"/>
      <c r="E185" s="179" t="s">
        <v>439</v>
      </c>
      <c r="F185" s="170"/>
      <c r="G185" s="145">
        <v>44403</v>
      </c>
      <c r="H185" s="146">
        <f>B185</f>
        <v>44413</v>
      </c>
      <c r="I185" s="116" t="s">
        <v>453</v>
      </c>
      <c r="J185" s="177">
        <v>20000</v>
      </c>
      <c r="K185" s="149">
        <f t="shared" si="35"/>
        <v>2000000000</v>
      </c>
      <c r="L185" s="150">
        <f t="shared" si="36"/>
        <v>2000000000</v>
      </c>
      <c r="M185" s="149">
        <v>0</v>
      </c>
      <c r="N185" s="151">
        <f t="shared" si="37"/>
        <v>2000000000</v>
      </c>
      <c r="O185" s="163" t="s">
        <v>67</v>
      </c>
      <c r="P185" s="181"/>
      <c r="Q185" s="116" t="s">
        <v>574</v>
      </c>
      <c r="R185" s="116" t="s">
        <v>69</v>
      </c>
    </row>
    <row r="186" spans="1:18" x14ac:dyDescent="0.35">
      <c r="A186" s="153">
        <v>51</v>
      </c>
      <c r="B186" s="189">
        <v>44413</v>
      </c>
      <c r="C186" s="141"/>
      <c r="D186" s="142"/>
      <c r="E186" s="179" t="s">
        <v>439</v>
      </c>
      <c r="F186" s="172"/>
      <c r="G186" s="183">
        <v>44400</v>
      </c>
      <c r="H186" s="157">
        <f>B186</f>
        <v>44413</v>
      </c>
      <c r="I186" s="165" t="s">
        <v>647</v>
      </c>
      <c r="J186" s="174">
        <v>35000</v>
      </c>
      <c r="K186" s="149">
        <f t="shared" si="35"/>
        <v>3500000000</v>
      </c>
      <c r="L186" s="161">
        <f t="shared" si="36"/>
        <v>3500000000</v>
      </c>
      <c r="M186" s="149">
        <v>0</v>
      </c>
      <c r="N186" s="162">
        <f t="shared" si="37"/>
        <v>3500000000</v>
      </c>
      <c r="O186" s="163" t="s">
        <v>67</v>
      </c>
      <c r="P186" s="181"/>
      <c r="Q186" s="116" t="s">
        <v>574</v>
      </c>
      <c r="R186" s="165" t="s">
        <v>69</v>
      </c>
    </row>
    <row r="187" spans="1:18" x14ac:dyDescent="0.35">
      <c r="A187" s="140">
        <v>52</v>
      </c>
      <c r="B187" s="180">
        <v>44405</v>
      </c>
      <c r="C187" s="141">
        <f t="shared" ref="C187:C191" si="43">B187</f>
        <v>44405</v>
      </c>
      <c r="D187" s="142">
        <f t="shared" ref="D187:D192" si="44">J187</f>
        <v>20000</v>
      </c>
      <c r="E187" s="179" t="s">
        <v>439</v>
      </c>
      <c r="F187" s="170" t="s">
        <v>648</v>
      </c>
      <c r="G187" s="145">
        <v>44400</v>
      </c>
      <c r="H187" s="171">
        <f>B187</f>
        <v>44405</v>
      </c>
      <c r="I187" s="116" t="s">
        <v>649</v>
      </c>
      <c r="J187" s="177">
        <v>20000</v>
      </c>
      <c r="K187" s="149">
        <f t="shared" si="35"/>
        <v>2000000000</v>
      </c>
      <c r="L187" s="150">
        <f t="shared" si="36"/>
        <v>2000000000</v>
      </c>
      <c r="M187" s="149">
        <v>0</v>
      </c>
      <c r="N187" s="151">
        <f t="shared" si="37"/>
        <v>2000000000</v>
      </c>
      <c r="O187" s="163" t="s">
        <v>67</v>
      </c>
      <c r="P187" s="181"/>
      <c r="Q187" s="116" t="s">
        <v>574</v>
      </c>
      <c r="R187" s="116" t="s">
        <v>69</v>
      </c>
    </row>
    <row r="188" spans="1:18" x14ac:dyDescent="0.35">
      <c r="A188" s="140">
        <v>53</v>
      </c>
      <c r="B188" s="180">
        <v>44405</v>
      </c>
      <c r="C188" s="141">
        <f t="shared" si="43"/>
        <v>44405</v>
      </c>
      <c r="D188" s="142">
        <f t="shared" si="44"/>
        <v>10000</v>
      </c>
      <c r="E188" s="179" t="s">
        <v>439</v>
      </c>
      <c r="F188" s="170" t="s">
        <v>650</v>
      </c>
      <c r="G188" s="145">
        <v>44403</v>
      </c>
      <c r="H188" s="171">
        <f t="shared" ref="H188:H191" si="45">B188</f>
        <v>44405</v>
      </c>
      <c r="I188" s="116" t="s">
        <v>651</v>
      </c>
      <c r="J188" s="177">
        <v>10000</v>
      </c>
      <c r="K188" s="149">
        <f t="shared" si="35"/>
        <v>1000000000</v>
      </c>
      <c r="L188" s="150">
        <f t="shared" si="36"/>
        <v>1000000000</v>
      </c>
      <c r="M188" s="149">
        <v>0</v>
      </c>
      <c r="N188" s="151">
        <f t="shared" si="37"/>
        <v>1000000000</v>
      </c>
      <c r="O188" s="163" t="s">
        <v>67</v>
      </c>
      <c r="P188" s="181"/>
      <c r="Q188" s="116" t="s">
        <v>574</v>
      </c>
      <c r="R188" s="116" t="s">
        <v>69</v>
      </c>
    </row>
    <row r="189" spans="1:18" x14ac:dyDescent="0.35">
      <c r="A189" s="140">
        <v>54</v>
      </c>
      <c r="B189" s="180">
        <v>44405</v>
      </c>
      <c r="C189" s="141">
        <f t="shared" si="43"/>
        <v>44405</v>
      </c>
      <c r="D189" s="142">
        <f t="shared" si="44"/>
        <v>10000</v>
      </c>
      <c r="E189" s="179" t="s">
        <v>439</v>
      </c>
      <c r="F189" s="170" t="s">
        <v>652</v>
      </c>
      <c r="G189" s="145">
        <v>44403</v>
      </c>
      <c r="H189" s="171">
        <f t="shared" si="45"/>
        <v>44405</v>
      </c>
      <c r="I189" s="116" t="s">
        <v>653</v>
      </c>
      <c r="J189" s="177">
        <v>10000</v>
      </c>
      <c r="K189" s="149">
        <f t="shared" si="35"/>
        <v>1000000000</v>
      </c>
      <c r="L189" s="150">
        <f t="shared" si="36"/>
        <v>1000000000</v>
      </c>
      <c r="M189" s="149">
        <v>0</v>
      </c>
      <c r="N189" s="151">
        <f t="shared" si="37"/>
        <v>1000000000</v>
      </c>
      <c r="O189" s="163" t="s">
        <v>67</v>
      </c>
      <c r="P189" s="181"/>
      <c r="Q189" s="116" t="s">
        <v>574</v>
      </c>
      <c r="R189" s="116" t="s">
        <v>69</v>
      </c>
    </row>
    <row r="190" spans="1:18" x14ac:dyDescent="0.35">
      <c r="A190" s="140">
        <v>55</v>
      </c>
      <c r="B190" s="180">
        <v>44405</v>
      </c>
      <c r="C190" s="141">
        <f t="shared" si="43"/>
        <v>44405</v>
      </c>
      <c r="D190" s="142">
        <f t="shared" si="44"/>
        <v>10000</v>
      </c>
      <c r="E190" s="179" t="s">
        <v>439</v>
      </c>
      <c r="F190" s="170" t="s">
        <v>654</v>
      </c>
      <c r="G190" s="145">
        <v>44403</v>
      </c>
      <c r="H190" s="171">
        <f t="shared" si="45"/>
        <v>44405</v>
      </c>
      <c r="I190" s="116" t="s">
        <v>655</v>
      </c>
      <c r="J190" s="177">
        <v>10000</v>
      </c>
      <c r="K190" s="149">
        <f t="shared" si="35"/>
        <v>1000000000</v>
      </c>
      <c r="L190" s="150">
        <f t="shared" si="36"/>
        <v>1000000000</v>
      </c>
      <c r="M190" s="149">
        <v>0</v>
      </c>
      <c r="N190" s="151">
        <f t="shared" si="37"/>
        <v>1000000000</v>
      </c>
      <c r="O190" s="163" t="s">
        <v>67</v>
      </c>
      <c r="P190" s="181"/>
      <c r="Q190" s="116" t="s">
        <v>574</v>
      </c>
      <c r="R190" s="116" t="s">
        <v>69</v>
      </c>
    </row>
    <row r="191" spans="1:18" x14ac:dyDescent="0.35">
      <c r="A191" s="140">
        <v>56</v>
      </c>
      <c r="B191" s="180">
        <v>44405</v>
      </c>
      <c r="C191" s="141">
        <f t="shared" si="43"/>
        <v>44405</v>
      </c>
      <c r="D191" s="142">
        <f t="shared" si="44"/>
        <v>10000</v>
      </c>
      <c r="E191" s="179" t="s">
        <v>439</v>
      </c>
      <c r="F191" s="170" t="s">
        <v>656</v>
      </c>
      <c r="G191" s="145">
        <v>44403</v>
      </c>
      <c r="H191" s="171">
        <f t="shared" si="45"/>
        <v>44405</v>
      </c>
      <c r="I191" s="116" t="s">
        <v>657</v>
      </c>
      <c r="J191" s="177">
        <v>10000</v>
      </c>
      <c r="K191" s="149">
        <f t="shared" si="35"/>
        <v>1000000000</v>
      </c>
      <c r="L191" s="150">
        <f t="shared" si="36"/>
        <v>1000000000</v>
      </c>
      <c r="M191" s="149">
        <v>0</v>
      </c>
      <c r="N191" s="151">
        <f t="shared" si="37"/>
        <v>1000000000</v>
      </c>
      <c r="O191" s="163" t="s">
        <v>67</v>
      </c>
      <c r="P191" s="181"/>
      <c r="Q191" s="116" t="s">
        <v>574</v>
      </c>
      <c r="R191" s="116" t="s">
        <v>69</v>
      </c>
    </row>
    <row r="192" spans="1:18" x14ac:dyDescent="0.35">
      <c r="A192" s="140">
        <v>57</v>
      </c>
      <c r="B192" s="180">
        <v>44404</v>
      </c>
      <c r="C192" s="180">
        <v>44405</v>
      </c>
      <c r="D192" s="142">
        <f t="shared" si="44"/>
        <v>10000</v>
      </c>
      <c r="E192" s="179" t="s">
        <v>439</v>
      </c>
      <c r="F192" s="170" t="s">
        <v>658</v>
      </c>
      <c r="G192" s="145">
        <v>44403</v>
      </c>
      <c r="H192" s="171">
        <v>44405</v>
      </c>
      <c r="I192" s="116" t="s">
        <v>659</v>
      </c>
      <c r="J192" s="177">
        <v>10000</v>
      </c>
      <c r="K192" s="149">
        <f t="shared" si="35"/>
        <v>1000000000</v>
      </c>
      <c r="L192" s="150">
        <f t="shared" si="36"/>
        <v>1000000000</v>
      </c>
      <c r="M192" s="149">
        <v>0</v>
      </c>
      <c r="N192" s="151">
        <f t="shared" si="37"/>
        <v>1000000000</v>
      </c>
      <c r="O192" s="163" t="s">
        <v>67</v>
      </c>
      <c r="P192" s="181"/>
      <c r="Q192" s="116" t="s">
        <v>574</v>
      </c>
      <c r="R192" s="116" t="s">
        <v>69</v>
      </c>
    </row>
    <row r="193" spans="1:18" x14ac:dyDescent="0.35">
      <c r="A193" s="140">
        <v>58</v>
      </c>
      <c r="B193" s="180">
        <v>44404</v>
      </c>
      <c r="C193" s="141">
        <v>44403</v>
      </c>
      <c r="D193" s="142">
        <f>J193</f>
        <v>5000</v>
      </c>
      <c r="E193" s="185" t="s">
        <v>64</v>
      </c>
      <c r="F193" s="170" t="s">
        <v>660</v>
      </c>
      <c r="G193" s="145">
        <v>44404</v>
      </c>
      <c r="H193" s="171">
        <v>44405</v>
      </c>
      <c r="I193" s="116" t="s">
        <v>661</v>
      </c>
      <c r="J193" s="177">
        <v>5000</v>
      </c>
      <c r="K193" s="149">
        <f t="shared" si="35"/>
        <v>500000000</v>
      </c>
      <c r="L193" s="150">
        <f t="shared" si="36"/>
        <v>500000000</v>
      </c>
      <c r="M193" s="149">
        <v>0</v>
      </c>
      <c r="N193" s="151">
        <f t="shared" si="37"/>
        <v>500000000</v>
      </c>
      <c r="O193" s="163" t="s">
        <v>67</v>
      </c>
      <c r="P193" s="181"/>
      <c r="Q193" s="116" t="s">
        <v>574</v>
      </c>
      <c r="R193" s="116" t="s">
        <v>69</v>
      </c>
    </row>
    <row r="194" spans="1:18" x14ac:dyDescent="0.35">
      <c r="A194" s="140">
        <v>59</v>
      </c>
      <c r="B194" s="180">
        <v>44404</v>
      </c>
      <c r="C194" s="180">
        <v>44404</v>
      </c>
      <c r="D194" s="142">
        <f>J194</f>
        <v>9970</v>
      </c>
      <c r="E194" s="185" t="s">
        <v>64</v>
      </c>
      <c r="F194" s="170" t="s">
        <v>662</v>
      </c>
      <c r="G194" s="145">
        <v>44404</v>
      </c>
      <c r="H194" s="171">
        <v>44405</v>
      </c>
      <c r="I194" s="116" t="s">
        <v>154</v>
      </c>
      <c r="J194" s="177">
        <v>9970</v>
      </c>
      <c r="K194" s="149">
        <f t="shared" si="35"/>
        <v>997000000</v>
      </c>
      <c r="L194" s="150">
        <f t="shared" si="36"/>
        <v>997000000</v>
      </c>
      <c r="M194" s="149">
        <v>0</v>
      </c>
      <c r="N194" s="151">
        <f t="shared" si="37"/>
        <v>997000000</v>
      </c>
      <c r="O194" s="163" t="s">
        <v>67</v>
      </c>
      <c r="P194" s="181"/>
      <c r="Q194" s="116" t="s">
        <v>574</v>
      </c>
      <c r="R194" s="116" t="s">
        <v>69</v>
      </c>
    </row>
    <row r="195" spans="1:18" x14ac:dyDescent="0.35">
      <c r="A195" s="140">
        <v>60</v>
      </c>
      <c r="B195" s="180">
        <v>44404</v>
      </c>
      <c r="C195" s="180">
        <v>44404</v>
      </c>
      <c r="D195" s="142">
        <f>J195</f>
        <v>11000</v>
      </c>
      <c r="E195" s="185" t="s">
        <v>64</v>
      </c>
      <c r="F195" s="170" t="s">
        <v>72</v>
      </c>
      <c r="G195" s="145">
        <v>44404</v>
      </c>
      <c r="H195" s="171">
        <v>44405</v>
      </c>
      <c r="I195" s="116" t="s">
        <v>511</v>
      </c>
      <c r="J195" s="177">
        <v>11000</v>
      </c>
      <c r="K195" s="149">
        <f t="shared" si="35"/>
        <v>1100000000</v>
      </c>
      <c r="L195" s="150">
        <f t="shared" si="36"/>
        <v>1100000000</v>
      </c>
      <c r="M195" s="149">
        <v>0</v>
      </c>
      <c r="N195" s="151">
        <f t="shared" si="37"/>
        <v>1100000000</v>
      </c>
      <c r="O195" s="163" t="s">
        <v>67</v>
      </c>
      <c r="P195" s="181"/>
      <c r="Q195" s="116" t="s">
        <v>574</v>
      </c>
      <c r="R195" s="116" t="s">
        <v>69</v>
      </c>
    </row>
    <row r="196" spans="1:18" x14ac:dyDescent="0.35">
      <c r="A196" s="140">
        <v>61</v>
      </c>
      <c r="B196" s="180">
        <v>44404</v>
      </c>
      <c r="C196" s="180">
        <v>44404</v>
      </c>
      <c r="D196" s="142">
        <f>J196</f>
        <v>6000</v>
      </c>
      <c r="E196" s="179" t="s">
        <v>439</v>
      </c>
      <c r="F196" s="170" t="s">
        <v>663</v>
      </c>
      <c r="G196" s="145">
        <v>44404</v>
      </c>
      <c r="H196" s="171">
        <v>44405</v>
      </c>
      <c r="I196" s="116" t="s">
        <v>664</v>
      </c>
      <c r="J196" s="177">
        <v>6000</v>
      </c>
      <c r="K196" s="149">
        <f t="shared" si="35"/>
        <v>600000000</v>
      </c>
      <c r="L196" s="150">
        <f t="shared" si="36"/>
        <v>600000000</v>
      </c>
      <c r="M196" s="149">
        <v>0</v>
      </c>
      <c r="N196" s="151">
        <f t="shared" si="37"/>
        <v>600000000</v>
      </c>
      <c r="O196" s="163" t="s">
        <v>67</v>
      </c>
      <c r="P196" s="181"/>
      <c r="Q196" s="116" t="s">
        <v>574</v>
      </c>
      <c r="R196" s="116" t="s">
        <v>69</v>
      </c>
    </row>
    <row r="197" spans="1:18" x14ac:dyDescent="0.35">
      <c r="A197" s="140">
        <v>62</v>
      </c>
      <c r="B197" s="180"/>
      <c r="C197" s="141"/>
      <c r="D197" s="142"/>
      <c r="E197" s="179"/>
      <c r="F197" s="170"/>
      <c r="G197" s="145"/>
      <c r="H197" s="190"/>
      <c r="I197" s="116"/>
      <c r="J197" s="177"/>
      <c r="K197" s="149">
        <f t="shared" si="35"/>
        <v>0</v>
      </c>
      <c r="L197" s="150">
        <f t="shared" si="36"/>
        <v>0</v>
      </c>
      <c r="M197" s="149">
        <v>0</v>
      </c>
      <c r="N197" s="151">
        <f t="shared" si="37"/>
        <v>0</v>
      </c>
      <c r="O197" s="124"/>
      <c r="P197" s="116"/>
      <c r="Q197" s="116"/>
      <c r="R197" s="116" t="s">
        <v>69</v>
      </c>
    </row>
    <row r="198" spans="1:18" x14ac:dyDescent="0.35">
      <c r="A198" s="140">
        <v>63</v>
      </c>
      <c r="B198" s="180"/>
      <c r="C198" s="141"/>
      <c r="D198" s="142"/>
      <c r="E198" s="179"/>
      <c r="F198" s="170"/>
      <c r="G198" s="145"/>
      <c r="H198" s="190"/>
      <c r="I198" s="116"/>
      <c r="J198" s="177"/>
      <c r="K198" s="149">
        <f t="shared" si="35"/>
        <v>0</v>
      </c>
      <c r="L198" s="150">
        <f t="shared" si="36"/>
        <v>0</v>
      </c>
      <c r="M198" s="149">
        <v>0</v>
      </c>
      <c r="N198" s="151">
        <f t="shared" si="37"/>
        <v>0</v>
      </c>
      <c r="O198" s="124"/>
      <c r="P198" s="116"/>
      <c r="Q198" s="116"/>
      <c r="R198" s="116" t="s">
        <v>69</v>
      </c>
    </row>
    <row r="199" spans="1:18" x14ac:dyDescent="0.35">
      <c r="A199" s="140">
        <v>64</v>
      </c>
      <c r="B199" s="180"/>
      <c r="C199" s="141"/>
      <c r="D199" s="142"/>
      <c r="E199" s="179"/>
      <c r="F199" s="170"/>
      <c r="G199" s="145"/>
      <c r="H199" s="190"/>
      <c r="I199" s="116"/>
      <c r="J199" s="177"/>
      <c r="K199" s="149">
        <f t="shared" ref="K199:K258" si="46">J199*100000</f>
        <v>0</v>
      </c>
      <c r="L199" s="150">
        <f t="shared" ref="L199:L258" si="47">K199</f>
        <v>0</v>
      </c>
      <c r="M199" s="149">
        <v>0</v>
      </c>
      <c r="N199" s="151">
        <f t="shared" ref="N199:N258" si="48">L199-M199</f>
        <v>0</v>
      </c>
      <c r="O199" s="124"/>
      <c r="P199" s="116"/>
      <c r="Q199" s="116"/>
      <c r="R199" s="116" t="s">
        <v>69</v>
      </c>
    </row>
    <row r="200" spans="1:18" x14ac:dyDescent="0.35">
      <c r="A200" s="140">
        <v>65</v>
      </c>
      <c r="B200" s="180"/>
      <c r="C200" s="141"/>
      <c r="D200" s="142"/>
      <c r="E200" s="179"/>
      <c r="F200" s="170"/>
      <c r="G200" s="145"/>
      <c r="H200" s="190"/>
      <c r="I200" s="116"/>
      <c r="J200" s="177"/>
      <c r="K200" s="149">
        <f t="shared" si="46"/>
        <v>0</v>
      </c>
      <c r="L200" s="150">
        <f t="shared" si="47"/>
        <v>0</v>
      </c>
      <c r="M200" s="149">
        <v>0</v>
      </c>
      <c r="N200" s="151">
        <f t="shared" si="48"/>
        <v>0</v>
      </c>
      <c r="O200" s="124"/>
      <c r="P200" s="116"/>
      <c r="Q200" s="116"/>
      <c r="R200" s="116" t="s">
        <v>69</v>
      </c>
    </row>
    <row r="201" spans="1:18" x14ac:dyDescent="0.35">
      <c r="A201" s="140">
        <v>66</v>
      </c>
      <c r="B201" s="180"/>
      <c r="C201" s="141"/>
      <c r="D201" s="142"/>
      <c r="E201" s="179"/>
      <c r="F201" s="170"/>
      <c r="G201" s="145"/>
      <c r="H201" s="190"/>
      <c r="I201" s="125"/>
      <c r="J201" s="177"/>
      <c r="K201" s="149">
        <f t="shared" si="46"/>
        <v>0</v>
      </c>
      <c r="L201" s="150">
        <f t="shared" si="47"/>
        <v>0</v>
      </c>
      <c r="M201" s="149">
        <v>0</v>
      </c>
      <c r="N201" s="151">
        <f t="shared" si="48"/>
        <v>0</v>
      </c>
      <c r="O201" s="124"/>
      <c r="P201" s="116"/>
      <c r="Q201" s="116"/>
      <c r="R201" s="116" t="s">
        <v>69</v>
      </c>
    </row>
    <row r="202" spans="1:18" x14ac:dyDescent="0.35">
      <c r="A202" s="140">
        <v>67</v>
      </c>
      <c r="B202" s="180"/>
      <c r="C202" s="141"/>
      <c r="D202" s="142"/>
      <c r="E202" s="179"/>
      <c r="F202" s="170"/>
      <c r="G202" s="145"/>
      <c r="H202" s="190"/>
      <c r="I202" s="125"/>
      <c r="J202" s="177"/>
      <c r="K202" s="149">
        <f t="shared" si="46"/>
        <v>0</v>
      </c>
      <c r="L202" s="150">
        <f t="shared" si="47"/>
        <v>0</v>
      </c>
      <c r="M202" s="149">
        <v>0</v>
      </c>
      <c r="N202" s="151">
        <f t="shared" si="48"/>
        <v>0</v>
      </c>
      <c r="O202" s="124"/>
      <c r="P202" s="116"/>
      <c r="Q202" s="116"/>
      <c r="R202" s="116" t="s">
        <v>69</v>
      </c>
    </row>
    <row r="203" spans="1:18" x14ac:dyDescent="0.35">
      <c r="A203" s="140">
        <v>68</v>
      </c>
      <c r="B203" s="180"/>
      <c r="C203" s="141"/>
      <c r="D203" s="142"/>
      <c r="E203" s="179"/>
      <c r="F203" s="170"/>
      <c r="G203" s="145"/>
      <c r="H203" s="190"/>
      <c r="I203" s="125"/>
      <c r="J203" s="177"/>
      <c r="K203" s="149">
        <f t="shared" si="46"/>
        <v>0</v>
      </c>
      <c r="L203" s="150">
        <f t="shared" si="47"/>
        <v>0</v>
      </c>
      <c r="M203" s="149">
        <v>0</v>
      </c>
      <c r="N203" s="151">
        <f t="shared" si="48"/>
        <v>0</v>
      </c>
      <c r="O203" s="124"/>
      <c r="P203" s="116"/>
      <c r="Q203" s="116"/>
      <c r="R203" s="116" t="s">
        <v>69</v>
      </c>
    </row>
    <row r="204" spans="1:18" x14ac:dyDescent="0.35">
      <c r="A204" s="140">
        <v>69</v>
      </c>
      <c r="B204" s="180"/>
      <c r="C204" s="141"/>
      <c r="D204" s="142"/>
      <c r="E204" s="179"/>
      <c r="F204" s="170"/>
      <c r="G204" s="145"/>
      <c r="H204" s="190"/>
      <c r="I204" s="125"/>
      <c r="J204" s="177"/>
      <c r="K204" s="149">
        <f t="shared" si="46"/>
        <v>0</v>
      </c>
      <c r="L204" s="150">
        <f t="shared" si="47"/>
        <v>0</v>
      </c>
      <c r="M204" s="149">
        <v>0</v>
      </c>
      <c r="N204" s="151">
        <f t="shared" si="48"/>
        <v>0</v>
      </c>
      <c r="O204" s="124"/>
      <c r="P204" s="116"/>
      <c r="Q204" s="116"/>
      <c r="R204" s="116" t="s">
        <v>69</v>
      </c>
    </row>
    <row r="205" spans="1:18" x14ac:dyDescent="0.35">
      <c r="A205" s="140">
        <v>70</v>
      </c>
      <c r="B205" s="180"/>
      <c r="C205" s="141"/>
      <c r="D205" s="142"/>
      <c r="E205" s="179"/>
      <c r="F205" s="170"/>
      <c r="G205" s="145"/>
      <c r="H205" s="190"/>
      <c r="I205" s="125"/>
      <c r="J205" s="177"/>
      <c r="K205" s="149">
        <f t="shared" si="46"/>
        <v>0</v>
      </c>
      <c r="L205" s="150">
        <f t="shared" si="47"/>
        <v>0</v>
      </c>
      <c r="M205" s="149">
        <v>0</v>
      </c>
      <c r="N205" s="151">
        <f t="shared" si="48"/>
        <v>0</v>
      </c>
      <c r="O205" s="124"/>
      <c r="P205" s="116"/>
      <c r="Q205" s="116"/>
      <c r="R205" s="116" t="s">
        <v>69</v>
      </c>
    </row>
    <row r="206" spans="1:18" x14ac:dyDescent="0.35">
      <c r="A206" s="153">
        <v>71</v>
      </c>
      <c r="B206" s="189"/>
      <c r="C206" s="141"/>
      <c r="D206" s="142"/>
      <c r="E206" s="179"/>
      <c r="F206" s="172"/>
      <c r="G206" s="183"/>
      <c r="H206" s="191"/>
      <c r="I206" s="165"/>
      <c r="J206" s="174"/>
      <c r="K206" s="160">
        <f t="shared" si="46"/>
        <v>0</v>
      </c>
      <c r="L206" s="161">
        <f t="shared" si="47"/>
        <v>0</v>
      </c>
      <c r="M206" s="160">
        <v>0</v>
      </c>
      <c r="N206" s="162">
        <f t="shared" si="48"/>
        <v>0</v>
      </c>
      <c r="O206" s="163"/>
      <c r="P206" s="116"/>
      <c r="Q206" s="165"/>
      <c r="R206" s="165" t="s">
        <v>69</v>
      </c>
    </row>
    <row r="207" spans="1:18" x14ac:dyDescent="0.35">
      <c r="A207" s="140">
        <v>72</v>
      </c>
      <c r="B207" s="180"/>
      <c r="C207" s="180"/>
      <c r="D207" s="142"/>
      <c r="E207" s="179"/>
      <c r="F207" s="170"/>
      <c r="G207" s="145"/>
      <c r="H207" s="190"/>
      <c r="I207" s="116"/>
      <c r="J207" s="177"/>
      <c r="K207" s="149">
        <f t="shared" si="46"/>
        <v>0</v>
      </c>
      <c r="L207" s="150">
        <f t="shared" si="47"/>
        <v>0</v>
      </c>
      <c r="M207" s="149">
        <v>0</v>
      </c>
      <c r="N207" s="151">
        <f t="shared" si="48"/>
        <v>0</v>
      </c>
      <c r="O207" s="124"/>
      <c r="P207" s="116"/>
      <c r="Q207" s="116"/>
      <c r="R207" s="116" t="s">
        <v>69</v>
      </c>
    </row>
    <row r="208" spans="1:18" x14ac:dyDescent="0.35">
      <c r="A208" s="140">
        <v>73</v>
      </c>
      <c r="B208" s="180"/>
      <c r="C208" s="141"/>
      <c r="D208" s="142"/>
      <c r="E208" s="179"/>
      <c r="F208" s="172"/>
      <c r="G208" s="145"/>
      <c r="H208" s="190"/>
      <c r="I208" s="165"/>
      <c r="J208" s="174"/>
      <c r="K208" s="149">
        <f t="shared" si="46"/>
        <v>0</v>
      </c>
      <c r="L208" s="150">
        <f t="shared" si="47"/>
        <v>0</v>
      </c>
      <c r="M208" s="149">
        <v>0</v>
      </c>
      <c r="N208" s="151">
        <f t="shared" si="48"/>
        <v>0</v>
      </c>
      <c r="O208" s="124"/>
      <c r="P208" s="165"/>
      <c r="Q208" s="116"/>
      <c r="R208" s="116" t="s">
        <v>69</v>
      </c>
    </row>
    <row r="209" spans="1:18" x14ac:dyDescent="0.35">
      <c r="A209" s="140">
        <v>74</v>
      </c>
      <c r="B209" s="180"/>
      <c r="C209" s="141"/>
      <c r="D209" s="142"/>
      <c r="E209" s="179"/>
      <c r="F209" s="170"/>
      <c r="G209" s="145"/>
      <c r="H209" s="190"/>
      <c r="I209" s="116"/>
      <c r="J209" s="177"/>
      <c r="K209" s="149">
        <f t="shared" si="46"/>
        <v>0</v>
      </c>
      <c r="L209" s="150">
        <f t="shared" si="47"/>
        <v>0</v>
      </c>
      <c r="M209" s="149">
        <v>0</v>
      </c>
      <c r="N209" s="151">
        <f t="shared" si="48"/>
        <v>0</v>
      </c>
      <c r="O209" s="124"/>
      <c r="P209" s="116"/>
      <c r="Q209" s="116"/>
      <c r="R209" s="116" t="s">
        <v>69</v>
      </c>
    </row>
    <row r="210" spans="1:18" x14ac:dyDescent="0.35">
      <c r="A210" s="140">
        <v>75</v>
      </c>
      <c r="B210" s="180"/>
      <c r="C210" s="141"/>
      <c r="D210" s="142"/>
      <c r="E210" s="179"/>
      <c r="F210" s="170"/>
      <c r="G210" s="145"/>
      <c r="H210" s="190"/>
      <c r="I210" s="116"/>
      <c r="J210" s="177"/>
      <c r="K210" s="149">
        <f t="shared" si="46"/>
        <v>0</v>
      </c>
      <c r="L210" s="150">
        <f t="shared" si="47"/>
        <v>0</v>
      </c>
      <c r="M210" s="149">
        <v>0</v>
      </c>
      <c r="N210" s="151">
        <f t="shared" si="48"/>
        <v>0</v>
      </c>
      <c r="O210" s="124"/>
      <c r="P210" s="177"/>
      <c r="Q210" s="116"/>
      <c r="R210" s="116" t="s">
        <v>69</v>
      </c>
    </row>
    <row r="211" spans="1:18" x14ac:dyDescent="0.35">
      <c r="A211" s="140">
        <v>76</v>
      </c>
      <c r="B211" s="180"/>
      <c r="C211" s="141"/>
      <c r="D211" s="142"/>
      <c r="E211" s="179"/>
      <c r="F211" s="170"/>
      <c r="G211" s="145"/>
      <c r="H211" s="190"/>
      <c r="I211" s="116"/>
      <c r="J211" s="177"/>
      <c r="K211" s="149">
        <f t="shared" si="46"/>
        <v>0</v>
      </c>
      <c r="L211" s="150">
        <f t="shared" si="47"/>
        <v>0</v>
      </c>
      <c r="M211" s="149">
        <v>0</v>
      </c>
      <c r="N211" s="192">
        <f t="shared" si="48"/>
        <v>0</v>
      </c>
      <c r="O211" s="124"/>
      <c r="P211" s="177"/>
      <c r="Q211" s="116"/>
      <c r="R211" s="116" t="s">
        <v>69</v>
      </c>
    </row>
    <row r="212" spans="1:18" x14ac:dyDescent="0.35">
      <c r="A212" s="140">
        <v>77</v>
      </c>
      <c r="B212" s="189"/>
      <c r="C212" s="193"/>
      <c r="D212" s="142"/>
      <c r="E212" s="179"/>
      <c r="F212" s="194"/>
      <c r="G212" s="145"/>
      <c r="H212" s="190"/>
      <c r="I212" s="166"/>
      <c r="J212" s="195"/>
      <c r="K212" s="149">
        <f t="shared" si="46"/>
        <v>0</v>
      </c>
      <c r="L212" s="150">
        <f t="shared" si="47"/>
        <v>0</v>
      </c>
      <c r="M212" s="196">
        <v>0</v>
      </c>
      <c r="N212" s="197">
        <f t="shared" si="48"/>
        <v>0</v>
      </c>
      <c r="O212" s="124"/>
      <c r="P212" s="177"/>
      <c r="Q212" s="116"/>
      <c r="R212" s="166" t="s">
        <v>69</v>
      </c>
    </row>
    <row r="213" spans="1:18" x14ac:dyDescent="0.35">
      <c r="A213" s="140">
        <v>78</v>
      </c>
      <c r="B213" s="180"/>
      <c r="C213" s="141"/>
      <c r="D213" s="142"/>
      <c r="E213" s="179"/>
      <c r="F213" s="170"/>
      <c r="G213" s="145"/>
      <c r="H213" s="190"/>
      <c r="I213" s="198"/>
      <c r="J213" s="177"/>
      <c r="K213" s="149">
        <f t="shared" si="46"/>
        <v>0</v>
      </c>
      <c r="L213" s="150">
        <f t="shared" si="47"/>
        <v>0</v>
      </c>
      <c r="M213" s="149">
        <v>0</v>
      </c>
      <c r="N213" s="192">
        <f t="shared" si="48"/>
        <v>0</v>
      </c>
      <c r="O213" s="124"/>
      <c r="P213" s="177"/>
      <c r="Q213" s="116"/>
      <c r="R213" s="116" t="s">
        <v>69</v>
      </c>
    </row>
    <row r="214" spans="1:18" x14ac:dyDescent="0.35">
      <c r="A214" s="140">
        <v>79</v>
      </c>
      <c r="B214" s="180"/>
      <c r="C214" s="141"/>
      <c r="D214" s="142"/>
      <c r="E214" s="179"/>
      <c r="F214" s="170"/>
      <c r="G214" s="145"/>
      <c r="H214" s="190"/>
      <c r="I214" s="199"/>
      <c r="J214" s="177"/>
      <c r="K214" s="149">
        <f t="shared" si="46"/>
        <v>0</v>
      </c>
      <c r="L214" s="150">
        <f t="shared" si="47"/>
        <v>0</v>
      </c>
      <c r="M214" s="149">
        <v>0</v>
      </c>
      <c r="N214" s="151">
        <f t="shared" si="48"/>
        <v>0</v>
      </c>
      <c r="O214" s="124"/>
      <c r="P214" s="177"/>
      <c r="Q214" s="116"/>
      <c r="R214" s="116" t="s">
        <v>69</v>
      </c>
    </row>
    <row r="215" spans="1:18" x14ac:dyDescent="0.35">
      <c r="A215" s="140">
        <v>80</v>
      </c>
      <c r="B215" s="180"/>
      <c r="C215" s="180"/>
      <c r="D215" s="142"/>
      <c r="E215" s="179"/>
      <c r="F215" s="170"/>
      <c r="G215" s="145"/>
      <c r="H215" s="190"/>
      <c r="I215" s="199"/>
      <c r="J215" s="200"/>
      <c r="K215" s="149">
        <f t="shared" si="46"/>
        <v>0</v>
      </c>
      <c r="L215" s="150">
        <f t="shared" si="47"/>
        <v>0</v>
      </c>
      <c r="M215" s="149">
        <v>0</v>
      </c>
      <c r="N215" s="151">
        <f t="shared" si="48"/>
        <v>0</v>
      </c>
      <c r="O215" s="124"/>
      <c r="P215" s="177"/>
      <c r="Q215" s="116"/>
      <c r="R215" s="116" t="s">
        <v>69</v>
      </c>
    </row>
    <row r="216" spans="1:18" x14ac:dyDescent="0.35">
      <c r="A216" s="140">
        <v>81</v>
      </c>
      <c r="B216" s="180"/>
      <c r="C216" s="141"/>
      <c r="D216" s="142"/>
      <c r="E216" s="179"/>
      <c r="F216" s="170"/>
      <c r="G216" s="145"/>
      <c r="H216" s="190"/>
      <c r="I216" s="199"/>
      <c r="J216" s="200"/>
      <c r="K216" s="149">
        <f t="shared" si="46"/>
        <v>0</v>
      </c>
      <c r="L216" s="150">
        <f t="shared" si="47"/>
        <v>0</v>
      </c>
      <c r="M216" s="149">
        <v>0</v>
      </c>
      <c r="N216" s="151">
        <f t="shared" si="48"/>
        <v>0</v>
      </c>
      <c r="O216" s="124"/>
      <c r="P216" s="177"/>
      <c r="Q216" s="116"/>
      <c r="R216" s="116" t="s">
        <v>69</v>
      </c>
    </row>
    <row r="217" spans="1:18" x14ac:dyDescent="0.35">
      <c r="A217" s="140">
        <v>82</v>
      </c>
      <c r="B217" s="180"/>
      <c r="C217" s="141"/>
      <c r="D217" s="142"/>
      <c r="E217" s="179"/>
      <c r="F217" s="170"/>
      <c r="G217" s="145"/>
      <c r="H217" s="190"/>
      <c r="I217" s="199"/>
      <c r="J217" s="200"/>
      <c r="K217" s="149">
        <f t="shared" si="46"/>
        <v>0</v>
      </c>
      <c r="L217" s="150">
        <f t="shared" si="47"/>
        <v>0</v>
      </c>
      <c r="M217" s="149">
        <v>0</v>
      </c>
      <c r="N217" s="151">
        <f t="shared" si="48"/>
        <v>0</v>
      </c>
      <c r="O217" s="124"/>
      <c r="P217" s="177"/>
      <c r="Q217" s="116"/>
      <c r="R217" s="116" t="s">
        <v>69</v>
      </c>
    </row>
    <row r="218" spans="1:18" x14ac:dyDescent="0.35">
      <c r="A218" s="140">
        <v>83</v>
      </c>
      <c r="B218" s="180"/>
      <c r="C218" s="141"/>
      <c r="D218" s="142"/>
      <c r="E218" s="179"/>
      <c r="F218" s="170"/>
      <c r="G218" s="145"/>
      <c r="H218" s="190"/>
      <c r="I218" s="199"/>
      <c r="J218" s="200"/>
      <c r="K218" s="149">
        <f t="shared" si="46"/>
        <v>0</v>
      </c>
      <c r="L218" s="150">
        <f t="shared" si="47"/>
        <v>0</v>
      </c>
      <c r="M218" s="149">
        <v>0</v>
      </c>
      <c r="N218" s="151">
        <f t="shared" si="48"/>
        <v>0</v>
      </c>
      <c r="O218" s="124"/>
      <c r="P218" s="177"/>
      <c r="Q218" s="116"/>
      <c r="R218" s="116" t="s">
        <v>69</v>
      </c>
    </row>
    <row r="219" spans="1:18" x14ac:dyDescent="0.35">
      <c r="A219" s="140">
        <v>84</v>
      </c>
      <c r="B219" s="180"/>
      <c r="C219" s="193"/>
      <c r="D219" s="142"/>
      <c r="E219" s="179"/>
      <c r="F219" s="170"/>
      <c r="G219" s="145"/>
      <c r="H219" s="190"/>
      <c r="I219" s="199"/>
      <c r="J219" s="200"/>
      <c r="K219" s="149">
        <f t="shared" si="46"/>
        <v>0</v>
      </c>
      <c r="L219" s="150">
        <f t="shared" si="47"/>
        <v>0</v>
      </c>
      <c r="M219" s="149">
        <v>0</v>
      </c>
      <c r="N219" s="151">
        <f t="shared" si="48"/>
        <v>0</v>
      </c>
      <c r="O219" s="124"/>
      <c r="P219" s="177"/>
      <c r="Q219" s="116"/>
      <c r="R219" s="116" t="s">
        <v>69</v>
      </c>
    </row>
    <row r="220" spans="1:18" x14ac:dyDescent="0.35">
      <c r="A220" s="140">
        <v>85</v>
      </c>
      <c r="B220" s="180"/>
      <c r="C220" s="141"/>
      <c r="D220" s="142"/>
      <c r="E220" s="179"/>
      <c r="F220" s="170"/>
      <c r="G220" s="145"/>
      <c r="H220" s="190"/>
      <c r="I220" s="199"/>
      <c r="J220" s="200"/>
      <c r="K220" s="149">
        <f t="shared" si="46"/>
        <v>0</v>
      </c>
      <c r="L220" s="150">
        <f t="shared" si="47"/>
        <v>0</v>
      </c>
      <c r="M220" s="149">
        <v>0</v>
      </c>
      <c r="N220" s="151">
        <f t="shared" si="48"/>
        <v>0</v>
      </c>
      <c r="O220" s="124"/>
      <c r="P220" s="177"/>
      <c r="Q220" s="116"/>
      <c r="R220" s="116" t="s">
        <v>69</v>
      </c>
    </row>
    <row r="221" spans="1:18" x14ac:dyDescent="0.35">
      <c r="A221" s="140">
        <v>86</v>
      </c>
      <c r="B221" s="180"/>
      <c r="C221" s="141"/>
      <c r="D221" s="142"/>
      <c r="E221" s="179"/>
      <c r="F221" s="170"/>
      <c r="G221" s="145"/>
      <c r="H221" s="190"/>
      <c r="I221" s="199"/>
      <c r="J221" s="200"/>
      <c r="K221" s="149">
        <f t="shared" si="46"/>
        <v>0</v>
      </c>
      <c r="L221" s="150">
        <f t="shared" si="47"/>
        <v>0</v>
      </c>
      <c r="M221" s="149">
        <v>0</v>
      </c>
      <c r="N221" s="151">
        <f t="shared" si="48"/>
        <v>0</v>
      </c>
      <c r="O221" s="124"/>
      <c r="P221" s="177"/>
      <c r="Q221" s="116"/>
      <c r="R221" s="116" t="s">
        <v>69</v>
      </c>
    </row>
    <row r="222" spans="1:18" x14ac:dyDescent="0.35">
      <c r="A222" s="140">
        <v>87</v>
      </c>
      <c r="B222" s="180"/>
      <c r="C222" s="141"/>
      <c r="D222" s="142"/>
      <c r="E222" s="179"/>
      <c r="F222" s="170"/>
      <c r="G222" s="145"/>
      <c r="H222" s="190"/>
      <c r="I222" s="199"/>
      <c r="J222" s="200"/>
      <c r="K222" s="149">
        <f t="shared" si="46"/>
        <v>0</v>
      </c>
      <c r="L222" s="150">
        <f t="shared" si="47"/>
        <v>0</v>
      </c>
      <c r="M222" s="149">
        <v>0</v>
      </c>
      <c r="N222" s="151">
        <f t="shared" si="48"/>
        <v>0</v>
      </c>
      <c r="O222" s="124"/>
      <c r="P222" s="177"/>
      <c r="Q222" s="116"/>
      <c r="R222" s="116" t="s">
        <v>69</v>
      </c>
    </row>
    <row r="223" spans="1:18" x14ac:dyDescent="0.35">
      <c r="A223" s="140">
        <v>88</v>
      </c>
      <c r="B223" s="180"/>
      <c r="C223" s="141"/>
      <c r="D223" s="142"/>
      <c r="E223" s="179"/>
      <c r="F223" s="170"/>
      <c r="G223" s="145"/>
      <c r="H223" s="190"/>
      <c r="I223" s="199"/>
      <c r="J223" s="200"/>
      <c r="K223" s="149">
        <f t="shared" si="46"/>
        <v>0</v>
      </c>
      <c r="L223" s="150">
        <f t="shared" si="47"/>
        <v>0</v>
      </c>
      <c r="M223" s="149">
        <v>0</v>
      </c>
      <c r="N223" s="151">
        <f t="shared" si="48"/>
        <v>0</v>
      </c>
      <c r="O223" s="124"/>
      <c r="P223" s="177"/>
      <c r="Q223" s="116"/>
      <c r="R223" s="116" t="s">
        <v>69</v>
      </c>
    </row>
    <row r="224" spans="1:18" x14ac:dyDescent="0.35">
      <c r="A224" s="140">
        <v>89</v>
      </c>
      <c r="B224" s="180"/>
      <c r="C224" s="141"/>
      <c r="D224" s="142"/>
      <c r="E224" s="179"/>
      <c r="F224" s="170"/>
      <c r="G224" s="145"/>
      <c r="H224" s="190"/>
      <c r="I224" s="199"/>
      <c r="J224" s="200"/>
      <c r="K224" s="149">
        <f t="shared" si="46"/>
        <v>0</v>
      </c>
      <c r="L224" s="150">
        <f t="shared" si="47"/>
        <v>0</v>
      </c>
      <c r="M224" s="149">
        <v>0</v>
      </c>
      <c r="N224" s="151">
        <f t="shared" si="48"/>
        <v>0</v>
      </c>
      <c r="O224" s="124"/>
      <c r="P224" s="177"/>
      <c r="Q224" s="116"/>
      <c r="R224" s="116" t="s">
        <v>69</v>
      </c>
    </row>
    <row r="225" spans="1:18" x14ac:dyDescent="0.35">
      <c r="A225" s="140">
        <v>90</v>
      </c>
      <c r="B225" s="180"/>
      <c r="C225" s="141"/>
      <c r="D225" s="142"/>
      <c r="E225" s="179"/>
      <c r="F225" s="201"/>
      <c r="G225" s="145"/>
      <c r="H225" s="190"/>
      <c r="I225" s="199"/>
      <c r="J225" s="200"/>
      <c r="K225" s="149">
        <f t="shared" si="46"/>
        <v>0</v>
      </c>
      <c r="L225" s="150">
        <f t="shared" si="47"/>
        <v>0</v>
      </c>
      <c r="M225" s="149">
        <v>0</v>
      </c>
      <c r="N225" s="151">
        <f t="shared" si="48"/>
        <v>0</v>
      </c>
      <c r="O225" s="124"/>
      <c r="P225" s="177"/>
      <c r="Q225" s="116"/>
      <c r="R225" s="116" t="s">
        <v>69</v>
      </c>
    </row>
    <row r="226" spans="1:18" x14ac:dyDescent="0.35">
      <c r="A226" s="140">
        <v>91</v>
      </c>
      <c r="B226" s="180"/>
      <c r="C226" s="141"/>
      <c r="D226" s="142"/>
      <c r="E226" s="179"/>
      <c r="F226" s="201"/>
      <c r="G226" s="145"/>
      <c r="H226" s="190"/>
      <c r="I226" s="199"/>
      <c r="J226" s="200"/>
      <c r="K226" s="149">
        <f t="shared" si="46"/>
        <v>0</v>
      </c>
      <c r="L226" s="150">
        <f t="shared" si="47"/>
        <v>0</v>
      </c>
      <c r="M226" s="149">
        <v>0</v>
      </c>
      <c r="N226" s="151">
        <f t="shared" si="48"/>
        <v>0</v>
      </c>
      <c r="O226" s="124"/>
      <c r="P226" s="177"/>
      <c r="Q226" s="116"/>
      <c r="R226" s="116" t="s">
        <v>69</v>
      </c>
    </row>
    <row r="227" spans="1:18" x14ac:dyDescent="0.35">
      <c r="A227" s="140">
        <v>92</v>
      </c>
      <c r="B227" s="180"/>
      <c r="C227" s="141"/>
      <c r="D227" s="142"/>
      <c r="E227" s="179"/>
      <c r="F227" s="201"/>
      <c r="G227" s="145"/>
      <c r="H227" s="190"/>
      <c r="I227" s="199"/>
      <c r="J227" s="200"/>
      <c r="K227" s="149">
        <f t="shared" si="46"/>
        <v>0</v>
      </c>
      <c r="L227" s="150">
        <f t="shared" si="47"/>
        <v>0</v>
      </c>
      <c r="M227" s="149">
        <v>0</v>
      </c>
      <c r="N227" s="151">
        <f t="shared" si="48"/>
        <v>0</v>
      </c>
      <c r="O227" s="124"/>
      <c r="P227" s="177"/>
      <c r="Q227" s="116"/>
      <c r="R227" s="116" t="s">
        <v>69</v>
      </c>
    </row>
    <row r="228" spans="1:18" x14ac:dyDescent="0.35">
      <c r="A228" s="140">
        <v>93</v>
      </c>
      <c r="B228" s="180"/>
      <c r="C228" s="141"/>
      <c r="D228" s="142"/>
      <c r="E228" s="179"/>
      <c r="F228" s="201"/>
      <c r="G228" s="145"/>
      <c r="H228" s="190"/>
      <c r="I228" s="199"/>
      <c r="J228" s="200"/>
      <c r="K228" s="149">
        <f t="shared" si="46"/>
        <v>0</v>
      </c>
      <c r="L228" s="150">
        <f t="shared" si="47"/>
        <v>0</v>
      </c>
      <c r="M228" s="149">
        <v>0</v>
      </c>
      <c r="N228" s="151">
        <f t="shared" si="48"/>
        <v>0</v>
      </c>
      <c r="O228" s="124"/>
      <c r="P228" s="177"/>
      <c r="Q228" s="116"/>
      <c r="R228" s="116" t="s">
        <v>69</v>
      </c>
    </row>
    <row r="229" spans="1:18" x14ac:dyDescent="0.35">
      <c r="A229" s="140">
        <v>94</v>
      </c>
      <c r="B229" s="180"/>
      <c r="C229" s="180"/>
      <c r="D229" s="142"/>
      <c r="E229" s="179"/>
      <c r="F229" s="201"/>
      <c r="G229" s="145"/>
      <c r="H229" s="190"/>
      <c r="I229" s="199"/>
      <c r="J229" s="200"/>
      <c r="K229" s="149">
        <f t="shared" si="46"/>
        <v>0</v>
      </c>
      <c r="L229" s="150">
        <f t="shared" si="47"/>
        <v>0</v>
      </c>
      <c r="M229" s="149">
        <v>0</v>
      </c>
      <c r="N229" s="151">
        <f t="shared" si="48"/>
        <v>0</v>
      </c>
      <c r="O229" s="124"/>
      <c r="P229" s="177"/>
      <c r="Q229" s="116"/>
      <c r="R229" s="116" t="s">
        <v>69</v>
      </c>
    </row>
    <row r="230" spans="1:18" x14ac:dyDescent="0.35">
      <c r="A230" s="140">
        <v>95</v>
      </c>
      <c r="B230" s="180"/>
      <c r="C230" s="180"/>
      <c r="D230" s="142"/>
      <c r="E230" s="179"/>
      <c r="F230" s="201"/>
      <c r="G230" s="145"/>
      <c r="H230" s="190"/>
      <c r="I230" s="199"/>
      <c r="J230" s="200"/>
      <c r="K230" s="149">
        <f t="shared" si="46"/>
        <v>0</v>
      </c>
      <c r="L230" s="150">
        <f t="shared" si="47"/>
        <v>0</v>
      </c>
      <c r="M230" s="149">
        <v>0</v>
      </c>
      <c r="N230" s="151">
        <f t="shared" si="48"/>
        <v>0</v>
      </c>
      <c r="O230" s="124"/>
      <c r="P230" s="177"/>
      <c r="Q230" s="116"/>
      <c r="R230" s="116" t="s">
        <v>69</v>
      </c>
    </row>
    <row r="231" spans="1:18" x14ac:dyDescent="0.35">
      <c r="A231" s="153">
        <v>96</v>
      </c>
      <c r="B231" s="189"/>
      <c r="C231" s="180"/>
      <c r="D231" s="142"/>
      <c r="E231" s="179"/>
      <c r="F231" s="182"/>
      <c r="G231" s="183"/>
      <c r="H231" s="191"/>
      <c r="I231" s="202"/>
      <c r="J231" s="203"/>
      <c r="K231" s="160">
        <f t="shared" si="46"/>
        <v>0</v>
      </c>
      <c r="L231" s="161">
        <f t="shared" si="47"/>
        <v>0</v>
      </c>
      <c r="M231" s="149">
        <v>0</v>
      </c>
      <c r="N231" s="162">
        <f t="shared" si="48"/>
        <v>0</v>
      </c>
      <c r="O231" s="163"/>
      <c r="P231" s="177"/>
      <c r="Q231" s="165"/>
      <c r="R231" s="165" t="s">
        <v>69</v>
      </c>
    </row>
    <row r="232" spans="1:18" x14ac:dyDescent="0.35">
      <c r="A232" s="140">
        <v>97</v>
      </c>
      <c r="B232" s="180"/>
      <c r="C232" s="180"/>
      <c r="D232" s="142"/>
      <c r="E232" s="179"/>
      <c r="F232" s="201"/>
      <c r="G232" s="145"/>
      <c r="H232" s="190"/>
      <c r="I232" s="199"/>
      <c r="J232" s="200"/>
      <c r="K232" s="149">
        <f t="shared" si="46"/>
        <v>0</v>
      </c>
      <c r="L232" s="150">
        <f t="shared" si="47"/>
        <v>0</v>
      </c>
      <c r="M232" s="149">
        <v>0</v>
      </c>
      <c r="N232" s="151">
        <f t="shared" si="48"/>
        <v>0</v>
      </c>
      <c r="O232" s="124"/>
      <c r="P232" s="177"/>
      <c r="Q232" s="116"/>
      <c r="R232" s="116" t="s">
        <v>69</v>
      </c>
    </row>
    <row r="233" spans="1:18" x14ac:dyDescent="0.35">
      <c r="A233" s="140">
        <v>98</v>
      </c>
      <c r="B233" s="180"/>
      <c r="C233" s="204"/>
      <c r="D233" s="142"/>
      <c r="E233" s="179"/>
      <c r="F233" s="201"/>
      <c r="G233" s="145"/>
      <c r="H233" s="190"/>
      <c r="I233" s="199"/>
      <c r="J233" s="200"/>
      <c r="K233" s="149">
        <f t="shared" si="46"/>
        <v>0</v>
      </c>
      <c r="L233" s="150">
        <f t="shared" si="47"/>
        <v>0</v>
      </c>
      <c r="M233" s="149">
        <v>0</v>
      </c>
      <c r="N233" s="151">
        <f t="shared" si="48"/>
        <v>0</v>
      </c>
      <c r="O233" s="124"/>
      <c r="P233" s="177"/>
      <c r="Q233" s="116"/>
      <c r="R233" s="116" t="s">
        <v>69</v>
      </c>
    </row>
    <row r="234" spans="1:18" x14ac:dyDescent="0.35">
      <c r="A234" s="140">
        <v>99</v>
      </c>
      <c r="B234" s="180"/>
      <c r="C234" s="180"/>
      <c r="D234" s="142"/>
      <c r="E234" s="179"/>
      <c r="F234" s="201"/>
      <c r="G234" s="145"/>
      <c r="H234" s="190"/>
      <c r="I234" s="199"/>
      <c r="J234" s="200"/>
      <c r="K234" s="149">
        <f t="shared" si="46"/>
        <v>0</v>
      </c>
      <c r="L234" s="150">
        <f t="shared" si="47"/>
        <v>0</v>
      </c>
      <c r="M234" s="149">
        <v>0</v>
      </c>
      <c r="N234" s="151">
        <f t="shared" si="48"/>
        <v>0</v>
      </c>
      <c r="O234" s="124"/>
      <c r="P234" s="177"/>
      <c r="Q234" s="116"/>
      <c r="R234" s="116" t="s">
        <v>69</v>
      </c>
    </row>
    <row r="235" spans="1:18" x14ac:dyDescent="0.35">
      <c r="A235" s="140">
        <v>100</v>
      </c>
      <c r="B235" s="180"/>
      <c r="C235" s="180"/>
      <c r="D235" s="142"/>
      <c r="E235" s="179"/>
      <c r="F235" s="201"/>
      <c r="G235" s="145"/>
      <c r="H235" s="190"/>
      <c r="I235" s="199"/>
      <c r="J235" s="200"/>
      <c r="K235" s="149">
        <f t="shared" si="46"/>
        <v>0</v>
      </c>
      <c r="L235" s="150">
        <f t="shared" si="47"/>
        <v>0</v>
      </c>
      <c r="M235" s="149">
        <v>0</v>
      </c>
      <c r="N235" s="151">
        <f t="shared" si="48"/>
        <v>0</v>
      </c>
      <c r="O235" s="124"/>
      <c r="P235" s="177"/>
      <c r="Q235" s="116"/>
      <c r="R235" s="116" t="s">
        <v>69</v>
      </c>
    </row>
    <row r="236" spans="1:18" x14ac:dyDescent="0.35">
      <c r="A236" s="140">
        <v>101</v>
      </c>
      <c r="B236" s="180"/>
      <c r="C236" s="180"/>
      <c r="D236" s="142"/>
      <c r="E236" s="179"/>
      <c r="F236" s="201"/>
      <c r="G236" s="145"/>
      <c r="H236" s="190"/>
      <c r="I236" s="199"/>
      <c r="J236" s="200"/>
      <c r="K236" s="149">
        <f t="shared" si="46"/>
        <v>0</v>
      </c>
      <c r="L236" s="150">
        <f t="shared" si="47"/>
        <v>0</v>
      </c>
      <c r="M236" s="149">
        <v>0</v>
      </c>
      <c r="N236" s="151">
        <f t="shared" si="48"/>
        <v>0</v>
      </c>
      <c r="O236" s="124"/>
      <c r="P236" s="177"/>
      <c r="Q236" s="116"/>
      <c r="R236" s="116" t="s">
        <v>69</v>
      </c>
    </row>
    <row r="237" spans="1:18" x14ac:dyDescent="0.35">
      <c r="A237" s="140">
        <v>102</v>
      </c>
      <c r="B237" s="180"/>
      <c r="C237" s="180"/>
      <c r="D237" s="142"/>
      <c r="E237" s="179"/>
      <c r="F237" s="201"/>
      <c r="G237" s="145"/>
      <c r="H237" s="190"/>
      <c r="I237" s="199"/>
      <c r="J237" s="200"/>
      <c r="K237" s="149">
        <f t="shared" si="46"/>
        <v>0</v>
      </c>
      <c r="L237" s="150">
        <f t="shared" si="47"/>
        <v>0</v>
      </c>
      <c r="M237" s="149">
        <v>0</v>
      </c>
      <c r="N237" s="151">
        <f t="shared" si="48"/>
        <v>0</v>
      </c>
      <c r="O237" s="124"/>
      <c r="P237" s="177"/>
      <c r="Q237" s="116"/>
      <c r="R237" s="116" t="s">
        <v>69</v>
      </c>
    </row>
    <row r="238" spans="1:18" x14ac:dyDescent="0.35">
      <c r="A238" s="140">
        <v>103</v>
      </c>
      <c r="B238" s="180"/>
      <c r="C238" s="180"/>
      <c r="D238" s="142"/>
      <c r="E238" s="179"/>
      <c r="F238" s="201"/>
      <c r="G238" s="145"/>
      <c r="H238" s="190"/>
      <c r="I238" s="199"/>
      <c r="J238" s="200"/>
      <c r="K238" s="149">
        <f t="shared" si="46"/>
        <v>0</v>
      </c>
      <c r="L238" s="150">
        <f t="shared" si="47"/>
        <v>0</v>
      </c>
      <c r="M238" s="149">
        <v>0</v>
      </c>
      <c r="N238" s="151">
        <f t="shared" si="48"/>
        <v>0</v>
      </c>
      <c r="O238" s="124"/>
      <c r="P238" s="177"/>
      <c r="Q238" s="116"/>
      <c r="R238" s="116" t="s">
        <v>69</v>
      </c>
    </row>
    <row r="239" spans="1:18" x14ac:dyDescent="0.35">
      <c r="A239" s="140">
        <v>104</v>
      </c>
      <c r="B239" s="180"/>
      <c r="C239" s="180"/>
      <c r="D239" s="142"/>
      <c r="E239" s="179"/>
      <c r="F239" s="201"/>
      <c r="G239" s="145"/>
      <c r="H239" s="190"/>
      <c r="I239" s="199"/>
      <c r="J239" s="200"/>
      <c r="K239" s="149">
        <f t="shared" si="46"/>
        <v>0</v>
      </c>
      <c r="L239" s="150">
        <f t="shared" si="47"/>
        <v>0</v>
      </c>
      <c r="M239" s="149">
        <v>0</v>
      </c>
      <c r="N239" s="151">
        <f t="shared" si="48"/>
        <v>0</v>
      </c>
      <c r="O239" s="124"/>
      <c r="P239" s="177"/>
      <c r="Q239" s="116"/>
      <c r="R239" s="116" t="s">
        <v>69</v>
      </c>
    </row>
    <row r="240" spans="1:18" x14ac:dyDescent="0.35">
      <c r="A240" s="140">
        <v>105</v>
      </c>
      <c r="B240" s="180"/>
      <c r="C240" s="180"/>
      <c r="D240" s="142"/>
      <c r="E240" s="179"/>
      <c r="F240" s="201"/>
      <c r="G240" s="145"/>
      <c r="H240" s="190"/>
      <c r="I240" s="199"/>
      <c r="J240" s="200"/>
      <c r="K240" s="149">
        <f t="shared" si="46"/>
        <v>0</v>
      </c>
      <c r="L240" s="150">
        <f t="shared" si="47"/>
        <v>0</v>
      </c>
      <c r="M240" s="149">
        <v>0</v>
      </c>
      <c r="N240" s="151">
        <f t="shared" si="48"/>
        <v>0</v>
      </c>
      <c r="O240" s="124"/>
      <c r="P240" s="177"/>
      <c r="Q240" s="116"/>
      <c r="R240" s="116" t="s">
        <v>69</v>
      </c>
    </row>
    <row r="241" spans="1:18" x14ac:dyDescent="0.35">
      <c r="A241" s="140">
        <v>106</v>
      </c>
      <c r="B241" s="180"/>
      <c r="C241" s="180"/>
      <c r="D241" s="142"/>
      <c r="E241" s="179"/>
      <c r="F241" s="201"/>
      <c r="G241" s="145"/>
      <c r="H241" s="190"/>
      <c r="I241" s="199"/>
      <c r="J241" s="200"/>
      <c r="K241" s="149">
        <f t="shared" si="46"/>
        <v>0</v>
      </c>
      <c r="L241" s="150">
        <f t="shared" si="47"/>
        <v>0</v>
      </c>
      <c r="M241" s="149">
        <v>0</v>
      </c>
      <c r="N241" s="151">
        <f t="shared" si="48"/>
        <v>0</v>
      </c>
      <c r="O241" s="124"/>
      <c r="P241" s="177"/>
      <c r="Q241" s="116"/>
      <c r="R241" s="116" t="s">
        <v>69</v>
      </c>
    </row>
    <row r="242" spans="1:18" x14ac:dyDescent="0.35">
      <c r="A242" s="140">
        <v>107</v>
      </c>
      <c r="B242" s="180"/>
      <c r="C242" s="204"/>
      <c r="D242" s="142"/>
      <c r="E242" s="179"/>
      <c r="F242" s="201"/>
      <c r="G242" s="145"/>
      <c r="H242" s="190"/>
      <c r="I242" s="199"/>
      <c r="J242" s="200"/>
      <c r="K242" s="149">
        <f t="shared" si="46"/>
        <v>0</v>
      </c>
      <c r="L242" s="150">
        <f t="shared" si="47"/>
        <v>0</v>
      </c>
      <c r="M242" s="149">
        <v>0</v>
      </c>
      <c r="N242" s="151">
        <f t="shared" si="48"/>
        <v>0</v>
      </c>
      <c r="O242" s="124"/>
      <c r="P242" s="177"/>
      <c r="Q242" s="116"/>
      <c r="R242" s="116" t="s">
        <v>69</v>
      </c>
    </row>
    <row r="243" spans="1:18" x14ac:dyDescent="0.35">
      <c r="A243" s="140">
        <v>108</v>
      </c>
      <c r="B243" s="180"/>
      <c r="C243" s="180"/>
      <c r="D243" s="142"/>
      <c r="E243" s="179"/>
      <c r="F243" s="201"/>
      <c r="G243" s="145"/>
      <c r="H243" s="190"/>
      <c r="I243" s="199"/>
      <c r="J243" s="200"/>
      <c r="K243" s="149">
        <f t="shared" si="46"/>
        <v>0</v>
      </c>
      <c r="L243" s="150">
        <f t="shared" si="47"/>
        <v>0</v>
      </c>
      <c r="M243" s="149">
        <v>0</v>
      </c>
      <c r="N243" s="151">
        <f t="shared" si="48"/>
        <v>0</v>
      </c>
      <c r="O243" s="124"/>
      <c r="P243" s="177"/>
      <c r="Q243" s="116"/>
      <c r="R243" s="116" t="s">
        <v>69</v>
      </c>
    </row>
    <row r="244" spans="1:18" x14ac:dyDescent="0.35">
      <c r="A244" s="140">
        <v>109</v>
      </c>
      <c r="B244" s="180"/>
      <c r="C244" s="180"/>
      <c r="D244" s="142"/>
      <c r="E244" s="179"/>
      <c r="F244" s="201"/>
      <c r="G244" s="145"/>
      <c r="H244" s="190"/>
      <c r="I244" s="199"/>
      <c r="J244" s="200"/>
      <c r="K244" s="149">
        <f t="shared" si="46"/>
        <v>0</v>
      </c>
      <c r="L244" s="150">
        <f t="shared" si="47"/>
        <v>0</v>
      </c>
      <c r="M244" s="149">
        <v>0</v>
      </c>
      <c r="N244" s="151">
        <f t="shared" si="48"/>
        <v>0</v>
      </c>
      <c r="O244" s="124"/>
      <c r="P244" s="177"/>
      <c r="Q244" s="116"/>
      <c r="R244" s="116" t="s">
        <v>69</v>
      </c>
    </row>
    <row r="245" spans="1:18" x14ac:dyDescent="0.35">
      <c r="A245" s="140">
        <v>110</v>
      </c>
      <c r="B245" s="180"/>
      <c r="C245" s="180"/>
      <c r="D245" s="177"/>
      <c r="E245" s="179"/>
      <c r="F245" s="201"/>
      <c r="G245" s="145"/>
      <c r="H245" s="190"/>
      <c r="I245" s="199"/>
      <c r="J245" s="200"/>
      <c r="K245" s="149">
        <f t="shared" si="46"/>
        <v>0</v>
      </c>
      <c r="L245" s="150">
        <f t="shared" si="47"/>
        <v>0</v>
      </c>
      <c r="M245" s="149">
        <v>0</v>
      </c>
      <c r="N245" s="151">
        <f t="shared" si="48"/>
        <v>0</v>
      </c>
      <c r="O245" s="124"/>
      <c r="P245" s="177"/>
      <c r="Q245" s="116"/>
      <c r="R245" s="116" t="s">
        <v>69</v>
      </c>
    </row>
    <row r="246" spans="1:18" x14ac:dyDescent="0.35">
      <c r="A246" s="140">
        <v>111</v>
      </c>
      <c r="B246" s="180"/>
      <c r="C246" s="180"/>
      <c r="D246" s="205"/>
      <c r="E246" s="179"/>
      <c r="F246" s="201"/>
      <c r="G246" s="145"/>
      <c r="H246" s="190"/>
      <c r="I246" s="199"/>
      <c r="J246" s="200"/>
      <c r="K246" s="149">
        <f t="shared" si="46"/>
        <v>0</v>
      </c>
      <c r="L246" s="150">
        <f t="shared" si="47"/>
        <v>0</v>
      </c>
      <c r="M246" s="149">
        <v>0</v>
      </c>
      <c r="N246" s="151">
        <f t="shared" si="48"/>
        <v>0</v>
      </c>
      <c r="O246" s="124"/>
      <c r="P246" s="177"/>
      <c r="Q246" s="116"/>
      <c r="R246" s="116" t="s">
        <v>69</v>
      </c>
    </row>
    <row r="247" spans="1:18" x14ac:dyDescent="0.35">
      <c r="A247" s="140">
        <v>112</v>
      </c>
      <c r="B247" s="180"/>
      <c r="C247" s="180"/>
      <c r="D247" s="205"/>
      <c r="E247" s="179"/>
      <c r="F247" s="201"/>
      <c r="G247" s="145"/>
      <c r="H247" s="190"/>
      <c r="I247" s="199"/>
      <c r="J247" s="200"/>
      <c r="K247" s="149">
        <f t="shared" si="46"/>
        <v>0</v>
      </c>
      <c r="L247" s="150">
        <f t="shared" si="47"/>
        <v>0</v>
      </c>
      <c r="M247" s="149">
        <v>0</v>
      </c>
      <c r="N247" s="151">
        <f t="shared" si="48"/>
        <v>0</v>
      </c>
      <c r="O247" s="124"/>
      <c r="P247" s="177"/>
      <c r="Q247" s="116"/>
      <c r="R247" s="116" t="s">
        <v>69</v>
      </c>
    </row>
    <row r="248" spans="1:18" x14ac:dyDescent="0.35">
      <c r="A248" s="140">
        <v>113</v>
      </c>
      <c r="B248" s="180"/>
      <c r="C248" s="180"/>
      <c r="D248" s="205"/>
      <c r="E248" s="179"/>
      <c r="F248" s="201"/>
      <c r="G248" s="145"/>
      <c r="H248" s="190"/>
      <c r="I248" s="199"/>
      <c r="J248" s="200"/>
      <c r="K248" s="149">
        <f t="shared" si="46"/>
        <v>0</v>
      </c>
      <c r="L248" s="150">
        <f t="shared" si="47"/>
        <v>0</v>
      </c>
      <c r="M248" s="149">
        <v>0</v>
      </c>
      <c r="N248" s="151">
        <f t="shared" si="48"/>
        <v>0</v>
      </c>
      <c r="O248" s="124"/>
      <c r="P248" s="177"/>
      <c r="Q248" s="116"/>
      <c r="R248" s="116" t="s">
        <v>69</v>
      </c>
    </row>
    <row r="249" spans="1:18" x14ac:dyDescent="0.35">
      <c r="A249" s="140">
        <v>114</v>
      </c>
      <c r="B249" s="180"/>
      <c r="C249" s="180"/>
      <c r="D249" s="205"/>
      <c r="E249" s="179"/>
      <c r="F249" s="201"/>
      <c r="G249" s="145"/>
      <c r="H249" s="190"/>
      <c r="I249" s="199"/>
      <c r="J249" s="200"/>
      <c r="K249" s="149">
        <f t="shared" si="46"/>
        <v>0</v>
      </c>
      <c r="L249" s="150">
        <f t="shared" si="47"/>
        <v>0</v>
      </c>
      <c r="M249" s="149">
        <v>0</v>
      </c>
      <c r="N249" s="151">
        <f t="shared" si="48"/>
        <v>0</v>
      </c>
      <c r="O249" s="124"/>
      <c r="P249" s="177"/>
      <c r="Q249" s="116"/>
      <c r="R249" s="116" t="s">
        <v>69</v>
      </c>
    </row>
    <row r="250" spans="1:18" x14ac:dyDescent="0.35">
      <c r="A250" s="140">
        <v>115</v>
      </c>
      <c r="B250" s="180"/>
      <c r="C250" s="180"/>
      <c r="D250" s="205"/>
      <c r="E250" s="179"/>
      <c r="F250" s="201"/>
      <c r="G250" s="145"/>
      <c r="H250" s="190"/>
      <c r="I250" s="199"/>
      <c r="J250" s="200"/>
      <c r="K250" s="149">
        <f t="shared" si="46"/>
        <v>0</v>
      </c>
      <c r="L250" s="150">
        <f t="shared" si="47"/>
        <v>0</v>
      </c>
      <c r="M250" s="149">
        <v>0</v>
      </c>
      <c r="N250" s="151">
        <f t="shared" si="48"/>
        <v>0</v>
      </c>
      <c r="O250" s="124"/>
      <c r="P250" s="177"/>
      <c r="Q250" s="116"/>
      <c r="R250" s="116" t="s">
        <v>69</v>
      </c>
    </row>
    <row r="251" spans="1:18" x14ac:dyDescent="0.35">
      <c r="A251" s="140">
        <v>116</v>
      </c>
      <c r="B251" s="180"/>
      <c r="C251" s="180"/>
      <c r="D251" s="205"/>
      <c r="E251" s="179"/>
      <c r="F251" s="201"/>
      <c r="G251" s="145"/>
      <c r="H251" s="190"/>
      <c r="I251" s="199"/>
      <c r="J251" s="200"/>
      <c r="K251" s="149">
        <f t="shared" si="46"/>
        <v>0</v>
      </c>
      <c r="L251" s="150">
        <f t="shared" si="47"/>
        <v>0</v>
      </c>
      <c r="M251" s="149">
        <v>0</v>
      </c>
      <c r="N251" s="151">
        <f t="shared" si="48"/>
        <v>0</v>
      </c>
      <c r="O251" s="124"/>
      <c r="P251" s="177"/>
      <c r="Q251" s="116"/>
      <c r="R251" s="116" t="s">
        <v>69</v>
      </c>
    </row>
    <row r="252" spans="1:18" x14ac:dyDescent="0.35">
      <c r="A252" s="140">
        <v>117</v>
      </c>
      <c r="B252" s="180"/>
      <c r="C252" s="180"/>
      <c r="D252" s="205"/>
      <c r="E252" s="179"/>
      <c r="F252" s="201"/>
      <c r="G252" s="145"/>
      <c r="H252" s="190"/>
      <c r="I252" s="199"/>
      <c r="J252" s="200"/>
      <c r="K252" s="149">
        <f t="shared" si="46"/>
        <v>0</v>
      </c>
      <c r="L252" s="150">
        <f t="shared" si="47"/>
        <v>0</v>
      </c>
      <c r="M252" s="149">
        <v>0</v>
      </c>
      <c r="N252" s="151">
        <f t="shared" si="48"/>
        <v>0</v>
      </c>
      <c r="O252" s="124"/>
      <c r="P252" s="177"/>
      <c r="Q252" s="116"/>
      <c r="R252" s="116" t="s">
        <v>69</v>
      </c>
    </row>
    <row r="253" spans="1:18" x14ac:dyDescent="0.35">
      <c r="A253" s="140">
        <v>118</v>
      </c>
      <c r="B253" s="180"/>
      <c r="C253" s="180"/>
      <c r="D253" s="205"/>
      <c r="E253" s="179"/>
      <c r="F253" s="201"/>
      <c r="G253" s="145"/>
      <c r="H253" s="190"/>
      <c r="I253" s="199"/>
      <c r="J253" s="200"/>
      <c r="K253" s="149">
        <f t="shared" si="46"/>
        <v>0</v>
      </c>
      <c r="L253" s="150">
        <f t="shared" si="47"/>
        <v>0</v>
      </c>
      <c r="M253" s="149">
        <v>0</v>
      </c>
      <c r="N253" s="151">
        <f t="shared" si="48"/>
        <v>0</v>
      </c>
      <c r="O253" s="124"/>
      <c r="P253" s="177"/>
      <c r="Q253" s="116"/>
      <c r="R253" s="116" t="s">
        <v>69</v>
      </c>
    </row>
    <row r="254" spans="1:18" x14ac:dyDescent="0.35">
      <c r="A254" s="140">
        <v>119</v>
      </c>
      <c r="B254" s="180"/>
      <c r="C254" s="180"/>
      <c r="D254" s="205"/>
      <c r="E254" s="179"/>
      <c r="F254" s="201"/>
      <c r="G254" s="145"/>
      <c r="H254" s="190"/>
      <c r="I254" s="199"/>
      <c r="J254" s="200"/>
      <c r="K254" s="149">
        <f t="shared" si="46"/>
        <v>0</v>
      </c>
      <c r="L254" s="150">
        <f t="shared" si="47"/>
        <v>0</v>
      </c>
      <c r="M254" s="149">
        <v>0</v>
      </c>
      <c r="N254" s="151">
        <f t="shared" si="48"/>
        <v>0</v>
      </c>
      <c r="O254" s="124"/>
      <c r="P254" s="177"/>
      <c r="Q254" s="116"/>
      <c r="R254" s="116" t="s">
        <v>69</v>
      </c>
    </row>
    <row r="255" spans="1:18" x14ac:dyDescent="0.35">
      <c r="A255" s="140">
        <v>120</v>
      </c>
      <c r="B255" s="180"/>
      <c r="C255" s="180"/>
      <c r="D255" s="205"/>
      <c r="E255" s="179"/>
      <c r="F255" s="201"/>
      <c r="G255" s="145"/>
      <c r="H255" s="190"/>
      <c r="I255" s="199"/>
      <c r="J255" s="200"/>
      <c r="K255" s="149">
        <f t="shared" si="46"/>
        <v>0</v>
      </c>
      <c r="L255" s="150">
        <f t="shared" si="47"/>
        <v>0</v>
      </c>
      <c r="M255" s="149">
        <v>0</v>
      </c>
      <c r="N255" s="151">
        <f t="shared" si="48"/>
        <v>0</v>
      </c>
      <c r="O255" s="124"/>
      <c r="P255" s="177"/>
      <c r="Q255" s="116"/>
      <c r="R255" s="116" t="s">
        <v>69</v>
      </c>
    </row>
    <row r="256" spans="1:18" x14ac:dyDescent="0.35">
      <c r="A256" s="140">
        <v>121</v>
      </c>
      <c r="B256" s="180"/>
      <c r="C256" s="180"/>
      <c r="D256" s="205"/>
      <c r="E256" s="179"/>
      <c r="F256" s="201"/>
      <c r="G256" s="145"/>
      <c r="H256" s="190"/>
      <c r="I256" s="206"/>
      <c r="J256" s="200"/>
      <c r="K256" s="149">
        <f t="shared" si="46"/>
        <v>0</v>
      </c>
      <c r="L256" s="150">
        <f t="shared" si="47"/>
        <v>0</v>
      </c>
      <c r="M256" s="149">
        <v>0</v>
      </c>
      <c r="N256" s="151">
        <f t="shared" si="48"/>
        <v>0</v>
      </c>
      <c r="O256" s="124"/>
      <c r="P256" s="177"/>
      <c r="Q256" s="116"/>
      <c r="R256" s="116" t="s">
        <v>69</v>
      </c>
    </row>
    <row r="257" spans="1:18" x14ac:dyDescent="0.35">
      <c r="A257" s="140">
        <v>122</v>
      </c>
      <c r="B257" s="180"/>
      <c r="C257" s="180"/>
      <c r="D257" s="205"/>
      <c r="E257" s="179"/>
      <c r="F257" s="201"/>
      <c r="G257" s="145"/>
      <c r="H257" s="190"/>
      <c r="I257" s="199"/>
      <c r="J257" s="200"/>
      <c r="K257" s="149">
        <f t="shared" si="46"/>
        <v>0</v>
      </c>
      <c r="L257" s="150">
        <f t="shared" si="47"/>
        <v>0</v>
      </c>
      <c r="M257" s="149">
        <v>0</v>
      </c>
      <c r="N257" s="151">
        <f t="shared" si="48"/>
        <v>0</v>
      </c>
      <c r="O257" s="124"/>
      <c r="P257" s="177"/>
      <c r="Q257" s="116"/>
      <c r="R257" s="116" t="s">
        <v>69</v>
      </c>
    </row>
    <row r="258" spans="1:18" x14ac:dyDescent="0.35">
      <c r="A258" s="140">
        <v>123</v>
      </c>
      <c r="B258" s="180"/>
      <c r="C258" s="180"/>
      <c r="D258" s="205"/>
      <c r="E258" s="179"/>
      <c r="F258" s="201"/>
      <c r="G258" s="145"/>
      <c r="H258" s="190"/>
      <c r="I258" s="199"/>
      <c r="J258" s="200"/>
      <c r="K258" s="149">
        <f t="shared" si="46"/>
        <v>0</v>
      </c>
      <c r="L258" s="150">
        <f t="shared" si="47"/>
        <v>0</v>
      </c>
      <c r="M258" s="149">
        <v>0</v>
      </c>
      <c r="N258" s="151">
        <f t="shared" si="48"/>
        <v>0</v>
      </c>
      <c r="O258" s="124"/>
      <c r="P258" s="177"/>
      <c r="Q258" s="116"/>
      <c r="R258" s="116" t="s">
        <v>69</v>
      </c>
    </row>
  </sheetData>
  <mergeCells count="147">
    <mergeCell ref="L172:L173"/>
    <mergeCell ref="N172:N173"/>
    <mergeCell ref="O172:O173"/>
    <mergeCell ref="Q172:Q173"/>
    <mergeCell ref="R172:R173"/>
    <mergeCell ref="O170:O171"/>
    <mergeCell ref="Q170:Q171"/>
    <mergeCell ref="R170:R171"/>
    <mergeCell ref="A172:A173"/>
    <mergeCell ref="B172:B173"/>
    <mergeCell ref="F172:F173"/>
    <mergeCell ref="G172:G173"/>
    <mergeCell ref="I172:I173"/>
    <mergeCell ref="J172:J173"/>
    <mergeCell ref="K172:K173"/>
    <mergeCell ref="A170:A171"/>
    <mergeCell ref="B170:B171"/>
    <mergeCell ref="F170:F171"/>
    <mergeCell ref="G170:G171"/>
    <mergeCell ref="I170:I171"/>
    <mergeCell ref="J170:J171"/>
    <mergeCell ref="K170:K171"/>
    <mergeCell ref="L170:L171"/>
    <mergeCell ref="N170:N171"/>
    <mergeCell ref="O104:O106"/>
    <mergeCell ref="Q104:Q106"/>
    <mergeCell ref="R104:R106"/>
    <mergeCell ref="A162:A163"/>
    <mergeCell ref="B162:B163"/>
    <mergeCell ref="F162:F163"/>
    <mergeCell ref="G162:G163"/>
    <mergeCell ref="I162:I163"/>
    <mergeCell ref="R162:R163"/>
    <mergeCell ref="J162:J163"/>
    <mergeCell ref="K162:K163"/>
    <mergeCell ref="L162:L163"/>
    <mergeCell ref="N162:N163"/>
    <mergeCell ref="O162:O163"/>
    <mergeCell ref="Q162:Q163"/>
    <mergeCell ref="A78:A79"/>
    <mergeCell ref="B78:B79"/>
    <mergeCell ref="F78:F79"/>
    <mergeCell ref="G78:G79"/>
    <mergeCell ref="H78:H79"/>
    <mergeCell ref="I78:I79"/>
    <mergeCell ref="Q78:Q79"/>
    <mergeCell ref="R78:R79"/>
    <mergeCell ref="A104:A106"/>
    <mergeCell ref="B104:B106"/>
    <mergeCell ref="F104:F106"/>
    <mergeCell ref="G104:G106"/>
    <mergeCell ref="H104:H106"/>
    <mergeCell ref="I104:I106"/>
    <mergeCell ref="J104:J106"/>
    <mergeCell ref="K104:K106"/>
    <mergeCell ref="J78:J79"/>
    <mergeCell ref="K78:K79"/>
    <mergeCell ref="L78:L79"/>
    <mergeCell ref="M78:M79"/>
    <mergeCell ref="N78:N79"/>
    <mergeCell ref="O78:O79"/>
    <mergeCell ref="L104:L106"/>
    <mergeCell ref="N104:N106"/>
    <mergeCell ref="R42:R43"/>
    <mergeCell ref="A57:A58"/>
    <mergeCell ref="B57:B58"/>
    <mergeCell ref="F57:F58"/>
    <mergeCell ref="G57:G58"/>
    <mergeCell ref="H57:H58"/>
    <mergeCell ref="I57:I58"/>
    <mergeCell ref="J57:J58"/>
    <mergeCell ref="K57:K58"/>
    <mergeCell ref="L57:L58"/>
    <mergeCell ref="K42:K43"/>
    <mergeCell ref="L42:L43"/>
    <mergeCell ref="M42:M43"/>
    <mergeCell ref="N42:N43"/>
    <mergeCell ref="O42:O43"/>
    <mergeCell ref="Q42:Q43"/>
    <mergeCell ref="N57:N58"/>
    <mergeCell ref="O57:O58"/>
    <mergeCell ref="Q57:Q58"/>
    <mergeCell ref="R57:R58"/>
    <mergeCell ref="A42:A43"/>
    <mergeCell ref="B42:B43"/>
    <mergeCell ref="F42:F43"/>
    <mergeCell ref="G42:G43"/>
    <mergeCell ref="H42:H43"/>
    <mergeCell ref="I42:I43"/>
    <mergeCell ref="J42:J43"/>
    <mergeCell ref="I39:I40"/>
    <mergeCell ref="J39:J40"/>
    <mergeCell ref="M34:M35"/>
    <mergeCell ref="N34:N35"/>
    <mergeCell ref="O34:O35"/>
    <mergeCell ref="Q34:Q35"/>
    <mergeCell ref="R34:R35"/>
    <mergeCell ref="A39:A40"/>
    <mergeCell ref="B39:B40"/>
    <mergeCell ref="F39:F40"/>
    <mergeCell ref="G39:G40"/>
    <mergeCell ref="H39:H40"/>
    <mergeCell ref="O39:O40"/>
    <mergeCell ref="Q39:Q40"/>
    <mergeCell ref="R39:R40"/>
    <mergeCell ref="K39:K40"/>
    <mergeCell ref="L39:L40"/>
    <mergeCell ref="M39:M40"/>
    <mergeCell ref="N39:N40"/>
    <mergeCell ref="A34:A35"/>
    <mergeCell ref="B34:B35"/>
    <mergeCell ref="F34:F35"/>
    <mergeCell ref="G34:G35"/>
    <mergeCell ref="H34:H35"/>
    <mergeCell ref="I34:I35"/>
    <mergeCell ref="J34:J35"/>
    <mergeCell ref="K34:K35"/>
    <mergeCell ref="L34:L35"/>
    <mergeCell ref="R4:R5"/>
    <mergeCell ref="A25:A26"/>
    <mergeCell ref="B25:B26"/>
    <mergeCell ref="F25:F26"/>
    <mergeCell ref="G25:G26"/>
    <mergeCell ref="H25:H26"/>
    <mergeCell ref="I25:I26"/>
    <mergeCell ref="I4:I5"/>
    <mergeCell ref="J4:J5"/>
    <mergeCell ref="K4:K5"/>
    <mergeCell ref="L4:L5"/>
    <mergeCell ref="M4:M5"/>
    <mergeCell ref="N4:N5"/>
    <mergeCell ref="R25:R26"/>
    <mergeCell ref="J25:J26"/>
    <mergeCell ref="K25:K26"/>
    <mergeCell ref="L25:L26"/>
    <mergeCell ref="N25:N26"/>
    <mergeCell ref="O25:O26"/>
    <mergeCell ref="Q25:Q26"/>
    <mergeCell ref="O1:P1"/>
    <mergeCell ref="A4:A5"/>
    <mergeCell ref="B4:B5"/>
    <mergeCell ref="F4:F5"/>
    <mergeCell ref="G4:G5"/>
    <mergeCell ref="H4:H5"/>
    <mergeCell ref="O4:O5"/>
    <mergeCell ref="P4:P5"/>
    <mergeCell ref="Q4:Q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397C-247C-406F-A031-9D0AEE142BB6}">
  <dimension ref="A2:P78"/>
  <sheetViews>
    <sheetView topLeftCell="G1" workbookViewId="0">
      <selection activeCell="H5" sqref="H5"/>
    </sheetView>
  </sheetViews>
  <sheetFormatPr defaultRowHeight="14.5" x14ac:dyDescent="0.35"/>
  <cols>
    <col min="1" max="1" width="10.7265625" bestFit="1" customWidth="1"/>
    <col min="2" max="2" width="17" bestFit="1" customWidth="1"/>
    <col min="3" max="3" width="17.453125" bestFit="1" customWidth="1"/>
    <col min="4" max="4" width="23" bestFit="1" customWidth="1"/>
    <col min="5" max="5" width="20" bestFit="1" customWidth="1"/>
    <col min="6" max="6" width="20" customWidth="1"/>
    <col min="7" max="7" width="26" bestFit="1" customWidth="1"/>
    <col min="8" max="8" width="15" bestFit="1" customWidth="1"/>
    <col min="9" max="9" width="17.453125" bestFit="1" customWidth="1"/>
    <col min="10" max="10" width="23" bestFit="1" customWidth="1"/>
    <col min="11" max="11" width="10.7265625" customWidth="1"/>
    <col min="12" max="12" width="28.26953125" bestFit="1" customWidth="1"/>
    <col min="14" max="14" width="30.1796875" bestFit="1" customWidth="1"/>
    <col min="15" max="15" width="12.54296875" bestFit="1" customWidth="1"/>
  </cols>
  <sheetData>
    <row r="2" spans="1:16" x14ac:dyDescent="0.35">
      <c r="C2" s="207" t="s">
        <v>679</v>
      </c>
      <c r="G2" s="207" t="s">
        <v>672</v>
      </c>
      <c r="J2" t="s">
        <v>691</v>
      </c>
      <c r="L2" s="207" t="s">
        <v>676</v>
      </c>
      <c r="N2" s="207" t="s">
        <v>680</v>
      </c>
      <c r="P2" s="207" t="s">
        <v>683</v>
      </c>
    </row>
    <row r="3" spans="1:16" s="207" customFormat="1" x14ac:dyDescent="0.35">
      <c r="A3" s="207" t="s">
        <v>673</v>
      </c>
      <c r="B3" s="207" t="s">
        <v>670</v>
      </c>
      <c r="C3" s="207" t="s">
        <v>671</v>
      </c>
      <c r="D3" s="207" t="s">
        <v>669</v>
      </c>
      <c r="E3" s="207" t="s">
        <v>689</v>
      </c>
      <c r="G3" s="207" t="s">
        <v>674</v>
      </c>
      <c r="H3" s="207" t="s">
        <v>675</v>
      </c>
      <c r="I3" s="207" t="s">
        <v>666</v>
      </c>
      <c r="J3" s="207" t="s">
        <v>667</v>
      </c>
      <c r="K3" s="207" t="s">
        <v>690</v>
      </c>
      <c r="L3" s="207" t="s">
        <v>677</v>
      </c>
      <c r="M3" s="207" t="s">
        <v>678</v>
      </c>
      <c r="N3" s="207" t="s">
        <v>681</v>
      </c>
      <c r="O3" s="207" t="s">
        <v>682</v>
      </c>
    </row>
    <row r="4" spans="1:16" s="207" customFormat="1" x14ac:dyDescent="0.35">
      <c r="A4" s="208">
        <v>44312</v>
      </c>
      <c r="B4" s="73" t="s">
        <v>64</v>
      </c>
      <c r="C4" s="74" t="s">
        <v>65</v>
      </c>
      <c r="D4" s="77">
        <v>20000</v>
      </c>
      <c r="E4" s="78">
        <f t="shared" ref="E4" si="0">D4*100000</f>
        <v>2000000000</v>
      </c>
      <c r="F4" s="210" t="s">
        <v>668</v>
      </c>
    </row>
    <row r="5" spans="1:16" x14ac:dyDescent="0.35">
      <c r="H5" s="211" t="s">
        <v>692</v>
      </c>
      <c r="I5" t="s">
        <v>722</v>
      </c>
      <c r="J5" t="s">
        <v>723</v>
      </c>
    </row>
    <row r="6" spans="1:16" x14ac:dyDescent="0.35">
      <c r="A6" s="209">
        <v>44313</v>
      </c>
      <c r="H6" s="212" t="s">
        <v>693</v>
      </c>
      <c r="I6" s="214"/>
      <c r="J6" s="214">
        <v>0</v>
      </c>
    </row>
    <row r="7" spans="1:16" x14ac:dyDescent="0.35">
      <c r="H7" s="213" t="s">
        <v>693</v>
      </c>
      <c r="I7" s="214"/>
      <c r="J7" s="214">
        <v>0</v>
      </c>
    </row>
    <row r="8" spans="1:16" x14ac:dyDescent="0.35">
      <c r="H8" s="212" t="s">
        <v>695</v>
      </c>
      <c r="I8" s="214">
        <v>58000</v>
      </c>
      <c r="J8" s="214">
        <v>5800000000</v>
      </c>
    </row>
    <row r="9" spans="1:16" x14ac:dyDescent="0.35">
      <c r="H9" s="213" t="s">
        <v>64</v>
      </c>
      <c r="I9" s="214">
        <v>58000</v>
      </c>
      <c r="J9" s="214">
        <v>5800000000</v>
      </c>
    </row>
    <row r="10" spans="1:16" x14ac:dyDescent="0.35">
      <c r="H10" s="212" t="s">
        <v>696</v>
      </c>
      <c r="I10" s="214">
        <v>20000</v>
      </c>
      <c r="J10" s="214">
        <v>2000000000</v>
      </c>
    </row>
    <row r="11" spans="1:16" x14ac:dyDescent="0.35">
      <c r="G11" t="s">
        <v>685</v>
      </c>
      <c r="H11" s="213" t="s">
        <v>64</v>
      </c>
      <c r="I11" s="214">
        <v>20000</v>
      </c>
      <c r="J11" s="214">
        <v>2000000000</v>
      </c>
    </row>
    <row r="12" spans="1:16" x14ac:dyDescent="0.35">
      <c r="G12" t="s">
        <v>686</v>
      </c>
      <c r="H12" s="212" t="s">
        <v>697</v>
      </c>
      <c r="I12" s="214">
        <v>289000</v>
      </c>
      <c r="J12" s="214">
        <v>28900000000</v>
      </c>
    </row>
    <row r="13" spans="1:16" x14ac:dyDescent="0.35">
      <c r="G13" t="s">
        <v>687</v>
      </c>
      <c r="H13" s="213" t="s">
        <v>64</v>
      </c>
      <c r="I13" s="214">
        <v>237500</v>
      </c>
      <c r="J13" s="214">
        <v>23750000000</v>
      </c>
    </row>
    <row r="14" spans="1:16" x14ac:dyDescent="0.35">
      <c r="G14" t="s">
        <v>688</v>
      </c>
      <c r="H14" s="213" t="s">
        <v>99</v>
      </c>
      <c r="I14" s="214">
        <v>51500</v>
      </c>
      <c r="J14" s="214">
        <v>5150000000</v>
      </c>
    </row>
    <row r="15" spans="1:16" x14ac:dyDescent="0.35">
      <c r="H15" s="212" t="s">
        <v>698</v>
      </c>
      <c r="I15" s="214">
        <v>230000</v>
      </c>
      <c r="J15" s="214">
        <v>23000000000</v>
      </c>
    </row>
    <row r="16" spans="1:16" x14ac:dyDescent="0.35">
      <c r="H16" s="213" t="s">
        <v>87</v>
      </c>
      <c r="I16" s="214">
        <v>230000</v>
      </c>
      <c r="J16" s="214">
        <v>23000000000</v>
      </c>
    </row>
    <row r="17" spans="8:10" x14ac:dyDescent="0.35">
      <c r="H17" s="212" t="s">
        <v>699</v>
      </c>
      <c r="I17" s="214">
        <v>115000</v>
      </c>
      <c r="J17" s="214">
        <v>11500000000</v>
      </c>
    </row>
    <row r="18" spans="8:10" x14ac:dyDescent="0.35">
      <c r="H18" s="213" t="s">
        <v>64</v>
      </c>
      <c r="I18" s="214">
        <v>100000</v>
      </c>
      <c r="J18" s="214">
        <v>10000000000</v>
      </c>
    </row>
    <row r="19" spans="8:10" x14ac:dyDescent="0.35">
      <c r="H19" s="213" t="s">
        <v>87</v>
      </c>
      <c r="I19" s="214">
        <v>15000</v>
      </c>
      <c r="J19" s="214">
        <v>1500000000</v>
      </c>
    </row>
    <row r="20" spans="8:10" x14ac:dyDescent="0.35">
      <c r="H20" s="212" t="s">
        <v>700</v>
      </c>
      <c r="I20" s="214">
        <v>174500</v>
      </c>
      <c r="J20" s="214">
        <v>17450000000</v>
      </c>
    </row>
    <row r="21" spans="8:10" x14ac:dyDescent="0.35">
      <c r="H21" s="213" t="s">
        <v>64</v>
      </c>
      <c r="I21" s="214">
        <v>174500</v>
      </c>
      <c r="J21" s="214">
        <v>17450000000</v>
      </c>
    </row>
    <row r="22" spans="8:10" x14ac:dyDescent="0.35">
      <c r="H22" s="212" t="s">
        <v>701</v>
      </c>
      <c r="I22" s="214">
        <v>128000</v>
      </c>
      <c r="J22" s="214">
        <v>12800000000</v>
      </c>
    </row>
    <row r="23" spans="8:10" x14ac:dyDescent="0.35">
      <c r="H23" s="213" t="s">
        <v>99</v>
      </c>
      <c r="I23" s="214">
        <v>128000</v>
      </c>
      <c r="J23" s="214">
        <v>12800000000</v>
      </c>
    </row>
    <row r="24" spans="8:10" x14ac:dyDescent="0.35">
      <c r="H24" s="212" t="s">
        <v>702</v>
      </c>
      <c r="I24" s="214">
        <v>50000</v>
      </c>
      <c r="J24" s="214">
        <v>5000000000</v>
      </c>
    </row>
    <row r="25" spans="8:10" x14ac:dyDescent="0.35">
      <c r="H25" s="213" t="s">
        <v>87</v>
      </c>
      <c r="I25" s="214">
        <v>50000</v>
      </c>
      <c r="J25" s="214">
        <v>5000000000</v>
      </c>
    </row>
    <row r="26" spans="8:10" x14ac:dyDescent="0.35">
      <c r="H26" s="212" t="s">
        <v>703</v>
      </c>
      <c r="I26" s="214">
        <v>20000</v>
      </c>
      <c r="J26" s="214">
        <v>2000000000</v>
      </c>
    </row>
    <row r="27" spans="8:10" x14ac:dyDescent="0.35">
      <c r="H27" s="213" t="s">
        <v>87</v>
      </c>
      <c r="I27" s="214">
        <v>20000</v>
      </c>
      <c r="J27" s="214">
        <v>2000000000</v>
      </c>
    </row>
    <row r="28" spans="8:10" x14ac:dyDescent="0.35">
      <c r="H28" s="212" t="s">
        <v>704</v>
      </c>
      <c r="I28" s="214">
        <v>13000</v>
      </c>
      <c r="J28" s="214">
        <v>1300000000</v>
      </c>
    </row>
    <row r="29" spans="8:10" x14ac:dyDescent="0.35">
      <c r="H29" s="213" t="s">
        <v>87</v>
      </c>
      <c r="I29" s="214">
        <v>10000</v>
      </c>
      <c r="J29" s="214">
        <v>1000000000</v>
      </c>
    </row>
    <row r="30" spans="8:10" x14ac:dyDescent="0.35">
      <c r="H30" s="213" t="s">
        <v>189</v>
      </c>
      <c r="I30" s="214">
        <v>3000</v>
      </c>
      <c r="J30" s="214">
        <v>300000000</v>
      </c>
    </row>
    <row r="31" spans="8:10" x14ac:dyDescent="0.35">
      <c r="H31" s="212" t="s">
        <v>705</v>
      </c>
      <c r="I31" s="214">
        <v>58000</v>
      </c>
      <c r="J31" s="214">
        <v>5800000000</v>
      </c>
    </row>
    <row r="32" spans="8:10" x14ac:dyDescent="0.35">
      <c r="H32" s="213" t="s">
        <v>99</v>
      </c>
      <c r="I32" s="214">
        <v>15000</v>
      </c>
      <c r="J32" s="214">
        <v>1500000000</v>
      </c>
    </row>
    <row r="33" spans="8:10" x14ac:dyDescent="0.35">
      <c r="H33" s="213" t="s">
        <v>87</v>
      </c>
      <c r="I33" s="214">
        <v>14000</v>
      </c>
      <c r="J33" s="214">
        <v>1400000000</v>
      </c>
    </row>
    <row r="34" spans="8:10" x14ac:dyDescent="0.35">
      <c r="H34" s="213" t="s">
        <v>169</v>
      </c>
      <c r="I34" s="214">
        <v>29000</v>
      </c>
      <c r="J34" s="214">
        <v>2900000000</v>
      </c>
    </row>
    <row r="35" spans="8:10" x14ac:dyDescent="0.35">
      <c r="H35" s="212" t="s">
        <v>706</v>
      </c>
      <c r="I35" s="214">
        <v>11000</v>
      </c>
      <c r="J35" s="214">
        <v>1100000000</v>
      </c>
    </row>
    <row r="36" spans="8:10" x14ac:dyDescent="0.35">
      <c r="H36" s="213" t="s">
        <v>87</v>
      </c>
      <c r="I36" s="214">
        <v>11000</v>
      </c>
      <c r="J36" s="214">
        <v>1100000000</v>
      </c>
    </row>
    <row r="37" spans="8:10" x14ac:dyDescent="0.35">
      <c r="H37" s="212" t="s">
        <v>707</v>
      </c>
      <c r="I37" s="214">
        <v>154000</v>
      </c>
      <c r="J37" s="214">
        <v>15400000000</v>
      </c>
    </row>
    <row r="38" spans="8:10" x14ac:dyDescent="0.35">
      <c r="H38" s="213" t="s">
        <v>169</v>
      </c>
      <c r="I38" s="214">
        <v>45000</v>
      </c>
      <c r="J38" s="214">
        <v>4500000000</v>
      </c>
    </row>
    <row r="39" spans="8:10" x14ac:dyDescent="0.35">
      <c r="H39" s="213" t="s">
        <v>189</v>
      </c>
      <c r="I39" s="214">
        <v>109000</v>
      </c>
      <c r="J39" s="214">
        <v>10900000000</v>
      </c>
    </row>
    <row r="40" spans="8:10" x14ac:dyDescent="0.35">
      <c r="H40" s="212" t="s">
        <v>708</v>
      </c>
      <c r="I40" s="214">
        <v>329000</v>
      </c>
      <c r="J40" s="214">
        <v>32900000000</v>
      </c>
    </row>
    <row r="41" spans="8:10" x14ac:dyDescent="0.35">
      <c r="H41" s="213" t="s">
        <v>64</v>
      </c>
      <c r="I41" s="214">
        <v>10000</v>
      </c>
      <c r="J41" s="214">
        <v>1000000000</v>
      </c>
    </row>
    <row r="42" spans="8:10" x14ac:dyDescent="0.35">
      <c r="H42" s="213" t="s">
        <v>99</v>
      </c>
      <c r="I42" s="214">
        <v>5000</v>
      </c>
      <c r="J42" s="214">
        <v>500000000</v>
      </c>
    </row>
    <row r="43" spans="8:10" x14ac:dyDescent="0.35">
      <c r="H43" s="213" t="s">
        <v>169</v>
      </c>
      <c r="I43" s="214">
        <v>98000</v>
      </c>
      <c r="J43" s="214">
        <v>9800000000</v>
      </c>
    </row>
    <row r="44" spans="8:10" x14ac:dyDescent="0.35">
      <c r="H44" s="213" t="s">
        <v>189</v>
      </c>
      <c r="I44" s="214">
        <v>216000</v>
      </c>
      <c r="J44" s="214">
        <v>21600000000</v>
      </c>
    </row>
    <row r="45" spans="8:10" x14ac:dyDescent="0.35">
      <c r="H45" s="212" t="s">
        <v>709</v>
      </c>
      <c r="I45" s="214">
        <v>5000</v>
      </c>
      <c r="J45" s="214">
        <v>500000000</v>
      </c>
    </row>
    <row r="46" spans="8:10" x14ac:dyDescent="0.35">
      <c r="H46" s="213" t="s">
        <v>189</v>
      </c>
      <c r="I46" s="214">
        <v>5000</v>
      </c>
      <c r="J46" s="214">
        <v>500000000</v>
      </c>
    </row>
    <row r="47" spans="8:10" x14ac:dyDescent="0.35">
      <c r="H47" s="212" t="s">
        <v>710</v>
      </c>
      <c r="I47" s="214">
        <v>94000</v>
      </c>
      <c r="J47" s="214">
        <v>9400000000</v>
      </c>
    </row>
    <row r="48" spans="8:10" x14ac:dyDescent="0.35">
      <c r="H48" s="213" t="s">
        <v>64</v>
      </c>
      <c r="I48" s="214">
        <v>12000</v>
      </c>
      <c r="J48" s="214">
        <v>1200000000</v>
      </c>
    </row>
    <row r="49" spans="8:10" x14ac:dyDescent="0.35">
      <c r="H49" s="213" t="s">
        <v>189</v>
      </c>
      <c r="I49" s="214">
        <v>82000</v>
      </c>
      <c r="J49" s="214">
        <v>8200000000</v>
      </c>
    </row>
    <row r="50" spans="8:10" x14ac:dyDescent="0.35">
      <c r="H50" s="212" t="s">
        <v>711</v>
      </c>
      <c r="I50" s="214">
        <v>14000</v>
      </c>
      <c r="J50" s="214">
        <v>1400000000</v>
      </c>
    </row>
    <row r="51" spans="8:10" x14ac:dyDescent="0.35">
      <c r="H51" s="213" t="s">
        <v>189</v>
      </c>
      <c r="I51" s="214">
        <v>14000</v>
      </c>
      <c r="J51" s="214">
        <v>1400000000</v>
      </c>
    </row>
    <row r="52" spans="8:10" x14ac:dyDescent="0.35">
      <c r="H52" s="212" t="s">
        <v>712</v>
      </c>
      <c r="I52" s="214">
        <v>22000</v>
      </c>
      <c r="J52" s="214">
        <v>2200000000</v>
      </c>
    </row>
    <row r="53" spans="8:10" x14ac:dyDescent="0.35">
      <c r="H53" s="213" t="s">
        <v>169</v>
      </c>
      <c r="I53" s="214">
        <v>22000</v>
      </c>
      <c r="J53" s="214">
        <v>2200000000</v>
      </c>
    </row>
    <row r="54" spans="8:10" x14ac:dyDescent="0.35">
      <c r="H54" s="212" t="s">
        <v>713</v>
      </c>
      <c r="I54" s="214">
        <v>20000</v>
      </c>
      <c r="J54" s="214">
        <v>2000000000</v>
      </c>
    </row>
    <row r="55" spans="8:10" x14ac:dyDescent="0.35">
      <c r="H55" s="213" t="s">
        <v>64</v>
      </c>
      <c r="I55" s="214">
        <v>20000</v>
      </c>
      <c r="J55" s="214">
        <v>2000000000</v>
      </c>
    </row>
    <row r="56" spans="8:10" x14ac:dyDescent="0.35">
      <c r="H56" s="212" t="s">
        <v>714</v>
      </c>
      <c r="I56" s="214">
        <v>24000</v>
      </c>
      <c r="J56" s="214">
        <v>2400000000</v>
      </c>
    </row>
    <row r="57" spans="8:10" x14ac:dyDescent="0.35">
      <c r="H57" s="213" t="s">
        <v>189</v>
      </c>
      <c r="I57" s="214">
        <v>24000</v>
      </c>
      <c r="J57" s="214">
        <v>2400000000</v>
      </c>
    </row>
    <row r="58" spans="8:10" x14ac:dyDescent="0.35">
      <c r="H58" s="212" t="s">
        <v>715</v>
      </c>
      <c r="I58" s="214">
        <v>291500</v>
      </c>
      <c r="J58" s="214">
        <v>29150000000</v>
      </c>
    </row>
    <row r="59" spans="8:10" x14ac:dyDescent="0.35">
      <c r="H59" s="213" t="s">
        <v>64</v>
      </c>
      <c r="I59" s="214">
        <v>25000</v>
      </c>
      <c r="J59" s="214">
        <v>2500000000</v>
      </c>
    </row>
    <row r="60" spans="8:10" x14ac:dyDescent="0.35">
      <c r="H60" s="213" t="s">
        <v>439</v>
      </c>
      <c r="I60" s="214">
        <v>266500</v>
      </c>
      <c r="J60" s="214">
        <v>26650000000</v>
      </c>
    </row>
    <row r="61" spans="8:10" x14ac:dyDescent="0.35">
      <c r="H61" s="212" t="s">
        <v>716</v>
      </c>
      <c r="I61" s="214">
        <v>156470</v>
      </c>
      <c r="J61" s="214">
        <v>15647000000</v>
      </c>
    </row>
    <row r="62" spans="8:10" x14ac:dyDescent="0.35">
      <c r="H62" s="213" t="s">
        <v>439</v>
      </c>
      <c r="I62" s="214">
        <v>156470</v>
      </c>
      <c r="J62" s="214">
        <v>15647000000</v>
      </c>
    </row>
    <row r="63" spans="8:10" x14ac:dyDescent="0.35">
      <c r="H63" s="212" t="s">
        <v>717</v>
      </c>
      <c r="I63" s="214">
        <v>108600</v>
      </c>
      <c r="J63" s="214">
        <v>10860000000</v>
      </c>
    </row>
    <row r="64" spans="8:10" x14ac:dyDescent="0.35">
      <c r="H64" s="213" t="s">
        <v>64</v>
      </c>
      <c r="I64" s="214">
        <v>10000</v>
      </c>
      <c r="J64" s="214">
        <v>1000000000</v>
      </c>
    </row>
    <row r="65" spans="8:10" x14ac:dyDescent="0.35">
      <c r="H65" s="213" t="s">
        <v>439</v>
      </c>
      <c r="I65" s="214">
        <v>98600</v>
      </c>
      <c r="J65" s="214">
        <v>9860000000</v>
      </c>
    </row>
    <row r="66" spans="8:10" x14ac:dyDescent="0.35">
      <c r="H66" s="212" t="s">
        <v>718</v>
      </c>
      <c r="I66" s="214">
        <v>39000</v>
      </c>
      <c r="J66" s="214">
        <v>3900000000</v>
      </c>
    </row>
    <row r="67" spans="8:10" x14ac:dyDescent="0.35">
      <c r="H67" s="213" t="s">
        <v>439</v>
      </c>
      <c r="I67" s="214">
        <v>39000</v>
      </c>
      <c r="J67" s="214">
        <v>3900000000</v>
      </c>
    </row>
    <row r="68" spans="8:10" x14ac:dyDescent="0.35">
      <c r="H68" s="212" t="s">
        <v>719</v>
      </c>
      <c r="I68" s="214">
        <v>297700</v>
      </c>
      <c r="J68" s="214">
        <v>29770000000</v>
      </c>
    </row>
    <row r="69" spans="8:10" x14ac:dyDescent="0.35">
      <c r="H69" s="213" t="s">
        <v>64</v>
      </c>
      <c r="I69" s="214">
        <v>50000</v>
      </c>
      <c r="J69" s="214">
        <v>5000000000</v>
      </c>
    </row>
    <row r="70" spans="8:10" x14ac:dyDescent="0.35">
      <c r="H70" s="213" t="s">
        <v>439</v>
      </c>
      <c r="I70" s="214">
        <v>247700</v>
      </c>
      <c r="J70" s="214">
        <v>24770000000</v>
      </c>
    </row>
    <row r="71" spans="8:10" x14ac:dyDescent="0.35">
      <c r="H71" s="212" t="s">
        <v>720</v>
      </c>
      <c r="I71" s="214">
        <v>225000</v>
      </c>
      <c r="J71" s="214">
        <v>22500000000</v>
      </c>
    </row>
    <row r="72" spans="8:10" x14ac:dyDescent="0.35">
      <c r="H72" s="213" t="s">
        <v>64</v>
      </c>
      <c r="I72" s="214">
        <v>30000</v>
      </c>
      <c r="J72" s="214">
        <v>3000000000</v>
      </c>
    </row>
    <row r="73" spans="8:10" x14ac:dyDescent="0.35">
      <c r="H73" s="213" t="s">
        <v>439</v>
      </c>
      <c r="I73" s="214">
        <v>195000</v>
      </c>
      <c r="J73" s="214">
        <v>19500000000</v>
      </c>
    </row>
    <row r="74" spans="8:10" x14ac:dyDescent="0.35">
      <c r="H74" s="212" t="s">
        <v>721</v>
      </c>
      <c r="I74" s="214">
        <v>370000</v>
      </c>
      <c r="J74" s="214">
        <v>37000000000</v>
      </c>
    </row>
    <row r="75" spans="8:10" x14ac:dyDescent="0.35">
      <c r="H75" s="213" t="s">
        <v>64</v>
      </c>
      <c r="I75" s="214">
        <v>25000</v>
      </c>
      <c r="J75" s="214">
        <v>2500000000</v>
      </c>
    </row>
    <row r="76" spans="8:10" x14ac:dyDescent="0.35">
      <c r="H76" s="213" t="s">
        <v>99</v>
      </c>
      <c r="I76" s="214">
        <v>13000</v>
      </c>
      <c r="J76" s="214">
        <v>1300000000</v>
      </c>
    </row>
    <row r="77" spans="8:10" x14ac:dyDescent="0.35">
      <c r="H77" s="213" t="s">
        <v>439</v>
      </c>
      <c r="I77" s="214">
        <v>332000</v>
      </c>
      <c r="J77" s="214">
        <v>33200000000</v>
      </c>
    </row>
    <row r="78" spans="8:10" x14ac:dyDescent="0.35">
      <c r="H78" s="212" t="s">
        <v>694</v>
      </c>
      <c r="I78" s="214">
        <v>3316770</v>
      </c>
      <c r="J78" s="214">
        <v>331677000000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938F-656D-4468-93DE-2E34267D9003}">
  <dimension ref="A3:H3"/>
  <sheetViews>
    <sheetView workbookViewId="0">
      <selection activeCell="G9" sqref="G9"/>
    </sheetView>
  </sheetViews>
  <sheetFormatPr defaultRowHeight="14.5" x14ac:dyDescent="0.35"/>
  <sheetData>
    <row r="3" spans="1:8" x14ac:dyDescent="0.35">
      <c r="A3" t="s">
        <v>665</v>
      </c>
      <c r="B3" t="s">
        <v>670</v>
      </c>
      <c r="C3" t="s">
        <v>666</v>
      </c>
      <c r="D3" t="s">
        <v>678</v>
      </c>
      <c r="E3" t="s">
        <v>669</v>
      </c>
      <c r="F3" t="s">
        <v>678</v>
      </c>
      <c r="G3" t="s">
        <v>684</v>
      </c>
      <c r="H3" t="s">
        <v>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BCC-VIG-TPS</vt:lpstr>
      <vt:lpstr>VIG mua</vt:lpstr>
      <vt:lpstr>VIG ban</vt:lpstr>
      <vt:lpstr>Bao cao</vt:lpstr>
      <vt:lpstr>NXT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PC</cp:lastModifiedBy>
  <dcterms:created xsi:type="dcterms:W3CDTF">2015-06-05T18:17:20Z</dcterms:created>
  <dcterms:modified xsi:type="dcterms:W3CDTF">2021-08-10T08:05:32Z</dcterms:modified>
</cp:coreProperties>
</file>