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5600" windowHeight="8925" activeTab="1"/>
  </bookViews>
  <sheets>
    <sheet name="PPDB" sheetId="1" r:id="rId1"/>
    <sheet name="DATA SISWA MENURUT TMPT NO KLS" sheetId="8" r:id="rId2"/>
    <sheet name="DATA SISWA MENURUT TMPT TGL" sheetId="7" r:id="rId3"/>
  </sheets>
  <calcPr calcId="144525"/>
</workbook>
</file>

<file path=xl/calcChain.xml><?xml version="1.0" encoding="utf-8"?>
<calcChain xmlns="http://schemas.openxmlformats.org/spreadsheetml/2006/main">
  <c r="L7" i="8" l="1"/>
  <c r="L6" i="8"/>
  <c r="L5" i="8"/>
  <c r="L4" i="8"/>
  <c r="L3" i="8"/>
  <c r="K2" i="8"/>
  <c r="J2" i="8"/>
  <c r="I2" i="8"/>
  <c r="H2" i="8"/>
  <c r="G2" i="8"/>
  <c r="F2" i="8"/>
  <c r="E2" i="8"/>
  <c r="D2" i="8"/>
  <c r="C2" i="8"/>
  <c r="B2" i="8"/>
  <c r="L2" i="8" s="1"/>
  <c r="L3" i="7"/>
  <c r="L4" i="7"/>
  <c r="L5" i="7"/>
  <c r="L6" i="7"/>
  <c r="L7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<sst xmlns="http://schemas.openxmlformats.org/spreadsheetml/2006/main" count="888" uniqueCount="416">
  <si>
    <t>NO</t>
  </si>
  <si>
    <t>NAMA</t>
  </si>
  <si>
    <t>TEMPAT LAHIR</t>
  </si>
  <si>
    <t>TANGGAL LAHIR</t>
  </si>
  <si>
    <t xml:space="preserve">AYAH </t>
  </si>
  <si>
    <t>IBU</t>
  </si>
  <si>
    <t xml:space="preserve">NISN </t>
  </si>
  <si>
    <t xml:space="preserve">ASAL SEKOLAH </t>
  </si>
  <si>
    <t>ALAMAT</t>
  </si>
  <si>
    <t>MUHAMMAD ALDO SETYAWAN</t>
  </si>
  <si>
    <t>MUHAMAD ADITYA EKA PUTRA</t>
  </si>
  <si>
    <t>MUHAMMAD ABDILLAH IMAN PANGESTU</t>
  </si>
  <si>
    <t>MUHAMMAD FAHMI ZIDNY</t>
  </si>
  <si>
    <t xml:space="preserve">MAHIRA HASNA ASTILA RAHMA </t>
  </si>
  <si>
    <t>FARISHA SHANUM HARDIANSA</t>
  </si>
  <si>
    <t>ESA ALFIANSYAH</t>
  </si>
  <si>
    <t>MUKHAMMAD ARIS AR RIDHO</t>
  </si>
  <si>
    <t>ALISHA KHAIRA ZEVANNA</t>
  </si>
  <si>
    <t>MUFIDATUN NAJWA SALSABILA</t>
  </si>
  <si>
    <t>SITI MARIYAM WULANDARI</t>
  </si>
  <si>
    <t>FERREIRA ASHLEY DHE EVELYN</t>
  </si>
  <si>
    <t>ASYIFAH AULIATUR RAHMAH</t>
  </si>
  <si>
    <t>ATHAYA RAMADHANI WHILDAN FIRDAUSI</t>
  </si>
  <si>
    <t>M RAIHAN NASRULLAH SHIDQI</t>
  </si>
  <si>
    <t>ULFA LAILATUL QOMARIYAH</t>
  </si>
  <si>
    <t>NAURA HASNA ANINDA</t>
  </si>
  <si>
    <t>L/P</t>
  </si>
  <si>
    <t>MUHAMMAD EKA SYA'BANA</t>
  </si>
  <si>
    <t>SYIFAUN NASYA ALIFA</t>
  </si>
  <si>
    <t>KENZIE SADINA ARYASATYA</t>
  </si>
  <si>
    <t>BIMAS DARMA RUBIYANTO</t>
  </si>
  <si>
    <t>AMAR HAIDAR ALZAM</t>
  </si>
  <si>
    <t>JIHAN PUTRI APRILIA</t>
  </si>
  <si>
    <t>NIMAS AYU RAMADANI</t>
  </si>
  <si>
    <t>IZZATI ZAKIATUS SYARIFAH</t>
  </si>
  <si>
    <t>MUHAMMAD JIBRIL AL-FARIZ</t>
  </si>
  <si>
    <t>QUEEN ALHYSIA ERLY FIRMANSYAH</t>
  </si>
  <si>
    <t>QONITA ISMAN TAQWIYA</t>
  </si>
  <si>
    <t>RAIHAN RAMADHANI ALFATIH</t>
  </si>
  <si>
    <t>NAFASAD NIZAM ISTIBRA</t>
  </si>
  <si>
    <t>AULYA WAHYUNINGTYAS</t>
  </si>
  <si>
    <t>KAYLA NAHDA BILQIS</t>
  </si>
  <si>
    <t>AQILLA AZAHWA ALGIVARY</t>
  </si>
  <si>
    <t>KEYSYAFA AQIELA ELQISYA ARIFIANTY</t>
  </si>
  <si>
    <t>MUHAMMAD ZIDANE DARYAN ALVARO</t>
  </si>
  <si>
    <t>ALFINA RIZQIA KAMILA</t>
  </si>
  <si>
    <t>NO. INDUK</t>
  </si>
  <si>
    <t xml:space="preserve">KELAS </t>
  </si>
  <si>
    <t>P</t>
  </si>
  <si>
    <t>MALANG</t>
  </si>
  <si>
    <t>MUSYAFAK</t>
  </si>
  <si>
    <t>NI'MATUS ZAHROH</t>
  </si>
  <si>
    <t>SUKOLILO - JABUNG</t>
  </si>
  <si>
    <t>L</t>
  </si>
  <si>
    <t>20/07/2013</t>
  </si>
  <si>
    <t>SUDARTO</t>
  </si>
  <si>
    <t>RINI PUJIASTUTI</t>
  </si>
  <si>
    <t>22/03/2014</t>
  </si>
  <si>
    <t>SANDY ARIFIANTO</t>
  </si>
  <si>
    <t>SITI USWATUN HASANAH</t>
  </si>
  <si>
    <t>14/09/2013</t>
  </si>
  <si>
    <t>YULIAR EKO PRASETYO</t>
  </si>
  <si>
    <t>ELIS</t>
  </si>
  <si>
    <t>WAHYUDI</t>
  </si>
  <si>
    <t>YAYUK NINGTIAS</t>
  </si>
  <si>
    <t>AHMAD REZA MUSTOFA</t>
  </si>
  <si>
    <t>31/07/2013</t>
  </si>
  <si>
    <t>MUH ZAINI</t>
  </si>
  <si>
    <t>SITI SHOLIHAH</t>
  </si>
  <si>
    <t>KP. ANYAR RT/RW : 04/01 SUKOLILO JABUNG</t>
  </si>
  <si>
    <t xml:space="preserve">MUHAMMAD AQIL DZIKRY </t>
  </si>
  <si>
    <t>19/12/2013</t>
  </si>
  <si>
    <t>NURALI</t>
  </si>
  <si>
    <t>TUNAH</t>
  </si>
  <si>
    <t xml:space="preserve">Jl. REJOSARI RT/RW : 01/04 JABUNG </t>
  </si>
  <si>
    <t xml:space="preserve">ANA AFIDATUL KHUZNA </t>
  </si>
  <si>
    <t>25/12/2010</t>
  </si>
  <si>
    <t>WIDODO</t>
  </si>
  <si>
    <t>SITI AISYAH</t>
  </si>
  <si>
    <t>Jl. JAMPARING RT/RW : 01/06 PAKISJAJAR</t>
  </si>
  <si>
    <t>WASIAN</t>
  </si>
  <si>
    <t>22/12/2013</t>
  </si>
  <si>
    <t xml:space="preserve">ANTON SETYAWAN </t>
  </si>
  <si>
    <t>HADI SAPUTRO</t>
  </si>
  <si>
    <t>HERLINA KUSUMAWATI</t>
  </si>
  <si>
    <t>TK PGRI 03 PAKIS</t>
  </si>
  <si>
    <t>JL. KRAKATAU RT/RW : 06/01 JABUNG</t>
  </si>
  <si>
    <t>16/04/2014</t>
  </si>
  <si>
    <t>SUWASIS</t>
  </si>
  <si>
    <t>MACHMUDAH</t>
  </si>
  <si>
    <t>DSN. SIDODADI RT/RW : 02/06 PUCANGRO GUDO JOMBANG</t>
  </si>
  <si>
    <t xml:space="preserve">JL. MAWAR IV / 12 - B RT/RW : 05/04 LOWOKWARU KOTA MALANG  </t>
  </si>
  <si>
    <t>26/06/2013</t>
  </si>
  <si>
    <t xml:space="preserve">SAMSUL MU'ARIF </t>
  </si>
  <si>
    <t>NURIL QOMARIYAH</t>
  </si>
  <si>
    <t>DSN. TEBELO RT/RW : 05/03 SIDOMULYO JABUNG</t>
  </si>
  <si>
    <t xml:space="preserve">IWAN CAHYO PANGESTU </t>
  </si>
  <si>
    <t>NUNUNG HANDAYANI</t>
  </si>
  <si>
    <t>PERUM PERMATA ASRI D RT/RW : 04/12 PAKISJAJAR</t>
  </si>
  <si>
    <t>RIZKA SEPTIAN HARDIANSA</t>
  </si>
  <si>
    <t>FATIMATUZ ZAHRO</t>
  </si>
  <si>
    <t>JL. LETJEND SUTOYO NO. 41 RT/RW : 06/04 KEMANTREN</t>
  </si>
  <si>
    <t>DIDIK SUWITO</t>
  </si>
  <si>
    <t>SHOLIKATIN</t>
  </si>
  <si>
    <t>28/04/2014</t>
  </si>
  <si>
    <t>ACHMAD NURCHOLIS</t>
  </si>
  <si>
    <t>ZULFA NUR HIDAYAH</t>
  </si>
  <si>
    <t>PERUM JABUNG PERMAI BLOK M3 RT/RW : 08/01 KEMANTREN</t>
  </si>
  <si>
    <t>27/04/2013</t>
  </si>
  <si>
    <t xml:space="preserve">HELMI NURIL FEBRIANTO </t>
  </si>
  <si>
    <t>ANIK HIDAYATI</t>
  </si>
  <si>
    <t>TKM NU 01 SUKOLILO JABUNG</t>
  </si>
  <si>
    <t xml:space="preserve">TK DWP SUKOLILO JABUNG </t>
  </si>
  <si>
    <t>TK DWP SUKOLILO JABUNG</t>
  </si>
  <si>
    <t>MUFID JUNAIDI</t>
  </si>
  <si>
    <t>UMMUL HASANAH</t>
  </si>
  <si>
    <t>DSN. GASEK WETAN RT/ RW : 11/02 GADING KEMBAR JABUNG</t>
  </si>
  <si>
    <t>16/02/2014</t>
  </si>
  <si>
    <t>MUHAMAD WASIAN</t>
  </si>
  <si>
    <t>LASMI</t>
  </si>
  <si>
    <t>KP. ANYAR RT/RW : 07/01 SUKOLILO JABUNG</t>
  </si>
  <si>
    <t>14/12/2013</t>
  </si>
  <si>
    <t>SYAMSUL HADI</t>
  </si>
  <si>
    <t>MIFTACHUL CHOIDAH</t>
  </si>
  <si>
    <t>KP. ANYAR RT/RW : 05/01 SUKOLILO JABUNG</t>
  </si>
  <si>
    <t>GANDON TIMUR RT/RW : 18/03 SUKOLILO JABUNG</t>
  </si>
  <si>
    <t>ARFAN MAULANA SYAHPUTRA</t>
  </si>
  <si>
    <t>ARI AGUSTRIYAN</t>
  </si>
  <si>
    <t>ZAHROTUL MUAWANAH</t>
  </si>
  <si>
    <t>KP. ANYAR RT/RW : 08/01 SUKOLILO JABUNG</t>
  </si>
  <si>
    <t>GEDANGAN RT/RW : 21/03 SUKOLILO JABUNG</t>
  </si>
  <si>
    <t>JL. SUNAN KALI JOGO RT/ RW : 18/03 SUKOLILO JABUNG</t>
  </si>
  <si>
    <t>M NAUFAL AZMI ALAUDDIN</t>
  </si>
  <si>
    <t>28/05/2013</t>
  </si>
  <si>
    <t>MUHAMAD GUFRON</t>
  </si>
  <si>
    <t>SITI MAGHFIROTUL KHOIRIYAH</t>
  </si>
  <si>
    <t>DSN. KRAJAN RT/RW : 02/04 PAKISJAJAR</t>
  </si>
  <si>
    <t xml:space="preserve">MUHAMMAD IRHAM PRATAMA NURROHMAD </t>
  </si>
  <si>
    <t>LAMONGAN</t>
  </si>
  <si>
    <t xml:space="preserve">BASUKI NUR ROHMAD </t>
  </si>
  <si>
    <t>IRAWATI</t>
  </si>
  <si>
    <t>JL. DIPONEGORO KEMANTREN</t>
  </si>
  <si>
    <t>21/05/2013</t>
  </si>
  <si>
    <t>SARDI</t>
  </si>
  <si>
    <t>ISTIANA</t>
  </si>
  <si>
    <t xml:space="preserve">JL. TERUSAN TRUNOJOYO RT/RW : 04/01 KEMANTREN </t>
  </si>
  <si>
    <t>30/07/2013</t>
  </si>
  <si>
    <t>MUHAMMAD NAHROWI</t>
  </si>
  <si>
    <t>SITI ALFIAH</t>
  </si>
  <si>
    <t xml:space="preserve">TKM 01 KHODIJAH PAKIS </t>
  </si>
  <si>
    <t>GANDON BARAT RT/RW : 10/02 SUKOLILO JABUNG</t>
  </si>
  <si>
    <t xml:space="preserve">MOHAMMAD SAIFUL ARIF </t>
  </si>
  <si>
    <t>NUR TRI INTANIA</t>
  </si>
  <si>
    <t>JL. EYANG SIDI RT/RW : 08/05 KEMANTREN JABUNG</t>
  </si>
  <si>
    <t>HABIBIE DRYAN HAMUNGKASIH</t>
  </si>
  <si>
    <t>AHMAD YASRIF FACHRY MUHAJIR</t>
  </si>
  <si>
    <t xml:space="preserve">ALIF PERWIRA ARJUNA </t>
  </si>
  <si>
    <t xml:space="preserve">SYAKIRA JOVITA </t>
  </si>
  <si>
    <t>KIREINA NAWANG NURINNAJWA</t>
  </si>
  <si>
    <t>NADIA HAFIDZAH AL WAHDA</t>
  </si>
  <si>
    <t xml:space="preserve">DEVINNO ADRIAN PUTRA MAULANA </t>
  </si>
  <si>
    <t>M UMAR AL HAFIDZ</t>
  </si>
  <si>
    <t>25/04/2013</t>
  </si>
  <si>
    <t>MUSTAKIM</t>
  </si>
  <si>
    <t>UMI MUTASOFA</t>
  </si>
  <si>
    <t>NATAYA NARERAT</t>
  </si>
  <si>
    <t>KB IT NURUL ILMI KEMANTREN</t>
  </si>
  <si>
    <t>JL. TERUSAN DIPONEGORO RT/RW : 07/04 KEMANTREN</t>
  </si>
  <si>
    <t xml:space="preserve">HENRI RAHADIYAN </t>
  </si>
  <si>
    <t>RINDA AMALIA</t>
  </si>
  <si>
    <t xml:space="preserve">GANDON TIMUR RT/RE : 17/03 SUKOLILO JABUNG </t>
  </si>
  <si>
    <t>PERUM PAKISJAJAR</t>
  </si>
  <si>
    <t>GANDON TIMUR RT/RW : 19/03 SUKOLILO JABUNG</t>
  </si>
  <si>
    <t xml:space="preserve">FIRDAUS WAHYU INSANI </t>
  </si>
  <si>
    <t>FARIDA FATMAWATI</t>
  </si>
  <si>
    <t>TKM NU 02 SUNAN GIRI KEMANTREN JABUNG</t>
  </si>
  <si>
    <t>TKM NU 15 MIFTAHUL HUDA PAKIS</t>
  </si>
  <si>
    <t>KHAIRA AULIA AZZAHRA</t>
  </si>
  <si>
    <t>NINING SETYAWATI</t>
  </si>
  <si>
    <t>MUHAMMAD ZAZID AL MUFADLO+H43</t>
  </si>
  <si>
    <t>DSN. DEMPOK RT/RW : 23/04 GADINGKEMBAR JABUNG</t>
  </si>
  <si>
    <t>HAFIZAH KHANZA AZZAHRA</t>
  </si>
  <si>
    <t>21/5/2013</t>
  </si>
  <si>
    <t>ZAINAL ARIFIN</t>
  </si>
  <si>
    <t>MUSFIROH</t>
  </si>
  <si>
    <t>GANDON BARAT RT/ RW : 10/02 SUKOLILO JABUNG</t>
  </si>
  <si>
    <t>MAHIRA SALMA QOTRUN NADA</t>
  </si>
  <si>
    <t>SLAMET</t>
  </si>
  <si>
    <t>ASMI ARUM</t>
  </si>
  <si>
    <t xml:space="preserve">RA AL - FURQON </t>
  </si>
  <si>
    <t>DSN. BENDRONG RT/RW : 30/05 ARGOSAARI JABUNG</t>
  </si>
  <si>
    <t>30/09/2013</t>
  </si>
  <si>
    <t>KUSWOYO</t>
  </si>
  <si>
    <t>SITI MAHMUDATUL QOMARIYAH</t>
  </si>
  <si>
    <t>TKM NU 11 BAITUL MUCHLISIN JABUNG</t>
  </si>
  <si>
    <t>JL. KAWI RT/RW : 04/01 JABUNG</t>
  </si>
  <si>
    <t>20/11/2013</t>
  </si>
  <si>
    <t xml:space="preserve">SAMSUL ARIFIN </t>
  </si>
  <si>
    <t>MILASARI</t>
  </si>
  <si>
    <t>JL. SLAMET RIADI RT/RW : 08/04 KEMANTREN JABUNG</t>
  </si>
  <si>
    <t>YONO</t>
  </si>
  <si>
    <t>RUMINAH</t>
  </si>
  <si>
    <t xml:space="preserve">DSN. MINDI RT/RW : 02/04 JABUNG </t>
  </si>
  <si>
    <t>25/06/2013</t>
  </si>
  <si>
    <t>15/01/2014</t>
  </si>
  <si>
    <t>ADI SUWONO</t>
  </si>
  <si>
    <t>YAYUK ARINI</t>
  </si>
  <si>
    <t xml:space="preserve">RA AL - HIKAM </t>
  </si>
  <si>
    <t xml:space="preserve">Jl. REJOSARI RT/RW : 04/02 MINDI JABUNG </t>
  </si>
  <si>
    <t>24/08/2013</t>
  </si>
  <si>
    <t>ISMAIL</t>
  </si>
  <si>
    <t>LILA ROHMANISATI</t>
  </si>
  <si>
    <t>JL. DEWI SARTIKA RT/RW : 03/04 KEMANTREN JABUNG</t>
  </si>
  <si>
    <t>SUDARMAJI</t>
  </si>
  <si>
    <t>LILIS SURYANI</t>
  </si>
  <si>
    <t>JL. DIPONEGORO RT/RW : 07/04 KEMANTREN JABUNG</t>
  </si>
  <si>
    <t>19/04/2013</t>
  </si>
  <si>
    <t>RUBAI</t>
  </si>
  <si>
    <t>MASHUDA</t>
  </si>
  <si>
    <t>NYLA AZZAHRA ASYLLA RAHMA</t>
  </si>
  <si>
    <t>27/02/2014</t>
  </si>
  <si>
    <t>YULIANTO</t>
  </si>
  <si>
    <t>PUTRA RIZKI FIRMANSYAH</t>
  </si>
  <si>
    <t>DSN. GONDANG RT/RW : 03/06 KEMIRI JABUNG</t>
  </si>
  <si>
    <t>13/12/2013</t>
  </si>
  <si>
    <t>AHMAD DUL SALIM</t>
  </si>
  <si>
    <t>USWATUN KHASANAH</t>
  </si>
  <si>
    <t>DSN. ALAS KULAK RT/RW : 08/05 KEMANTREN JABUNG</t>
  </si>
  <si>
    <t>23/07/2013</t>
  </si>
  <si>
    <t>DARMAJI</t>
  </si>
  <si>
    <t>SRI UTAMI</t>
  </si>
  <si>
    <t xml:space="preserve">GANDON BARAT RT/RW : 11/02 SUKOLILO JABUNG </t>
  </si>
  <si>
    <t>27/10/2013</t>
  </si>
  <si>
    <t>AKHMAD SYARIF HIDAYATULLOH</t>
  </si>
  <si>
    <t>ALFIYATUL KHUSNAH</t>
  </si>
  <si>
    <t>PAKISJAJAR RT/RW : 01/04 PAKIS</t>
  </si>
  <si>
    <t>RULI FIRMANSYAH</t>
  </si>
  <si>
    <t>ERNI SUSILOWATI</t>
  </si>
  <si>
    <t>TKM NU 07 ROUDLOTUS SALAM JABUNG</t>
  </si>
  <si>
    <t>13/05/2014</t>
  </si>
  <si>
    <t xml:space="preserve">BENI SYAMSUL ARIF </t>
  </si>
  <si>
    <t>YAMIATI</t>
  </si>
  <si>
    <t>PERUM PERMATA ASRI F -07 RT/RW : 04/12 PAKIS</t>
  </si>
  <si>
    <t>30/03/2014</t>
  </si>
  <si>
    <t>SAIFUL MUSLIM</t>
  </si>
  <si>
    <t>ULFA MASRUROH</t>
  </si>
  <si>
    <t>PERUMNAS JABUNG PERMAI RT/RW : 08/01 KEMANTREN JABUNG</t>
  </si>
  <si>
    <t>13/04/2013</t>
  </si>
  <si>
    <t>SUHARSONO</t>
  </si>
  <si>
    <t>YASINTA NINA NATALIA DEWI</t>
  </si>
  <si>
    <t>JL. LEDOK DOWO RT/RW : 04/04 PAKIS</t>
  </si>
  <si>
    <t>MOHAN PRIBADI</t>
  </si>
  <si>
    <t>ERIS MARDIANA</t>
  </si>
  <si>
    <t>DSN. KRAJAN RT/RW : 02/01 KEMIRI JABUNG</t>
  </si>
  <si>
    <t>31/10/2013</t>
  </si>
  <si>
    <t>HUDI</t>
  </si>
  <si>
    <t>LILIK AKUDAH</t>
  </si>
  <si>
    <t>JL. RAYA PAKISJAJAR RT/RW : 04/01 PAKIS</t>
  </si>
  <si>
    <t>SHOKIFAH</t>
  </si>
  <si>
    <t>RA HASYIM ASYARI</t>
  </si>
  <si>
    <t>JL. TRUNOJOYO RT/RW : 03/01 KEMANTREN JABUNG</t>
  </si>
  <si>
    <t>JL. GATOT SUBROTO KEMANTREN JABUNG89</t>
  </si>
  <si>
    <t>DSN. ROBYONG PAKIS</t>
  </si>
  <si>
    <t>31/01/2014</t>
  </si>
  <si>
    <t>ANDIK PRIYONO</t>
  </si>
  <si>
    <t>CHOIRIYAH</t>
  </si>
  <si>
    <t>TK MUSLIMAT 22</t>
  </si>
  <si>
    <t>MUDRIKAH</t>
  </si>
  <si>
    <t>TK DARMA WANITA</t>
  </si>
  <si>
    <t>KP. ANYAR RT/RW :006/001 SUKOLILO JABUNG</t>
  </si>
  <si>
    <t>NILATUL ANISA'</t>
  </si>
  <si>
    <t>TK MUSLIMAT NU</t>
  </si>
  <si>
    <t>GANDON BARAT SUKOLILO JABUNG</t>
  </si>
  <si>
    <t>PERUM PERMATA ASRI  BLOK F-02</t>
  </si>
  <si>
    <t>26/10/2013</t>
  </si>
  <si>
    <t>HARIYANTO</t>
  </si>
  <si>
    <t>ISTINA</t>
  </si>
  <si>
    <t>KEMANTREN RT/RW : 003/004 KEMANTREN JABUNG</t>
  </si>
  <si>
    <t>M.ISMAIL</t>
  </si>
  <si>
    <t>RISKA DEWI W.</t>
  </si>
  <si>
    <t>TK MUSLIMAT 01</t>
  </si>
  <si>
    <t>ASRAMA YONIF</t>
  </si>
  <si>
    <t>BISMA PRATAMA</t>
  </si>
  <si>
    <t>POER WANTO</t>
  </si>
  <si>
    <t>MUZAINATUNNAFIF</t>
  </si>
  <si>
    <t>TKM NU 01 KHODIJAH PAKIS</t>
  </si>
  <si>
    <t>Jl. JAMPARING RT/RW : 01/06 TRAJENG PAKIS</t>
  </si>
  <si>
    <t>MUHAMMAD NAUFAL</t>
  </si>
  <si>
    <t>ACHMAD SYARIF</t>
  </si>
  <si>
    <t>SUUD BA'AGIL</t>
  </si>
  <si>
    <t xml:space="preserve">KEMANTREN </t>
  </si>
  <si>
    <t xml:space="preserve">MUHAMMAD ADITYA ADI DARMA </t>
  </si>
  <si>
    <t>0137659111</t>
  </si>
  <si>
    <t>0132407519</t>
  </si>
  <si>
    <t>0141452738</t>
  </si>
  <si>
    <t>0143334370</t>
  </si>
  <si>
    <t>SIDOARJO</t>
  </si>
  <si>
    <t>CINTAMI ATMANEGARA</t>
  </si>
  <si>
    <t xml:space="preserve">MUHAMMAD IRFAN AL ARSYAD </t>
  </si>
  <si>
    <t>AINUL YAQIN</t>
  </si>
  <si>
    <t>LUTFIYAH</t>
  </si>
  <si>
    <t xml:space="preserve">TKM NU 11 BAITUL MUCHLISIN JABUNG </t>
  </si>
  <si>
    <t>ANOM MUZAKY</t>
  </si>
  <si>
    <t>0131767094</t>
  </si>
  <si>
    <t>0149169930</t>
  </si>
  <si>
    <t>0139671330</t>
  </si>
  <si>
    <t>0134807660</t>
  </si>
  <si>
    <t>0138942842</t>
  </si>
  <si>
    <t>0133768197</t>
  </si>
  <si>
    <t>0139099441</t>
  </si>
  <si>
    <t>0141953382</t>
  </si>
  <si>
    <t>0131264648</t>
  </si>
  <si>
    <t>0148477934</t>
  </si>
  <si>
    <t>M ZAINURI</t>
  </si>
  <si>
    <t>SITI MINDAYATI</t>
  </si>
  <si>
    <t>JL. ANJASMORO RT/RW l 01/03 KEMANTREN JABUNG</t>
  </si>
  <si>
    <t>0143873436</t>
  </si>
  <si>
    <t>0135762114</t>
  </si>
  <si>
    <t>0148695065</t>
  </si>
  <si>
    <t>0133242211</t>
  </si>
  <si>
    <t>0139017159</t>
  </si>
  <si>
    <t>0139207725</t>
  </si>
  <si>
    <t>0146335145</t>
  </si>
  <si>
    <t>MOHAMMAD ZAINI (Alm)</t>
  </si>
  <si>
    <t>NSM</t>
  </si>
  <si>
    <t>111235070089200001</t>
  </si>
  <si>
    <t>111235070089200002</t>
  </si>
  <si>
    <t>111235070089200003</t>
  </si>
  <si>
    <t>111235070089200004</t>
  </si>
  <si>
    <t>111235070089200005</t>
  </si>
  <si>
    <t>111235070089200006</t>
  </si>
  <si>
    <t>111235070089200007</t>
  </si>
  <si>
    <t>111235070089200008</t>
  </si>
  <si>
    <t>111235070089200009</t>
  </si>
  <si>
    <t>111235070089200010</t>
  </si>
  <si>
    <t>111235070089200011</t>
  </si>
  <si>
    <t>111235070089200012</t>
  </si>
  <si>
    <t>111235070089200013</t>
  </si>
  <si>
    <t>111235070089200014</t>
  </si>
  <si>
    <t>111235070089200015</t>
  </si>
  <si>
    <t>111235070089200016</t>
  </si>
  <si>
    <t>111235070089200017</t>
  </si>
  <si>
    <t>111235070089200018</t>
  </si>
  <si>
    <t>111235070089200019</t>
  </si>
  <si>
    <t>111235070089200020</t>
  </si>
  <si>
    <t>111235070089200021</t>
  </si>
  <si>
    <t>111235070089200022</t>
  </si>
  <si>
    <t>111235070089200023</t>
  </si>
  <si>
    <t>111235070089200024</t>
  </si>
  <si>
    <t>111235070089200025</t>
  </si>
  <si>
    <t>111235070089200026</t>
  </si>
  <si>
    <t>111235070089200027</t>
  </si>
  <si>
    <t>111235070089200028</t>
  </si>
  <si>
    <t>111235070089200029</t>
  </si>
  <si>
    <t>111235070089200030</t>
  </si>
  <si>
    <t>111235070089200031</t>
  </si>
  <si>
    <t>111235070089200032</t>
  </si>
  <si>
    <t>111235070089200033</t>
  </si>
  <si>
    <t>111235070089200034</t>
  </si>
  <si>
    <t>111235070089200035</t>
  </si>
  <si>
    <t>111235070089200036</t>
  </si>
  <si>
    <t>111235070089200037</t>
  </si>
  <si>
    <t>111235070089200038</t>
  </si>
  <si>
    <t>111235070089200039</t>
  </si>
  <si>
    <t>111235070089200040</t>
  </si>
  <si>
    <t>111235070089200041</t>
  </si>
  <si>
    <t>111235070089200042</t>
  </si>
  <si>
    <t>111235070089200043</t>
  </si>
  <si>
    <t>111235070089200044</t>
  </si>
  <si>
    <t>111235070089200045</t>
  </si>
  <si>
    <t>111235070089200046</t>
  </si>
  <si>
    <t>111235070089200047</t>
  </si>
  <si>
    <t>111235070089200048</t>
  </si>
  <si>
    <t>111235070089200049</t>
  </si>
  <si>
    <t>111235070089200050</t>
  </si>
  <si>
    <t>111235070089200051</t>
  </si>
  <si>
    <t>111235070089200052</t>
  </si>
  <si>
    <t>111235070089200053</t>
  </si>
  <si>
    <t>111235070089200054</t>
  </si>
  <si>
    <t>111235070089200055</t>
  </si>
  <si>
    <t>111235070089200056</t>
  </si>
  <si>
    <t>111235070089200057</t>
  </si>
  <si>
    <t>111235070089200058</t>
  </si>
  <si>
    <t>111235070089200059</t>
  </si>
  <si>
    <t>111235070089200060</t>
  </si>
  <si>
    <t>PEKERJAAN ORANG TUA</t>
  </si>
  <si>
    <t>SWASTA</t>
  </si>
  <si>
    <t>PETANI</t>
  </si>
  <si>
    <t>TNI</t>
  </si>
  <si>
    <t>GURU</t>
  </si>
  <si>
    <t>WIRAUSAHA</t>
  </si>
  <si>
    <t>PNS</t>
  </si>
  <si>
    <t>&lt;2JT</t>
  </si>
  <si>
    <t>&lt;1JT</t>
  </si>
  <si>
    <t>&lt;4JT</t>
  </si>
  <si>
    <t>&lt;5JT</t>
  </si>
  <si>
    <t>PENGHASILAN ORANG TUA PER BULAN</t>
  </si>
  <si>
    <t>TEPAT</t>
  </si>
  <si>
    <t>TERLAMBAT</t>
  </si>
  <si>
    <t>KETERANGAN BAYAR</t>
  </si>
  <si>
    <t>KECAMATAN</t>
  </si>
  <si>
    <t>PAKISJAJAR</t>
  </si>
  <si>
    <t>SUKOLILO</t>
  </si>
  <si>
    <t>ARGOSARI</t>
  </si>
  <si>
    <t>KELURAHAN</t>
  </si>
  <si>
    <t>JABUNG</t>
  </si>
  <si>
    <t>KEMANTREN</t>
  </si>
  <si>
    <t>KEMIRI</t>
  </si>
  <si>
    <t>GADINGKEMBAR</t>
  </si>
  <si>
    <t>BRANGKAL</t>
  </si>
  <si>
    <t>BANDARKEDUNGMULYO</t>
  </si>
  <si>
    <t>LOWOKWARU</t>
  </si>
  <si>
    <t>SIDOMULYO</t>
  </si>
  <si>
    <t>PAKIS</t>
  </si>
  <si>
    <t>KELAS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</si>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</sst>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sz val="11"/>
      <color indexed="8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Fill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0" xfId="1" quotePrefix="1" applyFill="1" applyProtection="1"/>
    <xf numFmtId="0" fontId="7" fillId="0" borderId="1" xfId="1" quotePrefix="1" applyFill="1" applyBorder="1" applyProtection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topLeftCell="K54" zoomScale="90" zoomScaleNormal="90" workbookViewId="0">
      <selection activeCell="O66" sqref="O66:O76"/>
    </sheetView>
  </sheetViews>
  <sheetFormatPr defaultColWidth="8.85546875" defaultRowHeight="15" x14ac:dyDescent="0.25"/>
  <cols>
    <col min="1" max="1" width="5.7109375" style="1" customWidth="1"/>
    <col min="2" max="2" width="26.5703125" style="1" customWidth="1"/>
    <col min="3" max="3" width="10.5703125" style="10" bestFit="1" customWidth="1"/>
    <col min="4" max="4" width="43" style="4" bestFit="1" customWidth="1"/>
    <col min="5" max="5" width="4" style="1" bestFit="1" customWidth="1"/>
    <col min="6" max="6" width="15" style="1" customWidth="1"/>
    <col min="7" max="7" width="16.42578125" style="1" customWidth="1"/>
    <col min="8" max="8" width="11" style="1" bestFit="1" customWidth="1"/>
    <col min="9" max="9" width="33.5703125" style="4" bestFit="1" customWidth="1"/>
    <col min="10" max="10" width="28.7109375" style="4" bestFit="1" customWidth="1"/>
    <col min="11" max="11" width="12.5703125" style="4" customWidth="1"/>
    <col min="12" max="12" width="20" style="1" customWidth="1"/>
    <col min="13" max="13" width="18.28515625" style="1" customWidth="1"/>
    <col min="14" max="14" width="39.85546875" style="6" bestFit="1" customWidth="1"/>
    <col min="15" max="15" width="58" style="4" bestFit="1" customWidth="1"/>
    <col min="16" max="16" width="15.28515625" style="1" bestFit="1" customWidth="1"/>
    <col min="17" max="17" width="22.28515625" style="1" bestFit="1" customWidth="1"/>
    <col min="18" max="18" width="13.85546875" style="1" customWidth="1"/>
    <col min="19" max="16384" width="8.85546875" style="4"/>
  </cols>
  <sheetData>
    <row r="2" spans="1:18" s="34" customFormat="1" ht="31.5" x14ac:dyDescent="0.25">
      <c r="A2" s="33" t="s">
        <v>0</v>
      </c>
      <c r="B2" s="33" t="s">
        <v>324</v>
      </c>
      <c r="C2" s="33" t="s">
        <v>46</v>
      </c>
      <c r="D2" s="33" t="s">
        <v>1</v>
      </c>
      <c r="E2" s="33" t="s">
        <v>26</v>
      </c>
      <c r="F2" s="33" t="s">
        <v>2</v>
      </c>
      <c r="G2" s="33" t="s">
        <v>3</v>
      </c>
      <c r="H2" s="33" t="s">
        <v>6</v>
      </c>
      <c r="I2" s="33" t="s">
        <v>4</v>
      </c>
      <c r="J2" s="33" t="s">
        <v>5</v>
      </c>
      <c r="K2" s="33" t="s">
        <v>385</v>
      </c>
      <c r="L2" s="33" t="s">
        <v>396</v>
      </c>
      <c r="M2" s="33" t="s">
        <v>47</v>
      </c>
      <c r="N2" s="33" t="s">
        <v>7</v>
      </c>
      <c r="O2" s="33" t="s">
        <v>8</v>
      </c>
      <c r="P2" s="33" t="s">
        <v>404</v>
      </c>
      <c r="Q2" s="33" t="s">
        <v>400</v>
      </c>
      <c r="R2" s="33" t="s">
        <v>399</v>
      </c>
    </row>
    <row r="3" spans="1:18" s="22" customFormat="1" ht="18" customHeight="1" x14ac:dyDescent="0.25">
      <c r="A3" s="16">
        <v>1</v>
      </c>
      <c r="B3" s="14" t="s">
        <v>325</v>
      </c>
      <c r="C3" s="17">
        <v>7316</v>
      </c>
      <c r="D3" s="18" t="s">
        <v>75</v>
      </c>
      <c r="E3" s="17" t="s">
        <v>48</v>
      </c>
      <c r="F3" s="17" t="s">
        <v>49</v>
      </c>
      <c r="G3" s="17" t="s">
        <v>76</v>
      </c>
      <c r="H3" s="17"/>
      <c r="I3" s="19" t="s">
        <v>77</v>
      </c>
      <c r="J3" s="19" t="s">
        <v>78</v>
      </c>
      <c r="K3" s="19" t="s">
        <v>386</v>
      </c>
      <c r="L3" s="17" t="s">
        <v>392</v>
      </c>
      <c r="M3" s="17">
        <v>4</v>
      </c>
      <c r="N3" s="20"/>
      <c r="O3" s="21" t="s">
        <v>79</v>
      </c>
      <c r="P3" s="17" t="s">
        <v>401</v>
      </c>
      <c r="Q3" s="17" t="s">
        <v>413</v>
      </c>
      <c r="R3" s="17" t="s">
        <v>397</v>
      </c>
    </row>
    <row r="4" spans="1:18" s="25" customFormat="1" ht="15" customHeight="1" x14ac:dyDescent="0.25">
      <c r="A4" s="23">
        <v>2</v>
      </c>
      <c r="B4" s="14" t="s">
        <v>326</v>
      </c>
      <c r="C4" s="16">
        <v>7317</v>
      </c>
      <c r="D4" s="24" t="s">
        <v>65</v>
      </c>
      <c r="E4" s="16" t="s">
        <v>53</v>
      </c>
      <c r="F4" s="16" t="s">
        <v>49</v>
      </c>
      <c r="G4" s="16" t="s">
        <v>66</v>
      </c>
      <c r="H4" s="16"/>
      <c r="I4" s="24" t="s">
        <v>67</v>
      </c>
      <c r="J4" s="24" t="s">
        <v>68</v>
      </c>
      <c r="K4" s="24" t="s">
        <v>386</v>
      </c>
      <c r="L4" s="17" t="s">
        <v>392</v>
      </c>
      <c r="M4" s="16">
        <v>1</v>
      </c>
      <c r="N4" s="24" t="s">
        <v>112</v>
      </c>
      <c r="O4" s="24" t="s">
        <v>69</v>
      </c>
      <c r="P4" s="16" t="s">
        <v>402</v>
      </c>
      <c r="Q4" s="16" t="s">
        <v>405</v>
      </c>
      <c r="R4" s="17" t="s">
        <v>398</v>
      </c>
    </row>
    <row r="5" spans="1:18" s="22" customFormat="1" ht="15" customHeight="1" x14ac:dyDescent="0.25">
      <c r="A5" s="16">
        <v>3</v>
      </c>
      <c r="B5" s="14" t="s">
        <v>327</v>
      </c>
      <c r="C5" s="16">
        <v>7318</v>
      </c>
      <c r="D5" s="13" t="s">
        <v>155</v>
      </c>
      <c r="E5" s="23" t="s">
        <v>53</v>
      </c>
      <c r="F5" s="16" t="s">
        <v>49</v>
      </c>
      <c r="G5" s="26">
        <v>41619</v>
      </c>
      <c r="H5" s="16"/>
      <c r="I5" s="27" t="s">
        <v>187</v>
      </c>
      <c r="J5" s="27" t="s">
        <v>188</v>
      </c>
      <c r="K5" s="27" t="s">
        <v>387</v>
      </c>
      <c r="L5" s="16" t="s">
        <v>393</v>
      </c>
      <c r="M5" s="16">
        <v>1</v>
      </c>
      <c r="N5" s="24" t="s">
        <v>189</v>
      </c>
      <c r="O5" s="27" t="s">
        <v>190</v>
      </c>
      <c r="P5" s="16" t="s">
        <v>403</v>
      </c>
      <c r="Q5" s="16" t="s">
        <v>405</v>
      </c>
      <c r="R5" s="17" t="s">
        <v>397</v>
      </c>
    </row>
    <row r="6" spans="1:18" s="22" customFormat="1" ht="16.5" x14ac:dyDescent="0.25">
      <c r="A6" s="23">
        <v>4</v>
      </c>
      <c r="B6" s="14" t="s">
        <v>328</v>
      </c>
      <c r="C6" s="16">
        <v>7319</v>
      </c>
      <c r="D6" s="28" t="s">
        <v>45</v>
      </c>
      <c r="E6" s="16" t="s">
        <v>48</v>
      </c>
      <c r="F6" s="16" t="s">
        <v>49</v>
      </c>
      <c r="G6" s="26">
        <v>41760</v>
      </c>
      <c r="H6" s="16"/>
      <c r="I6" s="27" t="s">
        <v>50</v>
      </c>
      <c r="J6" s="27" t="s">
        <v>51</v>
      </c>
      <c r="K6" s="27" t="s">
        <v>388</v>
      </c>
      <c r="L6" s="16" t="s">
        <v>394</v>
      </c>
      <c r="M6" s="16">
        <v>1</v>
      </c>
      <c r="N6" s="24" t="s">
        <v>111</v>
      </c>
      <c r="O6" s="27" t="s">
        <v>52</v>
      </c>
      <c r="P6" s="16" t="s">
        <v>402</v>
      </c>
      <c r="Q6" s="16" t="s">
        <v>405</v>
      </c>
      <c r="R6" s="17" t="s">
        <v>397</v>
      </c>
    </row>
    <row r="7" spans="1:18" s="22" customFormat="1" ht="16.5" x14ac:dyDescent="0.25">
      <c r="A7" s="16">
        <v>5</v>
      </c>
      <c r="B7" s="23"/>
      <c r="C7" s="16">
        <v>7320</v>
      </c>
      <c r="D7" s="28" t="s">
        <v>156</v>
      </c>
      <c r="E7" s="16" t="s">
        <v>53</v>
      </c>
      <c r="F7" s="16" t="s">
        <v>49</v>
      </c>
      <c r="G7" s="26" t="s">
        <v>204</v>
      </c>
      <c r="H7" s="16"/>
      <c r="I7" s="27" t="s">
        <v>205</v>
      </c>
      <c r="J7" s="27" t="s">
        <v>206</v>
      </c>
      <c r="K7" s="27" t="s">
        <v>388</v>
      </c>
      <c r="L7" s="16" t="s">
        <v>394</v>
      </c>
      <c r="M7" s="16">
        <v>1</v>
      </c>
      <c r="N7" s="24" t="s">
        <v>207</v>
      </c>
      <c r="O7" s="27" t="s">
        <v>208</v>
      </c>
      <c r="P7" s="16" t="s">
        <v>405</v>
      </c>
      <c r="Q7" s="16" t="s">
        <v>405</v>
      </c>
      <c r="R7" s="17" t="s">
        <v>397</v>
      </c>
    </row>
    <row r="8" spans="1:18" s="22" customFormat="1" ht="16.5" x14ac:dyDescent="0.25">
      <c r="A8" s="23">
        <v>6</v>
      </c>
      <c r="B8" s="15" t="s">
        <v>329</v>
      </c>
      <c r="C8" s="16">
        <v>7321</v>
      </c>
      <c r="D8" s="28" t="s">
        <v>17</v>
      </c>
      <c r="E8" s="16" t="s">
        <v>48</v>
      </c>
      <c r="F8" s="16" t="s">
        <v>49</v>
      </c>
      <c r="G8" s="16" t="s">
        <v>108</v>
      </c>
      <c r="H8" s="16"/>
      <c r="I8" s="27" t="s">
        <v>109</v>
      </c>
      <c r="J8" s="27" t="s">
        <v>110</v>
      </c>
      <c r="K8" s="27" t="s">
        <v>389</v>
      </c>
      <c r="L8" s="16" t="s">
        <v>393</v>
      </c>
      <c r="M8" s="16">
        <v>1</v>
      </c>
      <c r="N8" s="24" t="s">
        <v>111</v>
      </c>
      <c r="O8" s="24" t="s">
        <v>131</v>
      </c>
      <c r="P8" s="16" t="s">
        <v>402</v>
      </c>
      <c r="Q8" s="16" t="s">
        <v>405</v>
      </c>
      <c r="R8" s="17" t="s">
        <v>397</v>
      </c>
    </row>
    <row r="9" spans="1:18" s="22" customFormat="1" ht="16.5" x14ac:dyDescent="0.25">
      <c r="A9" s="16">
        <v>7</v>
      </c>
      <c r="B9" s="15" t="s">
        <v>330</v>
      </c>
      <c r="C9" s="16">
        <v>7322</v>
      </c>
      <c r="D9" s="28" t="s">
        <v>31</v>
      </c>
      <c r="E9" s="16" t="s">
        <v>53</v>
      </c>
      <c r="F9" s="16" t="s">
        <v>49</v>
      </c>
      <c r="G9" s="16" t="s">
        <v>224</v>
      </c>
      <c r="H9" s="16"/>
      <c r="I9" s="27" t="s">
        <v>225</v>
      </c>
      <c r="J9" s="27" t="s">
        <v>226</v>
      </c>
      <c r="K9" s="27" t="s">
        <v>386</v>
      </c>
      <c r="L9" s="17" t="s">
        <v>392</v>
      </c>
      <c r="M9" s="16">
        <v>1</v>
      </c>
      <c r="N9" s="24" t="s">
        <v>175</v>
      </c>
      <c r="O9" s="27" t="s">
        <v>227</v>
      </c>
      <c r="P9" s="16" t="s">
        <v>406</v>
      </c>
      <c r="Q9" s="16" t="s">
        <v>405</v>
      </c>
      <c r="R9" s="17" t="s">
        <v>398</v>
      </c>
    </row>
    <row r="10" spans="1:18" s="22" customFormat="1" ht="16.5" x14ac:dyDescent="0.25">
      <c r="A10" s="23">
        <v>8</v>
      </c>
      <c r="B10" s="15" t="s">
        <v>331</v>
      </c>
      <c r="C10" s="17">
        <v>7323</v>
      </c>
      <c r="D10" s="18" t="s">
        <v>302</v>
      </c>
      <c r="E10" s="17" t="s">
        <v>53</v>
      </c>
      <c r="F10" s="17" t="s">
        <v>49</v>
      </c>
      <c r="G10" s="17" t="s">
        <v>263</v>
      </c>
      <c r="H10" s="29" t="s">
        <v>304</v>
      </c>
      <c r="I10" s="19" t="s">
        <v>264</v>
      </c>
      <c r="J10" s="30" t="s">
        <v>265</v>
      </c>
      <c r="K10" s="30" t="s">
        <v>386</v>
      </c>
      <c r="L10" s="17" t="s">
        <v>392</v>
      </c>
      <c r="M10" s="31">
        <v>1</v>
      </c>
      <c r="N10" s="32" t="s">
        <v>266</v>
      </c>
      <c r="O10" s="21" t="s">
        <v>262</v>
      </c>
      <c r="P10" s="17" t="s">
        <v>401</v>
      </c>
      <c r="Q10" s="17" t="s">
        <v>413</v>
      </c>
      <c r="R10" s="17" t="s">
        <v>397</v>
      </c>
    </row>
    <row r="11" spans="1:18" s="22" customFormat="1" ht="16.5" x14ac:dyDescent="0.25">
      <c r="A11" s="16">
        <v>9</v>
      </c>
      <c r="B11" s="15" t="s">
        <v>332</v>
      </c>
      <c r="C11" s="16">
        <v>7324</v>
      </c>
      <c r="D11" s="28" t="s">
        <v>42</v>
      </c>
      <c r="E11" s="16" t="s">
        <v>48</v>
      </c>
      <c r="F11" s="16" t="s">
        <v>49</v>
      </c>
      <c r="G11" s="16" t="s">
        <v>60</v>
      </c>
      <c r="H11" s="16"/>
      <c r="I11" s="27" t="s">
        <v>61</v>
      </c>
      <c r="J11" s="27" t="s">
        <v>62</v>
      </c>
      <c r="K11" s="27" t="s">
        <v>386</v>
      </c>
      <c r="L11" s="17" t="s">
        <v>392</v>
      </c>
      <c r="M11" s="16">
        <v>1</v>
      </c>
      <c r="N11" s="24" t="s">
        <v>111</v>
      </c>
      <c r="O11" s="27" t="s">
        <v>130</v>
      </c>
      <c r="P11" s="16" t="s">
        <v>402</v>
      </c>
      <c r="Q11" s="16" t="s">
        <v>405</v>
      </c>
      <c r="R11" s="17" t="s">
        <v>398</v>
      </c>
    </row>
    <row r="12" spans="1:18" ht="16.5" x14ac:dyDescent="0.25">
      <c r="A12" s="9">
        <v>10</v>
      </c>
      <c r="B12" s="15" t="s">
        <v>333</v>
      </c>
      <c r="C12" s="11">
        <v>7325</v>
      </c>
      <c r="D12" s="7" t="s">
        <v>126</v>
      </c>
      <c r="E12" s="2" t="s">
        <v>53</v>
      </c>
      <c r="F12" s="2" t="s">
        <v>49</v>
      </c>
      <c r="G12" s="8">
        <v>41945</v>
      </c>
      <c r="H12" s="2"/>
      <c r="I12" s="3" t="s">
        <v>127</v>
      </c>
      <c r="J12" s="3" t="s">
        <v>128</v>
      </c>
      <c r="K12" s="3" t="s">
        <v>386</v>
      </c>
      <c r="L12" s="17" t="s">
        <v>392</v>
      </c>
      <c r="M12" s="2">
        <v>1</v>
      </c>
      <c r="N12" s="5" t="s">
        <v>111</v>
      </c>
      <c r="O12" s="3" t="s">
        <v>129</v>
      </c>
      <c r="P12" s="2" t="s">
        <v>402</v>
      </c>
      <c r="Q12" s="16" t="s">
        <v>405</v>
      </c>
      <c r="R12" s="17" t="s">
        <v>398</v>
      </c>
    </row>
    <row r="13" spans="1:18" ht="16.5" x14ac:dyDescent="0.25">
      <c r="A13" s="2">
        <v>11</v>
      </c>
      <c r="B13" s="15" t="s">
        <v>334</v>
      </c>
      <c r="C13" s="2">
        <v>7326</v>
      </c>
      <c r="D13" s="7" t="s">
        <v>21</v>
      </c>
      <c r="E13" s="2" t="s">
        <v>48</v>
      </c>
      <c r="F13" s="2" t="s">
        <v>49</v>
      </c>
      <c r="G13" s="8">
        <v>41885</v>
      </c>
      <c r="H13" s="2"/>
      <c r="I13" s="3" t="s">
        <v>80</v>
      </c>
      <c r="J13" s="3" t="s">
        <v>267</v>
      </c>
      <c r="K13" s="3" t="s">
        <v>386</v>
      </c>
      <c r="L13" s="17" t="s">
        <v>392</v>
      </c>
      <c r="M13" s="2">
        <v>1</v>
      </c>
      <c r="N13" s="5" t="s">
        <v>268</v>
      </c>
      <c r="O13" s="3" t="s">
        <v>269</v>
      </c>
      <c r="P13" s="2" t="s">
        <v>402</v>
      </c>
      <c r="Q13" s="16" t="s">
        <v>405</v>
      </c>
      <c r="R13" s="17" t="s">
        <v>398</v>
      </c>
    </row>
    <row r="14" spans="1:18" ht="16.5" x14ac:dyDescent="0.25">
      <c r="A14" s="9">
        <v>12</v>
      </c>
      <c r="B14" s="15" t="s">
        <v>335</v>
      </c>
      <c r="C14" s="11">
        <v>7327</v>
      </c>
      <c r="D14" s="7" t="s">
        <v>22</v>
      </c>
      <c r="E14" s="2" t="s">
        <v>53</v>
      </c>
      <c r="F14" s="2" t="s">
        <v>49</v>
      </c>
      <c r="G14" s="8">
        <v>41705</v>
      </c>
      <c r="H14" s="2"/>
      <c r="I14" s="3" t="s">
        <v>173</v>
      </c>
      <c r="J14" s="3" t="s">
        <v>174</v>
      </c>
      <c r="K14" s="3" t="s">
        <v>390</v>
      </c>
      <c r="L14" s="16" t="s">
        <v>394</v>
      </c>
      <c r="M14" s="2">
        <v>1</v>
      </c>
      <c r="N14" s="5" t="s">
        <v>175</v>
      </c>
      <c r="O14" s="3" t="s">
        <v>172</v>
      </c>
      <c r="P14" s="2" t="s">
        <v>402</v>
      </c>
      <c r="Q14" s="16" t="s">
        <v>405</v>
      </c>
      <c r="R14" s="17" t="s">
        <v>397</v>
      </c>
    </row>
    <row r="15" spans="1:18" ht="16.5" x14ac:dyDescent="0.25">
      <c r="A15" s="2">
        <v>13</v>
      </c>
      <c r="B15" s="15" t="s">
        <v>336</v>
      </c>
      <c r="C15" s="2">
        <v>7328</v>
      </c>
      <c r="D15" s="7" t="s">
        <v>40</v>
      </c>
      <c r="E15" s="2" t="s">
        <v>48</v>
      </c>
      <c r="F15" s="2" t="s">
        <v>49</v>
      </c>
      <c r="G15" s="8">
        <v>41587</v>
      </c>
      <c r="H15" s="2"/>
      <c r="I15" s="3" t="s">
        <v>63</v>
      </c>
      <c r="J15" s="3" t="s">
        <v>64</v>
      </c>
      <c r="K15" s="3" t="s">
        <v>386</v>
      </c>
      <c r="L15" s="17" t="s">
        <v>392</v>
      </c>
      <c r="M15" s="2">
        <v>1</v>
      </c>
      <c r="N15" s="5" t="s">
        <v>111</v>
      </c>
      <c r="O15" s="3" t="s">
        <v>125</v>
      </c>
      <c r="P15" s="2" t="s">
        <v>402</v>
      </c>
      <c r="Q15" s="16" t="s">
        <v>405</v>
      </c>
      <c r="R15" s="17" t="s">
        <v>397</v>
      </c>
    </row>
    <row r="16" spans="1:18" ht="16.5" x14ac:dyDescent="0.25">
      <c r="A16" s="9">
        <v>14</v>
      </c>
      <c r="B16" s="15" t="s">
        <v>337</v>
      </c>
      <c r="C16" s="11">
        <v>7329</v>
      </c>
      <c r="D16" s="7" t="s">
        <v>30</v>
      </c>
      <c r="E16" s="2" t="s">
        <v>53</v>
      </c>
      <c r="F16" s="2" t="s">
        <v>49</v>
      </c>
      <c r="G16" s="8">
        <v>41436</v>
      </c>
      <c r="H16" s="2"/>
      <c r="I16" s="3" t="s">
        <v>213</v>
      </c>
      <c r="J16" s="3" t="s">
        <v>214</v>
      </c>
      <c r="K16" s="3" t="s">
        <v>390</v>
      </c>
      <c r="L16" s="2" t="s">
        <v>395</v>
      </c>
      <c r="M16" s="2">
        <v>1</v>
      </c>
      <c r="N16" s="5" t="s">
        <v>111</v>
      </c>
      <c r="O16" s="3" t="s">
        <v>215</v>
      </c>
      <c r="P16" s="2" t="s">
        <v>406</v>
      </c>
      <c r="Q16" s="16" t="s">
        <v>405</v>
      </c>
      <c r="R16" s="17" t="s">
        <v>397</v>
      </c>
    </row>
    <row r="17" spans="1:18" ht="16.5" x14ac:dyDescent="0.25">
      <c r="A17" s="2">
        <v>15</v>
      </c>
      <c r="B17" s="15" t="s">
        <v>338</v>
      </c>
      <c r="C17" s="2">
        <v>7330</v>
      </c>
      <c r="D17" s="7" t="s">
        <v>160</v>
      </c>
      <c r="E17" s="2" t="s">
        <v>53</v>
      </c>
      <c r="F17" s="2" t="s">
        <v>49</v>
      </c>
      <c r="G17" s="2" t="s">
        <v>92</v>
      </c>
      <c r="H17" s="12" t="s">
        <v>305</v>
      </c>
      <c r="I17" s="3" t="s">
        <v>200</v>
      </c>
      <c r="J17" s="3" t="s">
        <v>201</v>
      </c>
      <c r="K17" s="3" t="s">
        <v>388</v>
      </c>
      <c r="L17" s="2" t="s">
        <v>394</v>
      </c>
      <c r="M17" s="2">
        <v>1</v>
      </c>
      <c r="N17" s="5" t="s">
        <v>111</v>
      </c>
      <c r="O17" s="5" t="s">
        <v>202</v>
      </c>
      <c r="P17" s="2" t="s">
        <v>405</v>
      </c>
      <c r="Q17" s="16" t="s">
        <v>405</v>
      </c>
      <c r="R17" s="17" t="s">
        <v>398</v>
      </c>
    </row>
    <row r="18" spans="1:18" ht="16.5" x14ac:dyDescent="0.25">
      <c r="A18" s="9">
        <v>16</v>
      </c>
      <c r="B18" s="15" t="s">
        <v>339</v>
      </c>
      <c r="C18" s="11">
        <v>7331</v>
      </c>
      <c r="D18" s="7" t="s">
        <v>15</v>
      </c>
      <c r="E18" s="2" t="s">
        <v>53</v>
      </c>
      <c r="F18" s="2" t="s">
        <v>49</v>
      </c>
      <c r="G18" s="8">
        <v>41460</v>
      </c>
      <c r="H18" s="2"/>
      <c r="I18" s="3" t="s">
        <v>102</v>
      </c>
      <c r="J18" s="3" t="s">
        <v>103</v>
      </c>
      <c r="K18" s="3" t="s">
        <v>391</v>
      </c>
      <c r="L18" s="2" t="s">
        <v>394</v>
      </c>
      <c r="M18" s="2">
        <v>1</v>
      </c>
      <c r="N18" s="5" t="s">
        <v>113</v>
      </c>
      <c r="O18" s="5" t="s">
        <v>124</v>
      </c>
      <c r="P18" s="2" t="s">
        <v>402</v>
      </c>
      <c r="Q18" s="16" t="s">
        <v>405</v>
      </c>
      <c r="R18" s="17" t="s">
        <v>398</v>
      </c>
    </row>
    <row r="19" spans="1:18" ht="16.5" x14ac:dyDescent="0.25">
      <c r="A19" s="2">
        <v>17</v>
      </c>
      <c r="B19" s="15" t="s">
        <v>340</v>
      </c>
      <c r="C19" s="2">
        <v>7332</v>
      </c>
      <c r="D19" s="7" t="s">
        <v>14</v>
      </c>
      <c r="E19" s="2" t="s">
        <v>48</v>
      </c>
      <c r="F19" s="2" t="s">
        <v>49</v>
      </c>
      <c r="G19" s="8">
        <v>41642</v>
      </c>
      <c r="H19" s="2"/>
      <c r="I19" s="3" t="s">
        <v>99</v>
      </c>
      <c r="J19" s="3" t="s">
        <v>100</v>
      </c>
      <c r="K19" s="3" t="s">
        <v>386</v>
      </c>
      <c r="L19" s="2" t="s">
        <v>392</v>
      </c>
      <c r="M19" s="2">
        <v>1</v>
      </c>
      <c r="N19" s="5" t="s">
        <v>111</v>
      </c>
      <c r="O19" s="3" t="s">
        <v>101</v>
      </c>
      <c r="P19" s="2" t="s">
        <v>406</v>
      </c>
      <c r="Q19" s="16" t="s">
        <v>405</v>
      </c>
      <c r="R19" s="17" t="s">
        <v>397</v>
      </c>
    </row>
    <row r="20" spans="1:18" ht="16.5" x14ac:dyDescent="0.25">
      <c r="A20" s="9">
        <v>18</v>
      </c>
      <c r="B20" s="15" t="s">
        <v>341</v>
      </c>
      <c r="C20" s="11">
        <v>7333</v>
      </c>
      <c r="D20" s="7" t="s">
        <v>20</v>
      </c>
      <c r="E20" s="2" t="s">
        <v>48</v>
      </c>
      <c r="F20" s="2" t="s">
        <v>49</v>
      </c>
      <c r="G20" s="2" t="s">
        <v>121</v>
      </c>
      <c r="H20" s="2"/>
      <c r="I20" s="3" t="s">
        <v>122</v>
      </c>
      <c r="J20" s="3" t="s">
        <v>123</v>
      </c>
      <c r="K20" s="3" t="s">
        <v>386</v>
      </c>
      <c r="L20" s="2" t="s">
        <v>392</v>
      </c>
      <c r="M20" s="2">
        <v>1</v>
      </c>
      <c r="N20" s="5" t="s">
        <v>113</v>
      </c>
      <c r="O20" s="3" t="s">
        <v>124</v>
      </c>
      <c r="P20" s="2" t="s">
        <v>402</v>
      </c>
      <c r="Q20" s="16" t="s">
        <v>405</v>
      </c>
      <c r="R20" s="17" t="s">
        <v>397</v>
      </c>
    </row>
    <row r="21" spans="1:18" ht="16.5" x14ac:dyDescent="0.25">
      <c r="A21" s="2">
        <v>19</v>
      </c>
      <c r="B21" s="15" t="s">
        <v>342</v>
      </c>
      <c r="C21" s="2">
        <v>7334</v>
      </c>
      <c r="D21" s="7" t="s">
        <v>154</v>
      </c>
      <c r="E21" s="2" t="s">
        <v>53</v>
      </c>
      <c r="F21" s="2" t="s">
        <v>49</v>
      </c>
      <c r="G21" s="2" t="s">
        <v>247</v>
      </c>
      <c r="H21" s="2"/>
      <c r="I21" s="3" t="s">
        <v>248</v>
      </c>
      <c r="J21" s="3" t="s">
        <v>249</v>
      </c>
      <c r="K21" s="3" t="s">
        <v>391</v>
      </c>
      <c r="L21" s="2" t="s">
        <v>394</v>
      </c>
      <c r="M21" s="2">
        <v>1</v>
      </c>
      <c r="N21" s="5" t="s">
        <v>113</v>
      </c>
      <c r="O21" s="3" t="s">
        <v>250</v>
      </c>
      <c r="P21" s="2" t="s">
        <v>401</v>
      </c>
      <c r="Q21" s="2" t="s">
        <v>413</v>
      </c>
      <c r="R21" s="17" t="s">
        <v>397</v>
      </c>
    </row>
    <row r="22" spans="1:18" ht="16.5" x14ac:dyDescent="0.25">
      <c r="A22" s="9">
        <v>20</v>
      </c>
      <c r="B22" s="15" t="s">
        <v>343</v>
      </c>
      <c r="C22" s="11">
        <v>7335</v>
      </c>
      <c r="D22" s="7" t="s">
        <v>181</v>
      </c>
      <c r="E22" s="2" t="s">
        <v>48</v>
      </c>
      <c r="F22" s="2" t="s">
        <v>49</v>
      </c>
      <c r="G22" s="2" t="s">
        <v>182</v>
      </c>
      <c r="H22" s="2"/>
      <c r="I22" s="3" t="s">
        <v>183</v>
      </c>
      <c r="J22" s="3" t="s">
        <v>184</v>
      </c>
      <c r="K22" s="3" t="s">
        <v>386</v>
      </c>
      <c r="L22" s="2" t="s">
        <v>392</v>
      </c>
      <c r="M22" s="2">
        <v>1</v>
      </c>
      <c r="N22" s="5" t="s">
        <v>176</v>
      </c>
      <c r="O22" s="3" t="s">
        <v>185</v>
      </c>
      <c r="P22" s="2" t="s">
        <v>402</v>
      </c>
      <c r="Q22" s="2" t="s">
        <v>405</v>
      </c>
      <c r="R22" s="17" t="s">
        <v>397</v>
      </c>
    </row>
    <row r="23" spans="1:18" ht="16.5" x14ac:dyDescent="0.25">
      <c r="A23" s="2">
        <v>21</v>
      </c>
      <c r="B23" s="15" t="s">
        <v>344</v>
      </c>
      <c r="C23" s="2">
        <v>7336</v>
      </c>
      <c r="D23" s="7" t="s">
        <v>34</v>
      </c>
      <c r="E23" s="2" t="s">
        <v>48</v>
      </c>
      <c r="F23" s="2" t="s">
        <v>49</v>
      </c>
      <c r="G23" s="2" t="s">
        <v>232</v>
      </c>
      <c r="H23" s="2"/>
      <c r="I23" s="3" t="s">
        <v>233</v>
      </c>
      <c r="J23" s="3" t="s">
        <v>234</v>
      </c>
      <c r="K23" s="3" t="s">
        <v>387</v>
      </c>
      <c r="L23" s="2" t="s">
        <v>393</v>
      </c>
      <c r="M23" s="2">
        <v>1</v>
      </c>
      <c r="N23" s="5" t="s">
        <v>176</v>
      </c>
      <c r="O23" s="3" t="s">
        <v>235</v>
      </c>
      <c r="P23" s="2" t="s">
        <v>401</v>
      </c>
      <c r="Q23" s="2" t="s">
        <v>413</v>
      </c>
      <c r="R23" s="17" t="s">
        <v>398</v>
      </c>
    </row>
    <row r="24" spans="1:18" ht="16.5" x14ac:dyDescent="0.25">
      <c r="A24" s="9">
        <v>22</v>
      </c>
      <c r="B24" s="15" t="s">
        <v>345</v>
      </c>
      <c r="C24" s="11">
        <v>7337</v>
      </c>
      <c r="D24" s="7" t="s">
        <v>32</v>
      </c>
      <c r="E24" s="2" t="s">
        <v>48</v>
      </c>
      <c r="F24" s="2" t="s">
        <v>49</v>
      </c>
      <c r="G24" s="2" t="s">
        <v>216</v>
      </c>
      <c r="H24" s="2"/>
      <c r="I24" s="3" t="s">
        <v>217</v>
      </c>
      <c r="J24" s="3" t="s">
        <v>218</v>
      </c>
      <c r="K24" s="3" t="s">
        <v>387</v>
      </c>
      <c r="L24" s="2" t="s">
        <v>393</v>
      </c>
      <c r="M24" s="2">
        <v>1</v>
      </c>
      <c r="N24" s="5" t="s">
        <v>111</v>
      </c>
      <c r="O24" s="3" t="s">
        <v>223</v>
      </c>
      <c r="P24" s="2" t="s">
        <v>407</v>
      </c>
      <c r="Q24" s="2" t="s">
        <v>405</v>
      </c>
      <c r="R24" s="17" t="s">
        <v>397</v>
      </c>
    </row>
    <row r="25" spans="1:18" ht="16.5" x14ac:dyDescent="0.25">
      <c r="A25" s="2">
        <v>23</v>
      </c>
      <c r="B25" s="15" t="s">
        <v>346</v>
      </c>
      <c r="C25" s="2">
        <v>7338</v>
      </c>
      <c r="D25" s="7" t="s">
        <v>41</v>
      </c>
      <c r="E25" s="2" t="s">
        <v>48</v>
      </c>
      <c r="F25" s="2" t="s">
        <v>49</v>
      </c>
      <c r="G25" s="8">
        <v>41491</v>
      </c>
      <c r="H25" s="2"/>
      <c r="I25" s="3" t="s">
        <v>197</v>
      </c>
      <c r="J25" s="3" t="s">
        <v>258</v>
      </c>
      <c r="K25" s="3" t="s">
        <v>387</v>
      </c>
      <c r="L25" s="2" t="s">
        <v>393</v>
      </c>
      <c r="M25" s="2">
        <v>1</v>
      </c>
      <c r="N25" s="5" t="s">
        <v>259</v>
      </c>
      <c r="O25" s="3" t="s">
        <v>260</v>
      </c>
      <c r="P25" s="2" t="s">
        <v>406</v>
      </c>
      <c r="Q25" s="2" t="s">
        <v>405</v>
      </c>
      <c r="R25" s="17" t="s">
        <v>397</v>
      </c>
    </row>
    <row r="26" spans="1:18" ht="16.5" x14ac:dyDescent="0.25">
      <c r="A26" s="9">
        <v>24</v>
      </c>
      <c r="B26" s="15" t="s">
        <v>347</v>
      </c>
      <c r="C26" s="11">
        <v>7339</v>
      </c>
      <c r="D26" s="7" t="s">
        <v>29</v>
      </c>
      <c r="E26" s="2" t="s">
        <v>53</v>
      </c>
      <c r="F26" s="2" t="s">
        <v>49</v>
      </c>
      <c r="G26" s="2" t="s">
        <v>142</v>
      </c>
      <c r="H26" s="12" t="s">
        <v>293</v>
      </c>
      <c r="I26" s="3" t="s">
        <v>143</v>
      </c>
      <c r="J26" s="3" t="s">
        <v>144</v>
      </c>
      <c r="K26" s="3" t="s">
        <v>390</v>
      </c>
      <c r="L26" s="2" t="s">
        <v>395</v>
      </c>
      <c r="M26" s="2">
        <v>1</v>
      </c>
      <c r="N26" s="5" t="s">
        <v>111</v>
      </c>
      <c r="O26" s="3" t="s">
        <v>145</v>
      </c>
      <c r="P26" s="2" t="s">
        <v>406</v>
      </c>
      <c r="Q26" s="2" t="s">
        <v>405</v>
      </c>
      <c r="R26" s="17" t="s">
        <v>398</v>
      </c>
    </row>
    <row r="27" spans="1:18" ht="16.5" x14ac:dyDescent="0.25">
      <c r="A27" s="2">
        <v>25</v>
      </c>
      <c r="B27" s="15" t="s">
        <v>348</v>
      </c>
      <c r="C27" s="2">
        <v>7340</v>
      </c>
      <c r="D27" s="7" t="s">
        <v>43</v>
      </c>
      <c r="E27" s="2" t="s">
        <v>48</v>
      </c>
      <c r="F27" s="2" t="s">
        <v>49</v>
      </c>
      <c r="G27" s="2" t="s">
        <v>57</v>
      </c>
      <c r="H27" s="12" t="s">
        <v>294</v>
      </c>
      <c r="I27" s="3" t="s">
        <v>58</v>
      </c>
      <c r="J27" s="3" t="s">
        <v>59</v>
      </c>
      <c r="K27" s="3" t="s">
        <v>390</v>
      </c>
      <c r="L27" s="2" t="s">
        <v>394</v>
      </c>
      <c r="M27" s="2">
        <v>1</v>
      </c>
      <c r="N27" s="5" t="s">
        <v>111</v>
      </c>
      <c r="O27" s="5" t="s">
        <v>150</v>
      </c>
      <c r="P27" s="2" t="s">
        <v>402</v>
      </c>
      <c r="Q27" s="2" t="s">
        <v>405</v>
      </c>
      <c r="R27" s="17" t="s">
        <v>397</v>
      </c>
    </row>
    <row r="28" spans="1:18" ht="16.5" x14ac:dyDescent="0.25">
      <c r="A28" s="9">
        <v>26</v>
      </c>
      <c r="B28" s="15" t="s">
        <v>349</v>
      </c>
      <c r="C28" s="2">
        <v>7341</v>
      </c>
      <c r="D28" s="7" t="s">
        <v>177</v>
      </c>
      <c r="E28" s="2" t="s">
        <v>48</v>
      </c>
      <c r="F28" s="2" t="s">
        <v>49</v>
      </c>
      <c r="G28" s="8">
        <v>41701</v>
      </c>
      <c r="H28" s="12" t="s">
        <v>295</v>
      </c>
      <c r="I28" s="3" t="s">
        <v>179</v>
      </c>
      <c r="J28" s="3" t="s">
        <v>178</v>
      </c>
      <c r="K28" s="3" t="s">
        <v>390</v>
      </c>
      <c r="L28" s="2" t="s">
        <v>395</v>
      </c>
      <c r="M28" s="2">
        <v>1</v>
      </c>
      <c r="N28" s="5" t="s">
        <v>111</v>
      </c>
      <c r="O28" s="5" t="s">
        <v>180</v>
      </c>
      <c r="P28" s="2" t="s">
        <v>408</v>
      </c>
      <c r="Q28" s="2" t="s">
        <v>405</v>
      </c>
      <c r="R28" s="17" t="s">
        <v>397</v>
      </c>
    </row>
    <row r="29" spans="1:18" ht="16.5" x14ac:dyDescent="0.25">
      <c r="A29" s="2">
        <v>27</v>
      </c>
      <c r="B29" s="15" t="s">
        <v>350</v>
      </c>
      <c r="C29" s="2">
        <v>7342</v>
      </c>
      <c r="D29" s="7" t="s">
        <v>158</v>
      </c>
      <c r="E29" s="2" t="s">
        <v>48</v>
      </c>
      <c r="F29" s="2" t="s">
        <v>49</v>
      </c>
      <c r="G29" s="2" t="s">
        <v>191</v>
      </c>
      <c r="H29" s="2"/>
      <c r="I29" s="3" t="s">
        <v>192</v>
      </c>
      <c r="J29" s="3" t="s">
        <v>193</v>
      </c>
      <c r="K29" s="3" t="s">
        <v>386</v>
      </c>
      <c r="L29" s="2" t="s">
        <v>392</v>
      </c>
      <c r="M29" s="2">
        <v>1</v>
      </c>
      <c r="N29" s="5" t="s">
        <v>194</v>
      </c>
      <c r="O29" s="5" t="s">
        <v>195</v>
      </c>
      <c r="P29" s="2" t="s">
        <v>405</v>
      </c>
      <c r="Q29" s="2" t="s">
        <v>405</v>
      </c>
      <c r="R29" s="17" t="s">
        <v>398</v>
      </c>
    </row>
    <row r="30" spans="1:18" ht="16.5" x14ac:dyDescent="0.25">
      <c r="A30" s="9">
        <v>28</v>
      </c>
      <c r="B30" s="15" t="s">
        <v>351</v>
      </c>
      <c r="C30" s="2">
        <v>7343</v>
      </c>
      <c r="D30" s="7" t="s">
        <v>132</v>
      </c>
      <c r="E30" s="2" t="s">
        <v>53</v>
      </c>
      <c r="F30" s="2" t="s">
        <v>49</v>
      </c>
      <c r="G30" s="2" t="s">
        <v>133</v>
      </c>
      <c r="H30" s="2"/>
      <c r="I30" s="3" t="s">
        <v>134</v>
      </c>
      <c r="J30" s="3" t="s">
        <v>135</v>
      </c>
      <c r="K30" s="3" t="s">
        <v>388</v>
      </c>
      <c r="L30" s="2" t="s">
        <v>394</v>
      </c>
      <c r="M30" s="2">
        <v>1</v>
      </c>
      <c r="N30" s="5" t="s">
        <v>113</v>
      </c>
      <c r="O30" s="5" t="s">
        <v>136</v>
      </c>
      <c r="P30" s="2" t="s">
        <v>401</v>
      </c>
      <c r="Q30" s="2" t="s">
        <v>413</v>
      </c>
      <c r="R30" s="17" t="s">
        <v>397</v>
      </c>
    </row>
    <row r="31" spans="1:18" ht="16.5" x14ac:dyDescent="0.25">
      <c r="A31" s="2">
        <v>29</v>
      </c>
      <c r="B31" s="15" t="s">
        <v>352</v>
      </c>
      <c r="C31" s="2">
        <v>7344</v>
      </c>
      <c r="D31" s="7" t="s">
        <v>23</v>
      </c>
      <c r="E31" s="2" t="s">
        <v>53</v>
      </c>
      <c r="F31" s="2" t="s">
        <v>49</v>
      </c>
      <c r="G31" s="8">
        <v>41435</v>
      </c>
      <c r="H31" s="2"/>
      <c r="I31" s="3" t="s">
        <v>168</v>
      </c>
      <c r="J31" s="3" t="s">
        <v>169</v>
      </c>
      <c r="K31" s="3" t="s">
        <v>391</v>
      </c>
      <c r="L31" s="2" t="s">
        <v>394</v>
      </c>
      <c r="M31" s="2">
        <v>1</v>
      </c>
      <c r="N31" s="5" t="s">
        <v>149</v>
      </c>
      <c r="O31" s="3" t="s">
        <v>170</v>
      </c>
      <c r="P31" s="2" t="s">
        <v>402</v>
      </c>
      <c r="Q31" s="2" t="s">
        <v>405</v>
      </c>
      <c r="R31" s="17" t="s">
        <v>397</v>
      </c>
    </row>
    <row r="32" spans="1:18" ht="16.5" x14ac:dyDescent="0.25">
      <c r="A32" s="9">
        <v>30</v>
      </c>
      <c r="B32" s="15" t="s">
        <v>353</v>
      </c>
      <c r="C32" s="2">
        <v>7345</v>
      </c>
      <c r="D32" s="7" t="s">
        <v>161</v>
      </c>
      <c r="E32" s="2" t="s">
        <v>53</v>
      </c>
      <c r="F32" s="2" t="s">
        <v>49</v>
      </c>
      <c r="G32" s="2" t="s">
        <v>203</v>
      </c>
      <c r="H32" s="2"/>
      <c r="I32" s="3"/>
      <c r="J32" s="3" t="s">
        <v>270</v>
      </c>
      <c r="K32" s="3" t="s">
        <v>386</v>
      </c>
      <c r="L32" s="2" t="s">
        <v>392</v>
      </c>
      <c r="M32" s="2">
        <v>1</v>
      </c>
      <c r="N32" s="5" t="s">
        <v>271</v>
      </c>
      <c r="O32" s="3" t="s">
        <v>272</v>
      </c>
      <c r="P32" s="2" t="s">
        <v>402</v>
      </c>
      <c r="Q32" s="2" t="s">
        <v>405</v>
      </c>
      <c r="R32" s="17" t="s">
        <v>398</v>
      </c>
    </row>
    <row r="33" spans="1:18" ht="16.5" x14ac:dyDescent="0.25">
      <c r="A33" s="2">
        <v>31</v>
      </c>
      <c r="B33" s="15" t="s">
        <v>354</v>
      </c>
      <c r="C33" s="2">
        <v>7346</v>
      </c>
      <c r="D33" s="7" t="s">
        <v>13</v>
      </c>
      <c r="E33" s="2" t="s">
        <v>48</v>
      </c>
      <c r="F33" s="2" t="s">
        <v>49</v>
      </c>
      <c r="G33" s="2" t="s">
        <v>87</v>
      </c>
      <c r="H33" s="2"/>
      <c r="I33" s="3" t="s">
        <v>88</v>
      </c>
      <c r="J33" s="3" t="s">
        <v>89</v>
      </c>
      <c r="K33" s="3" t="s">
        <v>386</v>
      </c>
      <c r="L33" s="2" t="s">
        <v>392</v>
      </c>
      <c r="M33" s="2">
        <v>1</v>
      </c>
      <c r="N33" s="5" t="s">
        <v>176</v>
      </c>
      <c r="O33" s="3" t="s">
        <v>90</v>
      </c>
      <c r="P33" s="2" t="s">
        <v>409</v>
      </c>
      <c r="Q33" s="2" t="s">
        <v>410</v>
      </c>
      <c r="R33" s="17" t="s">
        <v>398</v>
      </c>
    </row>
    <row r="34" spans="1:18" ht="16.5" x14ac:dyDescent="0.25">
      <c r="A34" s="9">
        <v>32</v>
      </c>
      <c r="B34" s="15" t="s">
        <v>355</v>
      </c>
      <c r="C34" s="2">
        <v>7347</v>
      </c>
      <c r="D34" s="7" t="s">
        <v>186</v>
      </c>
      <c r="E34" s="2" t="s">
        <v>48</v>
      </c>
      <c r="F34" s="2" t="s">
        <v>49</v>
      </c>
      <c r="G34" s="8">
        <v>41619</v>
      </c>
      <c r="H34" s="2"/>
      <c r="I34" s="3" t="s">
        <v>187</v>
      </c>
      <c r="J34" s="3" t="s">
        <v>188</v>
      </c>
      <c r="K34" s="3" t="s">
        <v>388</v>
      </c>
      <c r="L34" s="2" t="s">
        <v>394</v>
      </c>
      <c r="M34" s="2">
        <v>1</v>
      </c>
      <c r="N34" s="5" t="s">
        <v>189</v>
      </c>
      <c r="O34" s="3" t="s">
        <v>190</v>
      </c>
      <c r="P34" s="2" t="s">
        <v>403</v>
      </c>
      <c r="Q34" s="2" t="s">
        <v>405</v>
      </c>
      <c r="R34" s="17" t="s">
        <v>398</v>
      </c>
    </row>
    <row r="35" spans="1:18" ht="16.5" x14ac:dyDescent="0.25">
      <c r="A35" s="2">
        <v>33</v>
      </c>
      <c r="B35" s="15" t="s">
        <v>356</v>
      </c>
      <c r="C35" s="2">
        <v>7348</v>
      </c>
      <c r="D35" s="7" t="s">
        <v>18</v>
      </c>
      <c r="E35" s="2" t="s">
        <v>48</v>
      </c>
      <c r="F35" s="2" t="s">
        <v>49</v>
      </c>
      <c r="G35" s="8">
        <v>41370</v>
      </c>
      <c r="H35" s="2"/>
      <c r="I35" s="3" t="s">
        <v>114</v>
      </c>
      <c r="J35" s="3" t="s">
        <v>115</v>
      </c>
      <c r="K35" s="3" t="s">
        <v>388</v>
      </c>
      <c r="L35" s="2" t="s">
        <v>394</v>
      </c>
      <c r="M35" s="2">
        <v>1</v>
      </c>
      <c r="N35" s="5" t="s">
        <v>175</v>
      </c>
      <c r="O35" s="3" t="s">
        <v>116</v>
      </c>
      <c r="P35" s="2" t="s">
        <v>408</v>
      </c>
      <c r="Q35" s="2" t="s">
        <v>405</v>
      </c>
      <c r="R35" s="17" t="s">
        <v>397</v>
      </c>
    </row>
    <row r="36" spans="1:18" ht="16.5" x14ac:dyDescent="0.25">
      <c r="A36" s="9">
        <v>34</v>
      </c>
      <c r="B36" s="15" t="s">
        <v>357</v>
      </c>
      <c r="C36" s="2">
        <v>7349</v>
      </c>
      <c r="D36" s="7" t="s">
        <v>10</v>
      </c>
      <c r="E36" s="2" t="s">
        <v>53</v>
      </c>
      <c r="F36" s="2" t="s">
        <v>49</v>
      </c>
      <c r="G36" s="8">
        <v>41315</v>
      </c>
      <c r="H36" s="2"/>
      <c r="I36" s="3" t="s">
        <v>83</v>
      </c>
      <c r="J36" s="3" t="s">
        <v>84</v>
      </c>
      <c r="K36" s="3" t="s">
        <v>388</v>
      </c>
      <c r="L36" s="2" t="s">
        <v>394</v>
      </c>
      <c r="M36" s="2">
        <v>1</v>
      </c>
      <c r="N36" s="5" t="s">
        <v>85</v>
      </c>
      <c r="O36" s="3" t="s">
        <v>86</v>
      </c>
      <c r="P36" s="2" t="s">
        <v>405</v>
      </c>
      <c r="Q36" s="2" t="s">
        <v>405</v>
      </c>
      <c r="R36" s="17" t="s">
        <v>397</v>
      </c>
    </row>
    <row r="37" spans="1:18" ht="16.5" x14ac:dyDescent="0.25">
      <c r="A37" s="2">
        <v>35</v>
      </c>
      <c r="B37" s="15" t="s">
        <v>358</v>
      </c>
      <c r="C37" s="2">
        <v>7350</v>
      </c>
      <c r="D37" s="7" t="s">
        <v>11</v>
      </c>
      <c r="E37" s="2" t="s">
        <v>53</v>
      </c>
      <c r="F37" s="2" t="s">
        <v>49</v>
      </c>
      <c r="G37" s="8">
        <v>41577</v>
      </c>
      <c r="H37" s="12" t="s">
        <v>303</v>
      </c>
      <c r="I37" s="3" t="s">
        <v>96</v>
      </c>
      <c r="J37" s="3" t="s">
        <v>97</v>
      </c>
      <c r="K37" s="3" t="s">
        <v>390</v>
      </c>
      <c r="L37" s="2" t="s">
        <v>394</v>
      </c>
      <c r="M37" s="2">
        <v>1</v>
      </c>
      <c r="N37" s="5" t="s">
        <v>85</v>
      </c>
      <c r="O37" s="3" t="s">
        <v>98</v>
      </c>
      <c r="P37" s="2" t="s">
        <v>401</v>
      </c>
      <c r="Q37" s="2" t="s">
        <v>413</v>
      </c>
      <c r="R37" s="17" t="s">
        <v>397</v>
      </c>
    </row>
    <row r="38" spans="1:18" ht="16.5" x14ac:dyDescent="0.25">
      <c r="A38" s="9">
        <v>36</v>
      </c>
      <c r="B38" s="15" t="s">
        <v>359</v>
      </c>
      <c r="C38" s="2">
        <v>7351</v>
      </c>
      <c r="D38" s="7" t="s">
        <v>291</v>
      </c>
      <c r="E38" s="2" t="s">
        <v>53</v>
      </c>
      <c r="F38" s="2" t="s">
        <v>296</v>
      </c>
      <c r="G38" s="8">
        <v>41637</v>
      </c>
      <c r="H38" s="12" t="s">
        <v>292</v>
      </c>
      <c r="I38" s="3" t="s">
        <v>278</v>
      </c>
      <c r="J38" s="3" t="s">
        <v>279</v>
      </c>
      <c r="K38" s="3" t="s">
        <v>390</v>
      </c>
      <c r="L38" s="2" t="s">
        <v>394</v>
      </c>
      <c r="M38" s="2">
        <v>1</v>
      </c>
      <c r="N38" s="5" t="s">
        <v>280</v>
      </c>
      <c r="O38" s="3" t="s">
        <v>281</v>
      </c>
      <c r="P38" s="2" t="s">
        <v>406</v>
      </c>
      <c r="Q38" s="2" t="s">
        <v>405</v>
      </c>
      <c r="R38" s="17" t="s">
        <v>398</v>
      </c>
    </row>
    <row r="39" spans="1:18" ht="16.5" x14ac:dyDescent="0.25">
      <c r="A39" s="2">
        <v>37</v>
      </c>
      <c r="B39" s="15" t="s">
        <v>360</v>
      </c>
      <c r="C39" s="2">
        <v>7352</v>
      </c>
      <c r="D39" s="7" t="s">
        <v>9</v>
      </c>
      <c r="E39" s="2" t="s">
        <v>53</v>
      </c>
      <c r="F39" s="2" t="s">
        <v>49</v>
      </c>
      <c r="G39" s="2" t="s">
        <v>81</v>
      </c>
      <c r="H39" s="2"/>
      <c r="I39" s="3" t="s">
        <v>82</v>
      </c>
      <c r="J39" s="3" t="s">
        <v>59</v>
      </c>
      <c r="K39" s="3" t="s">
        <v>391</v>
      </c>
      <c r="L39" s="2" t="s">
        <v>394</v>
      </c>
      <c r="M39" s="2">
        <v>1</v>
      </c>
      <c r="N39" s="5" t="s">
        <v>166</v>
      </c>
      <c r="O39" s="3" t="s">
        <v>91</v>
      </c>
      <c r="P39" s="2" t="s">
        <v>411</v>
      </c>
      <c r="Q39" s="2" t="s">
        <v>405</v>
      </c>
      <c r="R39" s="17" t="s">
        <v>397</v>
      </c>
    </row>
    <row r="40" spans="1:18" ht="16.5" x14ac:dyDescent="0.25">
      <c r="A40" s="9">
        <v>38</v>
      </c>
      <c r="B40" s="15" t="s">
        <v>361</v>
      </c>
      <c r="C40" s="2">
        <v>7353</v>
      </c>
      <c r="D40" s="7" t="s">
        <v>70</v>
      </c>
      <c r="E40" s="2" t="s">
        <v>53</v>
      </c>
      <c r="F40" s="2" t="s">
        <v>49</v>
      </c>
      <c r="G40" s="2" t="s">
        <v>71</v>
      </c>
      <c r="H40" s="2"/>
      <c r="I40" s="3" t="s">
        <v>72</v>
      </c>
      <c r="J40" s="3" t="s">
        <v>73</v>
      </c>
      <c r="K40" s="3" t="s">
        <v>391</v>
      </c>
      <c r="L40" s="2" t="s">
        <v>394</v>
      </c>
      <c r="M40" s="2">
        <v>1</v>
      </c>
      <c r="N40" s="5" t="s">
        <v>238</v>
      </c>
      <c r="O40" s="3" t="s">
        <v>74</v>
      </c>
      <c r="P40" s="2" t="s">
        <v>405</v>
      </c>
      <c r="Q40" s="2" t="s">
        <v>405</v>
      </c>
      <c r="R40" s="17" t="s">
        <v>397</v>
      </c>
    </row>
    <row r="41" spans="1:18" ht="16.5" x14ac:dyDescent="0.25">
      <c r="A41" s="2">
        <v>39</v>
      </c>
      <c r="B41" s="15" t="s">
        <v>362</v>
      </c>
      <c r="C41" s="2">
        <v>7354</v>
      </c>
      <c r="D41" s="7" t="s">
        <v>27</v>
      </c>
      <c r="E41" s="2" t="s">
        <v>53</v>
      </c>
      <c r="F41" s="2" t="s">
        <v>49</v>
      </c>
      <c r="G41" s="8">
        <v>41553</v>
      </c>
      <c r="H41" s="2"/>
      <c r="I41" s="3" t="s">
        <v>151</v>
      </c>
      <c r="J41" s="3" t="s">
        <v>152</v>
      </c>
      <c r="K41" s="3" t="s">
        <v>388</v>
      </c>
      <c r="L41" s="2" t="s">
        <v>394</v>
      </c>
      <c r="M41" s="2">
        <v>1</v>
      </c>
      <c r="N41" s="5" t="s">
        <v>175</v>
      </c>
      <c r="O41" s="3" t="s">
        <v>153</v>
      </c>
      <c r="P41" s="2" t="s">
        <v>406</v>
      </c>
      <c r="Q41" s="2" t="s">
        <v>405</v>
      </c>
      <c r="R41" s="17" t="s">
        <v>397</v>
      </c>
    </row>
    <row r="42" spans="1:18" ht="16.5" x14ac:dyDescent="0.25">
      <c r="A42" s="9">
        <v>40</v>
      </c>
      <c r="B42" s="15" t="s">
        <v>363</v>
      </c>
      <c r="C42" s="2">
        <v>7355</v>
      </c>
      <c r="D42" s="7" t="s">
        <v>12</v>
      </c>
      <c r="E42" s="2" t="s">
        <v>53</v>
      </c>
      <c r="F42" s="2" t="s">
        <v>49</v>
      </c>
      <c r="G42" s="2" t="s">
        <v>92</v>
      </c>
      <c r="H42" s="2"/>
      <c r="I42" s="3" t="s">
        <v>93</v>
      </c>
      <c r="J42" s="3" t="s">
        <v>94</v>
      </c>
      <c r="K42" s="3" t="s">
        <v>386</v>
      </c>
      <c r="L42" s="2" t="s">
        <v>392</v>
      </c>
      <c r="M42" s="2">
        <v>1</v>
      </c>
      <c r="N42" s="5" t="s">
        <v>111</v>
      </c>
      <c r="O42" s="3" t="s">
        <v>95</v>
      </c>
      <c r="P42" s="2" t="s">
        <v>412</v>
      </c>
      <c r="Q42" s="2" t="s">
        <v>405</v>
      </c>
      <c r="R42" s="17" t="s">
        <v>398</v>
      </c>
    </row>
    <row r="43" spans="1:18" ht="16.5" x14ac:dyDescent="0.25">
      <c r="A43" s="2">
        <v>41</v>
      </c>
      <c r="B43" s="15" t="s">
        <v>364</v>
      </c>
      <c r="C43" s="2">
        <v>7356</v>
      </c>
      <c r="D43" s="7" t="s">
        <v>137</v>
      </c>
      <c r="E43" s="2" t="s">
        <v>53</v>
      </c>
      <c r="F43" s="2" t="s">
        <v>138</v>
      </c>
      <c r="G43" s="8">
        <v>41375</v>
      </c>
      <c r="H43" s="2"/>
      <c r="I43" s="3" t="s">
        <v>139</v>
      </c>
      <c r="J43" s="3" t="s">
        <v>140</v>
      </c>
      <c r="K43" s="3" t="s">
        <v>386</v>
      </c>
      <c r="L43" s="2" t="s">
        <v>392</v>
      </c>
      <c r="M43" s="2">
        <v>1</v>
      </c>
      <c r="N43" s="5" t="s">
        <v>111</v>
      </c>
      <c r="O43" s="3" t="s">
        <v>141</v>
      </c>
      <c r="P43" s="2" t="s">
        <v>406</v>
      </c>
      <c r="Q43" s="2" t="s">
        <v>405</v>
      </c>
      <c r="R43" s="17" t="s">
        <v>397</v>
      </c>
    </row>
    <row r="44" spans="1:18" ht="16.5" x14ac:dyDescent="0.25">
      <c r="A44" s="9">
        <v>42</v>
      </c>
      <c r="B44" s="15" t="s">
        <v>365</v>
      </c>
      <c r="C44" s="2">
        <v>7357</v>
      </c>
      <c r="D44" s="7" t="s">
        <v>35</v>
      </c>
      <c r="E44" s="2" t="s">
        <v>53</v>
      </c>
      <c r="F44" s="2" t="s">
        <v>49</v>
      </c>
      <c r="G44" s="2" t="s">
        <v>239</v>
      </c>
      <c r="H44" s="12" t="s">
        <v>322</v>
      </c>
      <c r="I44" s="3" t="s">
        <v>240</v>
      </c>
      <c r="J44" s="3" t="s">
        <v>241</v>
      </c>
      <c r="K44" s="3" t="s">
        <v>386</v>
      </c>
      <c r="L44" s="2" t="s">
        <v>392</v>
      </c>
      <c r="M44" s="2">
        <v>1</v>
      </c>
      <c r="N44" s="5" t="s">
        <v>85</v>
      </c>
      <c r="O44" s="3" t="s">
        <v>242</v>
      </c>
      <c r="P44" s="2" t="s">
        <v>401</v>
      </c>
      <c r="Q44" s="2" t="s">
        <v>413</v>
      </c>
      <c r="R44" s="17" t="s">
        <v>397</v>
      </c>
    </row>
    <row r="45" spans="1:18" ht="16.5" x14ac:dyDescent="0.25">
      <c r="A45" s="2">
        <v>43</v>
      </c>
      <c r="B45" s="15" t="s">
        <v>366</v>
      </c>
      <c r="C45" s="2">
        <v>7358</v>
      </c>
      <c r="D45" s="7" t="s">
        <v>44</v>
      </c>
      <c r="E45" s="2" t="s">
        <v>53</v>
      </c>
      <c r="F45" s="2" t="s">
        <v>49</v>
      </c>
      <c r="G45" s="2" t="s">
        <v>54</v>
      </c>
      <c r="H45" s="12" t="s">
        <v>306</v>
      </c>
      <c r="I45" s="3" t="s">
        <v>55</v>
      </c>
      <c r="J45" s="3" t="s">
        <v>56</v>
      </c>
      <c r="K45" s="3" t="s">
        <v>386</v>
      </c>
      <c r="L45" s="2" t="s">
        <v>392</v>
      </c>
      <c r="M45" s="2">
        <v>1</v>
      </c>
      <c r="N45" s="5" t="s">
        <v>111</v>
      </c>
      <c r="O45" s="3" t="s">
        <v>171</v>
      </c>
      <c r="P45" s="2" t="s">
        <v>401</v>
      </c>
      <c r="Q45" s="2" t="s">
        <v>413</v>
      </c>
      <c r="R45" s="17" t="s">
        <v>397</v>
      </c>
    </row>
    <row r="46" spans="1:18" ht="16.5" x14ac:dyDescent="0.25">
      <c r="A46" s="9">
        <v>44</v>
      </c>
      <c r="B46" s="15" t="s">
        <v>367</v>
      </c>
      <c r="C46" s="2">
        <v>7359</v>
      </c>
      <c r="D46" s="7" t="s">
        <v>16</v>
      </c>
      <c r="E46" s="2" t="s">
        <v>53</v>
      </c>
      <c r="F46" s="2" t="s">
        <v>49</v>
      </c>
      <c r="G46" s="2" t="s">
        <v>104</v>
      </c>
      <c r="H46" s="2"/>
      <c r="I46" s="3" t="s">
        <v>105</v>
      </c>
      <c r="J46" s="3" t="s">
        <v>106</v>
      </c>
      <c r="K46" s="3" t="s">
        <v>386</v>
      </c>
      <c r="L46" s="2" t="s">
        <v>392</v>
      </c>
      <c r="M46" s="2">
        <v>1</v>
      </c>
      <c r="N46" s="5" t="s">
        <v>111</v>
      </c>
      <c r="O46" s="3" t="s">
        <v>107</v>
      </c>
      <c r="P46" s="2" t="s">
        <v>406</v>
      </c>
      <c r="Q46" s="2" t="s">
        <v>405</v>
      </c>
      <c r="R46" s="17" t="s">
        <v>397</v>
      </c>
    </row>
    <row r="47" spans="1:18" ht="16.5" x14ac:dyDescent="0.25">
      <c r="A47" s="2">
        <v>45</v>
      </c>
      <c r="B47" s="15" t="s">
        <v>368</v>
      </c>
      <c r="C47" s="2">
        <v>7360</v>
      </c>
      <c r="D47" s="7" t="s">
        <v>159</v>
      </c>
      <c r="E47" s="2" t="s">
        <v>48</v>
      </c>
      <c r="F47" s="2" t="s">
        <v>49</v>
      </c>
      <c r="G47" s="2" t="s">
        <v>196</v>
      </c>
      <c r="H47" s="12" t="s">
        <v>321</v>
      </c>
      <c r="I47" s="3" t="s">
        <v>197</v>
      </c>
      <c r="J47" s="3" t="s">
        <v>198</v>
      </c>
      <c r="K47" s="3" t="s">
        <v>387</v>
      </c>
      <c r="L47" s="2" t="s">
        <v>393</v>
      </c>
      <c r="M47" s="2">
        <v>1</v>
      </c>
      <c r="N47" s="5" t="s">
        <v>111</v>
      </c>
      <c r="O47" s="3" t="s">
        <v>199</v>
      </c>
      <c r="P47" s="2" t="s">
        <v>406</v>
      </c>
      <c r="Q47" s="2" t="s">
        <v>405</v>
      </c>
      <c r="R47" s="17" t="s">
        <v>398</v>
      </c>
    </row>
    <row r="48" spans="1:18" ht="16.5" x14ac:dyDescent="0.25">
      <c r="A48" s="9">
        <v>46</v>
      </c>
      <c r="B48" s="15" t="s">
        <v>369</v>
      </c>
      <c r="C48" s="2">
        <v>7361</v>
      </c>
      <c r="D48" s="7" t="s">
        <v>39</v>
      </c>
      <c r="E48" s="2" t="s">
        <v>53</v>
      </c>
      <c r="F48" s="2" t="s">
        <v>49</v>
      </c>
      <c r="G48" s="8">
        <v>41793</v>
      </c>
      <c r="H48" s="2"/>
      <c r="I48" s="3" t="s">
        <v>251</v>
      </c>
      <c r="J48" s="3" t="s">
        <v>252</v>
      </c>
      <c r="K48" s="3" t="s">
        <v>387</v>
      </c>
      <c r="L48" s="2" t="s">
        <v>393</v>
      </c>
      <c r="M48" s="2">
        <v>1</v>
      </c>
      <c r="N48" s="5" t="s">
        <v>111</v>
      </c>
      <c r="O48" s="3" t="s">
        <v>253</v>
      </c>
      <c r="P48" s="2" t="s">
        <v>407</v>
      </c>
      <c r="Q48" s="2" t="s">
        <v>405</v>
      </c>
      <c r="R48" s="17" t="s">
        <v>397</v>
      </c>
    </row>
    <row r="49" spans="1:18" ht="16.5" x14ac:dyDescent="0.25">
      <c r="A49" s="2">
        <v>47</v>
      </c>
      <c r="B49" s="15" t="s">
        <v>370</v>
      </c>
      <c r="C49" s="2">
        <v>7362</v>
      </c>
      <c r="D49" s="7" t="s">
        <v>25</v>
      </c>
      <c r="E49" s="2" t="s">
        <v>48</v>
      </c>
      <c r="F49" s="2" t="s">
        <v>49</v>
      </c>
      <c r="G49" s="2" t="s">
        <v>162</v>
      </c>
      <c r="H49" s="12" t="s">
        <v>307</v>
      </c>
      <c r="I49" s="3" t="s">
        <v>163</v>
      </c>
      <c r="J49" s="3" t="s">
        <v>164</v>
      </c>
      <c r="K49" s="3" t="s">
        <v>391</v>
      </c>
      <c r="L49" s="2" t="s">
        <v>394</v>
      </c>
      <c r="M49" s="2">
        <v>1</v>
      </c>
      <c r="N49" s="5" t="s">
        <v>111</v>
      </c>
      <c r="O49" s="3" t="s">
        <v>172</v>
      </c>
      <c r="P49" s="2" t="s">
        <v>402</v>
      </c>
      <c r="Q49" s="2" t="s">
        <v>405</v>
      </c>
      <c r="R49" s="17" t="s">
        <v>397</v>
      </c>
    </row>
    <row r="50" spans="1:18" ht="16.5" x14ac:dyDescent="0.25">
      <c r="A50" s="9">
        <v>48</v>
      </c>
      <c r="B50" s="15" t="s">
        <v>371</v>
      </c>
      <c r="C50" s="2">
        <v>7363</v>
      </c>
      <c r="D50" s="7" t="s">
        <v>33</v>
      </c>
      <c r="E50" s="2" t="s">
        <v>48</v>
      </c>
      <c r="F50" s="2" t="s">
        <v>49</v>
      </c>
      <c r="G50" s="2" t="s">
        <v>228</v>
      </c>
      <c r="H50" s="12" t="s">
        <v>308</v>
      </c>
      <c r="I50" s="3" t="s">
        <v>229</v>
      </c>
      <c r="J50" s="3" t="s">
        <v>230</v>
      </c>
      <c r="K50" s="3" t="s">
        <v>389</v>
      </c>
      <c r="L50" s="2" t="s">
        <v>393</v>
      </c>
      <c r="M50" s="2">
        <v>1</v>
      </c>
      <c r="N50" s="5" t="s">
        <v>111</v>
      </c>
      <c r="O50" s="3" t="s">
        <v>231</v>
      </c>
      <c r="P50" s="2" t="s">
        <v>402</v>
      </c>
      <c r="Q50" s="2" t="s">
        <v>405</v>
      </c>
      <c r="R50" s="17" t="s">
        <v>398</v>
      </c>
    </row>
    <row r="51" spans="1:18" ht="16.5" x14ac:dyDescent="0.25">
      <c r="A51" s="2">
        <v>49</v>
      </c>
      <c r="B51" s="15" t="s">
        <v>372</v>
      </c>
      <c r="C51" s="2">
        <v>7364</v>
      </c>
      <c r="D51" s="7" t="s">
        <v>219</v>
      </c>
      <c r="E51" s="2" t="s">
        <v>48</v>
      </c>
      <c r="F51" s="2" t="s">
        <v>49</v>
      </c>
      <c r="G51" s="2" t="s">
        <v>220</v>
      </c>
      <c r="H51" s="12" t="s">
        <v>310</v>
      </c>
      <c r="I51" s="3" t="s">
        <v>221</v>
      </c>
      <c r="J51" s="3" t="s">
        <v>184</v>
      </c>
      <c r="K51" s="3" t="s">
        <v>389</v>
      </c>
      <c r="L51" s="2" t="s">
        <v>393</v>
      </c>
      <c r="M51" s="2">
        <v>1</v>
      </c>
      <c r="N51" s="5" t="s">
        <v>111</v>
      </c>
      <c r="O51" s="3" t="s">
        <v>231</v>
      </c>
      <c r="P51" s="2" t="s">
        <v>402</v>
      </c>
      <c r="Q51" s="2" t="s">
        <v>405</v>
      </c>
      <c r="R51" s="17" t="s">
        <v>397</v>
      </c>
    </row>
    <row r="52" spans="1:18" ht="16.5" x14ac:dyDescent="0.25">
      <c r="A52" s="9">
        <v>50</v>
      </c>
      <c r="B52" s="15" t="s">
        <v>373</v>
      </c>
      <c r="C52" s="2">
        <v>7365</v>
      </c>
      <c r="D52" s="7" t="s">
        <v>222</v>
      </c>
      <c r="E52" s="2" t="s">
        <v>53</v>
      </c>
      <c r="F52" s="2" t="s">
        <v>49</v>
      </c>
      <c r="G52" s="2" t="s">
        <v>274</v>
      </c>
      <c r="H52" s="12" t="s">
        <v>311</v>
      </c>
      <c r="I52" s="3" t="s">
        <v>275</v>
      </c>
      <c r="J52" s="3" t="s">
        <v>276</v>
      </c>
      <c r="K52" s="3" t="s">
        <v>386</v>
      </c>
      <c r="L52" s="2" t="s">
        <v>392</v>
      </c>
      <c r="M52" s="2">
        <v>1</v>
      </c>
      <c r="N52" s="5" t="s">
        <v>111</v>
      </c>
      <c r="O52" s="3" t="s">
        <v>277</v>
      </c>
      <c r="P52" s="2" t="s">
        <v>406</v>
      </c>
      <c r="Q52" s="2" t="s">
        <v>405</v>
      </c>
      <c r="R52" s="17" t="s">
        <v>397</v>
      </c>
    </row>
    <row r="53" spans="1:18" ht="16.5" x14ac:dyDescent="0.25">
      <c r="A53" s="2">
        <v>51</v>
      </c>
      <c r="B53" s="15" t="s">
        <v>374</v>
      </c>
      <c r="C53" s="2">
        <v>7366</v>
      </c>
      <c r="D53" s="7" t="s">
        <v>37</v>
      </c>
      <c r="E53" s="2" t="s">
        <v>48</v>
      </c>
      <c r="F53" s="2" t="s">
        <v>49</v>
      </c>
      <c r="G53" s="2" t="s">
        <v>243</v>
      </c>
      <c r="H53" s="12" t="s">
        <v>316</v>
      </c>
      <c r="I53" s="3" t="s">
        <v>244</v>
      </c>
      <c r="J53" s="3" t="s">
        <v>245</v>
      </c>
      <c r="K53" s="3" t="s">
        <v>386</v>
      </c>
      <c r="L53" s="2" t="s">
        <v>392</v>
      </c>
      <c r="M53" s="2">
        <v>1</v>
      </c>
      <c r="N53" s="5" t="s">
        <v>111</v>
      </c>
      <c r="O53" s="3" t="s">
        <v>246</v>
      </c>
      <c r="P53" s="2" t="s">
        <v>406</v>
      </c>
      <c r="Q53" s="2" t="s">
        <v>405</v>
      </c>
      <c r="R53" s="17" t="s">
        <v>398</v>
      </c>
    </row>
    <row r="54" spans="1:18" ht="16.5" x14ac:dyDescent="0.25">
      <c r="A54" s="9">
        <v>52</v>
      </c>
      <c r="B54" s="15" t="s">
        <v>375</v>
      </c>
      <c r="C54" s="2">
        <v>7367</v>
      </c>
      <c r="D54" s="7" t="s">
        <v>36</v>
      </c>
      <c r="E54" s="2" t="s">
        <v>48</v>
      </c>
      <c r="F54" s="2" t="s">
        <v>49</v>
      </c>
      <c r="G54" s="8">
        <v>41699</v>
      </c>
      <c r="H54" s="2"/>
      <c r="I54" s="3" t="s">
        <v>236</v>
      </c>
      <c r="J54" s="3" t="s">
        <v>237</v>
      </c>
      <c r="K54" s="3" t="s">
        <v>390</v>
      </c>
      <c r="L54" s="2" t="s">
        <v>394</v>
      </c>
      <c r="M54" s="2">
        <v>1</v>
      </c>
      <c r="N54" s="5" t="s">
        <v>175</v>
      </c>
      <c r="O54" s="3" t="s">
        <v>261</v>
      </c>
      <c r="P54" s="2" t="s">
        <v>406</v>
      </c>
      <c r="Q54" s="2" t="s">
        <v>405</v>
      </c>
      <c r="R54" s="17" t="s">
        <v>397</v>
      </c>
    </row>
    <row r="55" spans="1:18" ht="16.5" x14ac:dyDescent="0.25">
      <c r="A55" s="2">
        <v>53</v>
      </c>
      <c r="B55" s="15" t="s">
        <v>376</v>
      </c>
      <c r="C55" s="2">
        <v>7368</v>
      </c>
      <c r="D55" s="7" t="s">
        <v>38</v>
      </c>
      <c r="E55" s="2" t="s">
        <v>53</v>
      </c>
      <c r="F55" s="2" t="s">
        <v>49</v>
      </c>
      <c r="G55" s="2" t="s">
        <v>146</v>
      </c>
      <c r="H55" s="12" t="s">
        <v>317</v>
      </c>
      <c r="I55" s="3" t="s">
        <v>147</v>
      </c>
      <c r="J55" s="3" t="s">
        <v>148</v>
      </c>
      <c r="K55" s="3" t="s">
        <v>386</v>
      </c>
      <c r="L55" s="2" t="s">
        <v>393</v>
      </c>
      <c r="M55" s="2">
        <v>1</v>
      </c>
      <c r="N55" s="5" t="s">
        <v>85</v>
      </c>
      <c r="O55" s="3" t="s">
        <v>273</v>
      </c>
      <c r="P55" s="2" t="s">
        <v>401</v>
      </c>
      <c r="Q55" s="2" t="s">
        <v>413</v>
      </c>
      <c r="R55" s="17" t="s">
        <v>398</v>
      </c>
    </row>
    <row r="56" spans="1:18" ht="16.5" x14ac:dyDescent="0.25">
      <c r="A56" s="9">
        <v>54</v>
      </c>
      <c r="B56" s="15" t="s">
        <v>377</v>
      </c>
      <c r="C56" s="2">
        <v>7369</v>
      </c>
      <c r="D56" s="7" t="s">
        <v>19</v>
      </c>
      <c r="E56" s="2" t="s">
        <v>48</v>
      </c>
      <c r="F56" s="2" t="s">
        <v>49</v>
      </c>
      <c r="G56" s="2" t="s">
        <v>117</v>
      </c>
      <c r="H56" s="12" t="s">
        <v>318</v>
      </c>
      <c r="I56" s="3" t="s">
        <v>118</v>
      </c>
      <c r="J56" s="3" t="s">
        <v>119</v>
      </c>
      <c r="K56" s="3" t="s">
        <v>386</v>
      </c>
      <c r="L56" s="2" t="s">
        <v>392</v>
      </c>
      <c r="M56" s="2">
        <v>1</v>
      </c>
      <c r="N56" s="5" t="s">
        <v>113</v>
      </c>
      <c r="O56" s="3" t="s">
        <v>120</v>
      </c>
      <c r="P56" s="2" t="s">
        <v>402</v>
      </c>
      <c r="Q56" s="2" t="s">
        <v>405</v>
      </c>
      <c r="R56" s="17" t="s">
        <v>398</v>
      </c>
    </row>
    <row r="57" spans="1:18" ht="16.5" x14ac:dyDescent="0.25">
      <c r="A57" s="2">
        <v>55</v>
      </c>
      <c r="B57" s="15" t="s">
        <v>378</v>
      </c>
      <c r="C57" s="2">
        <v>7370</v>
      </c>
      <c r="D57" s="7" t="s">
        <v>157</v>
      </c>
      <c r="E57" s="2" t="s">
        <v>48</v>
      </c>
      <c r="F57" s="2" t="s">
        <v>49</v>
      </c>
      <c r="G57" s="2" t="s">
        <v>254</v>
      </c>
      <c r="H57" s="12" t="s">
        <v>319</v>
      </c>
      <c r="I57" s="3" t="s">
        <v>255</v>
      </c>
      <c r="J57" s="3" t="s">
        <v>256</v>
      </c>
      <c r="K57" s="3" t="s">
        <v>386</v>
      </c>
      <c r="L57" s="2" t="s">
        <v>392</v>
      </c>
      <c r="M57" s="2">
        <v>1</v>
      </c>
      <c r="N57" s="5" t="s">
        <v>176</v>
      </c>
      <c r="O57" s="3" t="s">
        <v>257</v>
      </c>
      <c r="P57" s="2" t="s">
        <v>401</v>
      </c>
      <c r="Q57" s="2" t="s">
        <v>413</v>
      </c>
      <c r="R57" s="17" t="s">
        <v>397</v>
      </c>
    </row>
    <row r="58" spans="1:18" ht="16.5" x14ac:dyDescent="0.25">
      <c r="A58" s="9">
        <v>56</v>
      </c>
      <c r="B58" s="15" t="s">
        <v>379</v>
      </c>
      <c r="C58" s="2">
        <v>7371</v>
      </c>
      <c r="D58" s="7" t="s">
        <v>28</v>
      </c>
      <c r="E58" s="2" t="s">
        <v>48</v>
      </c>
      <c r="F58" s="2" t="s">
        <v>49</v>
      </c>
      <c r="G58" s="2" t="s">
        <v>209</v>
      </c>
      <c r="H58" s="12" t="s">
        <v>320</v>
      </c>
      <c r="I58" s="3" t="s">
        <v>210</v>
      </c>
      <c r="J58" s="3" t="s">
        <v>211</v>
      </c>
      <c r="K58" s="3" t="s">
        <v>386</v>
      </c>
      <c r="L58" s="2" t="s">
        <v>393</v>
      </c>
      <c r="M58" s="2">
        <v>1</v>
      </c>
      <c r="N58" s="5" t="s">
        <v>111</v>
      </c>
      <c r="O58" s="3" t="s">
        <v>212</v>
      </c>
      <c r="P58" s="2" t="s">
        <v>406</v>
      </c>
      <c r="Q58" s="2" t="s">
        <v>405</v>
      </c>
      <c r="R58" s="17" t="s">
        <v>398</v>
      </c>
    </row>
    <row r="59" spans="1:18" ht="16.5" x14ac:dyDescent="0.25">
      <c r="A59" s="2">
        <v>57</v>
      </c>
      <c r="B59" s="15" t="s">
        <v>380</v>
      </c>
      <c r="C59" s="2">
        <v>7372</v>
      </c>
      <c r="D59" s="7" t="s">
        <v>24</v>
      </c>
      <c r="E59" s="2" t="s">
        <v>48</v>
      </c>
      <c r="F59" s="2" t="s">
        <v>49</v>
      </c>
      <c r="G59" s="8">
        <v>41283</v>
      </c>
      <c r="H59" s="2"/>
      <c r="I59" s="3" t="s">
        <v>323</v>
      </c>
      <c r="J59" s="3" t="s">
        <v>165</v>
      </c>
      <c r="K59" s="3" t="s">
        <v>386</v>
      </c>
      <c r="L59" s="2" t="s">
        <v>392</v>
      </c>
      <c r="M59" s="2">
        <v>1</v>
      </c>
      <c r="N59" s="5" t="s">
        <v>166</v>
      </c>
      <c r="O59" s="3" t="s">
        <v>167</v>
      </c>
      <c r="P59" s="2" t="s">
        <v>406</v>
      </c>
      <c r="Q59" s="2" t="s">
        <v>405</v>
      </c>
      <c r="R59" s="17" t="s">
        <v>397</v>
      </c>
    </row>
    <row r="60" spans="1:18" ht="16.5" x14ac:dyDescent="0.25">
      <c r="A60" s="9">
        <v>58</v>
      </c>
      <c r="B60" s="15" t="s">
        <v>381</v>
      </c>
      <c r="C60" s="2">
        <v>7373</v>
      </c>
      <c r="D60" s="3" t="s">
        <v>282</v>
      </c>
      <c r="E60" s="2" t="s">
        <v>53</v>
      </c>
      <c r="F60" s="2" t="s">
        <v>49</v>
      </c>
      <c r="G60" s="8">
        <v>41654</v>
      </c>
      <c r="H60" s="2"/>
      <c r="I60" s="3" t="s">
        <v>283</v>
      </c>
      <c r="J60" s="3" t="s">
        <v>284</v>
      </c>
      <c r="K60" s="3" t="s">
        <v>390</v>
      </c>
      <c r="L60" s="2" t="s">
        <v>395</v>
      </c>
      <c r="M60" s="2">
        <v>1</v>
      </c>
      <c r="N60" s="5" t="s">
        <v>285</v>
      </c>
      <c r="O60" s="3" t="s">
        <v>286</v>
      </c>
      <c r="P60" s="2" t="s">
        <v>401</v>
      </c>
      <c r="Q60" s="2" t="s">
        <v>413</v>
      </c>
      <c r="R60" s="17" t="s">
        <v>397</v>
      </c>
    </row>
    <row r="61" spans="1:18" ht="16.5" x14ac:dyDescent="0.25">
      <c r="A61" s="2">
        <v>59</v>
      </c>
      <c r="B61" s="15" t="s">
        <v>382</v>
      </c>
      <c r="C61" s="2">
        <v>7374</v>
      </c>
      <c r="D61" s="3" t="s">
        <v>297</v>
      </c>
      <c r="E61" s="2" t="s">
        <v>48</v>
      </c>
      <c r="F61" s="2" t="s">
        <v>49</v>
      </c>
      <c r="G61" s="8">
        <v>41737</v>
      </c>
      <c r="H61" s="12" t="s">
        <v>312</v>
      </c>
      <c r="I61" s="3" t="s">
        <v>313</v>
      </c>
      <c r="J61" s="3" t="s">
        <v>314</v>
      </c>
      <c r="K61" s="3" t="s">
        <v>386</v>
      </c>
      <c r="L61" s="2" t="s">
        <v>392</v>
      </c>
      <c r="M61" s="2">
        <v>1</v>
      </c>
      <c r="N61" s="5" t="s">
        <v>111</v>
      </c>
      <c r="O61" s="3" t="s">
        <v>315</v>
      </c>
      <c r="P61" s="2" t="s">
        <v>406</v>
      </c>
      <c r="Q61" s="2" t="s">
        <v>405</v>
      </c>
      <c r="R61" s="17" t="s">
        <v>397</v>
      </c>
    </row>
    <row r="62" spans="1:18" ht="16.5" x14ac:dyDescent="0.25">
      <c r="A62" s="9">
        <v>60</v>
      </c>
      <c r="B62" s="15" t="s">
        <v>383</v>
      </c>
      <c r="C62" s="2">
        <v>7375</v>
      </c>
      <c r="D62" s="3" t="s">
        <v>287</v>
      </c>
      <c r="E62" s="2" t="s">
        <v>53</v>
      </c>
      <c r="F62" s="2" t="s">
        <v>49</v>
      </c>
      <c r="G62" s="8">
        <v>41557</v>
      </c>
      <c r="H62" s="12" t="s">
        <v>309</v>
      </c>
      <c r="I62" s="3" t="s">
        <v>288</v>
      </c>
      <c r="J62" s="3" t="s">
        <v>289</v>
      </c>
      <c r="K62" s="3" t="s">
        <v>390</v>
      </c>
      <c r="L62" s="2" t="s">
        <v>394</v>
      </c>
      <c r="M62" s="2">
        <v>1</v>
      </c>
      <c r="N62" s="5" t="s">
        <v>111</v>
      </c>
      <c r="O62" s="3" t="s">
        <v>290</v>
      </c>
      <c r="P62" s="2" t="s">
        <v>406</v>
      </c>
      <c r="Q62" s="2" t="s">
        <v>405</v>
      </c>
      <c r="R62" s="17" t="s">
        <v>397</v>
      </c>
    </row>
    <row r="63" spans="1:18" ht="16.5" x14ac:dyDescent="0.25">
      <c r="A63" s="2">
        <v>61</v>
      </c>
      <c r="B63" s="15" t="s">
        <v>384</v>
      </c>
      <c r="C63" s="2">
        <v>7376</v>
      </c>
      <c r="D63" s="3" t="s">
        <v>298</v>
      </c>
      <c r="E63" s="2" t="s">
        <v>53</v>
      </c>
      <c r="F63" s="2" t="s">
        <v>49</v>
      </c>
      <c r="G63" s="8">
        <v>41562</v>
      </c>
      <c r="H63" s="2"/>
      <c r="I63" s="3" t="s">
        <v>299</v>
      </c>
      <c r="J63" s="3" t="s">
        <v>300</v>
      </c>
      <c r="K63" s="3" t="s">
        <v>386</v>
      </c>
      <c r="L63" s="2" t="s">
        <v>393</v>
      </c>
      <c r="M63" s="2">
        <v>1</v>
      </c>
      <c r="N63" s="5" t="s">
        <v>301</v>
      </c>
      <c r="O63" s="3" t="s">
        <v>69</v>
      </c>
      <c r="P63" s="2" t="s">
        <v>402</v>
      </c>
      <c r="Q63" s="2" t="s">
        <v>405</v>
      </c>
      <c r="R63" s="17" t="s">
        <v>397</v>
      </c>
    </row>
    <row r="66" spans="16:20" x14ac:dyDescent="0.25">
      <c r="P66" s="6"/>
      <c r="Q66" s="4"/>
      <c r="S66" s="1"/>
      <c r="T66" s="1"/>
    </row>
    <row r="67" spans="16:20" x14ac:dyDescent="0.25">
      <c r="P67" s="6"/>
      <c r="Q67" s="4"/>
      <c r="S67" s="1"/>
      <c r="T67" s="1"/>
    </row>
    <row r="68" spans="16:20" x14ac:dyDescent="0.25">
      <c r="P68" s="6"/>
      <c r="Q68" s="4"/>
      <c r="S68" s="1"/>
      <c r="T68" s="1"/>
    </row>
    <row r="69" spans="16:20" x14ac:dyDescent="0.25">
      <c r="P69" s="6"/>
      <c r="Q69" s="4"/>
      <c r="S69" s="1"/>
      <c r="T69" s="1"/>
    </row>
    <row r="70" spans="16:20" x14ac:dyDescent="0.25">
      <c r="P70" s="6"/>
      <c r="Q70" s="4"/>
      <c r="S70" s="1"/>
      <c r="T70" s="1"/>
    </row>
    <row r="71" spans="16:20" x14ac:dyDescent="0.25">
      <c r="P71" s="6"/>
      <c r="Q71" s="4"/>
      <c r="S71" s="1"/>
      <c r="T71" s="1"/>
    </row>
    <row r="72" spans="16:20" x14ac:dyDescent="0.25">
      <c r="P72" s="6"/>
      <c r="Q72" s="4"/>
      <c r="S72" s="1"/>
      <c r="T72" s="1"/>
    </row>
    <row r="73" spans="16:20" x14ac:dyDescent="0.25">
      <c r="P73" s="6"/>
      <c r="Q73" s="4"/>
      <c r="S73" s="1"/>
      <c r="T73" s="1"/>
    </row>
    <row r="74" spans="16:20" x14ac:dyDescent="0.25">
      <c r="P74" s="6"/>
      <c r="Q74" s="4"/>
      <c r="S74" s="1"/>
      <c r="T74" s="1"/>
    </row>
    <row r="75" spans="16:20" x14ac:dyDescent="0.25">
      <c r="P75" s="6"/>
      <c r="Q75" s="4"/>
      <c r="S75" s="1"/>
      <c r="T75" s="1"/>
    </row>
    <row r="76" spans="16:20" x14ac:dyDescent="0.25">
      <c r="P76" s="6"/>
      <c r="Q76" s="4"/>
      <c r="S76" s="1"/>
      <c r="T76" s="1"/>
    </row>
  </sheetData>
  <sortState ref="D5:D6">
    <sortCondition ref="D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17" sqref="G17"/>
    </sheetView>
  </sheetViews>
  <sheetFormatPr defaultRowHeight="15" x14ac:dyDescent="0.25"/>
  <cols>
    <col min="1" max="1" width="6.28515625" bestFit="1" customWidth="1"/>
    <col min="2" max="2" width="8.42578125" bestFit="1" customWidth="1"/>
    <col min="3" max="3" width="9.7109375" bestFit="1" customWidth="1"/>
    <col min="4" max="4" width="12.28515625" bestFit="1" customWidth="1"/>
    <col min="5" max="5" width="7.28515625" bestFit="1" customWidth="1"/>
    <col min="6" max="6" width="12" bestFit="1" customWidth="1"/>
    <col min="7" max="7" width="10.28515625" bestFit="1" customWidth="1"/>
    <col min="8" max="8" width="11.28515625" bestFit="1" customWidth="1"/>
    <col min="9" max="9" width="13.85546875" bestFit="1" customWidth="1"/>
    <col min="10" max="10" width="16.140625" bestFit="1" customWidth="1"/>
    <col min="11" max="11" width="10.7109375" bestFit="1" customWidth="1"/>
  </cols>
  <sheetData>
    <row r="1" spans="1:12" x14ac:dyDescent="0.25">
      <c r="A1" s="37" t="s">
        <v>414</v>
      </c>
      <c r="B1" s="38" t="s">
        <v>405</v>
      </c>
      <c r="C1" s="38" t="s">
        <v>402</v>
      </c>
      <c r="D1" s="38" t="s">
        <v>406</v>
      </c>
      <c r="E1" s="38" t="s">
        <v>407</v>
      </c>
      <c r="F1" s="38" t="s">
        <v>412</v>
      </c>
      <c r="G1" s="38" t="s">
        <v>403</v>
      </c>
      <c r="H1" s="38" t="s">
        <v>401</v>
      </c>
      <c r="I1" s="38" t="s">
        <v>411</v>
      </c>
      <c r="J1" s="38" t="s">
        <v>408</v>
      </c>
      <c r="K1" s="38" t="s">
        <v>409</v>
      </c>
      <c r="L1" s="37" t="s">
        <v>415</v>
      </c>
    </row>
    <row r="2" spans="1:12" x14ac:dyDescent="0.25">
      <c r="A2" s="36">
        <v>1</v>
      </c>
      <c r="B2" s="35">
        <f>COUNTIF(PPDB!P3:P63,"JABUNG")</f>
        <v>5</v>
      </c>
      <c r="C2" s="35">
        <f>COUNTIF(PPDB!P4:P64,"SUKOLILO")</f>
        <v>19</v>
      </c>
      <c r="D2" s="35">
        <f>COUNTIF(PPDB!P5:P65,"KEMANTREN")</f>
        <v>17</v>
      </c>
      <c r="E2" s="35">
        <f>COUNTIF(PPDB!P6:P67,"KEMIRI")</f>
        <v>2</v>
      </c>
      <c r="F2" s="35">
        <f>COUNTIF(PPDB!P7:P68,"SIDOMULYO")</f>
        <v>1</v>
      </c>
      <c r="G2" s="35">
        <f>COUNTIF(PPDB!P8:P69,"ARGOSARI")</f>
        <v>1</v>
      </c>
      <c r="H2" s="35">
        <f>COUNTIF(PPDB!P9:P70,"PAKISJAJAR")</f>
        <v>10</v>
      </c>
      <c r="I2" s="35">
        <f>COUNTIF(PPDB!P10:P71,"LOWOKWARU")</f>
        <v>1</v>
      </c>
      <c r="J2" s="35">
        <f>COUNTIF(PPDB!P11:P72,"GADINGKEMBAR")</f>
        <v>2</v>
      </c>
      <c r="K2" s="35">
        <f>COUNTIF(PPDB!P12:P73,"BRANGKAL")</f>
        <v>1</v>
      </c>
      <c r="L2" s="36">
        <f>SUM(B2:K2)</f>
        <v>59</v>
      </c>
    </row>
    <row r="3" spans="1:12" x14ac:dyDescent="0.25">
      <c r="A3" s="36">
        <v>2</v>
      </c>
      <c r="B3" s="36">
        <v>12</v>
      </c>
      <c r="C3" s="36">
        <v>40</v>
      </c>
      <c r="D3" s="36">
        <v>12</v>
      </c>
      <c r="E3" s="36">
        <v>1</v>
      </c>
      <c r="F3" s="36">
        <v>0</v>
      </c>
      <c r="G3" s="36">
        <v>0</v>
      </c>
      <c r="H3" s="36">
        <v>0</v>
      </c>
      <c r="I3" s="36">
        <v>0</v>
      </c>
      <c r="J3" s="36">
        <v>3</v>
      </c>
      <c r="K3" s="36">
        <v>0</v>
      </c>
      <c r="L3" s="36">
        <f t="shared" ref="L3:L7" si="0">SUM(B3:K3)</f>
        <v>68</v>
      </c>
    </row>
    <row r="4" spans="1:12" x14ac:dyDescent="0.25">
      <c r="A4" s="36">
        <v>3</v>
      </c>
      <c r="B4" s="36">
        <v>2</v>
      </c>
      <c r="C4" s="36">
        <v>36</v>
      </c>
      <c r="D4" s="36">
        <v>27</v>
      </c>
      <c r="E4" s="36">
        <v>0</v>
      </c>
      <c r="F4" s="36">
        <v>4</v>
      </c>
      <c r="G4" s="36">
        <v>3</v>
      </c>
      <c r="H4" s="36">
        <v>5</v>
      </c>
      <c r="I4" s="36">
        <v>0</v>
      </c>
      <c r="J4" s="36">
        <v>5</v>
      </c>
      <c r="K4" s="36">
        <v>0</v>
      </c>
      <c r="L4" s="36">
        <f t="shared" si="0"/>
        <v>82</v>
      </c>
    </row>
    <row r="5" spans="1:12" x14ac:dyDescent="0.25">
      <c r="A5" s="36">
        <v>4</v>
      </c>
      <c r="B5" s="36">
        <v>3</v>
      </c>
      <c r="C5" s="36">
        <v>20</v>
      </c>
      <c r="D5" s="36">
        <v>38</v>
      </c>
      <c r="E5" s="36">
        <v>1</v>
      </c>
      <c r="F5" s="36">
        <v>1</v>
      </c>
      <c r="G5" s="36">
        <v>1</v>
      </c>
      <c r="H5" s="36">
        <v>3</v>
      </c>
      <c r="I5" s="36">
        <v>0</v>
      </c>
      <c r="J5" s="36">
        <v>3</v>
      </c>
      <c r="K5" s="36">
        <v>0</v>
      </c>
      <c r="L5" s="36">
        <f t="shared" si="0"/>
        <v>70</v>
      </c>
    </row>
    <row r="6" spans="1:12" x14ac:dyDescent="0.25">
      <c r="A6" s="36">
        <v>5</v>
      </c>
      <c r="B6" s="36">
        <v>1</v>
      </c>
      <c r="C6" s="36">
        <v>20</v>
      </c>
      <c r="D6" s="36">
        <v>14</v>
      </c>
      <c r="E6" s="36">
        <v>1</v>
      </c>
      <c r="F6" s="36">
        <v>1</v>
      </c>
      <c r="G6" s="36">
        <v>6</v>
      </c>
      <c r="H6" s="36">
        <v>4</v>
      </c>
      <c r="I6" s="36">
        <v>0</v>
      </c>
      <c r="J6" s="36">
        <v>3</v>
      </c>
      <c r="K6" s="36">
        <v>0</v>
      </c>
      <c r="L6" s="36">
        <f t="shared" si="0"/>
        <v>50</v>
      </c>
    </row>
    <row r="7" spans="1:12" x14ac:dyDescent="0.25">
      <c r="A7" s="36">
        <v>6</v>
      </c>
      <c r="B7" s="36">
        <v>16</v>
      </c>
      <c r="C7" s="36">
        <v>30</v>
      </c>
      <c r="D7" s="36">
        <v>23</v>
      </c>
      <c r="E7" s="36">
        <v>5</v>
      </c>
      <c r="F7" s="36">
        <v>2</v>
      </c>
      <c r="G7" s="36">
        <v>4</v>
      </c>
      <c r="H7" s="36">
        <v>5</v>
      </c>
      <c r="I7" s="36">
        <v>0</v>
      </c>
      <c r="J7" s="36">
        <v>6</v>
      </c>
      <c r="K7" s="36">
        <v>0</v>
      </c>
      <c r="L7" s="36">
        <f t="shared" si="0"/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20" sqref="J20"/>
    </sheetView>
  </sheetViews>
  <sheetFormatPr defaultRowHeight="15" x14ac:dyDescent="0.25"/>
  <cols>
    <col min="1" max="1" width="6.28515625" bestFit="1" customWidth="1"/>
    <col min="2" max="2" width="8.42578125" bestFit="1" customWidth="1"/>
    <col min="3" max="3" width="9.7109375" bestFit="1" customWidth="1"/>
    <col min="4" max="4" width="12.28515625" bestFit="1" customWidth="1"/>
    <col min="5" max="5" width="7.28515625" bestFit="1" customWidth="1"/>
    <col min="6" max="6" width="12" bestFit="1" customWidth="1"/>
    <col min="7" max="7" width="10.28515625" bestFit="1" customWidth="1"/>
    <col min="8" max="8" width="11.28515625" bestFit="1" customWidth="1"/>
    <col min="9" max="9" width="13.85546875" bestFit="1" customWidth="1"/>
    <col min="10" max="10" width="16.140625" bestFit="1" customWidth="1"/>
    <col min="11" max="11" width="10.7109375" bestFit="1" customWidth="1"/>
  </cols>
  <sheetData>
    <row r="1" spans="1:12" x14ac:dyDescent="0.25">
      <c r="A1" s="37" t="s">
        <v>414</v>
      </c>
      <c r="B1" s="38" t="s">
        <v>405</v>
      </c>
      <c r="C1" s="38" t="s">
        <v>402</v>
      </c>
      <c r="D1" s="38" t="s">
        <v>406</v>
      </c>
      <c r="E1" s="38" t="s">
        <v>407</v>
      </c>
      <c r="F1" s="38" t="s">
        <v>412</v>
      </c>
      <c r="G1" s="38" t="s">
        <v>403</v>
      </c>
      <c r="H1" s="38" t="s">
        <v>401</v>
      </c>
      <c r="I1" s="38" t="s">
        <v>411</v>
      </c>
      <c r="J1" s="38" t="s">
        <v>408</v>
      </c>
      <c r="K1" s="38" t="s">
        <v>409</v>
      </c>
      <c r="L1" s="37" t="s">
        <v>415</v>
      </c>
    </row>
    <row r="2" spans="1:12" x14ac:dyDescent="0.25">
      <c r="A2" s="36">
        <v>1</v>
      </c>
      <c r="B2" s="35">
        <f>COUNTIF(PPDB!P3:P63,"JABUNG")</f>
        <v>5</v>
      </c>
      <c r="C2" s="35">
        <f>COUNTIF(PPDB!P4:P64,"SUKOLILO")</f>
        <v>19</v>
      </c>
      <c r="D2" s="35">
        <f>COUNTIF(PPDB!P5:P65,"KEMANTREN")</f>
        <v>17</v>
      </c>
      <c r="E2" s="35">
        <f>COUNTIF(PPDB!P6:P67,"KEMIRI")</f>
        <v>2</v>
      </c>
      <c r="F2" s="35">
        <f>COUNTIF(PPDB!P7:P68,"SIDOMULYO")</f>
        <v>1</v>
      </c>
      <c r="G2" s="35">
        <f>COUNTIF(PPDB!P8:P69,"ARGOSARI")</f>
        <v>1</v>
      </c>
      <c r="H2" s="35">
        <f>COUNTIF(PPDB!P9:P70,"PAKISJAJAR")</f>
        <v>10</v>
      </c>
      <c r="I2" s="35">
        <f>COUNTIF(PPDB!P10:P71,"LOWOKWARU")</f>
        <v>1</v>
      </c>
      <c r="J2" s="35">
        <f>COUNTIF(PPDB!P11:P72,"GADINGKEMBAR")</f>
        <v>2</v>
      </c>
      <c r="K2" s="35">
        <f>COUNTIF(PPDB!P12:P73,"BRANGKAL")</f>
        <v>1</v>
      </c>
      <c r="L2" s="36">
        <f>SUM(B2:K2)</f>
        <v>59</v>
      </c>
    </row>
    <row r="3" spans="1:12" x14ac:dyDescent="0.25">
      <c r="A3" s="36">
        <v>2</v>
      </c>
      <c r="B3" s="36">
        <v>12</v>
      </c>
      <c r="C3" s="36">
        <v>40</v>
      </c>
      <c r="D3" s="36">
        <v>12</v>
      </c>
      <c r="E3" s="36">
        <v>1</v>
      </c>
      <c r="F3" s="36">
        <v>0</v>
      </c>
      <c r="G3" s="36">
        <v>0</v>
      </c>
      <c r="H3" s="36">
        <v>0</v>
      </c>
      <c r="I3" s="36">
        <v>0</v>
      </c>
      <c r="J3" s="36">
        <v>3</v>
      </c>
      <c r="K3" s="36">
        <v>0</v>
      </c>
      <c r="L3" s="36">
        <f t="shared" ref="L3:L7" si="0">SUM(B3:K3)</f>
        <v>68</v>
      </c>
    </row>
    <row r="4" spans="1:12" x14ac:dyDescent="0.25">
      <c r="A4" s="36">
        <v>3</v>
      </c>
      <c r="B4" s="36">
        <v>2</v>
      </c>
      <c r="C4" s="36">
        <v>36</v>
      </c>
      <c r="D4" s="36">
        <v>27</v>
      </c>
      <c r="E4" s="36">
        <v>0</v>
      </c>
      <c r="F4" s="36">
        <v>4</v>
      </c>
      <c r="G4" s="36">
        <v>3</v>
      </c>
      <c r="H4" s="36">
        <v>5</v>
      </c>
      <c r="I4" s="36">
        <v>0</v>
      </c>
      <c r="J4" s="36">
        <v>5</v>
      </c>
      <c r="K4" s="36">
        <v>0</v>
      </c>
      <c r="L4" s="36">
        <f t="shared" si="0"/>
        <v>82</v>
      </c>
    </row>
    <row r="5" spans="1:12" x14ac:dyDescent="0.25">
      <c r="A5" s="36">
        <v>4</v>
      </c>
      <c r="B5" s="36">
        <v>3</v>
      </c>
      <c r="C5" s="36">
        <v>20</v>
      </c>
      <c r="D5" s="36">
        <v>38</v>
      </c>
      <c r="E5" s="36">
        <v>1</v>
      </c>
      <c r="F5" s="36">
        <v>1</v>
      </c>
      <c r="G5" s="36">
        <v>1</v>
      </c>
      <c r="H5" s="36">
        <v>3</v>
      </c>
      <c r="I5" s="36">
        <v>0</v>
      </c>
      <c r="J5" s="36">
        <v>3</v>
      </c>
      <c r="K5" s="36">
        <v>0</v>
      </c>
      <c r="L5" s="36">
        <f t="shared" si="0"/>
        <v>70</v>
      </c>
    </row>
    <row r="6" spans="1:12" x14ac:dyDescent="0.25">
      <c r="A6" s="36">
        <v>5</v>
      </c>
      <c r="B6" s="36">
        <v>1</v>
      </c>
      <c r="C6" s="36">
        <v>20</v>
      </c>
      <c r="D6" s="36">
        <v>14</v>
      </c>
      <c r="E6" s="36">
        <v>1</v>
      </c>
      <c r="F6" s="36">
        <v>1</v>
      </c>
      <c r="G6" s="36">
        <v>6</v>
      </c>
      <c r="H6" s="36">
        <v>4</v>
      </c>
      <c r="I6" s="36">
        <v>0</v>
      </c>
      <c r="J6" s="36">
        <v>3</v>
      </c>
      <c r="K6" s="36">
        <v>0</v>
      </c>
      <c r="L6" s="36">
        <f t="shared" si="0"/>
        <v>50</v>
      </c>
    </row>
    <row r="7" spans="1:12" x14ac:dyDescent="0.25">
      <c r="A7" s="36">
        <v>6</v>
      </c>
      <c r="B7" s="36">
        <v>16</v>
      </c>
      <c r="C7" s="36">
        <v>30</v>
      </c>
      <c r="D7" s="36">
        <v>23</v>
      </c>
      <c r="E7" s="36">
        <v>5</v>
      </c>
      <c r="F7" s="36">
        <v>2</v>
      </c>
      <c r="G7" s="36">
        <v>4</v>
      </c>
      <c r="H7" s="36">
        <v>5</v>
      </c>
      <c r="I7" s="36">
        <v>0</v>
      </c>
      <c r="J7" s="36">
        <v>6</v>
      </c>
      <c r="K7" s="36">
        <v>0</v>
      </c>
      <c r="L7" s="36">
        <f t="shared" si="0"/>
        <v>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PPDB</vt:lpstr>
      <vt:lpstr>DATA SISWA MENURUT TMPT NO KLS</vt:lpstr>
      <vt:lpstr>DATA SISWA MENURUT TMPT TGL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Dini Kristianti</cp:lastModifiedBy>
  <cp:lastPrinted>2020-11-02T00:39:22Z</cp:lastPrinted>
  <dcterms:created xsi:type="dcterms:W3CDTF">2020-06-15T04:26:49Z</dcterms:created>
  <dcterms:modified xsi:type="dcterms:W3CDTF">2021-05-16T07:50:48Z</dcterms:modified>
</cp:coreProperties>
</file>