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 islam\Downloads\"/>
    </mc:Choice>
  </mc:AlternateContent>
  <xr:revisionPtr revIDLastSave="0" documentId="8_{8A4CBAD6-0E2C-4494-A76D-FEDEED30F470}" xr6:coauthVersionLast="47" xr6:coauthVersionMax="47" xr10:uidLastSave="{00000000-0000-0000-0000-000000000000}"/>
  <bookViews>
    <workbookView xWindow="-108" yWindow="-108" windowWidth="23256" windowHeight="12456" xr2:uid="{2513E67B-62DA-4400-98EC-F1BBEB30B7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J5" i="1" s="1"/>
  <c r="C11" i="1"/>
  <c r="H5" i="1"/>
  <c r="H6" i="1"/>
  <c r="H7" i="1"/>
  <c r="H8" i="1"/>
  <c r="H9" i="1"/>
  <c r="H10" i="1"/>
  <c r="H4" i="1"/>
  <c r="G10" i="1"/>
  <c r="G5" i="1"/>
  <c r="G6" i="1"/>
  <c r="G7" i="1"/>
  <c r="G8" i="1"/>
  <c r="G9" i="1"/>
  <c r="G4" i="1"/>
  <c r="I8" i="1" l="1"/>
  <c r="K8" i="1" s="1"/>
  <c r="I7" i="1"/>
  <c r="K7" i="1" s="1"/>
  <c r="I10" i="1"/>
  <c r="K10" i="1" s="1"/>
  <c r="I6" i="1"/>
  <c r="K6" i="1" s="1"/>
  <c r="I5" i="1"/>
  <c r="L5" i="1" s="1"/>
  <c r="I4" i="1"/>
  <c r="K4" i="1" s="1"/>
  <c r="I9" i="1"/>
  <c r="K9" i="1" s="1"/>
  <c r="J6" i="1"/>
  <c r="J4" i="1"/>
  <c r="J10" i="1"/>
  <c r="J9" i="1"/>
  <c r="J8" i="1"/>
  <c r="J7" i="1"/>
  <c r="L8" i="1" l="1"/>
  <c r="L10" i="1"/>
  <c r="K5" i="1"/>
  <c r="K11" i="1" s="1"/>
  <c r="L7" i="1"/>
  <c r="L6" i="1"/>
  <c r="L4" i="1"/>
  <c r="L9" i="1"/>
  <c r="L11" i="1" l="1"/>
  <c r="L18" i="1"/>
  <c r="L19" i="1" l="1"/>
  <c r="K22" i="1" s="1"/>
  <c r="M4" i="1" l="1"/>
  <c r="N4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O6" i="1" l="1"/>
  <c r="P6" i="1"/>
  <c r="O7" i="1"/>
  <c r="P7" i="1"/>
  <c r="O10" i="1"/>
  <c r="P10" i="1"/>
  <c r="O5" i="1"/>
  <c r="P5" i="1"/>
  <c r="O8" i="1"/>
  <c r="P8" i="1"/>
  <c r="O9" i="1"/>
  <c r="P9" i="1"/>
  <c r="O4" i="1"/>
  <c r="P4" i="1"/>
  <c r="P11" i="1" s="1"/>
  <c r="O11" i="1" l="1"/>
</calcChain>
</file>

<file path=xl/sharedStrings.xml><?xml version="1.0" encoding="utf-8"?>
<sst xmlns="http://schemas.openxmlformats.org/spreadsheetml/2006/main" count="21" uniqueCount="21">
  <si>
    <t>Weight</t>
  </si>
  <si>
    <t>Price</t>
  </si>
  <si>
    <t>x</t>
  </si>
  <si>
    <t>y</t>
  </si>
  <si>
    <t>x - x_mean</t>
  </si>
  <si>
    <t>y - y_mean</t>
  </si>
  <si>
    <t>(x - x_mean)^2</t>
  </si>
  <si>
    <t>mean =</t>
  </si>
  <si>
    <t>(x - x_mean)*(y - y_mean)</t>
  </si>
  <si>
    <t>m = ((x - x_ mean)*(y -y_mean))/(x - x_mean)^2</t>
  </si>
  <si>
    <t xml:space="preserve">m = </t>
  </si>
  <si>
    <t>y = mx+c</t>
  </si>
  <si>
    <t>c = y_mean - m*x_mean</t>
  </si>
  <si>
    <t>c =</t>
  </si>
  <si>
    <t>So,for x = 6 ,predicted price</t>
  </si>
  <si>
    <t>y =</t>
  </si>
  <si>
    <t>Predicted_y</t>
  </si>
  <si>
    <t>Residuals</t>
  </si>
  <si>
    <t>Sum=</t>
  </si>
  <si>
    <t>MAE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</si>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</sst>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BB21BA-5E86-4826-B834-47141DCFB7CE}" name="Table1" displayName="Table1" ref="G3:P11" totalsRowShown="0" headerRowDxfId="6" dataDxfId="7">
  <autoFilter ref="G3:P11" xr:uid="{72BB21BA-5E86-4826-B834-47141DCFB7CE}"/>
  <tableColumns count="10">
    <tableColumn id="1" xr3:uid="{A7C3F57C-0D58-40A6-BF5C-4DFA7FB89114}" name="x" dataDxfId="15"/>
    <tableColumn id="2" xr3:uid="{52AA274F-99AE-4CC4-870D-5D5871E741D8}" name="y" dataDxfId="14"/>
    <tableColumn id="3" xr3:uid="{B5D54FB8-0F20-40EB-AE72-FCE2C30AB72D}" name="x - x_mean" dataDxfId="13"/>
    <tableColumn id="4" xr3:uid="{E0C6C501-B765-409F-92AF-1CC7CB754A23}" name="y - y_mean" dataDxfId="12"/>
    <tableColumn id="5" xr3:uid="{45ED9563-731B-4F96-B7DF-D1925665C894}" name="(x - x_mean)^2" dataDxfId="11"/>
    <tableColumn id="6" xr3:uid="{75F43AB9-4454-4723-B3FF-442428663A05}" name="(x - x_mean)*(y - y_mean)" dataDxfId="10"/>
    <tableColumn id="7" xr3:uid="{BDD71006-7301-45C1-82B0-651392E72A97}" name="Predicted_y" dataDxfId="9"/>
    <tableColumn id="8" xr3:uid="{53A10C4C-6D2A-41EA-BF59-AD9D29C919E3}" name="Residuals" dataDxfId="8"/>
    <tableColumn id="9" xr3:uid="{95155DEE-F11F-47A3-BE8F-C2F8ED4C1CC5}" name="MAE" dataDxfId="1">
      <calculatedColumnFormula>ABS(Table1[[#This Row],[Residuals]])</calculatedColumnFormula>
    </tableColumn>
    <tableColumn id="10" xr3:uid="{E253DECE-D87C-4B2C-A5CC-E30B7C67B904}" name="MSE" dataDxfId="0">
      <calculatedColumnFormula>Table1[[#This Row],[Residuals]]*Table1[[#This Row],[Residuals]]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191F7-4332-48F2-8064-6487D31F0E8F}" name="Table2" displayName="Table2" ref="C3:D11" totalsRowShown="0" headerRowDxfId="2" dataDxfId="3">
  <autoFilter ref="C3:D11" xr:uid="{AD8191F7-4332-48F2-8064-6487D31F0E8F}"/>
  <tableColumns count="2">
    <tableColumn id="1" xr3:uid="{F0B7998F-A71E-499F-BA5A-F0D8889FD120}" name="Weight" dataDxfId="5"/>
    <tableColumn id="2" xr3:uid="{5D29B214-C496-4447-B2F7-2BF1C62B4E96}" name="Pric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B3D6-934A-4A79-B90F-E0A73485A21C}">
  <dimension ref="B3:P22"/>
  <sheetViews>
    <sheetView tabSelected="1" topLeftCell="B1" workbookViewId="0">
      <selection activeCell="J26" sqref="J26"/>
    </sheetView>
  </sheetViews>
  <sheetFormatPr defaultRowHeight="14.4" x14ac:dyDescent="0.3"/>
  <cols>
    <col min="3" max="4" width="12" bestFit="1" customWidth="1"/>
    <col min="7" max="8" width="6.6640625" bestFit="1" customWidth="1"/>
    <col min="9" max="9" width="17" bestFit="1" customWidth="1"/>
    <col min="10" max="10" width="18.5546875" customWidth="1"/>
    <col min="11" max="11" width="21.21875" bestFit="1" customWidth="1"/>
    <col min="12" max="12" width="18.77734375" customWidth="1"/>
    <col min="13" max="13" width="18.21875" bestFit="1" customWidth="1"/>
    <col min="14" max="14" width="16.5546875" bestFit="1" customWidth="1"/>
    <col min="15" max="16" width="15.77734375" bestFit="1" customWidth="1"/>
  </cols>
  <sheetData>
    <row r="3" spans="2:16" ht="18" x14ac:dyDescent="0.35">
      <c r="C3" s="1" t="s">
        <v>0</v>
      </c>
      <c r="D3" s="1" t="s">
        <v>1</v>
      </c>
      <c r="G3" s="7" t="s">
        <v>2</v>
      </c>
      <c r="H3" s="7" t="s">
        <v>3</v>
      </c>
      <c r="I3" s="7" t="s">
        <v>4</v>
      </c>
      <c r="J3" s="7" t="s">
        <v>5</v>
      </c>
      <c r="K3" s="7" t="s">
        <v>6</v>
      </c>
      <c r="L3" s="7" t="s">
        <v>8</v>
      </c>
      <c r="M3" s="7" t="s">
        <v>16</v>
      </c>
      <c r="N3" s="7" t="s">
        <v>17</v>
      </c>
      <c r="O3" s="7" t="s">
        <v>19</v>
      </c>
      <c r="P3" s="7" t="s">
        <v>20</v>
      </c>
    </row>
    <row r="4" spans="2:16" ht="18" x14ac:dyDescent="0.35">
      <c r="C4" s="1">
        <v>2</v>
      </c>
      <c r="D4" s="1">
        <v>35</v>
      </c>
      <c r="G4" s="7">
        <f>C4</f>
        <v>2</v>
      </c>
      <c r="H4" s="7">
        <f>D4</f>
        <v>35</v>
      </c>
      <c r="I4" s="7">
        <f>SUM(G4-$C$11)</f>
        <v>-2.5714285714285712</v>
      </c>
      <c r="J4" s="7">
        <f>SUM(D4-$D$11)</f>
        <v>-12.142857142857146</v>
      </c>
      <c r="K4" s="7">
        <f>I4*I4</f>
        <v>6.6122448979591821</v>
      </c>
      <c r="L4" s="7">
        <f>I4*J4</f>
        <v>31.224489795918373</v>
      </c>
      <c r="M4" s="7">
        <f>$L$18*G4+$L$19</f>
        <v>40.403225806451616</v>
      </c>
      <c r="N4" s="7">
        <f>SUM(H4-M4)</f>
        <v>-5.4032258064516157</v>
      </c>
      <c r="O4" s="7">
        <f>ABS(Table1[[#This Row],[Residuals]])</f>
        <v>5.4032258064516157</v>
      </c>
      <c r="P4" s="7">
        <f>Table1[[#This Row],[Residuals]]*Table1[[#This Row],[Residuals]]</f>
        <v>29.194849115504713</v>
      </c>
    </row>
    <row r="5" spans="2:16" ht="18" x14ac:dyDescent="0.35">
      <c r="C5" s="1">
        <v>4</v>
      </c>
      <c r="D5" s="1">
        <v>60</v>
      </c>
      <c r="G5" s="7">
        <f t="shared" ref="G5:G9" si="0">C5</f>
        <v>4</v>
      </c>
      <c r="H5" s="7">
        <f t="shared" ref="H5:H10" si="1">D5</f>
        <v>60</v>
      </c>
      <c r="I5" s="7">
        <f t="shared" ref="I5:I10" si="2">SUM(G5-$C$11)</f>
        <v>-0.57142857142857117</v>
      </c>
      <c r="J5" s="7">
        <f>SUM(D5-$D$11)</f>
        <v>12.857142857142854</v>
      </c>
      <c r="K5" s="7">
        <f t="shared" ref="K5:K10" si="3">I5*I5</f>
        <v>0.32653061224489766</v>
      </c>
      <c r="L5" s="7">
        <f t="shared" ref="L5:L10" si="4">I5*J5</f>
        <v>-7.3469387755101989</v>
      </c>
      <c r="M5" s="7">
        <f t="shared" ref="M5:M10" si="5">$L$18*G5+$L$19</f>
        <v>45.645161290322584</v>
      </c>
      <c r="N5" s="7">
        <f t="shared" ref="N5:N10" si="6">SUM(H5-M5)</f>
        <v>14.354838709677416</v>
      </c>
      <c r="O5" s="7">
        <f>ABS(Table1[[#This Row],[Residuals]])</f>
        <v>14.354838709677416</v>
      </c>
      <c r="P5" s="7">
        <f>Table1[[#This Row],[Residuals]]*Table1[[#This Row],[Residuals]]</f>
        <v>206.06139438085319</v>
      </c>
    </row>
    <row r="6" spans="2:16" ht="18" x14ac:dyDescent="0.35">
      <c r="C6" s="1">
        <v>5</v>
      </c>
      <c r="D6" s="1">
        <v>20</v>
      </c>
      <c r="G6" s="7">
        <f t="shared" si="0"/>
        <v>5</v>
      </c>
      <c r="H6" s="7">
        <f t="shared" si="1"/>
        <v>20</v>
      </c>
      <c r="I6" s="7">
        <f t="shared" si="2"/>
        <v>0.42857142857142883</v>
      </c>
      <c r="J6" s="7">
        <f>SUM(D6-$D$11)</f>
        <v>-27.142857142857146</v>
      </c>
      <c r="K6" s="7">
        <f t="shared" si="3"/>
        <v>0.18367346938775531</v>
      </c>
      <c r="L6" s="7">
        <f t="shared" si="4"/>
        <v>-11.632653061224499</v>
      </c>
      <c r="M6" s="7">
        <f t="shared" si="5"/>
        <v>48.266129032258064</v>
      </c>
      <c r="N6" s="7">
        <f t="shared" si="6"/>
        <v>-28.266129032258064</v>
      </c>
      <c r="O6" s="7">
        <f>ABS(Table1[[#This Row],[Residuals]])</f>
        <v>28.266129032258064</v>
      </c>
      <c r="P6" s="7">
        <f>Table1[[#This Row],[Residuals]]*Table1[[#This Row],[Residuals]]</f>
        <v>798.97405046826225</v>
      </c>
    </row>
    <row r="7" spans="2:16" ht="18" x14ac:dyDescent="0.35">
      <c r="C7" s="1">
        <v>3</v>
      </c>
      <c r="D7" s="1">
        <v>50</v>
      </c>
      <c r="G7" s="7">
        <f t="shared" si="0"/>
        <v>3</v>
      </c>
      <c r="H7" s="7">
        <f t="shared" si="1"/>
        <v>50</v>
      </c>
      <c r="I7" s="7">
        <f t="shared" si="2"/>
        <v>-1.5714285714285712</v>
      </c>
      <c r="J7" s="7">
        <f>SUM(D7-$D$11)</f>
        <v>2.8571428571428541</v>
      </c>
      <c r="K7" s="7">
        <f t="shared" si="3"/>
        <v>2.4693877551020402</v>
      </c>
      <c r="L7" s="7">
        <f t="shared" si="4"/>
        <v>-4.4897959183673413</v>
      </c>
      <c r="M7" s="7">
        <f t="shared" si="5"/>
        <v>43.024193548387103</v>
      </c>
      <c r="N7" s="7">
        <f t="shared" si="6"/>
        <v>6.9758064516128968</v>
      </c>
      <c r="O7" s="7">
        <f>ABS(Table1[[#This Row],[Residuals]])</f>
        <v>6.9758064516128968</v>
      </c>
      <c r="P7" s="7">
        <f>Table1[[#This Row],[Residuals]]*Table1[[#This Row],[Residuals]]</f>
        <v>48.661875650364117</v>
      </c>
    </row>
    <row r="8" spans="2:16" ht="18" x14ac:dyDescent="0.35">
      <c r="C8" s="1">
        <v>6</v>
      </c>
      <c r="D8" s="1">
        <v>50</v>
      </c>
      <c r="G8" s="7">
        <f t="shared" si="0"/>
        <v>6</v>
      </c>
      <c r="H8" s="7">
        <f t="shared" si="1"/>
        <v>50</v>
      </c>
      <c r="I8" s="7">
        <f t="shared" si="2"/>
        <v>1.4285714285714288</v>
      </c>
      <c r="J8" s="7">
        <f>SUM(D8-$D$11)</f>
        <v>2.8571428571428541</v>
      </c>
      <c r="K8" s="7">
        <f t="shared" si="3"/>
        <v>2.0408163265306132</v>
      </c>
      <c r="L8" s="7">
        <f t="shared" si="4"/>
        <v>4.081632653061221</v>
      </c>
      <c r="M8" s="7">
        <f t="shared" si="5"/>
        <v>50.887096774193552</v>
      </c>
      <c r="N8" s="7">
        <f t="shared" si="6"/>
        <v>-0.8870967741935516</v>
      </c>
      <c r="O8" s="7">
        <f>ABS(Table1[[#This Row],[Residuals]])</f>
        <v>0.8870967741935516</v>
      </c>
      <c r="P8" s="7">
        <f>Table1[[#This Row],[Residuals]]*Table1[[#This Row],[Residuals]]</f>
        <v>0.78694068678460505</v>
      </c>
    </row>
    <row r="9" spans="2:16" ht="18" x14ac:dyDescent="0.35">
      <c r="C9" s="1">
        <v>5</v>
      </c>
      <c r="D9" s="1">
        <v>55</v>
      </c>
      <c r="G9" s="7">
        <f t="shared" si="0"/>
        <v>5</v>
      </c>
      <c r="H9" s="7">
        <f t="shared" si="1"/>
        <v>55</v>
      </c>
      <c r="I9" s="7">
        <f t="shared" si="2"/>
        <v>0.42857142857142883</v>
      </c>
      <c r="J9" s="7">
        <f>SUM(D9-$D$11)</f>
        <v>7.8571428571428541</v>
      </c>
      <c r="K9" s="7">
        <f t="shared" si="3"/>
        <v>0.18367346938775531</v>
      </c>
      <c r="L9" s="7">
        <f t="shared" si="4"/>
        <v>3.3673469387755111</v>
      </c>
      <c r="M9" s="7">
        <f t="shared" si="5"/>
        <v>48.266129032258064</v>
      </c>
      <c r="N9" s="7">
        <f t="shared" si="6"/>
        <v>6.7338709677419359</v>
      </c>
      <c r="O9" s="7">
        <f>ABS(Table1[[#This Row],[Residuals]])</f>
        <v>6.7338709677419359</v>
      </c>
      <c r="P9" s="7">
        <f>Table1[[#This Row],[Residuals]]*Table1[[#This Row],[Residuals]]</f>
        <v>45.345018210197715</v>
      </c>
    </row>
    <row r="10" spans="2:16" ht="18" x14ac:dyDescent="0.35">
      <c r="C10" s="1">
        <v>7</v>
      </c>
      <c r="D10" s="1">
        <v>60</v>
      </c>
      <c r="G10" s="7">
        <f>C10</f>
        <v>7</v>
      </c>
      <c r="H10" s="7">
        <f t="shared" si="1"/>
        <v>60</v>
      </c>
      <c r="I10" s="7">
        <f t="shared" si="2"/>
        <v>2.4285714285714288</v>
      </c>
      <c r="J10" s="7">
        <f>SUM(D10-$D$11)</f>
        <v>12.857142857142854</v>
      </c>
      <c r="K10" s="7">
        <f t="shared" si="3"/>
        <v>5.8979591836734704</v>
      </c>
      <c r="L10" s="7">
        <f t="shared" si="4"/>
        <v>31.224489795918362</v>
      </c>
      <c r="M10" s="7">
        <f t="shared" si="5"/>
        <v>53.508064516129039</v>
      </c>
      <c r="N10" s="7">
        <f t="shared" si="6"/>
        <v>6.4919354838709609</v>
      </c>
      <c r="O10" s="7">
        <f>ABS(Table1[[#This Row],[Residuals]])</f>
        <v>6.4919354838709609</v>
      </c>
      <c r="P10" s="7">
        <f>Table1[[#This Row],[Residuals]]*Table1[[#This Row],[Residuals]]</f>
        <v>42.145226326742886</v>
      </c>
    </row>
    <row r="11" spans="2:16" ht="18" x14ac:dyDescent="0.35">
      <c r="B11" t="s">
        <v>7</v>
      </c>
      <c r="C11">
        <f>AVERAGE(C4:C10)</f>
        <v>4.5714285714285712</v>
      </c>
      <c r="D11">
        <f>AVERAGE(D4:D10)</f>
        <v>47.142857142857146</v>
      </c>
      <c r="G11" s="7"/>
      <c r="H11" s="7"/>
      <c r="I11" s="7"/>
      <c r="J11" s="7" t="s">
        <v>18</v>
      </c>
      <c r="K11" s="7">
        <f>SUM(K4:K10)</f>
        <v>17.714285714285715</v>
      </c>
      <c r="L11" s="7">
        <f>SUM(L4:L10)</f>
        <v>46.428571428571431</v>
      </c>
      <c r="M11" s="7"/>
      <c r="N11" s="7"/>
      <c r="O11" s="7">
        <f>SUM(O4:O10)/COUNT(O4:O10)</f>
        <v>9.8732718894009199</v>
      </c>
      <c r="P11" s="7">
        <f>SUM(P4:P10)/COUNT(P4:P10)</f>
        <v>167.30990783410135</v>
      </c>
    </row>
    <row r="14" spans="2:16" ht="15.6" x14ac:dyDescent="0.3">
      <c r="L14" s="2" t="s">
        <v>11</v>
      </c>
    </row>
    <row r="15" spans="2:16" ht="15.6" x14ac:dyDescent="0.3">
      <c r="L15" s="3" t="s">
        <v>9</v>
      </c>
      <c r="M15" s="3"/>
      <c r="N15" s="3"/>
    </row>
    <row r="16" spans="2:16" ht="15.6" x14ac:dyDescent="0.3">
      <c r="L16" s="6" t="s">
        <v>12</v>
      </c>
    </row>
    <row r="17" spans="9:12" ht="15.6" x14ac:dyDescent="0.3">
      <c r="L17" s="6"/>
    </row>
    <row r="18" spans="9:12" ht="18" x14ac:dyDescent="0.3">
      <c r="K18" s="5" t="s">
        <v>10</v>
      </c>
      <c r="L18" s="5">
        <f>L11/K11</f>
        <v>2.620967741935484</v>
      </c>
    </row>
    <row r="19" spans="9:12" ht="18" x14ac:dyDescent="0.3">
      <c r="K19" s="8" t="s">
        <v>13</v>
      </c>
      <c r="L19" s="8">
        <f>D11 - L18*C11</f>
        <v>35.161290322580648</v>
      </c>
    </row>
    <row r="21" spans="9:12" ht="18" customHeight="1" x14ac:dyDescent="0.3">
      <c r="I21" s="4"/>
      <c r="J21" s="9" t="s">
        <v>14</v>
      </c>
      <c r="K21" s="9"/>
    </row>
    <row r="22" spans="9:12" ht="18" customHeight="1" x14ac:dyDescent="0.3">
      <c r="I22" s="4"/>
      <c r="J22" s="9" t="s">
        <v>15</v>
      </c>
      <c r="K22" s="9">
        <f>L18*6+L19</f>
        <v>50.887096774193552</v>
      </c>
    </row>
  </sheetData>
  <mergeCells count="1">
    <mergeCell ref="L15:N15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 Islam</dc:creator>
  <cp:lastModifiedBy>Din Islam</cp:lastModifiedBy>
  <dcterms:created xsi:type="dcterms:W3CDTF">2024-12-16T07:57:49Z</dcterms:created>
  <dcterms:modified xsi:type="dcterms:W3CDTF">2024-12-16T08:44:03Z</dcterms:modified>
</cp:coreProperties>
</file>