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DIN035\Desktop\CorrelationTables\"/>
    </mc:Choice>
  </mc:AlternateContent>
  <bookViews>
    <workbookView xWindow="0" yWindow="0" windowWidth="20250" windowHeight="11640" tabRatio="500"/>
  </bookViews>
  <sheets>
    <sheet name="Data" sheetId="1" r:id="rId1"/>
    <sheet name="ANCOVAMCI+HC-" sheetId="9" r:id="rId2"/>
    <sheet name="Correlation test" sheetId="4" r:id="rId3"/>
    <sheet name="ANCOVAADHC" sheetId="5" r:id="rId4"/>
    <sheet name="ANCOVAAD+" sheetId="6" r:id="rId5"/>
    <sheet name="ANCOVAMCI+" sheetId="7" r:id="rId6"/>
    <sheet name="ANCOVAHC-" sheetId="8" r:id="rId7"/>
  </sheets>
  <definedNames>
    <definedName name="xdata1" localSheetId="4" hidden="1">-0.287641037126549+(ROW(OFFSET('ANCOVAAD+'!$B$1,0,0,70,1))-1)*0.0205667562964381</definedName>
    <definedName name="xdata1" localSheetId="3" hidden="1">-0.196145313537283+(ROW(OFFSET(ANCOVAADHC!$B$1,0,0,70,1))-1)*0.0254796002727977</definedName>
    <definedName name="xdata1" localSheetId="6" hidden="1">-0.153687133533036+(ROW(OFFSET('ANCOVAHC-'!$B$1,0,0,70,1))-1)*0.0114046104545912</definedName>
    <definedName name="xdata1" localSheetId="5" hidden="1">-0.0438378074585317+(ROW(OFFSET('ANCOVAMCI+'!$B$1,0,0,70,1))-1)*0.0102601195596246</definedName>
    <definedName name="xdata1" localSheetId="1" hidden="1">-0.138072881971373+(ROW(OFFSET('ANCOVAMCI+HC-'!$B$1,0,0,70,1))-1)*0.0216492732174186</definedName>
    <definedName name="xdata1" hidden="1">-0.0466266461298636+(ROW(OFFSET(#REF!,0,0,70,1))-1)*0.0164802825766345</definedName>
    <definedName name="xdata3" localSheetId="4" hidden="1">-0.288375614094953+(ROW(OFFSET('ANCOVAAD+'!$B$1,0,0,70,1))-1)*0.0205774023394585</definedName>
    <definedName name="xdata3" localSheetId="3" hidden="1">-0.166246626955105+(ROW(OFFSET(ANCOVAADHC!$B$1,0,0,70,1))-1)*0.0250462859745053</definedName>
    <definedName name="xdata3" localSheetId="6" hidden="1">-0.152976269929127+(ROW(OFFSET('ANCOVAHC-'!$B$1,0,0,70,1))-1)*0.0113943080835201</definedName>
    <definedName name="xdata3" localSheetId="5" hidden="1">-0.0250393762153995+(ROW(OFFSET('ANCOVAMCI+'!$B$1,0,0,70,1))-1)*0.0099876785271155</definedName>
    <definedName name="xdata3" localSheetId="1" hidden="1">-0.107171518811949+(ROW(OFFSET('ANCOVAMCI+HC-'!$B$1,0,0,70,1))-1)*0.0212014273745284</definedName>
    <definedName name="xdata3" hidden="1">-0.0118571743168457+(ROW(OFFSET(#REF!,0,0,70,1))-1)*0.0159763771880401</definedName>
    <definedName name="ydata2" localSheetId="4" hidden="1">0+1*'ANCOVAAD+'!xdata1-0.669575916145238*(1.00970873786408+('ANCOVAAD+'!xdata1-0.174757281553398)^2/10.9233720050844)^0.5</definedName>
    <definedName name="ydata2" localSheetId="3" hidden="1">0+1*ANCOVAADHC!xdata1-0.821313358676823*(1.02777777777778+(ANCOVAADHC!xdata1-0.5)^2/4.85189806226955)^0.5</definedName>
    <definedName name="ydata2" localSheetId="6" hidden="1">0+1*'ANCOVAHC-'!xdata1-0.734252529439219*(1.00970873786408+('ANCOVAHC-'!xdata1-0.174757281553398)^2/13.4161843326175)^0.5</definedName>
    <definedName name="ydata2" localSheetId="5" hidden="1">0+1*'ANCOVAMCI+'!xdata1-0.782737610096977*(1.00970873786408+('ANCOVAMCI+'!xdata1-0.203883495145631)^2/15.2465126311157)^0.5</definedName>
    <definedName name="ydata2" localSheetId="1" hidden="1">0+1*'ANCOVAMCI+HC-'!xdata1-0.873009553005063*(1.02631578947368+('ANCOVAMCI+HC-'!xdata1-0.526315789473684)^2/5.87806434245383)^0.5</definedName>
    <definedName name="ydata2" hidden="1">0+1*[0]!xdata1-0.979554145523647*(1.01111111111111+([0]!xdata1-0.466666666666667)^2/19.8820919686474)^0.5</definedName>
    <definedName name="ydata4" localSheetId="4" hidden="1">0+1*'ANCOVAAD+'!xdata3+0.669575916145238*(1.00970873786408+('ANCOVAAD+'!xdata3-0.174757281553398)^2/10.9233720050844)^0.5</definedName>
    <definedName name="ydata4" localSheetId="3" hidden="1">0+1*ANCOVAADHC!xdata3+0.821313358676823*(1.02777777777778+(ANCOVAADHC!xdata3-0.5)^2/4.85189806226955)^0.5</definedName>
    <definedName name="ydata4" localSheetId="6" hidden="1">0+1*'ANCOVAHC-'!xdata3+0.734252529439219*(1.00970873786408+('ANCOVAHC-'!xdata3-0.174757281553398)^2/13.4161843326175)^0.5</definedName>
    <definedName name="ydata4" localSheetId="5" hidden="1">0+1*'ANCOVAMCI+'!xdata3+0.782737610096977*(1.00970873786408+('ANCOVAMCI+'!xdata3-0.203883495145631)^2/15.2465126311157)^0.5</definedName>
    <definedName name="ydata4" localSheetId="1" hidden="1">0+1*'ANCOVAMCI+HC-'!xdata3+0.873009553005063*(1.02631578947368+('ANCOVAMCI+HC-'!xdata3-0.526315789473684)^2/5.87806434245383)^0.5</definedName>
    <definedName name="ydata4" hidden="1">0+1*[0]!xdata3+0.979554145523647*(1.01111111111111+([0]!xdata3-0.466666666666667)^2/19.8820919686474)^0.5</definedName>
  </definedNames>
  <calcPr calcId="152511"/>
</workbook>
</file>

<file path=xl/calcChain.xml><?xml version="1.0" encoding="utf-8"?>
<calcChain xmlns="http://schemas.openxmlformats.org/spreadsheetml/2006/main">
  <c r="Z104" i="1" l="1"/>
  <c r="Y104" i="1"/>
  <c r="X104" i="1"/>
  <c r="W104" i="1"/>
  <c r="V104" i="1"/>
  <c r="Q104" i="1"/>
  <c r="P104" i="1"/>
  <c r="N104" i="1"/>
  <c r="M104" i="1"/>
  <c r="K104" i="1"/>
  <c r="J104" i="1"/>
  <c r="Z103" i="1"/>
  <c r="Y103" i="1"/>
  <c r="X103" i="1"/>
  <c r="W103" i="1"/>
  <c r="V103" i="1"/>
  <c r="Q103" i="1"/>
  <c r="P103" i="1"/>
  <c r="N103" i="1"/>
  <c r="M103" i="1"/>
  <c r="K103" i="1"/>
  <c r="J103" i="1"/>
  <c r="Z102" i="1"/>
  <c r="Y102" i="1"/>
  <c r="X102" i="1"/>
  <c r="W102" i="1"/>
  <c r="V102" i="1"/>
  <c r="Q102" i="1"/>
  <c r="P102" i="1"/>
  <c r="N102" i="1"/>
  <c r="M102" i="1"/>
  <c r="K102" i="1"/>
  <c r="J102" i="1"/>
  <c r="Z101" i="1"/>
  <c r="Y101" i="1"/>
  <c r="X101" i="1"/>
  <c r="W101" i="1"/>
  <c r="V101" i="1"/>
  <c r="Q101" i="1"/>
  <c r="P101" i="1"/>
  <c r="N101" i="1"/>
  <c r="M101" i="1"/>
  <c r="K101" i="1"/>
  <c r="J101" i="1"/>
  <c r="Z100" i="1"/>
  <c r="Y100" i="1"/>
  <c r="X100" i="1"/>
  <c r="W100" i="1"/>
  <c r="V100" i="1"/>
  <c r="Q100" i="1"/>
  <c r="P100" i="1"/>
  <c r="N100" i="1"/>
  <c r="M100" i="1"/>
  <c r="K100" i="1"/>
  <c r="J100" i="1"/>
  <c r="Z99" i="1"/>
  <c r="Y99" i="1"/>
  <c r="X99" i="1"/>
  <c r="W99" i="1"/>
  <c r="V99" i="1"/>
  <c r="Q99" i="1"/>
  <c r="P99" i="1"/>
  <c r="N99" i="1"/>
  <c r="M99" i="1"/>
  <c r="K99" i="1"/>
  <c r="J99" i="1"/>
  <c r="Z98" i="1"/>
  <c r="Y98" i="1"/>
  <c r="X98" i="1"/>
  <c r="W98" i="1"/>
  <c r="V98" i="1"/>
  <c r="Q98" i="1"/>
  <c r="P98" i="1"/>
  <c r="N98" i="1"/>
  <c r="M98" i="1"/>
  <c r="K98" i="1"/>
  <c r="J98" i="1"/>
  <c r="Z97" i="1"/>
  <c r="Y97" i="1"/>
  <c r="X97" i="1"/>
  <c r="W97" i="1"/>
  <c r="V97" i="1"/>
  <c r="Q97" i="1"/>
  <c r="P97" i="1"/>
  <c r="N97" i="1"/>
  <c r="M97" i="1"/>
  <c r="K97" i="1"/>
  <c r="J97" i="1"/>
  <c r="Z96" i="1"/>
  <c r="Y96" i="1"/>
  <c r="X96" i="1"/>
  <c r="W96" i="1"/>
  <c r="V96" i="1"/>
  <c r="Q96" i="1"/>
  <c r="P96" i="1"/>
  <c r="N96" i="1"/>
  <c r="M96" i="1"/>
  <c r="K96" i="1"/>
  <c r="J96" i="1"/>
  <c r="Z95" i="1"/>
  <c r="Y95" i="1"/>
  <c r="X95" i="1"/>
  <c r="W95" i="1"/>
  <c r="V95" i="1"/>
  <c r="Q95" i="1"/>
  <c r="P95" i="1"/>
  <c r="N95" i="1"/>
  <c r="M95" i="1"/>
  <c r="K95" i="1"/>
  <c r="J95" i="1"/>
  <c r="Z94" i="1"/>
  <c r="Y94" i="1"/>
  <c r="X94" i="1"/>
  <c r="W94" i="1"/>
  <c r="V94" i="1"/>
  <c r="Q94" i="1"/>
  <c r="P94" i="1"/>
  <c r="N94" i="1"/>
  <c r="M94" i="1"/>
  <c r="K94" i="1"/>
  <c r="J94" i="1"/>
  <c r="Z93" i="1"/>
  <c r="Y93" i="1"/>
  <c r="X93" i="1"/>
  <c r="W93" i="1"/>
  <c r="V93" i="1"/>
  <c r="Q93" i="1"/>
  <c r="P93" i="1"/>
  <c r="N93" i="1"/>
  <c r="M93" i="1"/>
  <c r="K93" i="1"/>
  <c r="J93" i="1"/>
  <c r="Z92" i="1"/>
  <c r="Y92" i="1"/>
  <c r="X92" i="1"/>
  <c r="W92" i="1"/>
  <c r="V92" i="1"/>
  <c r="Q92" i="1"/>
  <c r="P92" i="1"/>
  <c r="N92" i="1"/>
  <c r="M92" i="1"/>
  <c r="K92" i="1"/>
  <c r="J92" i="1"/>
  <c r="Z91" i="1"/>
  <c r="Y91" i="1"/>
  <c r="X91" i="1"/>
  <c r="W91" i="1"/>
  <c r="V91" i="1"/>
  <c r="Q91" i="1"/>
  <c r="P91" i="1"/>
  <c r="N91" i="1"/>
  <c r="M91" i="1"/>
  <c r="K91" i="1"/>
  <c r="J91" i="1"/>
  <c r="Z90" i="1"/>
  <c r="Y90" i="1"/>
  <c r="X90" i="1"/>
  <c r="W90" i="1"/>
  <c r="V90" i="1"/>
  <c r="Q90" i="1"/>
  <c r="P90" i="1"/>
  <c r="N90" i="1"/>
  <c r="M90" i="1"/>
  <c r="K90" i="1"/>
  <c r="J90" i="1"/>
  <c r="Z89" i="1"/>
  <c r="Y89" i="1"/>
  <c r="X89" i="1"/>
  <c r="W89" i="1"/>
  <c r="V89" i="1"/>
  <c r="Q89" i="1"/>
  <c r="P89" i="1"/>
  <c r="N89" i="1"/>
  <c r="M89" i="1"/>
  <c r="K89" i="1"/>
  <c r="J89" i="1"/>
  <c r="Z88" i="1"/>
  <c r="Y88" i="1"/>
  <c r="X88" i="1"/>
  <c r="W88" i="1"/>
  <c r="V88" i="1"/>
  <c r="Q88" i="1"/>
  <c r="P88" i="1"/>
  <c r="N88" i="1"/>
  <c r="M88" i="1"/>
  <c r="K88" i="1"/>
  <c r="J88" i="1"/>
  <c r="AE87" i="1"/>
  <c r="Z87" i="1"/>
  <c r="Y87" i="1"/>
  <c r="X87" i="1"/>
  <c r="W87" i="1"/>
  <c r="V87" i="1"/>
  <c r="Q87" i="1"/>
  <c r="P87" i="1"/>
  <c r="N87" i="1"/>
  <c r="M87" i="1"/>
  <c r="K87" i="1"/>
  <c r="J87" i="1"/>
  <c r="Z86" i="1"/>
  <c r="Y86" i="1"/>
  <c r="X86" i="1"/>
  <c r="W86" i="1"/>
  <c r="V86" i="1"/>
  <c r="Q86" i="1"/>
  <c r="P86" i="1"/>
  <c r="N86" i="1"/>
  <c r="M86" i="1"/>
  <c r="K86" i="1"/>
  <c r="J86" i="1"/>
  <c r="Z85" i="1"/>
  <c r="Y85" i="1"/>
  <c r="X85" i="1"/>
  <c r="W85" i="1"/>
  <c r="V85" i="1"/>
  <c r="Q85" i="1"/>
  <c r="P85" i="1"/>
  <c r="N85" i="1"/>
  <c r="M85" i="1"/>
  <c r="K85" i="1"/>
  <c r="J85" i="1"/>
  <c r="Z84" i="1"/>
  <c r="Y84" i="1"/>
  <c r="X84" i="1"/>
  <c r="W84" i="1"/>
  <c r="V84" i="1"/>
  <c r="Q84" i="1"/>
  <c r="P84" i="1"/>
  <c r="N84" i="1"/>
  <c r="M84" i="1"/>
  <c r="K84" i="1"/>
  <c r="J84" i="1"/>
  <c r="Z83" i="1"/>
  <c r="Y83" i="1"/>
  <c r="X83" i="1"/>
  <c r="W83" i="1"/>
  <c r="V83" i="1"/>
  <c r="Q83" i="1"/>
  <c r="P83" i="1"/>
  <c r="N83" i="1"/>
  <c r="M83" i="1"/>
  <c r="K83" i="1"/>
  <c r="J83" i="1"/>
  <c r="AE82" i="1"/>
  <c r="Z82" i="1"/>
  <c r="Y82" i="1"/>
  <c r="X82" i="1"/>
  <c r="W82" i="1"/>
  <c r="V82" i="1"/>
  <c r="Q82" i="1"/>
  <c r="P82" i="1"/>
  <c r="N82" i="1"/>
  <c r="M82" i="1"/>
  <c r="K82" i="1"/>
  <c r="J82" i="1"/>
  <c r="K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  <c r="AE80" i="1"/>
  <c r="AE11" i="1"/>
  <c r="AE26" i="1"/>
  <c r="AE36" i="1"/>
  <c r="AE38" i="1"/>
  <c r="AE49" i="1"/>
  <c r="AE54" i="1"/>
  <c r="AE56" i="1"/>
  <c r="AE59" i="1"/>
  <c r="AE63" i="1"/>
  <c r="AE64" i="1"/>
  <c r="AE65" i="1"/>
  <c r="AE66" i="1"/>
  <c r="AE67" i="1"/>
  <c r="AE69" i="1"/>
  <c r="AE72" i="1"/>
  <c r="AE73" i="1"/>
  <c r="AE75" i="1"/>
  <c r="AE76" i="1"/>
  <c r="AE77" i="1"/>
  <c r="AE79" i="1"/>
  <c r="AE8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2" i="1"/>
</calcChain>
</file>

<file path=xl/sharedStrings.xml><?xml version="1.0" encoding="utf-8"?>
<sst xmlns="http://schemas.openxmlformats.org/spreadsheetml/2006/main" count="2579" uniqueCount="398">
  <si>
    <t>id</t>
  </si>
  <si>
    <t>age</t>
  </si>
  <si>
    <t>gender</t>
  </si>
  <si>
    <t>e4</t>
  </si>
  <si>
    <t>e2</t>
  </si>
  <si>
    <t>bp</t>
  </si>
  <si>
    <t>diastolic</t>
  </si>
  <si>
    <t>hypertension</t>
  </si>
  <si>
    <t>q1</t>
  </si>
  <si>
    <t>q2</t>
  </si>
  <si>
    <t>q3</t>
  </si>
  <si>
    <t>suvr</t>
  </si>
  <si>
    <t>class</t>
  </si>
  <si>
    <t>HC</t>
  </si>
  <si>
    <t>HC.pos</t>
  </si>
  <si>
    <t>MCI.pos</t>
  </si>
  <si>
    <t>MCI.neg</t>
  </si>
  <si>
    <t>AD</t>
  </si>
  <si>
    <t>AD+/HC-</t>
  </si>
  <si>
    <t>AD+/MCI+/HC-</t>
  </si>
  <si>
    <t>PET+/PET-</t>
  </si>
  <si>
    <t>MCI+/MCI-</t>
  </si>
  <si>
    <t>HC+/HC-</t>
  </si>
  <si>
    <t>AD+</t>
  </si>
  <si>
    <t>MCI+</t>
  </si>
  <si>
    <t>MCI-</t>
  </si>
  <si>
    <t>HC+</t>
  </si>
  <si>
    <t>qd1</t>
  </si>
  <si>
    <t>qd2</t>
  </si>
  <si>
    <t>qd3</t>
  </si>
  <si>
    <t>elq1</t>
  </si>
  <si>
    <t>elq2</t>
  </si>
  <si>
    <t>elq3</t>
  </si>
  <si>
    <t>Type of correlation: Pearson</t>
  </si>
  <si>
    <t>Run again:</t>
  </si>
  <si>
    <t>Summary statistics (Quantitative data):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</si>
  <si>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</si>
  <si>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</si>
  <si>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</si>
  <si>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</si>
  <si>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</si>
  <si>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</si>
  <si>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</si>
  <si>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</si>
  <si>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 (Pearson):</t>
  </si>
  <si>
    <t>Variables</t>
  </si>
  <si>
    <t>Values in bold are different from 0 with a significance level alpha=0.05</t>
  </si>
  <si>
    <t>p-values (Pearson):</t>
  </si>
  <si>
    <t>&lt; 0.0001</t>
  </si>
  <si>
    <t>Coefficients of determination (Pearson):</t>
  </si>
  <si>
    <t>Observations / Quantitative variables: Workbook = XLSTAT_ANALYSIS2.xlsx / Sheet = Sheet1 / Range = 'Sheet1'!$B:$R,'Sheet1'!$U:$Y,'Sheet1'!$AA:$AE / 103 rows and 27 columns</t>
  </si>
  <si>
    <r>
      <t>XLSTAT 2017.4.46442  - Correlation tests - Start time: 11/09/2017 at 4:47:25 PM / End time: 11/09/2017 at 4:47:26 PM</t>
    </r>
    <r>
      <rPr>
        <sz val="11"/>
        <color rgb="FFFFFFFF"/>
        <rFont val="Calibri"/>
        <family val="2"/>
      </rPr>
      <t xml:space="preserve"> / Microsoft Excel 15.04953</t>
    </r>
  </si>
  <si>
    <t>CI</t>
  </si>
  <si>
    <t>systole</t>
  </si>
  <si>
    <t>diastole</t>
  </si>
  <si>
    <t>Y / Dependent variables: Workbook = Elasticity_Analysis_Data.xlsx / Sheet = Data / Range = Data!$AB:$AB / 103 rows and 1 column</t>
  </si>
  <si>
    <t>X / Quantitative: Workbook = Elasticity_Analysis_Data.xlsx / Sheet = Data / Range = 'Data'!$B:$B,'Data'!$F:$G,'Data'!$I:$Q / 103 rows and 12 columns</t>
  </si>
  <si>
    <t>X / Qualitative: Workbook = Elasticity_Analysis_Data.xlsx / Sheet = Data / Range = 'Data'!$C:$E,'Data'!$H:$H / 103 rows and 4 columns</t>
  </si>
  <si>
    <t>Constraints: an=0</t>
  </si>
  <si>
    <t>Confidence interval (%): 95</t>
  </si>
  <si>
    <t>Tolerance: 0.0001</t>
  </si>
  <si>
    <t>Model selection: Best model / Adjusted R²</t>
  </si>
  <si>
    <t>Min variables: 1 / Max variables: 12</t>
  </si>
  <si>
    <t>Use least squares means: Yes</t>
  </si>
  <si>
    <t>Number of removed observations: 67</t>
  </si>
  <si>
    <t>Summary statistics (Qualitative data):</t>
  </si>
  <si>
    <t/>
  </si>
  <si>
    <t>0</t>
  </si>
  <si>
    <t>1</t>
  </si>
  <si>
    <t>Categories</t>
  </si>
  <si>
    <t>Counts</t>
  </si>
  <si>
    <t>Frequencies</t>
  </si>
  <si>
    <t>%</t>
  </si>
  <si>
    <t>Correlation matrix:</t>
  </si>
  <si>
    <t>gender-0</t>
  </si>
  <si>
    <t>gender-1</t>
  </si>
  <si>
    <t>e4-0</t>
  </si>
  <si>
    <t>e4-1</t>
  </si>
  <si>
    <t>e2-0</t>
  </si>
  <si>
    <t>e2-1</t>
  </si>
  <si>
    <t>hypertension-0</t>
  </si>
  <si>
    <t>hypertension-1</t>
  </si>
  <si>
    <t>Multicolinearity statistics:</t>
  </si>
  <si>
    <t>Tolerance</t>
  </si>
  <si>
    <t>VIF</t>
  </si>
  <si>
    <t>Regression of variable AD+/HC-:</t>
  </si>
  <si>
    <t>Summary of the variables selection AD+/HC-:</t>
  </si>
  <si>
    <t>diastole / e4</t>
  </si>
  <si>
    <t>diastole / q1 / e4</t>
  </si>
  <si>
    <t>diastole / q1 / gender / e4</t>
  </si>
  <si>
    <t>systole / diastole / elq1 / gender / e4</t>
  </si>
  <si>
    <t>systole / diastole / elq1 / gender / e4 / e2</t>
  </si>
  <si>
    <t>systole / diastole / elq1 / qd1 / elq2 / gender / e4</t>
  </si>
  <si>
    <t>systole / diastole / elq1 / qd1 / elq3 / gender / e4 / e2</t>
  </si>
  <si>
    <t>systole / diastole / elq1 / qd1 / elq3 / gender / e4 / e2 / hypertension</t>
  </si>
  <si>
    <t>systole / diastole / elq1 / qd1 / q1 / qd2 / q2 / gender / e4 / e2</t>
  </si>
  <si>
    <t>age / systole / diastole / elq1 / qd1 / q1 / qd2 / q2 / gender / e4 / e2</t>
  </si>
  <si>
    <t>age / systole / diastole / elq1 / qd1 / q1 / qd2 / q2 / elq3 / gender / e4 / e2</t>
  </si>
  <si>
    <t>Nbr. of variables</t>
  </si>
  <si>
    <t>MSE</t>
  </si>
  <si>
    <t>R²</t>
  </si>
  <si>
    <t>Adjusted R²</t>
  </si>
  <si>
    <t>Mallows' Cp</t>
  </si>
  <si>
    <t>Akaike's AIC</t>
  </si>
  <si>
    <t>Schwarz's SBC</t>
  </si>
  <si>
    <t>Amemiya's PC</t>
  </si>
  <si>
    <t>The best model for the selected selection criterion is displayed in blue</t>
  </si>
  <si>
    <t>Goodness of fit statistics (AD+/HC-):</t>
  </si>
  <si>
    <t>Sum of weights</t>
  </si>
  <si>
    <t>DF</t>
  </si>
  <si>
    <t>RMSE</t>
  </si>
  <si>
    <t>MAPE</t>
  </si>
  <si>
    <t>DW</t>
  </si>
  <si>
    <t>Cp</t>
  </si>
  <si>
    <t>AIC</t>
  </si>
  <si>
    <t>SBC</t>
  </si>
  <si>
    <t>PC</t>
  </si>
  <si>
    <t>Press</t>
  </si>
  <si>
    <t>Q²</t>
  </si>
  <si>
    <t>Analysis of variance  (AD+/HC-):</t>
  </si>
  <si>
    <t>Source</t>
  </si>
  <si>
    <t>Sum of squares</t>
  </si>
  <si>
    <t>Mean squares</t>
  </si>
  <si>
    <t>F</t>
  </si>
  <si>
    <t>Pr &gt; F</t>
  </si>
  <si>
    <t>Model</t>
  </si>
  <si>
    <t>Error</t>
  </si>
  <si>
    <t>Corrected Total</t>
  </si>
  <si>
    <t>Computed against model Y=Mean(Y)</t>
  </si>
  <si>
    <t>Type I Sum of Squares analysis (AD+/HC-):</t>
  </si>
  <si>
    <t>Type II Sum of Squares analysis (AD+/HC-):</t>
  </si>
  <si>
    <t>Type III Sum of Squares analysis (AD+/HC-):</t>
  </si>
  <si>
    <t>Model parameters (AD+/HC-):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</si>
  <si>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</si>
  <si>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</si>
  <si>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</si>
  <si>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</si>
  <si>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</si>
  <si>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</si>
  <si>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</si>
  <si>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Equation of the model (AD+/HC-):</t>
  </si>
  <si>
    <t>AD+/HC- = -0.981367610928195-7.91414805990664E-03*systole+2.67531691477836E-02*diastole+0.193703955181048*elq1-0.239008571855939*gender-0-0.371770032814908*e4-0</t>
  </si>
  <si>
    <t>Standardized coefficients (AD+/HC-):</t>
  </si>
  <si>
    <t xml:space="preserve"> </t>
  </si>
  <si>
    <t>Predictions and residuals (AD+/HC-):</t>
  </si>
  <si>
    <t>Observation</t>
  </si>
  <si>
    <t>Weight</t>
  </si>
  <si>
    <t>Obs1</t>
  </si>
  <si>
    <t>Obs2</t>
  </si>
  <si>
    <t>Obs3</t>
  </si>
  <si>
    <t>Obs4</t>
  </si>
  <si>
    <t>Obs6</t>
  </si>
  <si>
    <t>Obs7</t>
  </si>
  <si>
    <t>Obs11</t>
  </si>
  <si>
    <t>Obs12</t>
  </si>
  <si>
    <t>Obs13</t>
  </si>
  <si>
    <t>Obs14</t>
  </si>
  <si>
    <t>Obs16</t>
  </si>
  <si>
    <t>Obs17</t>
  </si>
  <si>
    <t>Obs18</t>
  </si>
  <si>
    <t>Obs20</t>
  </si>
  <si>
    <t>Obs26</t>
  </si>
  <si>
    <t>Obs30</t>
  </si>
  <si>
    <t>Obs40</t>
  </si>
  <si>
    <t>Obs46</t>
  </si>
  <si>
    <t>Obs56</t>
  </si>
  <si>
    <t>Obs73</t>
  </si>
  <si>
    <t>Obs82</t>
  </si>
  <si>
    <t>Obs84</t>
  </si>
  <si>
    <t>Obs87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</si>
  <si>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</si>
  <si>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</si>
  <si>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</si>
  <si>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</si>
  <si>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</si>
  <si>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</si>
  <si>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</si>
  <si>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</si>
  <si>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</si>
  <si>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</si>
  <si>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</si>
  <si>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</si>
  <si>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</si>
  <si>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Pred(AD+/HC-)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</si>
  <si>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</si>
  <si>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</si>
  <si>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</si>
  <si>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</si>
  <si>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</si>
  <si>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</si>
  <si>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</si>
  <si>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</si>
  <si>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Interpretation (AD+/HC-):</t>
  </si>
  <si>
    <t>Using the Best model variables selection method, 5 variables have been retained in the model.</t>
  </si>
  <si>
    <t>Given the R2, 46% of the variability of the dependent variable AD+/HC- is explained by the 5 explanatory variables.</t>
  </si>
  <si>
    <t>Given the p-value of the F statistic computed in the ANOVA table, and given the significance level of 5%, the information brought by the explanatory variables is significantly better than what a basic mean would bring.</t>
  </si>
  <si>
    <t>Based on the Type III sum of squares, the following variables bring significant information to explain the variability of the dependent variable AD+/HC-: diastoleelq1e4.</t>
  </si>
  <si>
    <t>Based on the Type III sum of squares, the following variables do not bring significant information to explain the variability the dependent variable AD+/HC-: systolegender. You might want to remove them from the model.</t>
  </si>
  <si>
    <t>Among the explanatory variables, based on the Type III sum of squares, variable age is the most influential.</t>
  </si>
  <si>
    <t>LS Means for factor gender:</t>
  </si>
  <si>
    <t>Category</t>
  </si>
  <si>
    <t>LS mean</t>
  </si>
  <si>
    <t>LS Means for factor e4:</t>
  </si>
  <si>
    <r>
      <t>XLSTAT 2017.4.46442  - ANCOVA - Start time: 12/09/2017 at 3:20:00 PM / End time: 12/09/2017 at 3:20:02 PM</t>
    </r>
    <r>
      <rPr>
        <sz val="11"/>
        <color rgb="FFFFFFFF"/>
        <rFont val="Calibri"/>
        <family val="2"/>
      </rPr>
      <t xml:space="preserve"> / Microsoft Excel 15.04953</t>
    </r>
  </si>
  <si>
    <t>Y / Dependent variables: Workbook = Elasticity_Analysis_Data.xlsx / Sheet = Data / Range = Data!$V:$V / 103 rows and 1 column</t>
  </si>
  <si>
    <t>Regression of variable AD+:</t>
  </si>
  <si>
    <t>Summary of the variables selection AD+:</t>
  </si>
  <si>
    <t>age / diastole / e4</t>
  </si>
  <si>
    <t>age / diastole / gender / e4</t>
  </si>
  <si>
    <t>age / elq3 / qd3 / q3 / e4</t>
  </si>
  <si>
    <t>age / elq2 / qd2 / elq3 / q3 / e4</t>
  </si>
  <si>
    <t>age / elq2 / qd2 / elq3 / q3 / gender / e4</t>
  </si>
  <si>
    <t>age / elq2 / qd2 / elq3 / q3 / gender / e4 / e2</t>
  </si>
  <si>
    <t>age / elq2 / qd2 / q2 / elq3 / qd3 / gender / e4 / e2</t>
  </si>
  <si>
    <t>age / qd1 / q1 / elq2 / qd2 / elq3 / qd3 / gender / e4 / e2</t>
  </si>
  <si>
    <t>age / qd1 / q1 / elq2 / qd2 / elq3 / qd3 / gender / e4 / e2 / hypertension</t>
  </si>
  <si>
    <t>age / qd1 / q1 / elq2 / qd2 / q2 / elq3 / qd3 / gender / e4 / e2 / hypertension</t>
  </si>
  <si>
    <t>Goodness of fit statistics (AD+):</t>
  </si>
  <si>
    <t>Analysis of variance  (AD+):</t>
  </si>
  <si>
    <t>Type I Sum of Squares analysis (AD+):</t>
  </si>
  <si>
    <t>Type II Sum of Squares analysis (AD+):</t>
  </si>
  <si>
    <t>Type III Sum of Squares analysis (AD+):</t>
  </si>
  <si>
    <t>Model parameters (AD+):</t>
  </si>
  <si>
    <t>Equation of the model (AD+):</t>
  </si>
  <si>
    <t>AD+ = -2.47691735022824+1.31922557420454E-02*age-0.151604426023869*elq2-0.051148875725972*qd2+0.245873554675248*elq3+6.97022797492766E-02*q3-0.185090648634709*e4-0</t>
  </si>
  <si>
    <t>Standardized coefficients (AD+):</t>
  </si>
  <si>
    <t>Predictions and residuals (AD+):</t>
  </si>
  <si>
    <t>Obs5</t>
  </si>
  <si>
    <t>Obs8</t>
  </si>
  <si>
    <t>Obs9</t>
  </si>
  <si>
    <t>Obs10</t>
  </si>
  <si>
    <t>Obs15</t>
  </si>
  <si>
    <t>Obs19</t>
  </si>
  <si>
    <t>Obs21</t>
  </si>
  <si>
    <t>Obs22</t>
  </si>
  <si>
    <t>Obs23</t>
  </si>
  <si>
    <t>Obs24</t>
  </si>
  <si>
    <t>Obs25</t>
  </si>
  <si>
    <t>Obs27</t>
  </si>
  <si>
    <t>Obs28</t>
  </si>
  <si>
    <t>Obs29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</si>
  <si>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</si>
  <si>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</si>
  <si>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</si>
  <si>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</si>
  <si>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</si>
  <si>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</si>
  <si>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</si>
  <si>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</si>
  <si>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</si>
  <si>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Obs41</t>
  </si>
  <si>
    <t>Obs42</t>
  </si>
  <si>
    <t>Obs43</t>
  </si>
  <si>
    <t>Obs44</t>
  </si>
  <si>
    <t>Obs45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</si>
  <si>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</si>
  <si>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</si>
  <si>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</si>
  <si>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</si>
  <si>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</si>
  <si>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</si>
  <si>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</si>
  <si>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</si>
  <si>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</si>
  <si>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</si>
  <si>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</si>
  <si>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</si>
  <si>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</si>
  <si>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</si>
  <si>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</si>
  <si>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</si>
  <si>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</si>
  <si>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</si>
  <si>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</si>
  <si>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</si>
  <si>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</si>
  <si>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</si>
  <si>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</si>
  <si>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</si>
  <si>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</si>
  <si>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</si>
  <si>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</si>
  <si>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</si>
  <si>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</si>
  <si>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</si>
  <si>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</si>
  <si>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</si>
  <si>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</si>
  <si>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Obs83</t>
  </si>
  <si>
    <t>Obs85</t>
  </si>
  <si>
    <t>Obs86</t>
  </si>
  <si>
    <t>Obs88</t>
  </si>
  <si>
    <t>Obs89</t>
  </si>
  <si>
    <t>Obs90</t>
  </si>
  <si>
    <t>Pred(AD+)</t>
  </si>
  <si>
    <t>Interpretation (AD+):</t>
  </si>
  <si>
    <t>Using the Best model variables selection method, 6 variables have been retained in the model.</t>
  </si>
  <si>
    <t>Given the R2, 26% of the variability of the dependent variable AD+ is explained by the 6 explanatory variables.</t>
  </si>
  <si>
    <t>Based on the Type III sum of squares, the following variables bring significant information to explain the variability of the dependent variable AD+: ageelq2qd2elq3q3e4.</t>
  </si>
  <si>
    <t>Among the explanatory variables, based on the Type III sum of squares, variable systole is the most influential.</t>
  </si>
  <si>
    <r>
      <t>XLSTAT 2017.4.46442  - ANCOVA - Start time: 12/09/2017 at 3:20:42 PM / End time: 12/09/2017 at 3:20:43 PM</t>
    </r>
    <r>
      <rPr>
        <sz val="11"/>
        <color rgb="FFFFFFFF"/>
        <rFont val="Calibri"/>
        <family val="2"/>
      </rPr>
      <t xml:space="preserve"> / Microsoft Excel 15.04953</t>
    </r>
  </si>
  <si>
    <t>Y / Dependent variables: Workbook = Elasticity_Analysis_Data.xlsx / Sheet = Data / Range = Data!$W:$W / 103 rows and 1 column</t>
  </si>
  <si>
    <t>Regression of variable MCI+:</t>
  </si>
  <si>
    <t>Summary of the variables selection MCI+:</t>
  </si>
  <si>
    <t>diastole / elq3</t>
  </si>
  <si>
    <t>diastole / elq3 / e2</t>
  </si>
  <si>
    <t>diastole / elq3 / e4 / e2</t>
  </si>
  <si>
    <t>age / diastole / elq3 / e4 / e2</t>
  </si>
  <si>
    <t>age / diastole / elq3 / e4 / e2 / hypertension</t>
  </si>
  <si>
    <t>systole / diastole / qd1 / q1 / elq3 / e4 / e2</t>
  </si>
  <si>
    <t>diastole / elq1 / q1 / elq2 / q2 / elq3 / e4 / e2</t>
  </si>
  <si>
    <t>diastole / elq1 / q1 / elq2 / q2 / elq3 / q3 / e4 / e2</t>
  </si>
  <si>
    <t>diastole / elq1 / qd1 / q1 / elq2 / q2 / elq3 / qd3 / e4 / e2</t>
  </si>
  <si>
    <t>systole / diastole / elq1 / qd1 / q1 / elq2 / q2 / elq3 / qd3 / e4 / e2</t>
  </si>
  <si>
    <t>systole / diastole / elq1 / qd1 / q1 / elq2 / q2 / elq3 / qd3 / gender / e4 / e2</t>
  </si>
  <si>
    <t>Goodness of fit statistics (MCI+):</t>
  </si>
  <si>
    <t>Analysis of variance  (MCI+):</t>
  </si>
  <si>
    <t>Type I Sum of Squares analysis (MCI+):</t>
  </si>
  <si>
    <t>Type II Sum of Squares analysis (MCI+):</t>
  </si>
  <si>
    <t>Type III Sum of Squares analysis (MCI+):</t>
  </si>
  <si>
    <t>Model parameters (MCI+):</t>
  </si>
  <si>
    <t>Equation of the model (MCI+):</t>
  </si>
  <si>
    <t>MCI+ = 0.306891599771537-6.25758382978066E-03*diastole+5.25853939968327E-02*elq3-9.55990863098694E-02*e4-0+0.131628048061749*e2-0</t>
  </si>
  <si>
    <t>Standardized coefficients (MCI+):</t>
  </si>
  <si>
    <t>Predictions and residuals (MCI+):</t>
  </si>
  <si>
    <t>Pred(MCI+)</t>
  </si>
  <si>
    <t>Interpretation (MCI+):</t>
  </si>
  <si>
    <t>Using the Best model variables selection method, 4 variables have been retained in the model.</t>
  </si>
  <si>
    <t>Given the R2, 9% of the variability of the dependent variable MCI+ is explained by the 4 explanatory variables.</t>
  </si>
  <si>
    <t>Given the p-value of the F statistic computed in the ANOVA table, and given the significance level of 5%, the information brought by the explanatory variables is not significantly better than what a basic mean would bring. The fact that variables do not bring significant information to the model may be interpreted in different ways: Either the variables do not contribute to the model, or some covariates that would help explaining the variability are missing, or the model is wrong, or the data contain errors.</t>
  </si>
  <si>
    <t>Based on the Type III sum of squares, the following variables bring significant information to explain the variability of the dependent variable MCI+: elq3.</t>
  </si>
  <si>
    <t>Based on the Type III sum of squares, the following variables do not bring significant information to explain the variability the dependent variable MCI+: diastolee4e2. You might want to remove them from the model.</t>
  </si>
  <si>
    <t>LS Means for factor e2:</t>
  </si>
  <si>
    <r>
      <t>XLSTAT 2017.4.46442  - ANCOVA - Start time: 12/09/2017 at 3:21:15 PM / End time: 12/09/2017 at 3:21:16 PM</t>
    </r>
    <r>
      <rPr>
        <sz val="11"/>
        <color rgb="FFFFFFFF"/>
        <rFont val="Calibri"/>
        <family val="2"/>
      </rPr>
      <t xml:space="preserve"> / Microsoft Excel 15.04953</t>
    </r>
  </si>
  <si>
    <t>Y / Dependent variables: Workbook = Elasticity_Analysis_Data.xlsx / Sheet = Data / Range = Data!$Z:$Z / 103 rows and 1 column</t>
  </si>
  <si>
    <t>Regression of variable HC:</t>
  </si>
  <si>
    <t>Summary of the variables selection HC:</t>
  </si>
  <si>
    <t>elq3 / e4</t>
  </si>
  <si>
    <t>age / elq3 / e4</t>
  </si>
  <si>
    <t>systole / qd3 / gender / e4</t>
  </si>
  <si>
    <t>age / systole / qd3 / gender / e4</t>
  </si>
  <si>
    <t>age / systole / diastole / qd3 / gender / e4</t>
  </si>
  <si>
    <t>diastole / qd1 / q1 / qd3 / q3 / gender / e4</t>
  </si>
  <si>
    <t>age / diastole / qd1 / q1 / qd3 / q3 / gender / e4</t>
  </si>
  <si>
    <t>age / systole / qd1 / q1 / qd2 / q2 / qd3 / gender / e4</t>
  </si>
  <si>
    <t>age / diastole / qd1 / q1 / elq2 / qd2 / q2 / qd3 / gender / e4</t>
  </si>
  <si>
    <t>age / systole / qd1 / q1 / elq2 / qd2 / q2 / qd3 / gender / e4 / hypertension</t>
  </si>
  <si>
    <t>age / diastole / qd1 / q1 / elq2 / qd2 / q2 / qd3 / q3 / gender / e4 / hypertension</t>
  </si>
  <si>
    <t>Goodness of fit statistics (HC):</t>
  </si>
  <si>
    <t>Analysis of variance  (HC):</t>
  </si>
  <si>
    <t>Type I Sum of Squares analysis (HC):</t>
  </si>
  <si>
    <t>Type II Sum of Squares analysis (HC):</t>
  </si>
  <si>
    <t>Type III Sum of Squares analysis (HC):</t>
  </si>
  <si>
    <t>Model parameters (HC):</t>
  </si>
  <si>
    <t>Equation of the model (HC):</t>
  </si>
  <si>
    <t>HC = 0.269144906111181-4.17906027448714E-03*systole+3.72557304049479E-02*qd3+9.81444251957794E-02*gender-0+0.14012098024087*e4-0</t>
  </si>
  <si>
    <t>Standardized coefficients (HC):</t>
  </si>
  <si>
    <t>Predictions and residuals (HC):</t>
  </si>
  <si>
    <t>Pred(HC)</t>
  </si>
  <si>
    <t>Interpretation (HC):</t>
  </si>
  <si>
    <t>Given the R2, 10% of the variability of the dependent variable HC is explained by the 4 explanatory variables.</t>
  </si>
  <si>
    <t>Based on the Type III sum of squares, the following variables bring significant information to explain the variability of the dependent variable HC: qd3.</t>
  </si>
  <si>
    <t>Based on the Type III sum of squares, the following variables do not bring significant information to explain the variability the dependent variable HC: systolegendere4. You might want to remove them from the model.</t>
  </si>
  <si>
    <r>
      <t>XLSTAT 2017.4.46442  - ANCOVA - Start time: 12/09/2017 at 3:21:55 PM / End time: 12/09/2017 at 3:21:56 PM</t>
    </r>
    <r>
      <rPr>
        <sz val="11"/>
        <color rgb="FFFFFFFF"/>
        <rFont val="Calibri"/>
        <family val="2"/>
      </rPr>
      <t xml:space="preserve"> / Microsoft Excel 15.04953</t>
    </r>
  </si>
  <si>
    <t>MCI+/HC-</t>
  </si>
  <si>
    <t>Y / Dependent variables: Workbook = Elasticity_Analysis_Data.xlsx / Sheet = Data / Range = Data!$AG:$AG / 80 rows and 1 column</t>
  </si>
  <si>
    <t>X / Quantitative: Workbook = Elasticity_Analysis_Data.xlsx / Sheet = Data / Range = 'Data'!$B:$B,'Data'!$F:$G,'Data'!$I:$Q / 80 rows and 12 columns</t>
  </si>
  <si>
    <t>X / Qualitative: Workbook = Elasticity_Analysis_Data.xlsx / Sheet = Data / Range = 'Data'!$C:$E,'Data'!$H:$H / 80 rows and 4 columns</t>
  </si>
  <si>
    <t>Number of removed observations: 42</t>
  </si>
  <si>
    <t>Regression of variable MCI+/HC-:</t>
  </si>
  <si>
    <t>Summary of the variables selection MCI+/HC-:</t>
  </si>
  <si>
    <t>elq3 / gender / e4</t>
  </si>
  <si>
    <t>age / q3 / gender / e4</t>
  </si>
  <si>
    <t>age / systole / elq3 / gender / e4</t>
  </si>
  <si>
    <t>age / systole / elq3 / gender / e4 / hypertension</t>
  </si>
  <si>
    <t>age / systole / elq3 / gender / e4 / e2 / hypertension</t>
  </si>
  <si>
    <t>age / systole / diastole / qd2 / q2 / elq3 / e4 / e2</t>
  </si>
  <si>
    <t>age / systole / diastole / qd2 / q2 / elq3 / e4 / e2 / hypertension</t>
  </si>
  <si>
    <t>age / systole / diastole / qd2 / q2 / elq3 / gender / e4 / e2 / hypertension</t>
  </si>
  <si>
    <t>age / systole / diastole / qd1 / q1 / qd2 / q2 / elq3 / e4 / e2 / hypertension</t>
  </si>
  <si>
    <t>age / systole / diastole / qd1 / q1 / qd2 / q2 / elq3 / gender / e4 / e2 / hypertension</t>
  </si>
  <si>
    <t>Goodness of fit statistics (MCI+/HC-):</t>
  </si>
  <si>
    <t>Analysis of variance  (MCI+/HC-):</t>
  </si>
  <si>
    <t>Type I Sum of Squares analysis (MCI+/HC-):</t>
  </si>
  <si>
    <t>Type II Sum of Squares analysis (MCI+/HC-):</t>
  </si>
  <si>
    <t>Type III Sum of Squares analysis (MCI+/HC-):</t>
  </si>
  <si>
    <t>Model parameters (MCI+/HC-):</t>
  </si>
  <si>
    <t>Equation of the model (MCI+/HC-):</t>
  </si>
  <si>
    <t>MCI+/HC- = 1.85774447351614-1.81037160411267E-02*age-5.87612296002784E-03*systole+0.170035087539314*elq3-0.199025203275543*gender-0-0.320427133481913*e4-0</t>
  </si>
  <si>
    <t>Standardized coefficients (MCI+/HC-):</t>
  </si>
  <si>
    <t>Predictions and residuals (MCI+/HC-):</t>
  </si>
  <si>
    <t>Pred(MCI+/HC-)</t>
  </si>
  <si>
    <t>Interpretation (MCI+/HC-):</t>
  </si>
  <si>
    <t>Given the R2, 38% of the variability of the dependent variable MCI+/HC- is explained by the 5 explanatory variables.</t>
  </si>
  <si>
    <t>Based on the Type III sum of squares, the following variables bring significant information to explain the variability of the dependent variable MCI+/HC-: elq3e4.</t>
  </si>
  <si>
    <t>Based on the Type III sum of squares, the following variables do not bring significant information to explain the variability the dependent variable MCI+/HC-: agesystolegender. You might want to remove them from the model.</t>
  </si>
  <si>
    <t>Among the explanatory variables, based on the Type III sum of squares, variable diastole is the most influential.</t>
  </si>
  <si>
    <r>
      <t>XLSTAT 2017.4.46442  - ANCOVA - Start time: 12/09/2017 at 3:25:21 PM / End time: 12/09/2017 at 3:25:22 PM</t>
    </r>
    <r>
      <rPr>
        <sz val="11"/>
        <color rgb="FFFFFFFF"/>
        <rFont val="Calibri"/>
        <family val="2"/>
      </rPr>
      <t xml:space="preserve"> / Microsoft Excel 15.04953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</si>
</sst>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>
    <font>
      <sz val="11"/>
      <name val="Calibri"/>
    </font>
    <font>
      <sz val="11"/>
      <color rgb="FFFFFFFF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sz val="11"/>
      <color rgb="FF020000"/>
      <name val="Calibri"/>
      <family val="2"/>
    </font>
    <font>
      <sz val="9"/>
      <color rgb="FF339966"/>
      <name val="Times New Roman"/>
      <family val="1"/>
    </font>
    <font>
      <sz val="9"/>
      <color indexed="57"/>
      <name val="Times New Roman"/>
      <family val="1"/>
    </font>
    <font>
      <sz val="11"/>
      <color rgb="FF007800"/>
      <name val="Calibri"/>
      <family val="2"/>
    </font>
    <font>
      <sz val="11"/>
      <color rgb="FF780000"/>
      <name val="Calibri"/>
      <family val="2"/>
    </font>
    <font>
      <b/>
      <sz val="11"/>
      <color rgb="FF780000"/>
      <name val="Calibri"/>
      <family val="2"/>
    </font>
    <font>
      <b/>
      <sz val="11"/>
      <color rgb="FF007800"/>
      <name val="Calibri"/>
      <family val="2"/>
    </font>
    <font>
      <sz val="11"/>
      <color rgb="FF003CE6"/>
      <name val="Calibri"/>
      <family val="2"/>
    </font>
    <font>
      <b/>
      <sz val="11"/>
      <color rgb="FF003CE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7">
    <xf numFmtId="0" fontId="0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4" fillId="0" borderId="0" xfId="0" applyFont="1" applyFill="1" applyBorder="1"/>
    <xf numFmtId="0" fontId="2" fillId="2" borderId="0" xfId="0" applyFont="1" applyFill="1" applyBorder="1"/>
    <xf numFmtId="0" fontId="0" fillId="2" borderId="0" xfId="0" applyFont="1" applyFill="1" applyBorder="1"/>
    <xf numFmtId="0" fontId="2" fillId="3" borderId="0" xfId="0" applyFont="1" applyFill="1" applyBorder="1"/>
    <xf numFmtId="0" fontId="2" fillId="4" borderId="0" xfId="0" applyFont="1" applyFill="1" applyBorder="1"/>
    <xf numFmtId="49" fontId="0" fillId="0" borderId="0" xfId="0" applyNumberFormat="1" applyFont="1" applyFill="1" applyBorder="1" applyAlignment="1"/>
    <xf numFmtId="49" fontId="5" fillId="0" borderId="0" xfId="0" applyNumberFormat="1" applyFont="1" applyFill="1" applyBorder="1" applyAlignment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5" fillId="0" borderId="2" xfId="0" applyNumberFormat="1" applyFont="1" applyFill="1" applyBorder="1" applyAlignment="1"/>
    <xf numFmtId="49" fontId="5" fillId="0" borderId="3" xfId="0" applyNumberFormat="1" applyFont="1" applyFill="1" applyBorder="1" applyAlignment="1"/>
    <xf numFmtId="0" fontId="5" fillId="0" borderId="2" xfId="0" applyNumberFormat="1" applyFont="1" applyFill="1" applyBorder="1" applyAlignment="1"/>
    <xf numFmtId="0" fontId="5" fillId="0" borderId="0" xfId="0" applyNumberFormat="1" applyFont="1" applyFill="1" applyBorder="1" applyAlignment="1"/>
    <xf numFmtId="0" fontId="5" fillId="0" borderId="3" xfId="0" applyNumberFormat="1" applyFont="1" applyFill="1" applyBorder="1" applyAlignment="1"/>
    <xf numFmtId="164" fontId="5" fillId="0" borderId="2" xfId="0" applyNumberFormat="1" applyFont="1" applyFill="1" applyBorder="1" applyAlignment="1"/>
    <xf numFmtId="164" fontId="5" fillId="0" borderId="0" xfId="0" applyNumberFormat="1" applyFont="1" applyFill="1" applyBorder="1" applyAlignment="1"/>
    <xf numFmtId="164" fontId="5" fillId="0" borderId="3" xfId="0" applyNumberFormat="1" applyFont="1" applyFill="1" applyBorder="1" applyAlignment="1"/>
    <xf numFmtId="49" fontId="0" fillId="0" borderId="2" xfId="0" applyNumberFormat="1" applyFont="1" applyFill="1" applyBorder="1" applyAlignment="1"/>
    <xf numFmtId="49" fontId="0" fillId="0" borderId="3" xfId="0" applyNumberFormat="1" applyFont="1" applyFill="1" applyBorder="1" applyAlignment="1"/>
    <xf numFmtId="164" fontId="0" fillId="0" borderId="2" xfId="0" applyNumberFormat="1" applyFont="1" applyFill="1" applyBorder="1" applyAlignment="1"/>
    <xf numFmtId="164" fontId="0" fillId="0" borderId="0" xfId="0" applyNumberFormat="1" applyFont="1" applyFill="1" applyBorder="1" applyAlignment="1"/>
    <xf numFmtId="164" fontId="0" fillId="0" borderId="3" xfId="0" applyNumberFormat="1" applyFont="1" applyFill="1" applyBorder="1" applyAlignment="1"/>
    <xf numFmtId="0" fontId="2" fillId="0" borderId="2" xfId="0" applyNumberFormat="1" applyFont="1" applyFill="1" applyBorder="1" applyAlignment="1"/>
    <xf numFmtId="164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64" fontId="2" fillId="0" borderId="3" xfId="0" applyNumberFormat="1" applyFont="1" applyFill="1" applyBorder="1" applyAlignment="1"/>
    <xf numFmtId="0" fontId="2" fillId="0" borderId="3" xfId="0" applyNumberFormat="1" applyFont="1" applyFill="1" applyBorder="1" applyAlignment="1"/>
    <xf numFmtId="164" fontId="2" fillId="0" borderId="0" xfId="0" applyNumberFormat="1" applyFont="1" applyFill="1" applyBorder="1" applyAlignment="1">
      <alignment horizontal="right"/>
    </xf>
    <xf numFmtId="164" fontId="2" fillId="0" borderId="3" xfId="0" applyNumberFormat="1" applyFont="1" applyFill="1" applyBorder="1" applyAlignment="1">
      <alignment horizontal="right"/>
    </xf>
    <xf numFmtId="0" fontId="4" fillId="0" borderId="0" xfId="1" applyFont="1" applyFill="1" applyBorder="1"/>
    <xf numFmtId="2" fontId="4" fillId="0" borderId="0" xfId="1" applyNumberFormat="1" applyFont="1" applyFill="1" applyBorder="1"/>
    <xf numFmtId="164" fontId="0" fillId="5" borderId="0" xfId="0" applyNumberFormat="1" applyFont="1" applyFill="1" applyBorder="1" applyAlignment="1"/>
    <xf numFmtId="164" fontId="0" fillId="5" borderId="3" xfId="0" applyNumberFormat="1" applyFont="1" applyFill="1" applyBorder="1" applyAlignment="1"/>
    <xf numFmtId="49" fontId="4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/>
    <xf numFmtId="164" fontId="0" fillId="2" borderId="0" xfId="0" applyNumberFormat="1" applyFont="1" applyFill="1" applyBorder="1" applyAlignment="1"/>
    <xf numFmtId="164" fontId="2" fillId="2" borderId="0" xfId="0" applyNumberFormat="1" applyFont="1" applyFill="1" applyBorder="1" applyAlignment="1"/>
    <xf numFmtId="0" fontId="2" fillId="6" borderId="0" xfId="0" applyNumberFormat="1" applyFont="1" applyFill="1" applyBorder="1" applyAlignment="1"/>
    <xf numFmtId="164" fontId="2" fillId="6" borderId="0" xfId="0" applyNumberFormat="1" applyFont="1" applyFill="1" applyBorder="1" applyAlignment="1"/>
    <xf numFmtId="0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/>
    <xf numFmtId="164" fontId="2" fillId="2" borderId="2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164" fontId="0" fillId="7" borderId="0" xfId="0" applyNumberFormat="1" applyFont="1" applyFill="1" applyBorder="1" applyAlignment="1"/>
    <xf numFmtId="0" fontId="0" fillId="0" borderId="0" xfId="0" applyFont="1" applyFill="1" applyBorder="1" applyAlignment="1">
      <alignment horizontal="center"/>
    </xf>
    <xf numFmtId="49" fontId="8" fillId="0" borderId="2" xfId="0" applyNumberFormat="1" applyFont="1" applyFill="1" applyBorder="1" applyAlignment="1"/>
    <xf numFmtId="0" fontId="8" fillId="0" borderId="2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3" xfId="0" applyNumberFormat="1" applyFont="1" applyFill="1" applyBorder="1" applyAlignment="1"/>
    <xf numFmtId="164" fontId="8" fillId="0" borderId="2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2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3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/>
    <xf numFmtId="49" fontId="9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49" fontId="8" fillId="0" borderId="3" xfId="0" applyNumberFormat="1" applyFont="1" applyFill="1" applyBorder="1" applyAlignment="1"/>
    <xf numFmtId="164" fontId="9" fillId="0" borderId="2" xfId="0" applyNumberFormat="1" applyFont="1" applyFill="1" applyBorder="1" applyAlignment="1"/>
    <xf numFmtId="164" fontId="9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164" fontId="8" fillId="0" borderId="3" xfId="0" applyNumberFormat="1" applyFont="1" applyFill="1" applyBorder="1" applyAlignment="1"/>
    <xf numFmtId="164" fontId="2" fillId="0" borderId="2" xfId="0" applyNumberFormat="1" applyFont="1" applyFill="1" applyBorder="1" applyAlignment="1"/>
    <xf numFmtId="0" fontId="10" fillId="0" borderId="0" xfId="0" applyNumberFormat="1" applyFont="1" applyFill="1" applyBorder="1" applyAlignment="1"/>
    <xf numFmtId="0" fontId="11" fillId="0" borderId="3" xfId="0" applyNumberFormat="1" applyFont="1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164" fontId="0" fillId="0" borderId="2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164" fontId="0" fillId="0" borderId="3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164" fontId="12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 applyBorder="1" applyAlignment="1">
      <alignment horizontal="right"/>
    </xf>
    <xf numFmtId="49" fontId="0" fillId="0" borderId="1" xfId="0" applyNumberFormat="1" applyFont="1" applyFill="1" applyBorder="1" applyAlignment="1"/>
    <xf numFmtId="164" fontId="0" fillId="0" borderId="1" xfId="0" applyNumberFormat="1" applyFont="1" applyFill="1" applyBorder="1" applyAlignment="1"/>
    <xf numFmtId="0" fontId="0" fillId="0" borderId="0" xfId="0" applyFont="1" applyFill="1" applyBorder="1" applyAlignment="1">
      <alignment vertical="top" wrapText="1"/>
    </xf>
    <xf numFmtId="164" fontId="2" fillId="0" borderId="2" xfId="0" applyNumberFormat="1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MCI+/HC-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0"/>
                <c:pt idx="0">
                  <c:v>0.35943426559891795</c:v>
                </c:pt>
                <c:pt idx="1">
                  <c:v>0.31054651193800431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0.32313143195165994</c:v>
                </c:pt>
                <c:pt idx="10">
                  <c:v>-</c:v>
                </c:pt>
                <c:pt idx="11">
                  <c:v>-</c:v>
                </c:pt>
                <c:pt idx="12">
                  <c:v>0.29837932949532964</c:v>
                </c:pt>
                <c:pt idx="13">
                  <c:v>-</c:v>
                </c:pt>
                <c:pt idx="14">
                  <c:v>0.30175523808369814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</c:numLit>
            </c:plus>
            <c:minus>
              <c:numLit>
                <c:formatCode>General</c:formatCode>
                <c:ptCount val="20"/>
                <c:pt idx="0">
                  <c:v>0.359434265598918</c:v>
                </c:pt>
                <c:pt idx="1">
                  <c:v>0.31054651193800431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0.32313143195165994</c:v>
                </c:pt>
                <c:pt idx="10">
                  <c:v>0</c:v>
                </c:pt>
                <c:pt idx="11">
                  <c:v>0</c:v>
                </c:pt>
                <c:pt idx="12">
                  <c:v>0.29837932949532964</c:v>
                </c:pt>
                <c:pt idx="13">
                  <c:v>0</c:v>
                </c:pt>
                <c:pt idx="14">
                  <c:v>0.30175523808369809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Lit>
            </c:minus>
          </c:errBars>
          <c:cat>
            <c:strRef>
              <c:f>'ANCOVAMCI+HC-'!$B$227:$B$246</c:f>
              <c:strCache>
                <c:ptCount val="20"/>
                <c:pt idx="0">
                  <c:v>age</c:v>
                </c:pt>
                <c:pt idx="1">
                  <c:v>systole</c:v>
                </c:pt>
                <c:pt idx="2">
                  <c:v>diastole</c:v>
                </c:pt>
                <c:pt idx="3">
                  <c:v>elq1</c:v>
                </c:pt>
                <c:pt idx="4">
                  <c:v>qd1</c:v>
                </c:pt>
                <c:pt idx="5">
                  <c:v>q1</c:v>
                </c:pt>
                <c:pt idx="6">
                  <c:v>elq2</c:v>
                </c:pt>
                <c:pt idx="7">
                  <c:v>qd2</c:v>
                </c:pt>
                <c:pt idx="8">
                  <c:v>q2</c:v>
                </c:pt>
                <c:pt idx="9">
                  <c:v>elq3</c:v>
                </c:pt>
                <c:pt idx="10">
                  <c:v>qd3</c:v>
                </c:pt>
                <c:pt idx="11">
                  <c:v>q3</c:v>
                </c:pt>
                <c:pt idx="12">
                  <c:v>gender-0</c:v>
                </c:pt>
                <c:pt idx="13">
                  <c:v>gender-1</c:v>
                </c:pt>
                <c:pt idx="14">
                  <c:v>e4-0</c:v>
                </c:pt>
                <c:pt idx="15">
                  <c:v>e4-1</c:v>
                </c:pt>
                <c:pt idx="16">
                  <c:v>e2-0</c:v>
                </c:pt>
                <c:pt idx="17">
                  <c:v>e2-1</c:v>
                </c:pt>
                <c:pt idx="18">
                  <c:v>hypertension-0</c:v>
                </c:pt>
                <c:pt idx="19">
                  <c:v>hypertension-1</c:v>
                </c:pt>
              </c:strCache>
            </c:strRef>
          </c:cat>
          <c:val>
            <c:numRef>
              <c:f>'ANCOVAMCI+HC-'!$C$227:$C$246</c:f>
              <c:numCache>
                <c:formatCode>0.000</c:formatCode>
                <c:ptCount val="20"/>
                <c:pt idx="0">
                  <c:v>-0.22496482157832043</c:v>
                </c:pt>
                <c:pt idx="1">
                  <c:v>-0.18866025650095866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0.51946485307677692</c:v>
                </c:pt>
                <c:pt idx="10">
                  <c:v>0</c:v>
                </c:pt>
                <c:pt idx="11">
                  <c:v>0</c:v>
                </c:pt>
                <c:pt idx="12">
                  <c:v>-0.19819419670964258</c:v>
                </c:pt>
                <c:pt idx="13">
                  <c:v>0</c:v>
                </c:pt>
                <c:pt idx="14">
                  <c:v>-0.32042713348191265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97051352"/>
        <c:axId val="297050176"/>
      </c:barChart>
      <c:catAx>
        <c:axId val="29705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97050176"/>
        <c:crosses val="autoZero"/>
        <c:auto val="1"/>
        <c:lblAlgn val="ctr"/>
        <c:lblOffset val="100"/>
        <c:noMultiLvlLbl val="0"/>
      </c:catAx>
      <c:valAx>
        <c:axId val="297050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70513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Pred(AD+/HC-)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ANCOVAADHC!$E$271:$E$306</c:f>
              <c:numCache>
                <c:formatCode>0.000</c:formatCode>
                <c:ptCount val="36"/>
                <c:pt idx="0">
                  <c:v>-0.13853885579592085</c:v>
                </c:pt>
                <c:pt idx="1">
                  <c:v>-0.13773121894785434</c:v>
                </c:pt>
                <c:pt idx="2">
                  <c:v>0.57510914698104532</c:v>
                </c:pt>
                <c:pt idx="3">
                  <c:v>0.23479880257270269</c:v>
                </c:pt>
                <c:pt idx="4">
                  <c:v>4.572429770037445E-2</c:v>
                </c:pt>
                <c:pt idx="5">
                  <c:v>0.58112325047824442</c:v>
                </c:pt>
                <c:pt idx="6">
                  <c:v>0.28374822415442291</c:v>
                </c:pt>
                <c:pt idx="7">
                  <c:v>-8.7444463088881319E-2</c:v>
                </c:pt>
                <c:pt idx="8">
                  <c:v>0.32843315813015739</c:v>
                </c:pt>
                <c:pt idx="9">
                  <c:v>0.45022042284945096</c:v>
                </c:pt>
                <c:pt idx="10">
                  <c:v>0.17097737190102824</c:v>
                </c:pt>
                <c:pt idx="11">
                  <c:v>0.13840148762064519</c:v>
                </c:pt>
                <c:pt idx="12">
                  <c:v>0.58386667175190987</c:v>
                </c:pt>
                <c:pt idx="13">
                  <c:v>0.27260003170178493</c:v>
                </c:pt>
                <c:pt idx="14">
                  <c:v>0.23368105913090187</c:v>
                </c:pt>
                <c:pt idx="15">
                  <c:v>0.65063525060574934</c:v>
                </c:pt>
                <c:pt idx="16">
                  <c:v>0.26823945008427907</c:v>
                </c:pt>
                <c:pt idx="17">
                  <c:v>0.39805397443950252</c:v>
                </c:pt>
                <c:pt idx="18">
                  <c:v>0.77568827016013431</c:v>
                </c:pt>
                <c:pt idx="19">
                  <c:v>0.55471255828792554</c:v>
                </c:pt>
                <c:pt idx="20">
                  <c:v>0.73244334950207057</c:v>
                </c:pt>
                <c:pt idx="21">
                  <c:v>0.80280851831535494</c:v>
                </c:pt>
                <c:pt idx="22">
                  <c:v>1.0831571857400997</c:v>
                </c:pt>
                <c:pt idx="23">
                  <c:v>0.32184459390091091</c:v>
                </c:pt>
                <c:pt idx="24">
                  <c:v>0.4910563928310161</c:v>
                </c:pt>
                <c:pt idx="25">
                  <c:v>0.82179165614430127</c:v>
                </c:pt>
                <c:pt idx="26">
                  <c:v>0.7781688758241817</c:v>
                </c:pt>
                <c:pt idx="27">
                  <c:v>0.42311340088474281</c:v>
                </c:pt>
                <c:pt idx="28">
                  <c:v>0.82747943194522577</c:v>
                </c:pt>
                <c:pt idx="29">
                  <c:v>0.6559771152335182</c:v>
                </c:pt>
                <c:pt idx="30">
                  <c:v>0.83133267244575493</c:v>
                </c:pt>
                <c:pt idx="31">
                  <c:v>0.8609201441733314</c:v>
                </c:pt>
                <c:pt idx="32">
                  <c:v>0.92415492243094943</c:v>
                </c:pt>
                <c:pt idx="33">
                  <c:v>0.17497338283176622</c:v>
                </c:pt>
                <c:pt idx="34">
                  <c:v>1.3016225877381324</c:v>
                </c:pt>
                <c:pt idx="35">
                  <c:v>0.78685687934103454</c:v>
                </c:pt>
              </c:numCache>
            </c:numRef>
          </c:xVal>
          <c:yVal>
            <c:numRef>
              <c:f>ANCOVAADHC!$G$271:$G$306</c:f>
              <c:numCache>
                <c:formatCode>0.000</c:formatCode>
                <c:ptCount val="36"/>
                <c:pt idx="0">
                  <c:v>0.34448981783414612</c:v>
                </c:pt>
                <c:pt idx="1">
                  <c:v>0.34248155330021335</c:v>
                </c:pt>
                <c:pt idx="2">
                  <c:v>-1.43006266465848</c:v>
                </c:pt>
                <c:pt idx="3">
                  <c:v>-0.58384917546235149</c:v>
                </c:pt>
                <c:pt idx="4">
                  <c:v>-0.11369774129360213</c:v>
                </c:pt>
                <c:pt idx="5">
                  <c:v>-1.4450172953018698</c:v>
                </c:pt>
                <c:pt idx="6">
                  <c:v>-0.70556648882470219</c:v>
                </c:pt>
                <c:pt idx="7">
                  <c:v>0.2174388332214045</c:v>
                </c:pt>
                <c:pt idx="8">
                  <c:v>-0.81667975504012058</c:v>
                </c:pt>
                <c:pt idx="9">
                  <c:v>-1.1195151754471635</c:v>
                </c:pt>
                <c:pt idx="10">
                  <c:v>-0.4251512210170898</c:v>
                </c:pt>
                <c:pt idx="11">
                  <c:v>-0.34414823902288016</c:v>
                </c:pt>
                <c:pt idx="12">
                  <c:v>-1.4518390687991152</c:v>
                </c:pt>
                <c:pt idx="13">
                  <c:v>-0.67784546597428585</c:v>
                </c:pt>
                <c:pt idx="14">
                  <c:v>-0.58106980188921842</c:v>
                </c:pt>
                <c:pt idx="15">
                  <c:v>-1.6178653827473588</c:v>
                </c:pt>
                <c:pt idx="16">
                  <c:v>-0.66700247208325536</c:v>
                </c:pt>
                <c:pt idx="17">
                  <c:v>-0.98979842409568697</c:v>
                </c:pt>
                <c:pt idx="18">
                  <c:v>0.55777208860759753</c:v>
                </c:pt>
                <c:pt idx="19">
                  <c:v>1.1072488566326253</c:v>
                </c:pt>
                <c:pt idx="20">
                  <c:v>0.6653046270724281</c:v>
                </c:pt>
                <c:pt idx="21">
                  <c:v>0.49033505592146587</c:v>
                </c:pt>
                <c:pt idx="22">
                  <c:v>-0.20677811724824907</c:v>
                </c:pt>
                <c:pt idx="23">
                  <c:v>1.6862968224196584</c:v>
                </c:pt>
                <c:pt idx="24">
                  <c:v>1.2655358636696552</c:v>
                </c:pt>
                <c:pt idx="25">
                  <c:v>0.44313170885291903</c:v>
                </c:pt>
                <c:pt idx="26">
                  <c:v>0.55160383069600594</c:v>
                </c:pt>
                <c:pt idx="27">
                  <c:v>1.4344824655757444</c:v>
                </c:pt>
                <c:pt idx="28">
                  <c:v>0.42898852253681236</c:v>
                </c:pt>
                <c:pt idx="29">
                  <c:v>0.85544506790615671</c:v>
                </c:pt>
                <c:pt idx="30">
                  <c:v>0.4194070797677612</c:v>
                </c:pt>
                <c:pt idx="31">
                  <c:v>0.34583506499220767</c:v>
                </c:pt>
                <c:pt idx="32">
                  <c:v>0.18859587662444247</c:v>
                </c:pt>
                <c:pt idx="33">
                  <c:v>2.0515058206866978</c:v>
                </c:pt>
                <c:pt idx="34">
                  <c:v>-0.75001276506596082</c:v>
                </c:pt>
                <c:pt idx="35">
                  <c:v>0.53000029765346446</c:v>
                </c:pt>
              </c:numCache>
            </c:numRef>
          </c:yVal>
          <c:smooth val="0"/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-0.13773121894785434</c:v>
              </c:pt>
            </c:numLit>
          </c:xVal>
          <c:yVal>
            <c:numLit>
              <c:formatCode>General</c:formatCode>
              <c:ptCount val="1"/>
              <c:pt idx="0">
                <c:v>0.34248155330021335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69344"/>
        <c:axId val="294070520"/>
      </c:scatterChart>
      <c:valAx>
        <c:axId val="294069344"/>
        <c:scaling>
          <c:orientation val="minMax"/>
          <c:max val="1.4000000000000001"/>
          <c:min val="-0.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Pred(AD+/HC-)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94070520"/>
        <c:crosses val="autoZero"/>
        <c:crossBetween val="midCat"/>
      </c:valAx>
      <c:valAx>
        <c:axId val="294070520"/>
        <c:scaling>
          <c:orientation val="minMax"/>
          <c:max val="2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40693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Pred(AD+/HC-) / AD+/HC-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ANCOVAADHC!$E$271:$E$306</c:f>
              <c:numCache>
                <c:formatCode>0.000</c:formatCode>
                <c:ptCount val="36"/>
                <c:pt idx="0">
                  <c:v>-0.13853885579592085</c:v>
                </c:pt>
                <c:pt idx="1">
                  <c:v>-0.13773121894785434</c:v>
                </c:pt>
                <c:pt idx="2">
                  <c:v>0.57510914698104532</c:v>
                </c:pt>
                <c:pt idx="3">
                  <c:v>0.23479880257270269</c:v>
                </c:pt>
                <c:pt idx="4">
                  <c:v>4.572429770037445E-2</c:v>
                </c:pt>
                <c:pt idx="5">
                  <c:v>0.58112325047824442</c:v>
                </c:pt>
                <c:pt idx="6">
                  <c:v>0.28374822415442291</c:v>
                </c:pt>
                <c:pt idx="7">
                  <c:v>-8.7444463088881319E-2</c:v>
                </c:pt>
                <c:pt idx="8">
                  <c:v>0.32843315813015739</c:v>
                </c:pt>
                <c:pt idx="9">
                  <c:v>0.45022042284945096</c:v>
                </c:pt>
                <c:pt idx="10">
                  <c:v>0.17097737190102824</c:v>
                </c:pt>
                <c:pt idx="11">
                  <c:v>0.13840148762064519</c:v>
                </c:pt>
                <c:pt idx="12">
                  <c:v>0.58386667175190987</c:v>
                </c:pt>
                <c:pt idx="13">
                  <c:v>0.27260003170178493</c:v>
                </c:pt>
                <c:pt idx="14">
                  <c:v>0.23368105913090187</c:v>
                </c:pt>
                <c:pt idx="15">
                  <c:v>0.65063525060574934</c:v>
                </c:pt>
                <c:pt idx="16">
                  <c:v>0.26823945008427907</c:v>
                </c:pt>
                <c:pt idx="17">
                  <c:v>0.39805397443950252</c:v>
                </c:pt>
                <c:pt idx="18">
                  <c:v>0.77568827016013431</c:v>
                </c:pt>
                <c:pt idx="19">
                  <c:v>0.55471255828792554</c:v>
                </c:pt>
                <c:pt idx="20">
                  <c:v>0.73244334950207057</c:v>
                </c:pt>
                <c:pt idx="21">
                  <c:v>0.80280851831535494</c:v>
                </c:pt>
                <c:pt idx="22">
                  <c:v>1.0831571857400997</c:v>
                </c:pt>
                <c:pt idx="23">
                  <c:v>0.32184459390091091</c:v>
                </c:pt>
                <c:pt idx="24">
                  <c:v>0.4910563928310161</c:v>
                </c:pt>
                <c:pt idx="25">
                  <c:v>0.82179165614430127</c:v>
                </c:pt>
                <c:pt idx="26">
                  <c:v>0.7781688758241817</c:v>
                </c:pt>
                <c:pt idx="27">
                  <c:v>0.42311340088474281</c:v>
                </c:pt>
                <c:pt idx="28">
                  <c:v>0.82747943194522577</c:v>
                </c:pt>
                <c:pt idx="29">
                  <c:v>0.6559771152335182</c:v>
                </c:pt>
                <c:pt idx="30">
                  <c:v>0.83133267244575493</c:v>
                </c:pt>
                <c:pt idx="31">
                  <c:v>0.8609201441733314</c:v>
                </c:pt>
                <c:pt idx="32">
                  <c:v>0.92415492243094943</c:v>
                </c:pt>
                <c:pt idx="33">
                  <c:v>0.17497338283176622</c:v>
                </c:pt>
                <c:pt idx="34">
                  <c:v>1.3016225877381324</c:v>
                </c:pt>
                <c:pt idx="35">
                  <c:v>0.78685687934103454</c:v>
                </c:pt>
              </c:numCache>
            </c:numRef>
          </c:xVal>
          <c:yVal>
            <c:numRef>
              <c:f>ANCOVAADHC!$D$271:$D$306</c:f>
              <c:numCache>
                <c:formatCode>0.000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-0.13773121894785434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ANCOVAADHC!xdata1</c:f>
              <c:numCache>
                <c:formatCode>General</c:formatCode>
                <c:ptCount val="70"/>
                <c:pt idx="0">
                  <c:v>-0.19614531353728301</c:v>
                </c:pt>
                <c:pt idx="1">
                  <c:v>-0.17066571326448532</c:v>
                </c:pt>
                <c:pt idx="2">
                  <c:v>-0.1451861129916876</c:v>
                </c:pt>
                <c:pt idx="3">
                  <c:v>-0.11970651271888991</c:v>
                </c:pt>
                <c:pt idx="4">
                  <c:v>-9.4226912446092215E-2</c:v>
                </c:pt>
                <c:pt idx="5">
                  <c:v>-6.8747312173294522E-2</c:v>
                </c:pt>
                <c:pt idx="6">
                  <c:v>-4.3267711900496802E-2</c:v>
                </c:pt>
                <c:pt idx="7">
                  <c:v>-1.778811162769911E-2</c:v>
                </c:pt>
                <c:pt idx="8">
                  <c:v>7.691488645098582E-3</c:v>
                </c:pt>
                <c:pt idx="9">
                  <c:v>3.3171088917896274E-2</c:v>
                </c:pt>
                <c:pt idx="10">
                  <c:v>5.8650689190693966E-2</c:v>
                </c:pt>
                <c:pt idx="11">
                  <c:v>8.4130289463491686E-2</c:v>
                </c:pt>
                <c:pt idx="12">
                  <c:v>0.10960988973628941</c:v>
                </c:pt>
                <c:pt idx="13">
                  <c:v>0.13508949000908707</c:v>
                </c:pt>
                <c:pt idx="14">
                  <c:v>0.16056909028188479</c:v>
                </c:pt>
                <c:pt idx="15">
                  <c:v>0.18604869055468246</c:v>
                </c:pt>
                <c:pt idx="16">
                  <c:v>0.21152829082748018</c:v>
                </c:pt>
                <c:pt idx="17">
                  <c:v>0.2370078911002779</c:v>
                </c:pt>
                <c:pt idx="18">
                  <c:v>0.26248749137307559</c:v>
                </c:pt>
                <c:pt idx="19">
                  <c:v>0.28796709164587331</c:v>
                </c:pt>
                <c:pt idx="20">
                  <c:v>0.31344669191867092</c:v>
                </c:pt>
                <c:pt idx="21">
                  <c:v>0.33892629219146864</c:v>
                </c:pt>
                <c:pt idx="22">
                  <c:v>0.36440589246426636</c:v>
                </c:pt>
                <c:pt idx="23">
                  <c:v>0.38988549273706408</c:v>
                </c:pt>
                <c:pt idx="24">
                  <c:v>0.4153650930098618</c:v>
                </c:pt>
                <c:pt idx="25">
                  <c:v>0.44084469328265941</c:v>
                </c:pt>
                <c:pt idx="26">
                  <c:v>0.46632429355545713</c:v>
                </c:pt>
                <c:pt idx="27">
                  <c:v>0.49180389382825485</c:v>
                </c:pt>
                <c:pt idx="28">
                  <c:v>0.51728349410105257</c:v>
                </c:pt>
                <c:pt idx="29">
                  <c:v>0.54276309437385029</c:v>
                </c:pt>
                <c:pt idx="30">
                  <c:v>0.56824269464664789</c:v>
                </c:pt>
                <c:pt idx="31">
                  <c:v>0.59372229491944561</c:v>
                </c:pt>
                <c:pt idx="32">
                  <c:v>0.61920189519224333</c:v>
                </c:pt>
                <c:pt idx="33">
                  <c:v>0.64468149546504105</c:v>
                </c:pt>
                <c:pt idx="34">
                  <c:v>0.67016109573783877</c:v>
                </c:pt>
                <c:pt idx="35">
                  <c:v>0.69564069601063638</c:v>
                </c:pt>
                <c:pt idx="36">
                  <c:v>0.7211202962834341</c:v>
                </c:pt>
                <c:pt idx="37">
                  <c:v>0.74659989655623182</c:v>
                </c:pt>
                <c:pt idx="38">
                  <c:v>0.77207949682902954</c:v>
                </c:pt>
                <c:pt idx="39">
                  <c:v>0.79755909710182726</c:v>
                </c:pt>
                <c:pt idx="40">
                  <c:v>0.82303869737462487</c:v>
                </c:pt>
                <c:pt idx="41">
                  <c:v>0.84851829764742259</c:v>
                </c:pt>
                <c:pt idx="42">
                  <c:v>0.87399789792022031</c:v>
                </c:pt>
                <c:pt idx="43">
                  <c:v>0.89947749819301803</c:v>
                </c:pt>
                <c:pt idx="44">
                  <c:v>0.92495709846581575</c:v>
                </c:pt>
                <c:pt idx="45">
                  <c:v>0.95043669873861347</c:v>
                </c:pt>
                <c:pt idx="46">
                  <c:v>0.97591629901141119</c:v>
                </c:pt>
                <c:pt idx="47">
                  <c:v>1.0013958992842089</c:v>
                </c:pt>
                <c:pt idx="48">
                  <c:v>1.0268754995570066</c:v>
                </c:pt>
                <c:pt idx="49">
                  <c:v>1.0523550998298041</c:v>
                </c:pt>
                <c:pt idx="50">
                  <c:v>1.0778347001026019</c:v>
                </c:pt>
                <c:pt idx="51">
                  <c:v>1.1033143003753996</c:v>
                </c:pt>
                <c:pt idx="52">
                  <c:v>1.1287939006481973</c:v>
                </c:pt>
                <c:pt idx="53">
                  <c:v>1.154273500920995</c:v>
                </c:pt>
                <c:pt idx="54">
                  <c:v>1.1797531011937927</c:v>
                </c:pt>
                <c:pt idx="55">
                  <c:v>1.2052327014665905</c:v>
                </c:pt>
                <c:pt idx="56">
                  <c:v>1.2307123017393882</c:v>
                </c:pt>
                <c:pt idx="57">
                  <c:v>1.2561919020121859</c:v>
                </c:pt>
                <c:pt idx="58">
                  <c:v>1.2816715022849836</c:v>
                </c:pt>
                <c:pt idx="59">
                  <c:v>1.3071511025577811</c:v>
                </c:pt>
                <c:pt idx="60">
                  <c:v>1.3326307028305788</c:v>
                </c:pt>
                <c:pt idx="61">
                  <c:v>1.3581103031033765</c:v>
                </c:pt>
                <c:pt idx="62">
                  <c:v>1.3835899033761743</c:v>
                </c:pt>
                <c:pt idx="63">
                  <c:v>1.409069503648972</c:v>
                </c:pt>
                <c:pt idx="64">
                  <c:v>1.4345491039217697</c:v>
                </c:pt>
                <c:pt idx="65">
                  <c:v>1.4600287041945674</c:v>
                </c:pt>
                <c:pt idx="66">
                  <c:v>1.4855083044673651</c:v>
                </c:pt>
                <c:pt idx="67">
                  <c:v>1.5109879047401629</c:v>
                </c:pt>
                <c:pt idx="68">
                  <c:v>1.5364675050129606</c:v>
                </c:pt>
                <c:pt idx="69">
                  <c:v>1.5619471052857583</c:v>
                </c:pt>
              </c:numCache>
            </c:numRef>
          </c:xVal>
          <c:yVal>
            <c:numRef>
              <c:f>ANCOVAADHC!ydata2</c:f>
              <c:numCache>
                <c:formatCode>General</c:formatCode>
                <c:ptCount val="70"/>
                <c:pt idx="0">
                  <c:v>-1.0683089429804666</c:v>
                </c:pt>
                <c:pt idx="1">
                  <c:v>-1.0400491687610722</c:v>
                </c:pt>
                <c:pt idx="2">
                  <c:v>-1.0118846229679601</c:v>
                </c:pt>
                <c:pt idx="3">
                  <c:v>-0.98381619327756875</c:v>
                </c:pt>
                <c:pt idx="4">
                  <c:v>-0.95584474606583525</c:v>
                </c:pt>
                <c:pt idx="5">
                  <c:v>-0.92797112511388247</c:v>
                </c:pt>
                <c:pt idx="6">
                  <c:v>-0.90019615032051536</c:v>
                </c:pt>
                <c:pt idx="7">
                  <c:v>-0.87252061642554901</c:v>
                </c:pt>
                <c:pt idx="8">
                  <c:v>-0.84494529174809319</c:v>
                </c:pt>
                <c:pt idx="9">
                  <c:v>-0.81747091694400287</c:v>
                </c:pt>
                <c:pt idx="10">
                  <c:v>-0.79009820378676898</c:v>
                </c:pt>
                <c:pt idx="11">
                  <c:v>-0.7628278339761555</c:v>
                </c:pt>
                <c:pt idx="12">
                  <c:v>-0.73566045797890989</c:v>
                </c:pt>
                <c:pt idx="13">
                  <c:v>-0.70859669390585978</c:v>
                </c:pt>
                <c:pt idx="14">
                  <c:v>-0.68163712642966567</c:v>
                </c:pt>
                <c:pt idx="15">
                  <c:v>-0.65478230574744412</c:v>
                </c:pt>
                <c:pt idx="16">
                  <c:v>-0.62803274659237107</c:v>
                </c:pt>
                <c:pt idx="17">
                  <c:v>-0.60138892729826099</c:v>
                </c:pt>
                <c:pt idx="18">
                  <c:v>-0.57485128892096671</c:v>
                </c:pt>
                <c:pt idx="19">
                  <c:v>-0.54842023442026355</c:v>
                </c:pt>
                <c:pt idx="20">
                  <c:v>-0.52209612790568505</c:v>
                </c:pt>
                <c:pt idx="21">
                  <c:v>-0.495879293949542</c:v>
                </c:pt>
                <c:pt idx="22">
                  <c:v>-0.46977001697010612</c:v>
                </c:pt>
                <c:pt idx="23">
                  <c:v>-0.44376854068766214</c:v>
                </c:pt>
                <c:pt idx="24">
                  <c:v>-0.41787506765583293</c:v>
                </c:pt>
                <c:pt idx="25">
                  <c:v>-0.39208975887026787</c:v>
                </c:pt>
                <c:pt idx="26">
                  <c:v>-0.36641273345644865</c:v>
                </c:pt>
                <c:pt idx="27">
                  <c:v>-0.34084406843802229</c:v>
                </c:pt>
                <c:pt idx="28">
                  <c:v>-0.31538379858670884</c:v>
                </c:pt>
                <c:pt idx="29">
                  <c:v>-0.2900319163544649</c:v>
                </c:pt>
                <c:pt idx="30">
                  <c:v>-0.26478837188821369</c:v>
                </c:pt>
                <c:pt idx="31">
                  <c:v>-0.23965307312707262</c:v>
                </c:pt>
                <c:pt idx="32">
                  <c:v>-0.2146258859816369</c:v>
                </c:pt>
                <c:pt idx="33">
                  <c:v>-0.18970663459450698</c:v>
                </c:pt>
                <c:pt idx="34">
                  <c:v>-0.16489510168087862</c:v>
                </c:pt>
                <c:pt idx="35">
                  <c:v>-0.14019102894766688</c:v>
                </c:pt>
                <c:pt idx="36">
                  <c:v>-0.1155941175892824</c:v>
                </c:pt>
                <c:pt idx="37">
                  <c:v>-9.1104028857861286E-2</c:v>
                </c:pt>
                <c:pt idx="38">
                  <c:v>-6.6720384705430069E-2</c:v>
                </c:pt>
                <c:pt idx="39">
                  <c:v>-4.2442768495203786E-2</c:v>
                </c:pt>
                <c:pt idx="40">
                  <c:v>-1.8270725778942176E-2</c:v>
                </c:pt>
                <c:pt idx="41">
                  <c:v>5.7962348629546634E-3</c:v>
                </c:pt>
                <c:pt idx="42">
                  <c:v>2.9758640922148749E-2</c:v>
                </c:pt>
                <c:pt idx="43">
                  <c:v>5.36170550076015E-2</c:v>
                </c:pt>
                <c:pt idx="44">
                  <c:v>7.7372073839242606E-2</c:v>
                </c:pt>
                <c:pt idx="45">
                  <c:v>0.10102432719411214</c:v>
                </c:pt>
                <c:pt idx="46">
                  <c:v>0.12457447680912714</c:v>
                </c:pt>
                <c:pt idx="47">
                  <c:v>0.14802321524470741</c:v>
                </c:pt>
                <c:pt idx="48">
                  <c:v>0.17137126471355113</c:v>
                </c:pt>
                <c:pt idx="49">
                  <c:v>0.19461937587888001</c:v>
                </c:pt>
                <c:pt idx="50">
                  <c:v>0.21776832662647783</c:v>
                </c:pt>
                <c:pt idx="51">
                  <c:v>0.24081892081481715</c:v>
                </c:pt>
                <c:pt idx="52">
                  <c:v>0.26377198700753057</c:v>
                </c:pt>
                <c:pt idx="53">
                  <c:v>0.28662837719240819</c:v>
                </c:pt>
                <c:pt idx="54">
                  <c:v>0.30938896549100847</c:v>
                </c:pt>
                <c:pt idx="55">
                  <c:v>0.33205464686286856</c:v>
                </c:pt>
                <c:pt idx="56">
                  <c:v>0.35462633580816016</c:v>
                </c:pt>
                <c:pt idx="57">
                  <c:v>0.37710496507250502</c:v>
                </c:pt>
                <c:pt idx="58">
                  <c:v>0.39949148435748905</c:v>
                </c:pt>
                <c:pt idx="59">
                  <c:v>0.42178685904026436</c:v>
                </c:pt>
                <c:pt idx="60">
                  <c:v>0.44399206890542642</c:v>
                </c:pt>
                <c:pt idx="61">
                  <c:v>0.46610810689217697</c:v>
                </c:pt>
                <c:pt idx="62">
                  <c:v>0.48813597785958363</c:v>
                </c:pt>
                <c:pt idx="63">
                  <c:v>0.51007669737254457</c:v>
                </c:pt>
                <c:pt idx="64">
                  <c:v>0.53193129051086296</c:v>
                </c:pt>
                <c:pt idx="65">
                  <c:v>0.55370079070363176</c:v>
                </c:pt>
                <c:pt idx="66">
                  <c:v>0.57538623859092164</c:v>
                </c:pt>
                <c:pt idx="67">
                  <c:v>0.59698868091456025</c:v>
                </c:pt>
                <c:pt idx="68">
                  <c:v>0.61850916943959233</c:v>
                </c:pt>
                <c:pt idx="69">
                  <c:v>0.63994875990780731</c:v>
                </c:pt>
              </c:numCache>
            </c:numRef>
          </c:yVal>
          <c:smooth val="0"/>
        </c:ser>
        <c:ser>
          <c:idx val="3"/>
          <c:order val="3"/>
          <c:tx>
            <c:v/>
          </c:tx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ANCOVAADHC!xdata3</c:f>
              <c:numCache>
                <c:formatCode>General</c:formatCode>
                <c:ptCount val="70"/>
                <c:pt idx="0">
                  <c:v>-0.166246626955105</c:v>
                </c:pt>
                <c:pt idx="1">
                  <c:v>-0.14120034098059969</c:v>
                </c:pt>
                <c:pt idx="2">
                  <c:v>-0.11615405500609441</c:v>
                </c:pt>
                <c:pt idx="3">
                  <c:v>-9.1107769031589098E-2</c:v>
                </c:pt>
                <c:pt idx="4">
                  <c:v>-6.60614830570838E-2</c:v>
                </c:pt>
                <c:pt idx="5">
                  <c:v>-4.1015197082578503E-2</c:v>
                </c:pt>
                <c:pt idx="6">
                  <c:v>-1.5968911108073192E-2</c:v>
                </c:pt>
                <c:pt idx="7">
                  <c:v>9.0773748664320919E-3</c:v>
                </c:pt>
                <c:pt idx="8">
                  <c:v>3.4123660840937403E-2</c:v>
                </c:pt>
                <c:pt idx="9">
                  <c:v>5.9169946815442714E-2</c:v>
                </c:pt>
                <c:pt idx="10">
                  <c:v>8.4216232789947998E-2</c:v>
                </c:pt>
                <c:pt idx="11">
                  <c:v>0.10926251876445331</c:v>
                </c:pt>
                <c:pt idx="12">
                  <c:v>0.13430880473895862</c:v>
                </c:pt>
                <c:pt idx="13">
                  <c:v>0.15935509071346393</c:v>
                </c:pt>
                <c:pt idx="14">
                  <c:v>0.18440137668796919</c:v>
                </c:pt>
                <c:pt idx="15">
                  <c:v>0.2094476626624745</c:v>
                </c:pt>
                <c:pt idx="16">
                  <c:v>0.23449394863697981</c:v>
                </c:pt>
                <c:pt idx="17">
                  <c:v>0.25954023461148512</c:v>
                </c:pt>
                <c:pt idx="18">
                  <c:v>0.28458652058599043</c:v>
                </c:pt>
                <c:pt idx="19">
                  <c:v>0.30963280656049569</c:v>
                </c:pt>
                <c:pt idx="20">
                  <c:v>0.334679092535001</c:v>
                </c:pt>
                <c:pt idx="21">
                  <c:v>0.35972537850950631</c:v>
                </c:pt>
                <c:pt idx="22">
                  <c:v>0.38477166448401162</c:v>
                </c:pt>
                <c:pt idx="23">
                  <c:v>0.40981795045851693</c:v>
                </c:pt>
                <c:pt idx="24">
                  <c:v>0.43486423643302224</c:v>
                </c:pt>
                <c:pt idx="25">
                  <c:v>0.45991052240752756</c:v>
                </c:pt>
                <c:pt idx="26">
                  <c:v>0.48495680838203287</c:v>
                </c:pt>
                <c:pt idx="27">
                  <c:v>0.51000309435653812</c:v>
                </c:pt>
                <c:pt idx="28">
                  <c:v>0.53504938033104343</c:v>
                </c:pt>
                <c:pt idx="29">
                  <c:v>0.56009566630554875</c:v>
                </c:pt>
                <c:pt idx="30">
                  <c:v>0.58514195228005406</c:v>
                </c:pt>
                <c:pt idx="31">
                  <c:v>0.61018823825455937</c:v>
                </c:pt>
                <c:pt idx="32">
                  <c:v>0.63523452422906468</c:v>
                </c:pt>
                <c:pt idx="33">
                  <c:v>0.66028081020356999</c:v>
                </c:pt>
                <c:pt idx="34">
                  <c:v>0.6853270961780753</c:v>
                </c:pt>
                <c:pt idx="35">
                  <c:v>0.71037338215258061</c:v>
                </c:pt>
                <c:pt idx="36">
                  <c:v>0.73541966812708592</c:v>
                </c:pt>
                <c:pt idx="37">
                  <c:v>0.76046595410159123</c:v>
                </c:pt>
                <c:pt idx="38">
                  <c:v>0.78551224007609632</c:v>
                </c:pt>
                <c:pt idx="39">
                  <c:v>0.81055852605060164</c:v>
                </c:pt>
                <c:pt idx="40">
                  <c:v>0.83560481202510695</c:v>
                </c:pt>
                <c:pt idx="41">
                  <c:v>0.86065109799961226</c:v>
                </c:pt>
                <c:pt idx="42">
                  <c:v>0.88569738397411757</c:v>
                </c:pt>
                <c:pt idx="43">
                  <c:v>0.91074366994862288</c:v>
                </c:pt>
                <c:pt idx="44">
                  <c:v>0.93578995592312819</c:v>
                </c:pt>
                <c:pt idx="45">
                  <c:v>0.9608362418976335</c:v>
                </c:pt>
                <c:pt idx="46">
                  <c:v>0.98588252787213881</c:v>
                </c:pt>
                <c:pt idx="47">
                  <c:v>1.0109288138466441</c:v>
                </c:pt>
                <c:pt idx="48">
                  <c:v>1.0359750998211494</c:v>
                </c:pt>
                <c:pt idx="49">
                  <c:v>1.0610213857956547</c:v>
                </c:pt>
                <c:pt idx="50">
                  <c:v>1.0860676717701601</c:v>
                </c:pt>
                <c:pt idx="51">
                  <c:v>1.1111139577446654</c:v>
                </c:pt>
                <c:pt idx="52">
                  <c:v>1.1361602437191707</c:v>
                </c:pt>
                <c:pt idx="53">
                  <c:v>1.161206529693676</c:v>
                </c:pt>
                <c:pt idx="54">
                  <c:v>1.1862528156681811</c:v>
                </c:pt>
                <c:pt idx="55">
                  <c:v>1.2112991016426864</c:v>
                </c:pt>
                <c:pt idx="56">
                  <c:v>1.2363453876171917</c:v>
                </c:pt>
                <c:pt idx="57">
                  <c:v>1.261391673591697</c:v>
                </c:pt>
                <c:pt idx="58">
                  <c:v>1.2864379595662023</c:v>
                </c:pt>
                <c:pt idx="59">
                  <c:v>1.3114842455407076</c:v>
                </c:pt>
                <c:pt idx="60">
                  <c:v>1.3365305315152129</c:v>
                </c:pt>
                <c:pt idx="61">
                  <c:v>1.3615768174897183</c:v>
                </c:pt>
                <c:pt idx="62">
                  <c:v>1.3866231034642236</c:v>
                </c:pt>
                <c:pt idx="63">
                  <c:v>1.4116693894387289</c:v>
                </c:pt>
                <c:pt idx="64">
                  <c:v>1.4367156754132342</c:v>
                </c:pt>
                <c:pt idx="65">
                  <c:v>1.4617619613877395</c:v>
                </c:pt>
                <c:pt idx="66">
                  <c:v>1.4868082473622448</c:v>
                </c:pt>
                <c:pt idx="67">
                  <c:v>1.5118545333367501</c:v>
                </c:pt>
                <c:pt idx="68">
                  <c:v>1.5369008193112554</c:v>
                </c:pt>
                <c:pt idx="69">
                  <c:v>1.5619471052857608</c:v>
                </c:pt>
              </c:numCache>
            </c:numRef>
          </c:xVal>
          <c:yVal>
            <c:numRef>
              <c:f>ANCOVAADHC!ydata4</c:f>
              <c:numCache>
                <c:formatCode>General</c:formatCode>
                <c:ptCount val="70"/>
                <c:pt idx="0">
                  <c:v>0.70266431072100199</c:v>
                </c:pt>
                <c:pt idx="1">
                  <c:v>0.72508683458598266</c:v>
                </c:pt>
                <c:pt idx="2">
                  <c:v>0.74760236559397786</c:v>
                </c:pt>
                <c:pt idx="3">
                  <c:v>0.77021172357457413</c:v>
                </c:pt>
                <c:pt idx="4">
                  <c:v>0.79291570709268677</c:v>
                </c:pt>
                <c:pt idx="5">
                  <c:v>0.81571509226793748</c:v>
                </c:pt>
                <c:pt idx="6">
                  <c:v>0.83861063160425364</c:v>
                </c:pt>
                <c:pt idx="7">
                  <c:v>0.86160305283335858</c:v>
                </c:pt>
                <c:pt idx="8">
                  <c:v>0.88469305777589213</c:v>
                </c:pt>
                <c:pt idx="9">
                  <c:v>0.90788132122395437</c:v>
                </c:pt>
                <c:pt idx="10">
                  <c:v>0.93116848984889455</c:v>
                </c:pt>
                <c:pt idx="11">
                  <c:v>0.95455518113818405</c:v>
                </c:pt>
                <c:pt idx="12">
                  <c:v>0.97804198236519335</c:v>
                </c:pt>
                <c:pt idx="13">
                  <c:v>1.0016294495956657</c:v>
                </c:pt>
                <c:pt idx="14">
                  <c:v>1.0253181067346198</c:v>
                </c:pt>
                <c:pt idx="15">
                  <c:v>1.049108444617334</c:v>
                </c:pt>
                <c:pt idx="16">
                  <c:v>1.0730009201479551</c:v>
                </c:pt>
                <c:pt idx="17">
                  <c:v>1.0969959554891542</c:v>
                </c:pt>
                <c:pt idx="18">
                  <c:v>1.1210939373060889</c:v>
                </c:pt>
                <c:pt idx="19">
                  <c:v>1.1452952160677652</c:v>
                </c:pt>
                <c:pt idx="20">
                  <c:v>1.1696001054086891</c:v>
                </c:pt>
                <c:pt idx="21">
                  <c:v>1.1940088815534791</c:v>
                </c:pt>
                <c:pt idx="22">
                  <c:v>1.218521782806874</c:v>
                </c:pt>
                <c:pt idx="23">
                  <c:v>1.2431390091113137</c:v>
                </c:pt>
                <c:pt idx="24">
                  <c:v>1.2678607216739963</c:v>
                </c:pt>
                <c:pt idx="25">
                  <c:v>1.2926870426650225</c:v>
                </c:pt>
                <c:pt idx="26">
                  <c:v>1.3176180549879466</c:v>
                </c:pt>
                <c:pt idx="27">
                  <c:v>1.3426538021237353</c:v>
                </c:pt>
                <c:pt idx="28">
                  <c:v>1.3677942880488154</c:v>
                </c:pt>
                <c:pt idx="29">
                  <c:v>1.3930394772275787</c:v>
                </c:pt>
                <c:pt idx="30">
                  <c:v>1.4183892946793657</c:v>
                </c:pt>
                <c:pt idx="31">
                  <c:v>1.4438436261196435</c:v>
                </c:pt>
                <c:pt idx="32">
                  <c:v>1.4694023181747542</c:v>
                </c:pt>
                <c:pt idx="33">
                  <c:v>1.4950651786692959</c:v>
                </c:pt>
                <c:pt idx="34">
                  <c:v>1.5208319769848782</c:v>
                </c:pt>
                <c:pt idx="35">
                  <c:v>1.5467024444887083</c:v>
                </c:pt>
                <c:pt idx="36">
                  <c:v>1.5726762750301488</c:v>
                </c:pt>
                <c:pt idx="37">
                  <c:v>1.5987531255031344</c:v>
                </c:pt>
                <c:pt idx="38">
                  <c:v>1.6249326164720581</c:v>
                </c:pt>
                <c:pt idx="39">
                  <c:v>1.6512143328585025</c:v>
                </c:pt>
                <c:pt idx="40">
                  <c:v>1.6775978246859689</c:v>
                </c:pt>
                <c:pt idx="41">
                  <c:v>1.7040826078795512</c:v>
                </c:pt>
                <c:pt idx="42">
                  <c:v>1.7306681651173235</c:v>
                </c:pt>
                <c:pt idx="43">
                  <c:v>1.7573539467300547</c:v>
                </c:pt>
                <c:pt idx="44">
                  <c:v>1.7841393716457257</c:v>
                </c:pt>
                <c:pt idx="45">
                  <c:v>1.8110238283752178</c:v>
                </c:pt>
                <c:pt idx="46">
                  <c:v>1.8380066760354534</c:v>
                </c:pt>
                <c:pt idx="47">
                  <c:v>1.8650872454062086</c:v>
                </c:pt>
                <c:pt idx="48">
                  <c:v>1.8922648400167821</c:v>
                </c:pt>
                <c:pt idx="49">
                  <c:v>1.9195387372586754</c:v>
                </c:pt>
                <c:pt idx="50">
                  <c:v>1.9469081895204705</c:v>
                </c:pt>
                <c:pt idx="51">
                  <c:v>1.9743724253410928</c:v>
                </c:pt>
                <c:pt idx="52">
                  <c:v>2.001930650577715</c:v>
                </c:pt>
                <c:pt idx="53">
                  <c:v>2.0295820495846115</c:v>
                </c:pt>
                <c:pt idx="54">
                  <c:v>2.0573257863993728</c:v>
                </c:pt>
                <c:pt idx="55">
                  <c:v>2.0851610059329708</c:v>
                </c:pt>
                <c:pt idx="56">
                  <c:v>2.1130868351603014</c:v>
                </c:pt>
                <c:pt idx="57">
                  <c:v>2.1411023843079526</c:v>
                </c:pt>
                <c:pt idx="58">
                  <c:v>2.1692067480360819</c:v>
                </c:pt>
                <c:pt idx="59">
                  <c:v>2.1973990066114473</c:v>
                </c:pt>
                <c:pt idx="60">
                  <c:v>2.2256782270687916</c:v>
                </c:pt>
                <c:pt idx="61">
                  <c:v>2.254043464357947</c:v>
                </c:pt>
                <c:pt idx="62">
                  <c:v>2.282493762474199</c:v>
                </c:pt>
                <c:pt idx="63">
                  <c:v>2.3110281555696219</c:v>
                </c:pt>
                <c:pt idx="64">
                  <c:v>2.3396456690432856</c:v>
                </c:pt>
                <c:pt idx="65">
                  <c:v>2.3683453206083982</c:v>
                </c:pt>
                <c:pt idx="66">
                  <c:v>2.3971261213346442</c:v>
                </c:pt>
                <c:pt idx="67">
                  <c:v>2.4259870766641454</c:v>
                </c:pt>
                <c:pt idx="68">
                  <c:v>2.4549271873996465</c:v>
                </c:pt>
                <c:pt idx="69">
                  <c:v>2.483945450663712</c:v>
                </c:pt>
              </c:numCache>
            </c:numRef>
          </c:yVal>
          <c:smooth val="0"/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-1.5</c:v>
              </c:pt>
              <c:pt idx="1">
                <c:v>2.5</c:v>
              </c:pt>
            </c:numLit>
          </c:xVal>
          <c:yVal>
            <c:numLit>
              <c:formatCode>General</c:formatCode>
              <c:ptCount val="2"/>
              <c:pt idx="0">
                <c:v>-1.5</c:v>
              </c:pt>
              <c:pt idx="1">
                <c:v>2.5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67384"/>
        <c:axId val="294068560"/>
      </c:scatterChart>
      <c:valAx>
        <c:axId val="294067384"/>
        <c:scaling>
          <c:orientation val="minMax"/>
          <c:max val="2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Pred(AD+/HC-)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94068560"/>
        <c:crosses val="autoZero"/>
        <c:crossBetween val="midCat"/>
      </c:valAx>
      <c:valAx>
        <c:axId val="294068560"/>
        <c:scaling>
          <c:orientation val="minMax"/>
          <c:max val="2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AD+/HC-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40673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Standardized residuals / AD+/HC-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ANCOVAADHC!$B$271:$B$306</c:f>
              <c:strCache>
                <c:ptCount val="36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Obs6</c:v>
                </c:pt>
                <c:pt idx="5">
                  <c:v>Obs7</c:v>
                </c:pt>
                <c:pt idx="6">
                  <c:v>Obs11</c:v>
                </c:pt>
                <c:pt idx="7">
                  <c:v>Obs12</c:v>
                </c:pt>
                <c:pt idx="8">
                  <c:v>Obs13</c:v>
                </c:pt>
                <c:pt idx="9">
                  <c:v>Obs14</c:v>
                </c:pt>
                <c:pt idx="10">
                  <c:v>Obs16</c:v>
                </c:pt>
                <c:pt idx="11">
                  <c:v>Obs17</c:v>
                </c:pt>
                <c:pt idx="12">
                  <c:v>Obs18</c:v>
                </c:pt>
                <c:pt idx="13">
                  <c:v>Obs20</c:v>
                </c:pt>
                <c:pt idx="14">
                  <c:v>Obs26</c:v>
                </c:pt>
                <c:pt idx="15">
                  <c:v>Obs30</c:v>
                </c:pt>
                <c:pt idx="16">
                  <c:v>Obs40</c:v>
                </c:pt>
                <c:pt idx="17">
                  <c:v>Obs46</c:v>
                </c:pt>
                <c:pt idx="18">
                  <c:v>Obs56</c:v>
                </c:pt>
                <c:pt idx="19">
                  <c:v>Obs73</c:v>
                </c:pt>
                <c:pt idx="20">
                  <c:v>Obs82</c:v>
                </c:pt>
                <c:pt idx="21">
                  <c:v>Obs84</c:v>
                </c:pt>
                <c:pt idx="22">
                  <c:v>Obs87</c:v>
                </c:pt>
                <c:pt idx="23">
                  <c:v>Obs91</c:v>
                </c:pt>
                <c:pt idx="24">
                  <c:v>Obs92</c:v>
                </c:pt>
                <c:pt idx="25">
                  <c:v>Obs93</c:v>
                </c:pt>
                <c:pt idx="26">
                  <c:v>Obs94</c:v>
                </c:pt>
                <c:pt idx="27">
                  <c:v>Obs95</c:v>
                </c:pt>
                <c:pt idx="28">
                  <c:v>Obs96</c:v>
                </c:pt>
                <c:pt idx="29">
                  <c:v>Obs97</c:v>
                </c:pt>
                <c:pt idx="30">
                  <c:v>Obs98</c:v>
                </c:pt>
                <c:pt idx="31">
                  <c:v>Obs99</c:v>
                </c:pt>
                <c:pt idx="32">
                  <c:v>Obs100</c:v>
                </c:pt>
                <c:pt idx="33">
                  <c:v>Obs101</c:v>
                </c:pt>
                <c:pt idx="34">
                  <c:v>Obs102</c:v>
                </c:pt>
                <c:pt idx="35">
                  <c:v>Obs103</c:v>
                </c:pt>
              </c:strCache>
            </c:strRef>
          </c:cat>
          <c:val>
            <c:numRef>
              <c:f>ANCOVAADHC!$G$271:$G$306</c:f>
              <c:numCache>
                <c:formatCode>0.000</c:formatCode>
                <c:ptCount val="36"/>
                <c:pt idx="0">
                  <c:v>0.34448981783414612</c:v>
                </c:pt>
                <c:pt idx="1">
                  <c:v>0.34248155330021335</c:v>
                </c:pt>
                <c:pt idx="2">
                  <c:v>-1.43006266465848</c:v>
                </c:pt>
                <c:pt idx="3">
                  <c:v>-0.58384917546235149</c:v>
                </c:pt>
                <c:pt idx="4">
                  <c:v>-0.11369774129360213</c:v>
                </c:pt>
                <c:pt idx="5">
                  <c:v>-1.4450172953018698</c:v>
                </c:pt>
                <c:pt idx="6">
                  <c:v>-0.70556648882470219</c:v>
                </c:pt>
                <c:pt idx="7">
                  <c:v>0.2174388332214045</c:v>
                </c:pt>
                <c:pt idx="8">
                  <c:v>-0.81667975504012058</c:v>
                </c:pt>
                <c:pt idx="9">
                  <c:v>-1.1195151754471635</c:v>
                </c:pt>
                <c:pt idx="10">
                  <c:v>-0.4251512210170898</c:v>
                </c:pt>
                <c:pt idx="11">
                  <c:v>-0.34414823902288016</c:v>
                </c:pt>
                <c:pt idx="12">
                  <c:v>-1.4518390687991152</c:v>
                </c:pt>
                <c:pt idx="13">
                  <c:v>-0.67784546597428585</c:v>
                </c:pt>
                <c:pt idx="14">
                  <c:v>-0.58106980188921842</c:v>
                </c:pt>
                <c:pt idx="15">
                  <c:v>-1.6178653827473588</c:v>
                </c:pt>
                <c:pt idx="16">
                  <c:v>-0.66700247208325536</c:v>
                </c:pt>
                <c:pt idx="17">
                  <c:v>-0.98979842409568697</c:v>
                </c:pt>
                <c:pt idx="18">
                  <c:v>0.55777208860759753</c:v>
                </c:pt>
                <c:pt idx="19">
                  <c:v>1.1072488566326253</c:v>
                </c:pt>
                <c:pt idx="20">
                  <c:v>0.6653046270724281</c:v>
                </c:pt>
                <c:pt idx="21">
                  <c:v>0.49033505592146587</c:v>
                </c:pt>
                <c:pt idx="22">
                  <c:v>-0.20677811724824907</c:v>
                </c:pt>
                <c:pt idx="23">
                  <c:v>1.6862968224196584</c:v>
                </c:pt>
                <c:pt idx="24">
                  <c:v>1.2655358636696552</c:v>
                </c:pt>
                <c:pt idx="25">
                  <c:v>0.44313170885291903</c:v>
                </c:pt>
                <c:pt idx="26">
                  <c:v>0.55160383069600594</c:v>
                </c:pt>
                <c:pt idx="27">
                  <c:v>1.4344824655757444</c:v>
                </c:pt>
                <c:pt idx="28">
                  <c:v>0.42898852253681236</c:v>
                </c:pt>
                <c:pt idx="29">
                  <c:v>0.85544506790615671</c:v>
                </c:pt>
                <c:pt idx="30">
                  <c:v>0.4194070797677612</c:v>
                </c:pt>
                <c:pt idx="31">
                  <c:v>0.34583506499220767</c:v>
                </c:pt>
                <c:pt idx="32">
                  <c:v>0.18859587662444247</c:v>
                </c:pt>
                <c:pt idx="33">
                  <c:v>2.0515058206866978</c:v>
                </c:pt>
                <c:pt idx="34">
                  <c:v>-0.75001276506596082</c:v>
                </c:pt>
                <c:pt idx="35">
                  <c:v>0.53000029765346446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94071304"/>
        <c:axId val="294071696"/>
      </c:barChart>
      <c:catAx>
        <c:axId val="294071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94071696"/>
        <c:crosses val="autoZero"/>
        <c:auto val="1"/>
        <c:lblAlgn val="ctr"/>
        <c:lblOffset val="100"/>
        <c:noMultiLvlLbl val="0"/>
      </c:catAx>
      <c:valAx>
        <c:axId val="294071696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407130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Means(AD+/HC-) - gender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ANCOVAADHC!$B$373:$B$374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ANCOVAADHC!$C$373:$C$374</c:f>
              <c:numCache>
                <c:formatCode>0.000</c:formatCode>
                <c:ptCount val="2"/>
                <c:pt idx="0">
                  <c:v>0.3635296417200623</c:v>
                </c:pt>
                <c:pt idx="1">
                  <c:v>0.60253821357600135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796632"/>
        <c:axId val="294797024"/>
      </c:lineChart>
      <c:catAx>
        <c:axId val="29479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gender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294797024"/>
        <c:crosses val="autoZero"/>
        <c:auto val="1"/>
        <c:lblAlgn val="ctr"/>
        <c:lblOffset val="100"/>
        <c:noMultiLvlLbl val="0"/>
      </c:catAx>
      <c:valAx>
        <c:axId val="29479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AD+/HC-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479663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Means(AD+/HC-) - e4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ANCOVAADHC!$B$399:$B$400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ANCOVAADHC!$C$399:$C$400</c:f>
              <c:numCache>
                <c:formatCode>0.000</c:formatCode>
                <c:ptCount val="2"/>
                <c:pt idx="0">
                  <c:v>0.29714891124057807</c:v>
                </c:pt>
                <c:pt idx="1">
                  <c:v>0.66891894405548558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797808"/>
        <c:axId val="294798200"/>
      </c:lineChart>
      <c:catAx>
        <c:axId val="29479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e4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294798200"/>
        <c:crosses val="autoZero"/>
        <c:auto val="1"/>
        <c:lblAlgn val="ctr"/>
        <c:lblOffset val="100"/>
        <c:noMultiLvlLbl val="0"/>
      </c:catAx>
      <c:valAx>
        <c:axId val="294798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AD+/HC-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47978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AD+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0"/>
                <c:pt idx="0">
                  <c:v>0.19939499425228888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0.40097772025982586</c:v>
                </c:pt>
                <c:pt idx="7">
                  <c:v>0.28503163237371937</c:v>
                </c:pt>
                <c:pt idx="8">
                  <c:v>-</c:v>
                </c:pt>
                <c:pt idx="9">
                  <c:v>0.49554482566026969</c:v>
                </c:pt>
                <c:pt idx="10">
                  <c:v>-</c:v>
                </c:pt>
                <c:pt idx="11">
                  <c:v>0.42534842069734258</c:v>
                </c:pt>
                <c:pt idx="12">
                  <c:v>-</c:v>
                </c:pt>
                <c:pt idx="13">
                  <c:v>-</c:v>
                </c:pt>
                <c:pt idx="14">
                  <c:v>0.17631870923803777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</c:numLit>
            </c:plus>
            <c:minus>
              <c:numLit>
                <c:formatCode>General</c:formatCode>
                <c:ptCount val="20"/>
                <c:pt idx="0">
                  <c:v>0.19939499425228888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0.40097772025982581</c:v>
                </c:pt>
                <c:pt idx="7">
                  <c:v>0.28503163237371937</c:v>
                </c:pt>
                <c:pt idx="8">
                  <c:v>0</c:v>
                </c:pt>
                <c:pt idx="9">
                  <c:v>0.49554482566026964</c:v>
                </c:pt>
                <c:pt idx="10">
                  <c:v>0</c:v>
                </c:pt>
                <c:pt idx="11">
                  <c:v>0.42534842069734258</c:v>
                </c:pt>
                <c:pt idx="12">
                  <c:v>0</c:v>
                </c:pt>
                <c:pt idx="13">
                  <c:v>0</c:v>
                </c:pt>
                <c:pt idx="14">
                  <c:v>0.17631870923803777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Lit>
            </c:minus>
          </c:errBars>
          <c:cat>
            <c:strRef>
              <c:f>'ANCOVAAD+'!$B$224:$B$243</c:f>
              <c:strCache>
                <c:ptCount val="20"/>
                <c:pt idx="0">
                  <c:v>age</c:v>
                </c:pt>
                <c:pt idx="1">
                  <c:v>systole</c:v>
                </c:pt>
                <c:pt idx="2">
                  <c:v>diastole</c:v>
                </c:pt>
                <c:pt idx="3">
                  <c:v>elq1</c:v>
                </c:pt>
                <c:pt idx="4">
                  <c:v>qd1</c:v>
                </c:pt>
                <c:pt idx="5">
                  <c:v>q1</c:v>
                </c:pt>
                <c:pt idx="6">
                  <c:v>elq2</c:v>
                </c:pt>
                <c:pt idx="7">
                  <c:v>qd2</c:v>
                </c:pt>
                <c:pt idx="8">
                  <c:v>q2</c:v>
                </c:pt>
                <c:pt idx="9">
                  <c:v>elq3</c:v>
                </c:pt>
                <c:pt idx="10">
                  <c:v>qd3</c:v>
                </c:pt>
                <c:pt idx="11">
                  <c:v>q3</c:v>
                </c:pt>
                <c:pt idx="12">
                  <c:v>gender-0</c:v>
                </c:pt>
                <c:pt idx="13">
                  <c:v>gender-1</c:v>
                </c:pt>
                <c:pt idx="14">
                  <c:v>e4-0</c:v>
                </c:pt>
                <c:pt idx="15">
                  <c:v>e4-1</c:v>
                </c:pt>
                <c:pt idx="16">
                  <c:v>e2-0</c:v>
                </c:pt>
                <c:pt idx="17">
                  <c:v>e2-1</c:v>
                </c:pt>
                <c:pt idx="18">
                  <c:v>hypertension-0</c:v>
                </c:pt>
                <c:pt idx="19">
                  <c:v>hypertension-1</c:v>
                </c:pt>
              </c:strCache>
            </c:strRef>
          </c:cat>
          <c:val>
            <c:numRef>
              <c:f>'ANCOVAAD+'!$C$224:$C$243</c:f>
              <c:numCache>
                <c:formatCode>0.000</c:formatCode>
                <c:ptCount val="20"/>
                <c:pt idx="0">
                  <c:v>0.21417510152439964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-0.40615572989415394</c:v>
                </c:pt>
                <c:pt idx="7">
                  <c:v>-0.45216109874298621</c:v>
                </c:pt>
                <c:pt idx="8">
                  <c:v>0</c:v>
                </c:pt>
                <c:pt idx="9">
                  <c:v>0.95279016426560559</c:v>
                </c:pt>
                <c:pt idx="10">
                  <c:v>0</c:v>
                </c:pt>
                <c:pt idx="11">
                  <c:v>0.97699779626186323</c:v>
                </c:pt>
                <c:pt idx="12">
                  <c:v>0</c:v>
                </c:pt>
                <c:pt idx="13">
                  <c:v>0</c:v>
                </c:pt>
                <c:pt idx="14">
                  <c:v>-0.24368316225684672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7016752"/>
        <c:axId val="77017536"/>
      </c:barChart>
      <c:catAx>
        <c:axId val="7701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7017536"/>
        <c:crosses val="autoZero"/>
        <c:auto val="1"/>
        <c:lblAlgn val="ctr"/>
        <c:lblOffset val="100"/>
        <c:noMultiLvlLbl val="0"/>
      </c:catAx>
      <c:valAx>
        <c:axId val="7701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70167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AD+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7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1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11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1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9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2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2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2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2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2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2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2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2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2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2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3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3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3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3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3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3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3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37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3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39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1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4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4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4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5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51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5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5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5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5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5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57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5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5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6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6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6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6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6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6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6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6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6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69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7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7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7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7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7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7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7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7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7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79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8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8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8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8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8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8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8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8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8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89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9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9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9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9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9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9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9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9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9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9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10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0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10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xVal>
            <c:numRef>
              <c:f>'ANCOVAAD+'!$D$268:$D$370</c:f>
              <c:numCache>
                <c:formatCode>0.000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</c:numCache>
            </c:numRef>
          </c:xVal>
          <c:yVal>
            <c:numRef>
              <c:f>'ANCOVAAD+'!$G$268:$G$370</c:f>
              <c:numCache>
                <c:formatCode>0.000</c:formatCode>
                <c:ptCount val="103"/>
                <c:pt idx="0">
                  <c:v>-9.7046620847725557E-2</c:v>
                </c:pt>
                <c:pt idx="1">
                  <c:v>0.34909228215759575</c:v>
                </c:pt>
                <c:pt idx="2">
                  <c:v>-0.58543576167242728</c:v>
                </c:pt>
                <c:pt idx="3">
                  <c:v>-0.44499511413287701</c:v>
                </c:pt>
                <c:pt idx="4">
                  <c:v>-0.62830473619206695</c:v>
                </c:pt>
                <c:pt idx="5">
                  <c:v>-1.0408865413856981E-2</c:v>
                </c:pt>
                <c:pt idx="6">
                  <c:v>-0.37952349373731409</c:v>
                </c:pt>
                <c:pt idx="7">
                  <c:v>-5.5667854875706434E-2</c:v>
                </c:pt>
                <c:pt idx="8">
                  <c:v>-0.28187316546754332</c:v>
                </c:pt>
                <c:pt idx="9">
                  <c:v>-0.90530849492203358</c:v>
                </c:pt>
                <c:pt idx="10">
                  <c:v>-0.98458407634593637</c:v>
                </c:pt>
                <c:pt idx="11">
                  <c:v>-0.17834327629877753</c:v>
                </c:pt>
                <c:pt idx="12">
                  <c:v>-0.6337863068131846</c:v>
                </c:pt>
                <c:pt idx="13">
                  <c:v>-0.32488477485043532</c:v>
                </c:pt>
                <c:pt idx="14">
                  <c:v>-0.53868167265612688</c:v>
                </c:pt>
                <c:pt idx="15">
                  <c:v>-0.12425009800145841</c:v>
                </c:pt>
                <c:pt idx="16">
                  <c:v>0.15304540398239558</c:v>
                </c:pt>
                <c:pt idx="17">
                  <c:v>-0.71143392601581612</c:v>
                </c:pt>
                <c:pt idx="18">
                  <c:v>-0.39502841362256924</c:v>
                </c:pt>
                <c:pt idx="19">
                  <c:v>-0.1905928721120371</c:v>
                </c:pt>
                <c:pt idx="20">
                  <c:v>-0.31089456427064643</c:v>
                </c:pt>
                <c:pt idx="21">
                  <c:v>-1.1011463420194523</c:v>
                </c:pt>
                <c:pt idx="22">
                  <c:v>-0.33414104095184516</c:v>
                </c:pt>
                <c:pt idx="23">
                  <c:v>-0.99948605057728712</c:v>
                </c:pt>
                <c:pt idx="24">
                  <c:v>-5.0961406773057036E-2</c:v>
                </c:pt>
                <c:pt idx="25">
                  <c:v>-0.9314467142250028</c:v>
                </c:pt>
                <c:pt idx="26">
                  <c:v>-0.91573485471835236</c:v>
                </c:pt>
                <c:pt idx="27">
                  <c:v>-0.14488503993982146</c:v>
                </c:pt>
                <c:pt idx="28">
                  <c:v>-0.57680701178645422</c:v>
                </c:pt>
                <c:pt idx="29">
                  <c:v>-0.63355718908150827</c:v>
                </c:pt>
                <c:pt idx="30">
                  <c:v>-0.48480509127918159</c:v>
                </c:pt>
                <c:pt idx="31">
                  <c:v>-0.27363823129859566</c:v>
                </c:pt>
                <c:pt idx="32">
                  <c:v>-0.68601705194757767</c:v>
                </c:pt>
                <c:pt idx="33">
                  <c:v>0.33430717152630041</c:v>
                </c:pt>
                <c:pt idx="34">
                  <c:v>0.37159819720550719</c:v>
                </c:pt>
                <c:pt idx="35">
                  <c:v>-1.0947017189076407</c:v>
                </c:pt>
                <c:pt idx="36">
                  <c:v>-0.27421436278519901</c:v>
                </c:pt>
                <c:pt idx="37">
                  <c:v>-0.15139805805478768</c:v>
                </c:pt>
                <c:pt idx="38">
                  <c:v>-0.68432321728608625</c:v>
                </c:pt>
                <c:pt idx="39">
                  <c:v>-0.4624763851292788</c:v>
                </c:pt>
                <c:pt idx="40">
                  <c:v>-0.25006797305681905</c:v>
                </c:pt>
                <c:pt idx="41">
                  <c:v>0.48605932573944949</c:v>
                </c:pt>
                <c:pt idx="42">
                  <c:v>-0.50735455663538398</c:v>
                </c:pt>
                <c:pt idx="43">
                  <c:v>4.6538132158340975E-2</c:v>
                </c:pt>
                <c:pt idx="44">
                  <c:v>-0.32216117458846966</c:v>
                </c:pt>
                <c:pt idx="45">
                  <c:v>-0.41026412059614553</c:v>
                </c:pt>
                <c:pt idx="46">
                  <c:v>0.15948589388651707</c:v>
                </c:pt>
                <c:pt idx="47">
                  <c:v>-8.3692347903805378E-2</c:v>
                </c:pt>
                <c:pt idx="48">
                  <c:v>-0.87103416213407969</c:v>
                </c:pt>
                <c:pt idx="49">
                  <c:v>-0.73294690933046136</c:v>
                </c:pt>
                <c:pt idx="50">
                  <c:v>-0.10334080435732408</c:v>
                </c:pt>
                <c:pt idx="51">
                  <c:v>-0.75766438971352856</c:v>
                </c:pt>
                <c:pt idx="52">
                  <c:v>-0.26120216857129608</c:v>
                </c:pt>
                <c:pt idx="53">
                  <c:v>-0.33590782006127096</c:v>
                </c:pt>
                <c:pt idx="54">
                  <c:v>-0.4371348787978161</c:v>
                </c:pt>
                <c:pt idx="55">
                  <c:v>1.1564402919046477</c:v>
                </c:pt>
                <c:pt idx="56">
                  <c:v>-1.4373204465121885</c:v>
                </c:pt>
                <c:pt idx="57">
                  <c:v>-0.35664019435485933</c:v>
                </c:pt>
                <c:pt idx="58">
                  <c:v>-0.52337367214699826</c:v>
                </c:pt>
                <c:pt idx="59">
                  <c:v>-0.39473194030242459</c:v>
                </c:pt>
                <c:pt idx="60">
                  <c:v>-0.17888372827568383</c:v>
                </c:pt>
                <c:pt idx="61">
                  <c:v>-0.54725641624472909</c:v>
                </c:pt>
                <c:pt idx="62">
                  <c:v>-0.94000293293467974</c:v>
                </c:pt>
                <c:pt idx="63">
                  <c:v>-0.17686761697898806</c:v>
                </c:pt>
                <c:pt idx="64">
                  <c:v>-1.3520025248021956</c:v>
                </c:pt>
                <c:pt idx="65">
                  <c:v>-0.56428314215209741</c:v>
                </c:pt>
                <c:pt idx="66">
                  <c:v>-0.35846529294712109</c:v>
                </c:pt>
                <c:pt idx="67">
                  <c:v>-1.066217078508555</c:v>
                </c:pt>
                <c:pt idx="68">
                  <c:v>-0.21289416438447215</c:v>
                </c:pt>
                <c:pt idx="69">
                  <c:v>0.33695933997259198</c:v>
                </c:pt>
                <c:pt idx="70">
                  <c:v>-1.0596824595242635</c:v>
                </c:pt>
                <c:pt idx="71">
                  <c:v>-0.19199589035106063</c:v>
                </c:pt>
                <c:pt idx="72">
                  <c:v>2.4770492226060212</c:v>
                </c:pt>
                <c:pt idx="73">
                  <c:v>-0.24382662194753146</c:v>
                </c:pt>
                <c:pt idx="74">
                  <c:v>-0.61728890237448164</c:v>
                </c:pt>
                <c:pt idx="75">
                  <c:v>-0.70704182679309813</c:v>
                </c:pt>
                <c:pt idx="76">
                  <c:v>0.12291995105944967</c:v>
                </c:pt>
                <c:pt idx="77">
                  <c:v>-0.42308630973764066</c:v>
                </c:pt>
                <c:pt idx="78">
                  <c:v>-6.7245407849719482E-2</c:v>
                </c:pt>
                <c:pt idx="79">
                  <c:v>-0.81204513043044169</c:v>
                </c:pt>
                <c:pt idx="80">
                  <c:v>-0.12766806920843596</c:v>
                </c:pt>
                <c:pt idx="81">
                  <c:v>1.6204111635785365</c:v>
                </c:pt>
                <c:pt idx="82">
                  <c:v>-9.8302491214920462E-2</c:v>
                </c:pt>
                <c:pt idx="83">
                  <c:v>1.9660343507381586</c:v>
                </c:pt>
                <c:pt idx="84">
                  <c:v>-0.48890379631200775</c:v>
                </c:pt>
                <c:pt idx="85">
                  <c:v>0.10873679846617693</c:v>
                </c:pt>
                <c:pt idx="86">
                  <c:v>0.46955426503607262</c:v>
                </c:pt>
                <c:pt idx="87">
                  <c:v>0.2089402330451339</c:v>
                </c:pt>
                <c:pt idx="88">
                  <c:v>0.71241743716873607</c:v>
                </c:pt>
                <c:pt idx="89">
                  <c:v>-0.17328770815711178</c:v>
                </c:pt>
                <c:pt idx="90">
                  <c:v>3.5011151392219215</c:v>
                </c:pt>
                <c:pt idx="91">
                  <c:v>2.750159584701366</c:v>
                </c:pt>
                <c:pt idx="92">
                  <c:v>1.6933350665995976</c:v>
                </c:pt>
                <c:pt idx="93">
                  <c:v>2.3249157758890728</c:v>
                </c:pt>
                <c:pt idx="94">
                  <c:v>2.5443183058725198</c:v>
                </c:pt>
                <c:pt idx="95">
                  <c:v>1.666090023367625</c:v>
                </c:pt>
                <c:pt idx="96">
                  <c:v>1.8090078622437127</c:v>
                </c:pt>
                <c:pt idx="97">
                  <c:v>1.7832035180044705</c:v>
                </c:pt>
                <c:pt idx="98">
                  <c:v>1.9502016207223631</c:v>
                </c:pt>
                <c:pt idx="99">
                  <c:v>1.4839196468323839</c:v>
                </c:pt>
                <c:pt idx="100">
                  <c:v>2.0183255826451685</c:v>
                </c:pt>
                <c:pt idx="101">
                  <c:v>0.16931190333407597</c:v>
                </c:pt>
                <c:pt idx="102">
                  <c:v>0.99937543553618757</c:v>
                </c:pt>
              </c:numCache>
            </c:numRef>
          </c:yVal>
          <c:smooth val="0"/>
        </c:ser>
        <c:ser>
          <c:idx val="1"/>
          <c:order val="1"/>
          <c:tx>
            <c:v>0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0.34909228215759575</c:v>
              </c:pt>
            </c:numLit>
          </c:yVal>
          <c:smooth val="0"/>
        </c:ser>
        <c:ser>
          <c:idx val="2"/>
          <c:order val="2"/>
          <c:tx>
            <c:v>1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-1.0408865413856981E-2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37632"/>
        <c:axId val="214899544"/>
      </c:scatterChart>
      <c:valAx>
        <c:axId val="297037632"/>
        <c:scaling>
          <c:orientation val="minMax"/>
          <c:max val="1.0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AD+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14899544"/>
        <c:crosses val="autoZero"/>
        <c:crossBetween val="midCat"/>
      </c:valAx>
      <c:valAx>
        <c:axId val="214899544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70376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Pred(AD+)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7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1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11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1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9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2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2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2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2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2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2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2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2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2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2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3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3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3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3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3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3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3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37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3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39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1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4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4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4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5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51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5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5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5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5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5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57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5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5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6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6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6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6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6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6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6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6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6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69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7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7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7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7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7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7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7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7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7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79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8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8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8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8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8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8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8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8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8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89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9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9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9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9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9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9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9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9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9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9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10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0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10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xVal>
            <c:numRef>
              <c:f>'ANCOVAAD+'!$E$268:$E$370</c:f>
              <c:numCache>
                <c:formatCode>0.000</c:formatCode>
                <c:ptCount val="103"/>
                <c:pt idx="0">
                  <c:v>3.2735815434772109E-2</c:v>
                </c:pt>
                <c:pt idx="1">
                  <c:v>-0.117755985922948</c:v>
                </c:pt>
                <c:pt idx="2">
                  <c:v>0.19747948847281238</c:v>
                </c:pt>
                <c:pt idx="3">
                  <c:v>0.15010597791433167</c:v>
                </c:pt>
                <c:pt idx="4">
                  <c:v>0.21194007273112314</c:v>
                </c:pt>
                <c:pt idx="5">
                  <c:v>3.5111237681120233E-3</c:v>
                </c:pt>
                <c:pt idx="6">
                  <c:v>0.12802105766916849</c:v>
                </c:pt>
                <c:pt idx="7">
                  <c:v>1.8777909080628374E-2</c:v>
                </c:pt>
                <c:pt idx="8">
                  <c:v>9.5081599340166356E-2</c:v>
                </c:pt>
                <c:pt idx="9">
                  <c:v>0.30537912131737643</c:v>
                </c:pt>
                <c:pt idx="10">
                  <c:v>0.33212040070771343</c:v>
                </c:pt>
                <c:pt idx="11">
                  <c:v>6.0158844542459677E-2</c:v>
                </c:pt>
                <c:pt idx="12">
                  <c:v>0.21378911891715302</c:v>
                </c:pt>
                <c:pt idx="13">
                  <c:v>0.1095902972629943</c:v>
                </c:pt>
                <c:pt idx="14">
                  <c:v>0.1817083754192208</c:v>
                </c:pt>
                <c:pt idx="15">
                  <c:v>4.1912106165038265E-2</c:v>
                </c:pt>
                <c:pt idx="16">
                  <c:v>-5.1625353403794039E-2</c:v>
                </c:pt>
                <c:pt idx="17">
                  <c:v>0.23998125326416142</c:v>
                </c:pt>
                <c:pt idx="18">
                  <c:v>0.13325118511988165</c:v>
                </c:pt>
                <c:pt idx="19">
                  <c:v>6.4290884423813477E-2</c:v>
                </c:pt>
                <c:pt idx="20">
                  <c:v>0.10487111232452873</c:v>
                </c:pt>
                <c:pt idx="21">
                  <c:v>0.37143924336720535</c:v>
                </c:pt>
                <c:pt idx="22">
                  <c:v>0.11271262564562123</c:v>
                </c:pt>
                <c:pt idx="23">
                  <c:v>0.33714714222421271</c:v>
                </c:pt>
                <c:pt idx="24">
                  <c:v>1.7190327616216416E-2</c:v>
                </c:pt>
                <c:pt idx="25">
                  <c:v>0.31419607872837374</c:v>
                </c:pt>
                <c:pt idx="26">
                  <c:v>0.30889614629946593</c:v>
                </c:pt>
                <c:pt idx="27">
                  <c:v>4.8872695260267163E-2</c:v>
                </c:pt>
                <c:pt idx="28">
                  <c:v>0.19456883417869486</c:v>
                </c:pt>
                <c:pt idx="29">
                  <c:v>0.21371183280753403</c:v>
                </c:pt>
                <c:pt idx="30">
                  <c:v>0.16353469962499045</c:v>
                </c:pt>
                <c:pt idx="31">
                  <c:v>9.2303787163736661E-2</c:v>
                </c:pt>
                <c:pt idx="32">
                  <c:v>0.231407620394118</c:v>
                </c:pt>
                <c:pt idx="33">
                  <c:v>-0.11276866489537496</c:v>
                </c:pt>
                <c:pt idx="34">
                  <c:v>-0.12534769261776546</c:v>
                </c:pt>
                <c:pt idx="35">
                  <c:v>0.36926533982587584</c:v>
                </c:pt>
                <c:pt idx="36">
                  <c:v>9.249812812941749E-2</c:v>
                </c:pt>
                <c:pt idx="37">
                  <c:v>5.1069669838798903E-2</c:v>
                </c:pt>
                <c:pt idx="38">
                  <c:v>0.23083625522579743</c:v>
                </c:pt>
                <c:pt idx="39">
                  <c:v>0.15600276912565447</c:v>
                </c:pt>
                <c:pt idx="40">
                  <c:v>8.4353055682179878E-2</c:v>
                </c:pt>
                <c:pt idx="41">
                  <c:v>-0.16395777863015937</c:v>
                </c:pt>
                <c:pt idx="42">
                  <c:v>0.17114109673192002</c:v>
                </c:pt>
                <c:pt idx="43">
                  <c:v>-1.5698266376579229E-2</c:v>
                </c:pt>
                <c:pt idx="44">
                  <c:v>0.10867157103929914</c:v>
                </c:pt>
                <c:pt idx="45">
                  <c:v>0.13839050153449284</c:v>
                </c:pt>
                <c:pt idx="46">
                  <c:v>-5.3797862729406232E-2</c:v>
                </c:pt>
                <c:pt idx="47">
                  <c:v>2.8231145302633376E-2</c:v>
                </c:pt>
                <c:pt idx="48">
                  <c:v>0.2938176859732553</c:v>
                </c:pt>
                <c:pt idx="49">
                  <c:v>0.247238023722399</c:v>
                </c:pt>
                <c:pt idx="50">
                  <c:v>3.4858972613074135E-2</c:v>
                </c:pt>
                <c:pt idx="51">
                  <c:v>0.2555757367593352</c:v>
                </c:pt>
                <c:pt idx="52">
                  <c:v>8.8108848168231502E-2</c:v>
                </c:pt>
                <c:pt idx="53">
                  <c:v>0.11330859647216784</c:v>
                </c:pt>
                <c:pt idx="54">
                  <c:v>0.14745455933885987</c:v>
                </c:pt>
                <c:pt idx="55">
                  <c:v>0.6099089733734735</c:v>
                </c:pt>
                <c:pt idx="56">
                  <c:v>0.48483766303904208</c:v>
                </c:pt>
                <c:pt idx="57">
                  <c:v>0.12030205149894768</c:v>
                </c:pt>
                <c:pt idx="58">
                  <c:v>0.17654467291247888</c:v>
                </c:pt>
                <c:pt idx="59">
                  <c:v>0.13315117858895031</c:v>
                </c:pt>
                <c:pt idx="60">
                  <c:v>6.0341150077807715E-2</c:v>
                </c:pt>
                <c:pt idx="61">
                  <c:v>0.18460081228167913</c:v>
                </c:pt>
                <c:pt idx="62">
                  <c:v>0.3170822667692641</c:v>
                </c:pt>
                <c:pt idx="63">
                  <c:v>5.9661074391214264E-2</c:v>
                </c:pt>
                <c:pt idx="64">
                  <c:v>0.45605817835446927</c:v>
                </c:pt>
                <c:pt idx="65">
                  <c:v>0.19034427611270366</c:v>
                </c:pt>
                <c:pt idx="66">
                  <c:v>0.12091769468306524</c:v>
                </c:pt>
                <c:pt idx="67">
                  <c:v>0.35965688645897864</c:v>
                </c:pt>
                <c:pt idx="68">
                  <c:v>7.1813567660078403E-2</c:v>
                </c:pt>
                <c:pt idx="69">
                  <c:v>-0.11366329570272637</c:v>
                </c:pt>
                <c:pt idx="70">
                  <c:v>0.35745262546423495</c:v>
                </c:pt>
                <c:pt idx="71">
                  <c:v>6.4764151248800195E-2</c:v>
                </c:pt>
                <c:pt idx="72">
                  <c:v>0.16444049812604189</c:v>
                </c:pt>
                <c:pt idx="73">
                  <c:v>8.2247719955984566E-2</c:v>
                </c:pt>
                <c:pt idx="74">
                  <c:v>0.20822420607278347</c:v>
                </c:pt>
                <c:pt idx="75">
                  <c:v>0.23849970812358712</c:v>
                </c:pt>
                <c:pt idx="76">
                  <c:v>-4.1463420322972233E-2</c:v>
                </c:pt>
                <c:pt idx="77">
                  <c:v>0.14271568888814978</c:v>
                </c:pt>
                <c:pt idx="78">
                  <c:v>2.2683255130113933E-2</c:v>
                </c:pt>
                <c:pt idx="79">
                  <c:v>0.27391947583818832</c:v>
                </c:pt>
                <c:pt idx="80">
                  <c:v>4.3065057948578955E-2</c:v>
                </c:pt>
                <c:pt idx="81">
                  <c:v>0.45340208328753473</c:v>
                </c:pt>
                <c:pt idx="82">
                  <c:v>3.315944626489653E-2</c:v>
                </c:pt>
                <c:pt idx="83">
                  <c:v>0.33681629425127224</c:v>
                </c:pt>
                <c:pt idx="84">
                  <c:v>0.16491727688841418</c:v>
                </c:pt>
                <c:pt idx="85">
                  <c:v>-3.6679152086522171E-2</c:v>
                </c:pt>
                <c:pt idx="86">
                  <c:v>0.84160971682929864</c:v>
                </c:pt>
                <c:pt idx="87">
                  <c:v>-7.0479825532473228E-2</c:v>
                </c:pt>
                <c:pt idx="88">
                  <c:v>-0.24031301174579411</c:v>
                </c:pt>
                <c:pt idx="89">
                  <c:v>5.8453497729167081E-2</c:v>
                </c:pt>
                <c:pt idx="90">
                  <c:v>-0.18099793699454092</c:v>
                </c:pt>
                <c:pt idx="91">
                  <c:v>7.2314772070052991E-2</c:v>
                </c:pt>
                <c:pt idx="92">
                  <c:v>0.42880335528209046</c:v>
                </c:pt>
                <c:pt idx="93">
                  <c:v>0.21575822964186808</c:v>
                </c:pt>
                <c:pt idx="94">
                  <c:v>0.14174925679231509</c:v>
                </c:pt>
                <c:pt idx="95">
                  <c:v>0.43799366710298004</c:v>
                </c:pt>
                <c:pt idx="96">
                  <c:v>0.38978454910468185</c:v>
                </c:pt>
                <c:pt idx="97">
                  <c:v>0.3984888836096061</c:v>
                </c:pt>
                <c:pt idx="98">
                  <c:v>0.34215699878171546</c:v>
                </c:pt>
                <c:pt idx="99">
                  <c:v>0.49944347104100517</c:v>
                </c:pt>
                <c:pt idx="100">
                  <c:v>0.31917738934544659</c:v>
                </c:pt>
                <c:pt idx="101">
                  <c:v>0.94288762277306859</c:v>
                </c:pt>
                <c:pt idx="102">
                  <c:v>0.66289017049763288</c:v>
                </c:pt>
              </c:numCache>
            </c:numRef>
          </c:xVal>
          <c:yVal>
            <c:numRef>
              <c:f>'ANCOVAAD+'!$G$268:$G$370</c:f>
              <c:numCache>
                <c:formatCode>0.000</c:formatCode>
                <c:ptCount val="103"/>
                <c:pt idx="0">
                  <c:v>-9.7046620847725557E-2</c:v>
                </c:pt>
                <c:pt idx="1">
                  <c:v>0.34909228215759575</c:v>
                </c:pt>
                <c:pt idx="2">
                  <c:v>-0.58543576167242728</c:v>
                </c:pt>
                <c:pt idx="3">
                  <c:v>-0.44499511413287701</c:v>
                </c:pt>
                <c:pt idx="4">
                  <c:v>-0.62830473619206695</c:v>
                </c:pt>
                <c:pt idx="5">
                  <c:v>-1.0408865413856981E-2</c:v>
                </c:pt>
                <c:pt idx="6">
                  <c:v>-0.37952349373731409</c:v>
                </c:pt>
                <c:pt idx="7">
                  <c:v>-5.5667854875706434E-2</c:v>
                </c:pt>
                <c:pt idx="8">
                  <c:v>-0.28187316546754332</c:v>
                </c:pt>
                <c:pt idx="9">
                  <c:v>-0.90530849492203358</c:v>
                </c:pt>
                <c:pt idx="10">
                  <c:v>-0.98458407634593637</c:v>
                </c:pt>
                <c:pt idx="11">
                  <c:v>-0.17834327629877753</c:v>
                </c:pt>
                <c:pt idx="12">
                  <c:v>-0.6337863068131846</c:v>
                </c:pt>
                <c:pt idx="13">
                  <c:v>-0.32488477485043532</c:v>
                </c:pt>
                <c:pt idx="14">
                  <c:v>-0.53868167265612688</c:v>
                </c:pt>
                <c:pt idx="15">
                  <c:v>-0.12425009800145841</c:v>
                </c:pt>
                <c:pt idx="16">
                  <c:v>0.15304540398239558</c:v>
                </c:pt>
                <c:pt idx="17">
                  <c:v>-0.71143392601581612</c:v>
                </c:pt>
                <c:pt idx="18">
                  <c:v>-0.39502841362256924</c:v>
                </c:pt>
                <c:pt idx="19">
                  <c:v>-0.1905928721120371</c:v>
                </c:pt>
                <c:pt idx="20">
                  <c:v>-0.31089456427064643</c:v>
                </c:pt>
                <c:pt idx="21">
                  <c:v>-1.1011463420194523</c:v>
                </c:pt>
                <c:pt idx="22">
                  <c:v>-0.33414104095184516</c:v>
                </c:pt>
                <c:pt idx="23">
                  <c:v>-0.99948605057728712</c:v>
                </c:pt>
                <c:pt idx="24">
                  <c:v>-5.0961406773057036E-2</c:v>
                </c:pt>
                <c:pt idx="25">
                  <c:v>-0.9314467142250028</c:v>
                </c:pt>
                <c:pt idx="26">
                  <c:v>-0.91573485471835236</c:v>
                </c:pt>
                <c:pt idx="27">
                  <c:v>-0.14488503993982146</c:v>
                </c:pt>
                <c:pt idx="28">
                  <c:v>-0.57680701178645422</c:v>
                </c:pt>
                <c:pt idx="29">
                  <c:v>-0.63355718908150827</c:v>
                </c:pt>
                <c:pt idx="30">
                  <c:v>-0.48480509127918159</c:v>
                </c:pt>
                <c:pt idx="31">
                  <c:v>-0.27363823129859566</c:v>
                </c:pt>
                <c:pt idx="32">
                  <c:v>-0.68601705194757767</c:v>
                </c:pt>
                <c:pt idx="33">
                  <c:v>0.33430717152630041</c:v>
                </c:pt>
                <c:pt idx="34">
                  <c:v>0.37159819720550719</c:v>
                </c:pt>
                <c:pt idx="35">
                  <c:v>-1.0947017189076407</c:v>
                </c:pt>
                <c:pt idx="36">
                  <c:v>-0.27421436278519901</c:v>
                </c:pt>
                <c:pt idx="37">
                  <c:v>-0.15139805805478768</c:v>
                </c:pt>
                <c:pt idx="38">
                  <c:v>-0.68432321728608625</c:v>
                </c:pt>
                <c:pt idx="39">
                  <c:v>-0.4624763851292788</c:v>
                </c:pt>
                <c:pt idx="40">
                  <c:v>-0.25006797305681905</c:v>
                </c:pt>
                <c:pt idx="41">
                  <c:v>0.48605932573944949</c:v>
                </c:pt>
                <c:pt idx="42">
                  <c:v>-0.50735455663538398</c:v>
                </c:pt>
                <c:pt idx="43">
                  <c:v>4.6538132158340975E-2</c:v>
                </c:pt>
                <c:pt idx="44">
                  <c:v>-0.32216117458846966</c:v>
                </c:pt>
                <c:pt idx="45">
                  <c:v>-0.41026412059614553</c:v>
                </c:pt>
                <c:pt idx="46">
                  <c:v>0.15948589388651707</c:v>
                </c:pt>
                <c:pt idx="47">
                  <c:v>-8.3692347903805378E-2</c:v>
                </c:pt>
                <c:pt idx="48">
                  <c:v>-0.87103416213407969</c:v>
                </c:pt>
                <c:pt idx="49">
                  <c:v>-0.73294690933046136</c:v>
                </c:pt>
                <c:pt idx="50">
                  <c:v>-0.10334080435732408</c:v>
                </c:pt>
                <c:pt idx="51">
                  <c:v>-0.75766438971352856</c:v>
                </c:pt>
                <c:pt idx="52">
                  <c:v>-0.26120216857129608</c:v>
                </c:pt>
                <c:pt idx="53">
                  <c:v>-0.33590782006127096</c:v>
                </c:pt>
                <c:pt idx="54">
                  <c:v>-0.4371348787978161</c:v>
                </c:pt>
                <c:pt idx="55">
                  <c:v>1.1564402919046477</c:v>
                </c:pt>
                <c:pt idx="56">
                  <c:v>-1.4373204465121885</c:v>
                </c:pt>
                <c:pt idx="57">
                  <c:v>-0.35664019435485933</c:v>
                </c:pt>
                <c:pt idx="58">
                  <c:v>-0.52337367214699826</c:v>
                </c:pt>
                <c:pt idx="59">
                  <c:v>-0.39473194030242459</c:v>
                </c:pt>
                <c:pt idx="60">
                  <c:v>-0.17888372827568383</c:v>
                </c:pt>
                <c:pt idx="61">
                  <c:v>-0.54725641624472909</c:v>
                </c:pt>
                <c:pt idx="62">
                  <c:v>-0.94000293293467974</c:v>
                </c:pt>
                <c:pt idx="63">
                  <c:v>-0.17686761697898806</c:v>
                </c:pt>
                <c:pt idx="64">
                  <c:v>-1.3520025248021956</c:v>
                </c:pt>
                <c:pt idx="65">
                  <c:v>-0.56428314215209741</c:v>
                </c:pt>
                <c:pt idx="66">
                  <c:v>-0.35846529294712109</c:v>
                </c:pt>
                <c:pt idx="67">
                  <c:v>-1.066217078508555</c:v>
                </c:pt>
                <c:pt idx="68">
                  <c:v>-0.21289416438447215</c:v>
                </c:pt>
                <c:pt idx="69">
                  <c:v>0.33695933997259198</c:v>
                </c:pt>
                <c:pt idx="70">
                  <c:v>-1.0596824595242635</c:v>
                </c:pt>
                <c:pt idx="71">
                  <c:v>-0.19199589035106063</c:v>
                </c:pt>
                <c:pt idx="72">
                  <c:v>2.4770492226060212</c:v>
                </c:pt>
                <c:pt idx="73">
                  <c:v>-0.24382662194753146</c:v>
                </c:pt>
                <c:pt idx="74">
                  <c:v>-0.61728890237448164</c:v>
                </c:pt>
                <c:pt idx="75">
                  <c:v>-0.70704182679309813</c:v>
                </c:pt>
                <c:pt idx="76">
                  <c:v>0.12291995105944967</c:v>
                </c:pt>
                <c:pt idx="77">
                  <c:v>-0.42308630973764066</c:v>
                </c:pt>
                <c:pt idx="78">
                  <c:v>-6.7245407849719482E-2</c:v>
                </c:pt>
                <c:pt idx="79">
                  <c:v>-0.81204513043044169</c:v>
                </c:pt>
                <c:pt idx="80">
                  <c:v>-0.12766806920843596</c:v>
                </c:pt>
                <c:pt idx="81">
                  <c:v>1.6204111635785365</c:v>
                </c:pt>
                <c:pt idx="82">
                  <c:v>-9.8302491214920462E-2</c:v>
                </c:pt>
                <c:pt idx="83">
                  <c:v>1.9660343507381586</c:v>
                </c:pt>
                <c:pt idx="84">
                  <c:v>-0.48890379631200775</c:v>
                </c:pt>
                <c:pt idx="85">
                  <c:v>0.10873679846617693</c:v>
                </c:pt>
                <c:pt idx="86">
                  <c:v>0.46955426503607262</c:v>
                </c:pt>
                <c:pt idx="87">
                  <c:v>0.2089402330451339</c:v>
                </c:pt>
                <c:pt idx="88">
                  <c:v>0.71241743716873607</c:v>
                </c:pt>
                <c:pt idx="89">
                  <c:v>-0.17328770815711178</c:v>
                </c:pt>
                <c:pt idx="90">
                  <c:v>3.5011151392219215</c:v>
                </c:pt>
                <c:pt idx="91">
                  <c:v>2.750159584701366</c:v>
                </c:pt>
                <c:pt idx="92">
                  <c:v>1.6933350665995976</c:v>
                </c:pt>
                <c:pt idx="93">
                  <c:v>2.3249157758890728</c:v>
                </c:pt>
                <c:pt idx="94">
                  <c:v>2.5443183058725198</c:v>
                </c:pt>
                <c:pt idx="95">
                  <c:v>1.666090023367625</c:v>
                </c:pt>
                <c:pt idx="96">
                  <c:v>1.8090078622437127</c:v>
                </c:pt>
                <c:pt idx="97">
                  <c:v>1.7832035180044705</c:v>
                </c:pt>
                <c:pt idx="98">
                  <c:v>1.9502016207223631</c:v>
                </c:pt>
                <c:pt idx="99">
                  <c:v>1.4839196468323839</c:v>
                </c:pt>
                <c:pt idx="100">
                  <c:v>2.0183255826451685</c:v>
                </c:pt>
                <c:pt idx="101">
                  <c:v>0.16931190333407597</c:v>
                </c:pt>
                <c:pt idx="102">
                  <c:v>0.99937543553618757</c:v>
                </c:pt>
              </c:numCache>
            </c:numRef>
          </c:yVal>
          <c:smooth val="0"/>
        </c:ser>
        <c:ser>
          <c:idx val="1"/>
          <c:order val="1"/>
          <c:tx>
            <c:v>0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-0.117755985922948</c:v>
              </c:pt>
            </c:numLit>
          </c:xVal>
          <c:yVal>
            <c:numLit>
              <c:formatCode>General</c:formatCode>
              <c:ptCount val="1"/>
              <c:pt idx="0">
                <c:v>0.34909228215759575</c:v>
              </c:pt>
            </c:numLit>
          </c:yVal>
          <c:smooth val="0"/>
        </c:ser>
        <c:ser>
          <c:idx val="2"/>
          <c:order val="2"/>
          <c:tx>
            <c:v>1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3.5111237681120233E-3</c:v>
              </c:pt>
            </c:numLit>
          </c:xVal>
          <c:yVal>
            <c:numLit>
              <c:formatCode>General</c:formatCode>
              <c:ptCount val="1"/>
              <c:pt idx="0">
                <c:v>-1.0408865413856981E-2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39200"/>
        <c:axId val="291908592"/>
      </c:scatterChart>
      <c:valAx>
        <c:axId val="297039200"/>
        <c:scaling>
          <c:orientation val="minMax"/>
          <c:max val="1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Pred(AD+)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91908592"/>
        <c:crosses val="autoZero"/>
        <c:crossBetween val="midCat"/>
      </c:valAx>
      <c:valAx>
        <c:axId val="291908592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70392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Pred(AD+) / AD+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7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1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11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1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1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9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2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2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2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2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2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2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2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2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2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2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3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3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3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3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3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3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3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37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3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39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1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4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4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4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4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5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51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5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5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5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5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5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57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5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5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6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6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6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6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6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6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6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6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6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69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7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7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7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73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7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7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7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7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7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79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8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8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82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8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8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8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8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8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8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89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9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9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9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9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9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9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9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9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9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9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100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dPt>
            <c:idx val="10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dPt>
            <c:idx val="10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</c:dPt>
          <c:xVal>
            <c:numRef>
              <c:f>'ANCOVAAD+'!$E$268:$E$370</c:f>
              <c:numCache>
                <c:formatCode>0.000</c:formatCode>
                <c:ptCount val="103"/>
                <c:pt idx="0">
                  <c:v>3.2735815434772109E-2</c:v>
                </c:pt>
                <c:pt idx="1">
                  <c:v>-0.117755985922948</c:v>
                </c:pt>
                <c:pt idx="2">
                  <c:v>0.19747948847281238</c:v>
                </c:pt>
                <c:pt idx="3">
                  <c:v>0.15010597791433167</c:v>
                </c:pt>
                <c:pt idx="4">
                  <c:v>0.21194007273112314</c:v>
                </c:pt>
                <c:pt idx="5">
                  <c:v>3.5111237681120233E-3</c:v>
                </c:pt>
                <c:pt idx="6">
                  <c:v>0.12802105766916849</c:v>
                </c:pt>
                <c:pt idx="7">
                  <c:v>1.8777909080628374E-2</c:v>
                </c:pt>
                <c:pt idx="8">
                  <c:v>9.5081599340166356E-2</c:v>
                </c:pt>
                <c:pt idx="9">
                  <c:v>0.30537912131737643</c:v>
                </c:pt>
                <c:pt idx="10">
                  <c:v>0.33212040070771343</c:v>
                </c:pt>
                <c:pt idx="11">
                  <c:v>6.0158844542459677E-2</c:v>
                </c:pt>
                <c:pt idx="12">
                  <c:v>0.21378911891715302</c:v>
                </c:pt>
                <c:pt idx="13">
                  <c:v>0.1095902972629943</c:v>
                </c:pt>
                <c:pt idx="14">
                  <c:v>0.1817083754192208</c:v>
                </c:pt>
                <c:pt idx="15">
                  <c:v>4.1912106165038265E-2</c:v>
                </c:pt>
                <c:pt idx="16">
                  <c:v>-5.1625353403794039E-2</c:v>
                </c:pt>
                <c:pt idx="17">
                  <c:v>0.23998125326416142</c:v>
                </c:pt>
                <c:pt idx="18">
                  <c:v>0.13325118511988165</c:v>
                </c:pt>
                <c:pt idx="19">
                  <c:v>6.4290884423813477E-2</c:v>
                </c:pt>
                <c:pt idx="20">
                  <c:v>0.10487111232452873</c:v>
                </c:pt>
                <c:pt idx="21">
                  <c:v>0.37143924336720535</c:v>
                </c:pt>
                <c:pt idx="22">
                  <c:v>0.11271262564562123</c:v>
                </c:pt>
                <c:pt idx="23">
                  <c:v>0.33714714222421271</c:v>
                </c:pt>
                <c:pt idx="24">
                  <c:v>1.7190327616216416E-2</c:v>
                </c:pt>
                <c:pt idx="25">
                  <c:v>0.31419607872837374</c:v>
                </c:pt>
                <c:pt idx="26">
                  <c:v>0.30889614629946593</c:v>
                </c:pt>
                <c:pt idx="27">
                  <c:v>4.8872695260267163E-2</c:v>
                </c:pt>
                <c:pt idx="28">
                  <c:v>0.19456883417869486</c:v>
                </c:pt>
                <c:pt idx="29">
                  <c:v>0.21371183280753403</c:v>
                </c:pt>
                <c:pt idx="30">
                  <c:v>0.16353469962499045</c:v>
                </c:pt>
                <c:pt idx="31">
                  <c:v>9.2303787163736661E-2</c:v>
                </c:pt>
                <c:pt idx="32">
                  <c:v>0.231407620394118</c:v>
                </c:pt>
                <c:pt idx="33">
                  <c:v>-0.11276866489537496</c:v>
                </c:pt>
                <c:pt idx="34">
                  <c:v>-0.12534769261776546</c:v>
                </c:pt>
                <c:pt idx="35">
                  <c:v>0.36926533982587584</c:v>
                </c:pt>
                <c:pt idx="36">
                  <c:v>9.249812812941749E-2</c:v>
                </c:pt>
                <c:pt idx="37">
                  <c:v>5.1069669838798903E-2</c:v>
                </c:pt>
                <c:pt idx="38">
                  <c:v>0.23083625522579743</c:v>
                </c:pt>
                <c:pt idx="39">
                  <c:v>0.15600276912565447</c:v>
                </c:pt>
                <c:pt idx="40">
                  <c:v>8.4353055682179878E-2</c:v>
                </c:pt>
                <c:pt idx="41">
                  <c:v>-0.16395777863015937</c:v>
                </c:pt>
                <c:pt idx="42">
                  <c:v>0.17114109673192002</c:v>
                </c:pt>
                <c:pt idx="43">
                  <c:v>-1.5698266376579229E-2</c:v>
                </c:pt>
                <c:pt idx="44">
                  <c:v>0.10867157103929914</c:v>
                </c:pt>
                <c:pt idx="45">
                  <c:v>0.13839050153449284</c:v>
                </c:pt>
                <c:pt idx="46">
                  <c:v>-5.3797862729406232E-2</c:v>
                </c:pt>
                <c:pt idx="47">
                  <c:v>2.8231145302633376E-2</c:v>
                </c:pt>
                <c:pt idx="48">
                  <c:v>0.2938176859732553</c:v>
                </c:pt>
                <c:pt idx="49">
                  <c:v>0.247238023722399</c:v>
                </c:pt>
                <c:pt idx="50">
                  <c:v>3.4858972613074135E-2</c:v>
                </c:pt>
                <c:pt idx="51">
                  <c:v>0.2555757367593352</c:v>
                </c:pt>
                <c:pt idx="52">
                  <c:v>8.8108848168231502E-2</c:v>
                </c:pt>
                <c:pt idx="53">
                  <c:v>0.11330859647216784</c:v>
                </c:pt>
                <c:pt idx="54">
                  <c:v>0.14745455933885987</c:v>
                </c:pt>
                <c:pt idx="55">
                  <c:v>0.6099089733734735</c:v>
                </c:pt>
                <c:pt idx="56">
                  <c:v>0.48483766303904208</c:v>
                </c:pt>
                <c:pt idx="57">
                  <c:v>0.12030205149894768</c:v>
                </c:pt>
                <c:pt idx="58">
                  <c:v>0.17654467291247888</c:v>
                </c:pt>
                <c:pt idx="59">
                  <c:v>0.13315117858895031</c:v>
                </c:pt>
                <c:pt idx="60">
                  <c:v>6.0341150077807715E-2</c:v>
                </c:pt>
                <c:pt idx="61">
                  <c:v>0.18460081228167913</c:v>
                </c:pt>
                <c:pt idx="62">
                  <c:v>0.3170822667692641</c:v>
                </c:pt>
                <c:pt idx="63">
                  <c:v>5.9661074391214264E-2</c:v>
                </c:pt>
                <c:pt idx="64">
                  <c:v>0.45605817835446927</c:v>
                </c:pt>
                <c:pt idx="65">
                  <c:v>0.19034427611270366</c:v>
                </c:pt>
                <c:pt idx="66">
                  <c:v>0.12091769468306524</c:v>
                </c:pt>
                <c:pt idx="67">
                  <c:v>0.35965688645897864</c:v>
                </c:pt>
                <c:pt idx="68">
                  <c:v>7.1813567660078403E-2</c:v>
                </c:pt>
                <c:pt idx="69">
                  <c:v>-0.11366329570272637</c:v>
                </c:pt>
                <c:pt idx="70">
                  <c:v>0.35745262546423495</c:v>
                </c:pt>
                <c:pt idx="71">
                  <c:v>6.4764151248800195E-2</c:v>
                </c:pt>
                <c:pt idx="72">
                  <c:v>0.16444049812604189</c:v>
                </c:pt>
                <c:pt idx="73">
                  <c:v>8.2247719955984566E-2</c:v>
                </c:pt>
                <c:pt idx="74">
                  <c:v>0.20822420607278347</c:v>
                </c:pt>
                <c:pt idx="75">
                  <c:v>0.23849970812358712</c:v>
                </c:pt>
                <c:pt idx="76">
                  <c:v>-4.1463420322972233E-2</c:v>
                </c:pt>
                <c:pt idx="77">
                  <c:v>0.14271568888814978</c:v>
                </c:pt>
                <c:pt idx="78">
                  <c:v>2.2683255130113933E-2</c:v>
                </c:pt>
                <c:pt idx="79">
                  <c:v>0.27391947583818832</c:v>
                </c:pt>
                <c:pt idx="80">
                  <c:v>4.3065057948578955E-2</c:v>
                </c:pt>
                <c:pt idx="81">
                  <c:v>0.45340208328753473</c:v>
                </c:pt>
                <c:pt idx="82">
                  <c:v>3.315944626489653E-2</c:v>
                </c:pt>
                <c:pt idx="83">
                  <c:v>0.33681629425127224</c:v>
                </c:pt>
                <c:pt idx="84">
                  <c:v>0.16491727688841418</c:v>
                </c:pt>
                <c:pt idx="85">
                  <c:v>-3.6679152086522171E-2</c:v>
                </c:pt>
                <c:pt idx="86">
                  <c:v>0.84160971682929864</c:v>
                </c:pt>
                <c:pt idx="87">
                  <c:v>-7.0479825532473228E-2</c:v>
                </c:pt>
                <c:pt idx="88">
                  <c:v>-0.24031301174579411</c:v>
                </c:pt>
                <c:pt idx="89">
                  <c:v>5.8453497729167081E-2</c:v>
                </c:pt>
                <c:pt idx="90">
                  <c:v>-0.18099793699454092</c:v>
                </c:pt>
                <c:pt idx="91">
                  <c:v>7.2314772070052991E-2</c:v>
                </c:pt>
                <c:pt idx="92">
                  <c:v>0.42880335528209046</c:v>
                </c:pt>
                <c:pt idx="93">
                  <c:v>0.21575822964186808</c:v>
                </c:pt>
                <c:pt idx="94">
                  <c:v>0.14174925679231509</c:v>
                </c:pt>
                <c:pt idx="95">
                  <c:v>0.43799366710298004</c:v>
                </c:pt>
                <c:pt idx="96">
                  <c:v>0.38978454910468185</c:v>
                </c:pt>
                <c:pt idx="97">
                  <c:v>0.3984888836096061</c:v>
                </c:pt>
                <c:pt idx="98">
                  <c:v>0.34215699878171546</c:v>
                </c:pt>
                <c:pt idx="99">
                  <c:v>0.49944347104100517</c:v>
                </c:pt>
                <c:pt idx="100">
                  <c:v>0.31917738934544659</c:v>
                </c:pt>
                <c:pt idx="101">
                  <c:v>0.94288762277306859</c:v>
                </c:pt>
                <c:pt idx="102">
                  <c:v>0.66289017049763288</c:v>
                </c:pt>
              </c:numCache>
            </c:numRef>
          </c:xVal>
          <c:yVal>
            <c:numRef>
              <c:f>'ANCOVAAD+'!$D$268:$D$370</c:f>
              <c:numCache>
                <c:formatCode>0.000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0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-0.117755985922948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2"/>
          <c:order val="2"/>
          <c:tx>
            <c:v>1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3.5111237681120233E-3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3"/>
          <c:order val="3"/>
          <c:tx>
            <c:v/>
          </c:tx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'ANCOVAAD+'!xdata1</c:f>
              <c:numCache>
                <c:formatCode>General</c:formatCode>
                <c:ptCount val="70"/>
                <c:pt idx="0">
                  <c:v>-0.28764103712654898</c:v>
                </c:pt>
                <c:pt idx="1">
                  <c:v>-0.26707428083011087</c:v>
                </c:pt>
                <c:pt idx="2">
                  <c:v>-0.24650752453367278</c:v>
                </c:pt>
                <c:pt idx="3">
                  <c:v>-0.22594076823723469</c:v>
                </c:pt>
                <c:pt idx="4">
                  <c:v>-0.20537401194079657</c:v>
                </c:pt>
                <c:pt idx="5">
                  <c:v>-0.18480725564435849</c:v>
                </c:pt>
                <c:pt idx="6">
                  <c:v>-0.1642404993479204</c:v>
                </c:pt>
                <c:pt idx="7">
                  <c:v>-0.14367374305148228</c:v>
                </c:pt>
                <c:pt idx="8">
                  <c:v>-0.1231069867550442</c:v>
                </c:pt>
                <c:pt idx="9">
                  <c:v>-0.10254023045860611</c:v>
                </c:pt>
                <c:pt idx="10">
                  <c:v>-8.1973474162167992E-2</c:v>
                </c:pt>
                <c:pt idx="11">
                  <c:v>-6.1406717865729904E-2</c:v>
                </c:pt>
                <c:pt idx="12">
                  <c:v>-4.0839961569291816E-2</c:v>
                </c:pt>
                <c:pt idx="13">
                  <c:v>-2.02732052728537E-2</c:v>
                </c:pt>
                <c:pt idx="14">
                  <c:v>2.935510235844152E-4</c:v>
                </c:pt>
                <c:pt idx="15">
                  <c:v>2.0860307320022475E-2</c:v>
                </c:pt>
                <c:pt idx="16">
                  <c:v>4.1427063616460591E-2</c:v>
                </c:pt>
                <c:pt idx="17">
                  <c:v>6.1993819912898707E-2</c:v>
                </c:pt>
                <c:pt idx="18">
                  <c:v>8.2560576209336767E-2</c:v>
                </c:pt>
                <c:pt idx="19">
                  <c:v>0.10312733250577488</c:v>
                </c:pt>
                <c:pt idx="20">
                  <c:v>0.123694088802213</c:v>
                </c:pt>
                <c:pt idx="21">
                  <c:v>0.14426084509865106</c:v>
                </c:pt>
                <c:pt idx="22">
                  <c:v>0.16482760139508917</c:v>
                </c:pt>
                <c:pt idx="23">
                  <c:v>0.18539435769152729</c:v>
                </c:pt>
                <c:pt idx="24">
                  <c:v>0.20596111398796535</c:v>
                </c:pt>
                <c:pt idx="25">
                  <c:v>0.22652787028440347</c:v>
                </c:pt>
                <c:pt idx="26">
                  <c:v>0.24709462658084158</c:v>
                </c:pt>
                <c:pt idx="27">
                  <c:v>0.2676613828772797</c:v>
                </c:pt>
                <c:pt idx="28">
                  <c:v>0.28822813917371781</c:v>
                </c:pt>
                <c:pt idx="29">
                  <c:v>0.30879489547015582</c:v>
                </c:pt>
                <c:pt idx="30">
                  <c:v>0.32936165176659393</c:v>
                </c:pt>
                <c:pt idx="31">
                  <c:v>0.34992840806303205</c:v>
                </c:pt>
                <c:pt idx="32">
                  <c:v>0.37049516435947016</c:v>
                </c:pt>
                <c:pt idx="33">
                  <c:v>0.39106192065590828</c:v>
                </c:pt>
                <c:pt idx="34">
                  <c:v>0.4116286769523464</c:v>
                </c:pt>
                <c:pt idx="35">
                  <c:v>0.43219543324878451</c:v>
                </c:pt>
                <c:pt idx="36">
                  <c:v>0.45276218954522252</c:v>
                </c:pt>
                <c:pt idx="37">
                  <c:v>0.47332894584166063</c:v>
                </c:pt>
                <c:pt idx="38">
                  <c:v>0.49389570213809875</c:v>
                </c:pt>
                <c:pt idx="39">
                  <c:v>0.51446245843453686</c:v>
                </c:pt>
                <c:pt idx="40">
                  <c:v>0.53502921473097498</c:v>
                </c:pt>
                <c:pt idx="41">
                  <c:v>0.55559597102741309</c:v>
                </c:pt>
                <c:pt idx="42">
                  <c:v>0.5761627273238511</c:v>
                </c:pt>
                <c:pt idx="43">
                  <c:v>0.59672948362028921</c:v>
                </c:pt>
                <c:pt idx="44">
                  <c:v>0.61729623991672733</c:v>
                </c:pt>
                <c:pt idx="45">
                  <c:v>0.63786299621316545</c:v>
                </c:pt>
                <c:pt idx="46">
                  <c:v>0.65842975250960356</c:v>
                </c:pt>
                <c:pt idx="47">
                  <c:v>0.67899650880604168</c:v>
                </c:pt>
                <c:pt idx="48">
                  <c:v>0.69956326510247968</c:v>
                </c:pt>
                <c:pt idx="49">
                  <c:v>0.72013002139891791</c:v>
                </c:pt>
                <c:pt idx="50">
                  <c:v>0.74069677769535591</c:v>
                </c:pt>
                <c:pt idx="51">
                  <c:v>0.76126353399179414</c:v>
                </c:pt>
                <c:pt idx="52">
                  <c:v>0.78183029028823214</c:v>
                </c:pt>
                <c:pt idx="53">
                  <c:v>0.80239704658467015</c:v>
                </c:pt>
                <c:pt idx="54">
                  <c:v>0.82296380288110837</c:v>
                </c:pt>
                <c:pt idx="55">
                  <c:v>0.84353055917754638</c:v>
                </c:pt>
                <c:pt idx="56">
                  <c:v>0.86409731547398461</c:v>
                </c:pt>
                <c:pt idx="57">
                  <c:v>0.88466407177042261</c:v>
                </c:pt>
                <c:pt idx="58">
                  <c:v>0.90523082806686062</c:v>
                </c:pt>
                <c:pt idx="59">
                  <c:v>0.92579758436329884</c:v>
                </c:pt>
                <c:pt idx="60">
                  <c:v>0.94636434065973685</c:v>
                </c:pt>
                <c:pt idx="61">
                  <c:v>0.96693109695617507</c:v>
                </c:pt>
                <c:pt idx="62">
                  <c:v>0.98749785325261308</c:v>
                </c:pt>
                <c:pt idx="63">
                  <c:v>1.0080646095490513</c:v>
                </c:pt>
                <c:pt idx="64">
                  <c:v>1.0286313658454893</c:v>
                </c:pt>
                <c:pt idx="65">
                  <c:v>1.0491981221419273</c:v>
                </c:pt>
                <c:pt idx="66">
                  <c:v>1.0697648784383655</c:v>
                </c:pt>
                <c:pt idx="67">
                  <c:v>1.0903316347348035</c:v>
                </c:pt>
                <c:pt idx="68">
                  <c:v>1.1108983910312418</c:v>
                </c:pt>
                <c:pt idx="69">
                  <c:v>1.1314651473276798</c:v>
                </c:pt>
              </c:numCache>
            </c:numRef>
          </c:xVal>
          <c:yVal>
            <c:numRef>
              <c:f>'ANCOVAAD+'!ydata2</c:f>
              <c:numCache>
                <c:formatCode>General</c:formatCode>
                <c:ptCount val="70"/>
                <c:pt idx="0">
                  <c:v>-0.96694966809209293</c:v>
                </c:pt>
                <c:pt idx="1">
                  <c:v>-0.94582086800759357</c:v>
                </c:pt>
                <c:pt idx="2">
                  <c:v>-0.92471720087954712</c:v>
                </c:pt>
                <c:pt idx="3">
                  <c:v>-0.90363872644322485</c:v>
                </c:pt>
                <c:pt idx="4">
                  <c:v>-0.88258550180733564</c:v>
                </c:pt>
                <c:pt idx="5">
                  <c:v>-0.86155758142281269</c:v>
                </c:pt>
                <c:pt idx="6">
                  <c:v>-0.84055501705290592</c:v>
                </c:pt>
                <c:pt idx="7">
                  <c:v>-0.81957785774461489</c:v>
                </c:pt>
                <c:pt idx="8">
                  <c:v>-0.79862614980150015</c:v>
                </c:pt>
                <c:pt idx="9">
                  <c:v>-0.77769993675790716</c:v>
                </c:pt>
                <c:pt idx="10">
                  <c:v>-0.75679925935463488</c:v>
                </c:pt>
                <c:pt idx="11">
                  <c:v>-0.73592415551608259</c:v>
                </c:pt>
                <c:pt idx="12">
                  <c:v>-0.71507466032890199</c:v>
                </c:pt>
                <c:pt idx="13">
                  <c:v>-0.69425080602218425</c:v>
                </c:pt>
                <c:pt idx="14">
                  <c:v>-0.67345262194920708</c:v>
                </c:pt>
                <c:pt idx="15">
                  <c:v>-0.65268013457076601</c:v>
                </c:pt>
                <c:pt idx="16">
                  <c:v>-0.63193336744011042</c:v>
                </c:pt>
                <c:pt idx="17">
                  <c:v>-0.61121234118950873</c:v>
                </c:pt>
                <c:pt idx="18">
                  <c:v>-0.59051707351845428</c:v>
                </c:pt>
                <c:pt idx="19">
                  <c:v>-0.56984757918353202</c:v>
                </c:pt>
                <c:pt idx="20">
                  <c:v>-0.5492038699899584</c:v>
                </c:pt>
                <c:pt idx="21">
                  <c:v>-0.5285859547848053</c:v>
                </c:pt>
                <c:pt idx="22">
                  <c:v>-0.50799383945191745</c:v>
                </c:pt>
                <c:pt idx="23">
                  <c:v>-0.48742752690853047</c:v>
                </c:pt>
                <c:pt idx="24">
                  <c:v>-0.46688701710359182</c:v>
                </c:pt>
                <c:pt idx="25">
                  <c:v>-0.44637230701779218</c:v>
                </c:pt>
                <c:pt idx="26">
                  <c:v>-0.42588339066530023</c:v>
                </c:pt>
                <c:pt idx="27">
                  <c:v>-0.40542025909720414</c:v>
                </c:pt>
                <c:pt idx="28">
                  <c:v>-0.3849829004066524</c:v>
                </c:pt>
                <c:pt idx="29">
                  <c:v>-0.36457129973568891</c:v>
                </c:pt>
                <c:pt idx="30">
                  <c:v>-0.34418543928376866</c:v>
                </c:pt>
                <c:pt idx="31">
                  <c:v>-0.32382529831795104</c:v>
                </c:pt>
                <c:pt idx="32">
                  <c:v>-0.30349085318474822</c:v>
                </c:pt>
                <c:pt idx="33">
                  <c:v>-0.28318207732361844</c:v>
                </c:pt>
                <c:pt idx="34">
                  <c:v>-0.26289894128208391</c:v>
                </c:pt>
                <c:pt idx="35">
                  <c:v>-0.24264141273245543</c:v>
                </c:pt>
                <c:pt idx="36">
                  <c:v>-0.22240945649013855</c:v>
                </c:pt>
                <c:pt idx="37">
                  <c:v>-0.20220303453350064</c:v>
                </c:pt>
                <c:pt idx="38">
                  <c:v>-0.1820221060252698</c:v>
                </c:pt>
                <c:pt idx="39">
                  <c:v>-0.16186662733544122</c:v>
                </c:pt>
                <c:pt idx="40">
                  <c:v>-0.14173655206565716</c:v>
                </c:pt>
                <c:pt idx="41">
                  <c:v>-0.12163183107503261</c:v>
                </c:pt>
                <c:pt idx="42">
                  <c:v>-0.10155241250739266</c:v>
                </c:pt>
                <c:pt idx="43">
                  <c:v>-8.1498241819884742E-2</c:v>
                </c:pt>
                <c:pt idx="44">
                  <c:v>-6.1469261812933773E-2</c:v>
                </c:pt>
                <c:pt idx="45">
                  <c:v>-4.1465412661498391E-2</c:v>
                </c:pt>
                <c:pt idx="46">
                  <c:v>-2.1486631947590595E-2</c:v>
                </c:pt>
                <c:pt idx="47">
                  <c:v>-1.5328546940210908E-3</c:v>
                </c:pt>
                <c:pt idx="48">
                  <c:v>1.8395986600675096E-2</c:v>
                </c:pt>
                <c:pt idx="49">
                  <c:v>3.8299961926173243E-2</c:v>
                </c:pt>
                <c:pt idx="50">
                  <c:v>5.8179143723196325E-2</c:v>
                </c:pt>
                <c:pt idx="51">
                  <c:v>7.8033606845302583E-2</c:v>
                </c:pt>
                <c:pt idx="52">
                  <c:v>9.7863428519665008E-2</c:v>
                </c:pt>
                <c:pt idx="53">
                  <c:v>0.11766868830689203</c:v>
                </c:pt>
                <c:pt idx="54">
                  <c:v>0.13744946805993385</c:v>
                </c:pt>
                <c:pt idx="55">
                  <c:v>0.15720585188212166</c:v>
                </c:pt>
                <c:pt idx="56">
                  <c:v>0.17693792608439007</c:v>
                </c:pt>
                <c:pt idx="57">
                  <c:v>0.19664577914172565</c:v>
                </c:pt>
                <c:pt idx="58">
                  <c:v>0.21632950164889608</c:v>
                </c:pt>
                <c:pt idx="59">
                  <c:v>0.23598918627550247</c:v>
                </c:pt>
                <c:pt idx="60">
                  <c:v>0.25562492772040746</c:v>
                </c:pt>
                <c:pt idx="61">
                  <c:v>0.27523682266558647</c:v>
                </c:pt>
                <c:pt idx="62">
                  <c:v>0.29482496972944838</c:v>
                </c:pt>
                <c:pt idx="63">
                  <c:v>0.31438946941967916</c:v>
                </c:pt>
                <c:pt idx="64">
                  <c:v>0.33393042408564866</c:v>
                </c:pt>
                <c:pt idx="65">
                  <c:v>0.3534479378704376</c:v>
                </c:pt>
                <c:pt idx="66">
                  <c:v>0.37294211666252408</c:v>
                </c:pt>
                <c:pt idx="67">
                  <c:v>0.39241306804717968</c:v>
                </c:pt>
                <c:pt idx="68">
                  <c:v>0.4118609012576242</c:v>
                </c:pt>
                <c:pt idx="69">
                  <c:v>0.43128572712597857</c:v>
                </c:pt>
              </c:numCache>
            </c:numRef>
          </c:yVal>
          <c:smooth val="0"/>
        </c:ser>
        <c:ser>
          <c:idx val="4"/>
          <c:order val="4"/>
          <c:tx>
            <c:v/>
          </c:tx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'ANCOVAAD+'!xdata3</c:f>
              <c:numCache>
                <c:formatCode>General</c:formatCode>
                <c:ptCount val="70"/>
                <c:pt idx="0">
                  <c:v>-0.28837561409495299</c:v>
                </c:pt>
                <c:pt idx="1">
                  <c:v>-0.26779821175549451</c:v>
                </c:pt>
                <c:pt idx="2">
                  <c:v>-0.247220809416036</c:v>
                </c:pt>
                <c:pt idx="3">
                  <c:v>-0.22664340707657749</c:v>
                </c:pt>
                <c:pt idx="4">
                  <c:v>-0.206066004737119</c:v>
                </c:pt>
                <c:pt idx="5">
                  <c:v>-0.18548860239766049</c:v>
                </c:pt>
                <c:pt idx="6">
                  <c:v>-0.16491120005820198</c:v>
                </c:pt>
                <c:pt idx="7">
                  <c:v>-0.1443337977187435</c:v>
                </c:pt>
                <c:pt idx="8">
                  <c:v>-0.12375639537928498</c:v>
                </c:pt>
                <c:pt idx="9">
                  <c:v>-0.10317899303982647</c:v>
                </c:pt>
                <c:pt idx="10">
                  <c:v>-8.2601590700367988E-2</c:v>
                </c:pt>
                <c:pt idx="11">
                  <c:v>-6.2024188360909477E-2</c:v>
                </c:pt>
                <c:pt idx="12">
                  <c:v>-4.1446786021450965E-2</c:v>
                </c:pt>
                <c:pt idx="13">
                  <c:v>-2.0869383681992482E-2</c:v>
                </c:pt>
                <c:pt idx="14">
                  <c:v>-2.9198134253399788E-4</c:v>
                </c:pt>
                <c:pt idx="15">
                  <c:v>2.0285420996924541E-2</c:v>
                </c:pt>
                <c:pt idx="16">
                  <c:v>4.0862823336383025E-2</c:v>
                </c:pt>
                <c:pt idx="17">
                  <c:v>6.1440225675841509E-2</c:v>
                </c:pt>
                <c:pt idx="18">
                  <c:v>8.2017628015300048E-2</c:v>
                </c:pt>
                <c:pt idx="19">
                  <c:v>0.10259503035475853</c:v>
                </c:pt>
                <c:pt idx="20">
                  <c:v>0.12317243269421702</c:v>
                </c:pt>
                <c:pt idx="21">
                  <c:v>0.14374983503367555</c:v>
                </c:pt>
                <c:pt idx="22">
                  <c:v>0.16432723737313404</c:v>
                </c:pt>
                <c:pt idx="23">
                  <c:v>0.18490463971259252</c:v>
                </c:pt>
                <c:pt idx="24">
                  <c:v>0.20548204205205106</c:v>
                </c:pt>
                <c:pt idx="25">
                  <c:v>0.22605944439150955</c:v>
                </c:pt>
                <c:pt idx="26">
                  <c:v>0.24663684673096803</c:v>
                </c:pt>
                <c:pt idx="27">
                  <c:v>0.26721424907042651</c:v>
                </c:pt>
                <c:pt idx="28">
                  <c:v>0.287791651409885</c:v>
                </c:pt>
                <c:pt idx="29">
                  <c:v>0.30836905374934359</c:v>
                </c:pt>
                <c:pt idx="30">
                  <c:v>0.32894645608880207</c:v>
                </c:pt>
                <c:pt idx="31">
                  <c:v>0.34952385842826056</c:v>
                </c:pt>
                <c:pt idx="32">
                  <c:v>0.37010126076771904</c:v>
                </c:pt>
                <c:pt idx="33">
                  <c:v>0.39067866310717753</c:v>
                </c:pt>
                <c:pt idx="34">
                  <c:v>0.41125606544663601</c:v>
                </c:pt>
                <c:pt idx="35">
                  <c:v>0.43183346778609449</c:v>
                </c:pt>
                <c:pt idx="36">
                  <c:v>0.45241087012555309</c:v>
                </c:pt>
                <c:pt idx="37">
                  <c:v>0.47298827246501157</c:v>
                </c:pt>
                <c:pt idx="38">
                  <c:v>0.49356567480447006</c:v>
                </c:pt>
                <c:pt idx="39">
                  <c:v>0.5141430771439286</c:v>
                </c:pt>
                <c:pt idx="40">
                  <c:v>0.53472047948338708</c:v>
                </c:pt>
                <c:pt idx="41">
                  <c:v>0.55529788182284556</c:v>
                </c:pt>
                <c:pt idx="42">
                  <c:v>0.57587528416230405</c:v>
                </c:pt>
                <c:pt idx="43">
                  <c:v>0.59645268650176253</c:v>
                </c:pt>
                <c:pt idx="44">
                  <c:v>0.61703008884122101</c:v>
                </c:pt>
                <c:pt idx="45">
                  <c:v>0.6376074911806795</c:v>
                </c:pt>
                <c:pt idx="46">
                  <c:v>0.65818489352013798</c:v>
                </c:pt>
                <c:pt idx="47">
                  <c:v>0.67876229585959647</c:v>
                </c:pt>
                <c:pt idx="48">
                  <c:v>0.69933969819905517</c:v>
                </c:pt>
                <c:pt idx="49">
                  <c:v>0.71991710053851365</c:v>
                </c:pt>
                <c:pt idx="50">
                  <c:v>0.74049450287797214</c:v>
                </c:pt>
                <c:pt idx="51">
                  <c:v>0.76107190521743062</c:v>
                </c:pt>
                <c:pt idx="52">
                  <c:v>0.78164930755688911</c:v>
                </c:pt>
                <c:pt idx="53">
                  <c:v>0.80222670989634759</c:v>
                </c:pt>
                <c:pt idx="54">
                  <c:v>0.82280411223580607</c:v>
                </c:pt>
                <c:pt idx="55">
                  <c:v>0.84338151457526456</c:v>
                </c:pt>
                <c:pt idx="56">
                  <c:v>0.86395891691472304</c:v>
                </c:pt>
                <c:pt idx="57">
                  <c:v>0.88453631925418152</c:v>
                </c:pt>
                <c:pt idx="58">
                  <c:v>0.90511372159364023</c:v>
                </c:pt>
                <c:pt idx="59">
                  <c:v>0.92569112393309871</c:v>
                </c:pt>
                <c:pt idx="60">
                  <c:v>0.9462685262725572</c:v>
                </c:pt>
                <c:pt idx="61">
                  <c:v>0.96684592861201568</c:v>
                </c:pt>
                <c:pt idx="62">
                  <c:v>0.98742333095147417</c:v>
                </c:pt>
                <c:pt idx="63">
                  <c:v>1.0080007332909326</c:v>
                </c:pt>
                <c:pt idx="64">
                  <c:v>1.0285781356303911</c:v>
                </c:pt>
                <c:pt idx="65">
                  <c:v>1.0491555379698496</c:v>
                </c:pt>
                <c:pt idx="66">
                  <c:v>1.0697329403093081</c:v>
                </c:pt>
                <c:pt idx="67">
                  <c:v>1.0903103426487666</c:v>
                </c:pt>
                <c:pt idx="68">
                  <c:v>1.1108877449882251</c:v>
                </c:pt>
                <c:pt idx="69">
                  <c:v>1.1314651473276836</c:v>
                </c:pt>
              </c:numCache>
            </c:numRef>
          </c:xVal>
          <c:yVal>
            <c:numRef>
              <c:f>'ANCOVAAD+'!ydata4</c:f>
              <c:numCache>
                <c:formatCode>General</c:formatCode>
                <c:ptCount val="70"/>
                <c:pt idx="0">
                  <c:v>0.39095355531791948</c:v>
                </c:pt>
                <c:pt idx="1">
                  <c:v>0.41096773244577983</c:v>
                </c:pt>
                <c:pt idx="2">
                  <c:v>0.43100706640361708</c:v>
                </c:pt>
                <c:pt idx="3">
                  <c:v>0.4510716171108442</c:v>
                </c:pt>
                <c:pt idx="4">
                  <c:v>0.47116144185597619</c:v>
                </c:pt>
                <c:pt idx="5">
                  <c:v>0.49127659526529333</c:v>
                </c:pt>
                <c:pt idx="6">
                  <c:v>0.51141712927280958</c:v>
                </c:pt>
                <c:pt idx="7">
                  <c:v>0.53158309309158769</c:v>
                </c:pt>
                <c:pt idx="8">
                  <c:v>0.55177453318643233</c:v>
                </c:pt>
                <c:pt idx="9">
                  <c:v>0.57199149324800191</c:v>
                </c:pt>
                <c:pt idx="10">
                  <c:v>0.59223401416836752</c:v>
                </c:pt>
                <c:pt idx="11">
                  <c:v>0.61250213401805376</c:v>
                </c:pt>
                <c:pt idx="12">
                  <c:v>0.63279588802458808</c:v>
                </c:pt>
                <c:pt idx="13">
                  <c:v>0.65311530855258981</c:v>
                </c:pt>
                <c:pt idx="14">
                  <c:v>0.67346042508542325</c:v>
                </c:pt>
                <c:pt idx="15">
                  <c:v>0.69383126420843855</c:v>
                </c:pt>
                <c:pt idx="16">
                  <c:v>0.71422784959382279</c:v>
                </c:pt>
                <c:pt idx="17">
                  <c:v>0.73465020198708375</c:v>
                </c:pt>
                <c:pt idx="18">
                  <c:v>0.75509833919517844</c:v>
                </c:pt>
                <c:pt idx="19">
                  <c:v>0.77557227607631041</c:v>
                </c:pt>
                <c:pt idx="20">
                  <c:v>0.7960720245314008</c:v>
                </c:pt>
                <c:pt idx="21">
                  <c:v>0.81659759349725103</c:v>
                </c:pt>
                <c:pt idx="22">
                  <c:v>0.8371489889414041</c:v>
                </c:pt>
                <c:pt idx="23">
                  <c:v>0.85772621385870973</c:v>
                </c:pt>
                <c:pt idx="24">
                  <c:v>0.87832926826960067</c:v>
                </c:pt>
                <c:pt idx="25">
                  <c:v>0.8989581492200811</c:v>
                </c:pt>
                <c:pt idx="26">
                  <c:v>0.91961285078342692</c:v>
                </c:pt>
                <c:pt idx="27">
                  <c:v>0.9402933640635962</c:v>
                </c:pt>
                <c:pt idx="28">
                  <c:v>0.96099967720034507</c:v>
                </c:pt>
                <c:pt idx="29">
                  <c:v>0.9817317753760435</c:v>
                </c:pt>
                <c:pt idx="30">
                  <c:v>1.0024896408241772</c:v>
                </c:pt>
                <c:pt idx="31">
                  <c:v>1.0232732528395312</c:v>
                </c:pt>
                <c:pt idx="32">
                  <c:v>1.0440825877900362</c:v>
                </c:pt>
                <c:pt idx="33">
                  <c:v>1.0649176191302632</c:v>
                </c:pt>
                <c:pt idx="34">
                  <c:v>1.0857783174165503</c:v>
                </c:pt>
                <c:pt idx="35">
                  <c:v>1.1066646503237392</c:v>
                </c:pt>
                <c:pt idx="36">
                  <c:v>1.1275765826635009</c:v>
                </c:pt>
                <c:pt idx="37">
                  <c:v>1.1485140764042252</c:v>
                </c:pt>
                <c:pt idx="38">
                  <c:v>1.1694770906924501</c:v>
                </c:pt>
                <c:pt idx="39">
                  <c:v>1.1904655818758016</c:v>
                </c:pt>
                <c:pt idx="40">
                  <c:v>1.2114795035274128</c:v>
                </c:pt>
                <c:pt idx="41">
                  <c:v>1.2325188064717945</c:v>
                </c:pt>
                <c:pt idx="42">
                  <c:v>1.2535834388121203</c:v>
                </c:pt>
                <c:pt idx="43">
                  <c:v>1.2746733459588961</c:v>
                </c:pt>
                <c:pt idx="44">
                  <c:v>1.2957884706599696</c:v>
                </c:pt>
                <c:pt idx="45">
                  <c:v>1.3169287530318528</c:v>
                </c:pt>
                <c:pt idx="46">
                  <c:v>1.3380941305923089</c:v>
                </c:pt>
                <c:pt idx="47">
                  <c:v>1.3592845382941698</c:v>
                </c:pt>
                <c:pt idx="48">
                  <c:v>1.3804999085603373</c:v>
                </c:pt>
                <c:pt idx="49">
                  <c:v>1.4017401713199291</c:v>
                </c:pt>
                <c:pt idx="50">
                  <c:v>1.4230052540455269</c:v>
                </c:pt>
                <c:pt idx="51">
                  <c:v>1.4442950817914748</c:v>
                </c:pt>
                <c:pt idx="52">
                  <c:v>1.4656095772331932</c:v>
                </c:pt>
                <c:pt idx="53">
                  <c:v>1.4869486607074525</c:v>
                </c:pt>
                <c:pt idx="54">
                  <c:v>1.5083122502535649</c:v>
                </c:pt>
                <c:pt idx="55">
                  <c:v>1.5297002616554471</c:v>
                </c:pt>
                <c:pt idx="56">
                  <c:v>1.5511126084845026</c:v>
                </c:pt>
                <c:pt idx="57">
                  <c:v>1.572549202143279</c:v>
                </c:pt>
                <c:pt idx="58">
                  <c:v>1.5940099519098507</c:v>
                </c:pt>
                <c:pt idx="59">
                  <c:v>1.615494764982877</c:v>
                </c:pt>
                <c:pt idx="60">
                  <c:v>1.637003546527289</c:v>
                </c:pt>
                <c:pt idx="61">
                  <c:v>1.6585361997205554</c:v>
                </c:pt>
                <c:pt idx="62">
                  <c:v>1.6800926257994795</c:v>
                </c:pt>
                <c:pt idx="63">
                  <c:v>1.7016727241074769</c:v>
                </c:pt>
                <c:pt idx="64">
                  <c:v>1.7232763921422887</c:v>
                </c:pt>
                <c:pt idx="65">
                  <c:v>1.744903525604079</c:v>
                </c:pt>
                <c:pt idx="66">
                  <c:v>1.7665540184438724</c:v>
                </c:pt>
                <c:pt idx="67">
                  <c:v>1.7882277629122822</c:v>
                </c:pt>
                <c:pt idx="68">
                  <c:v>1.8099246496084835</c:v>
                </c:pt>
                <c:pt idx="69">
                  <c:v>1.8316445675293851</c:v>
                </c:pt>
              </c:numCache>
            </c:numRef>
          </c:yVal>
          <c:smooth val="0"/>
        </c:ser>
        <c:ser>
          <c:idx val="5"/>
          <c:order val="5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-1</c:v>
              </c:pt>
              <c:pt idx="1">
                <c:v>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41552"/>
        <c:axId val="297040376"/>
      </c:scatterChart>
      <c:valAx>
        <c:axId val="297041552"/>
        <c:scaling>
          <c:orientation val="minMax"/>
          <c:max val="2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Pred(AD+)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97040376"/>
        <c:crosses val="autoZero"/>
        <c:crossBetween val="midCat"/>
      </c:valAx>
      <c:valAx>
        <c:axId val="297040376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AD+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70415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Standardized residuals / AD+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2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2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2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2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2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2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3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3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3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3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3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3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4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4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4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4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4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4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4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4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4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4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5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5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5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5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5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5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5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5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5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5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6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6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6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6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6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6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6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6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6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6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7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7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7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7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7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7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7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7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7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7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8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8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8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8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8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8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8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8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8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8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9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9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9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9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9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9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9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9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9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9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10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dPt>
          <c:dPt>
            <c:idx val="10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dPt>
            <c:idx val="10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dPt>
          <c:cat>
            <c:strRef>
              <c:f>'ANCOVAAD+'!$B$268:$B$370</c:f>
              <c:strCache>
                <c:ptCount val="103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</c:strCache>
            </c:strRef>
          </c:cat>
          <c:val>
            <c:numRef>
              <c:f>'ANCOVAAD+'!$G$268:$G$370</c:f>
              <c:numCache>
                <c:formatCode>0.000</c:formatCode>
                <c:ptCount val="103"/>
                <c:pt idx="0">
                  <c:v>-9.7046620847725557E-2</c:v>
                </c:pt>
                <c:pt idx="1">
                  <c:v>0.34909228215759575</c:v>
                </c:pt>
                <c:pt idx="2">
                  <c:v>-0.58543576167242728</c:v>
                </c:pt>
                <c:pt idx="3">
                  <c:v>-0.44499511413287701</c:v>
                </c:pt>
                <c:pt idx="4">
                  <c:v>-0.62830473619206695</c:v>
                </c:pt>
                <c:pt idx="5">
                  <c:v>-1.0408865413856981E-2</c:v>
                </c:pt>
                <c:pt idx="6">
                  <c:v>-0.37952349373731409</c:v>
                </c:pt>
                <c:pt idx="7">
                  <c:v>-5.5667854875706434E-2</c:v>
                </c:pt>
                <c:pt idx="8">
                  <c:v>-0.28187316546754332</c:v>
                </c:pt>
                <c:pt idx="9">
                  <c:v>-0.90530849492203358</c:v>
                </c:pt>
                <c:pt idx="10">
                  <c:v>-0.98458407634593637</c:v>
                </c:pt>
                <c:pt idx="11">
                  <c:v>-0.17834327629877753</c:v>
                </c:pt>
                <c:pt idx="12">
                  <c:v>-0.6337863068131846</c:v>
                </c:pt>
                <c:pt idx="13">
                  <c:v>-0.32488477485043532</c:v>
                </c:pt>
                <c:pt idx="14">
                  <c:v>-0.53868167265612688</c:v>
                </c:pt>
                <c:pt idx="15">
                  <c:v>-0.12425009800145841</c:v>
                </c:pt>
                <c:pt idx="16">
                  <c:v>0.15304540398239558</c:v>
                </c:pt>
                <c:pt idx="17">
                  <c:v>-0.71143392601581612</c:v>
                </c:pt>
                <c:pt idx="18">
                  <c:v>-0.39502841362256924</c:v>
                </c:pt>
                <c:pt idx="19">
                  <c:v>-0.1905928721120371</c:v>
                </c:pt>
                <c:pt idx="20">
                  <c:v>-0.31089456427064643</c:v>
                </c:pt>
                <c:pt idx="21">
                  <c:v>-1.1011463420194523</c:v>
                </c:pt>
                <c:pt idx="22">
                  <c:v>-0.33414104095184516</c:v>
                </c:pt>
                <c:pt idx="23">
                  <c:v>-0.99948605057728712</c:v>
                </c:pt>
                <c:pt idx="24">
                  <c:v>-5.0961406773057036E-2</c:v>
                </c:pt>
                <c:pt idx="25">
                  <c:v>-0.9314467142250028</c:v>
                </c:pt>
                <c:pt idx="26">
                  <c:v>-0.91573485471835236</c:v>
                </c:pt>
                <c:pt idx="27">
                  <c:v>-0.14488503993982146</c:v>
                </c:pt>
                <c:pt idx="28">
                  <c:v>-0.57680701178645422</c:v>
                </c:pt>
                <c:pt idx="29">
                  <c:v>-0.63355718908150827</c:v>
                </c:pt>
                <c:pt idx="30">
                  <c:v>-0.48480509127918159</c:v>
                </c:pt>
                <c:pt idx="31">
                  <c:v>-0.27363823129859566</c:v>
                </c:pt>
                <c:pt idx="32">
                  <c:v>-0.68601705194757767</c:v>
                </c:pt>
                <c:pt idx="33">
                  <c:v>0.33430717152630041</c:v>
                </c:pt>
                <c:pt idx="34">
                  <c:v>0.37159819720550719</c:v>
                </c:pt>
                <c:pt idx="35">
                  <c:v>-1.0947017189076407</c:v>
                </c:pt>
                <c:pt idx="36">
                  <c:v>-0.27421436278519901</c:v>
                </c:pt>
                <c:pt idx="37">
                  <c:v>-0.15139805805478768</c:v>
                </c:pt>
                <c:pt idx="38">
                  <c:v>-0.68432321728608625</c:v>
                </c:pt>
                <c:pt idx="39">
                  <c:v>-0.4624763851292788</c:v>
                </c:pt>
                <c:pt idx="40">
                  <c:v>-0.25006797305681905</c:v>
                </c:pt>
                <c:pt idx="41">
                  <c:v>0.48605932573944949</c:v>
                </c:pt>
                <c:pt idx="42">
                  <c:v>-0.50735455663538398</c:v>
                </c:pt>
                <c:pt idx="43">
                  <c:v>4.6538132158340975E-2</c:v>
                </c:pt>
                <c:pt idx="44">
                  <c:v>-0.32216117458846966</c:v>
                </c:pt>
                <c:pt idx="45">
                  <c:v>-0.41026412059614553</c:v>
                </c:pt>
                <c:pt idx="46">
                  <c:v>0.15948589388651707</c:v>
                </c:pt>
                <c:pt idx="47">
                  <c:v>-8.3692347903805378E-2</c:v>
                </c:pt>
                <c:pt idx="48">
                  <c:v>-0.87103416213407969</c:v>
                </c:pt>
                <c:pt idx="49">
                  <c:v>-0.73294690933046136</c:v>
                </c:pt>
                <c:pt idx="50">
                  <c:v>-0.10334080435732408</c:v>
                </c:pt>
                <c:pt idx="51">
                  <c:v>-0.75766438971352856</c:v>
                </c:pt>
                <c:pt idx="52">
                  <c:v>-0.26120216857129608</c:v>
                </c:pt>
                <c:pt idx="53">
                  <c:v>-0.33590782006127096</c:v>
                </c:pt>
                <c:pt idx="54">
                  <c:v>-0.4371348787978161</c:v>
                </c:pt>
                <c:pt idx="55">
                  <c:v>1.1564402919046477</c:v>
                </c:pt>
                <c:pt idx="56">
                  <c:v>-1.4373204465121885</c:v>
                </c:pt>
                <c:pt idx="57">
                  <c:v>-0.35664019435485933</c:v>
                </c:pt>
                <c:pt idx="58">
                  <c:v>-0.52337367214699826</c:v>
                </c:pt>
                <c:pt idx="59">
                  <c:v>-0.39473194030242459</c:v>
                </c:pt>
                <c:pt idx="60">
                  <c:v>-0.17888372827568383</c:v>
                </c:pt>
                <c:pt idx="61">
                  <c:v>-0.54725641624472909</c:v>
                </c:pt>
                <c:pt idx="62">
                  <c:v>-0.94000293293467974</c:v>
                </c:pt>
                <c:pt idx="63">
                  <c:v>-0.17686761697898806</c:v>
                </c:pt>
                <c:pt idx="64">
                  <c:v>-1.3520025248021956</c:v>
                </c:pt>
                <c:pt idx="65">
                  <c:v>-0.56428314215209741</c:v>
                </c:pt>
                <c:pt idx="66">
                  <c:v>-0.35846529294712109</c:v>
                </c:pt>
                <c:pt idx="67">
                  <c:v>-1.066217078508555</c:v>
                </c:pt>
                <c:pt idx="68">
                  <c:v>-0.21289416438447215</c:v>
                </c:pt>
                <c:pt idx="69">
                  <c:v>0.33695933997259198</c:v>
                </c:pt>
                <c:pt idx="70">
                  <c:v>-1.0596824595242635</c:v>
                </c:pt>
                <c:pt idx="71">
                  <c:v>-0.19199589035106063</c:v>
                </c:pt>
                <c:pt idx="72">
                  <c:v>2.4770492226060212</c:v>
                </c:pt>
                <c:pt idx="73">
                  <c:v>-0.24382662194753146</c:v>
                </c:pt>
                <c:pt idx="74">
                  <c:v>-0.61728890237448164</c:v>
                </c:pt>
                <c:pt idx="75">
                  <c:v>-0.70704182679309813</c:v>
                </c:pt>
                <c:pt idx="76">
                  <c:v>0.12291995105944967</c:v>
                </c:pt>
                <c:pt idx="77">
                  <c:v>-0.42308630973764066</c:v>
                </c:pt>
                <c:pt idx="78">
                  <c:v>-6.7245407849719482E-2</c:v>
                </c:pt>
                <c:pt idx="79">
                  <c:v>-0.81204513043044169</c:v>
                </c:pt>
                <c:pt idx="80">
                  <c:v>-0.12766806920843596</c:v>
                </c:pt>
                <c:pt idx="81">
                  <c:v>1.6204111635785365</c:v>
                </c:pt>
                <c:pt idx="82">
                  <c:v>-9.8302491214920462E-2</c:v>
                </c:pt>
                <c:pt idx="83">
                  <c:v>1.9660343507381586</c:v>
                </c:pt>
                <c:pt idx="84">
                  <c:v>-0.48890379631200775</c:v>
                </c:pt>
                <c:pt idx="85">
                  <c:v>0.10873679846617693</c:v>
                </c:pt>
                <c:pt idx="86">
                  <c:v>0.46955426503607262</c:v>
                </c:pt>
                <c:pt idx="87">
                  <c:v>0.2089402330451339</c:v>
                </c:pt>
                <c:pt idx="88">
                  <c:v>0.71241743716873607</c:v>
                </c:pt>
                <c:pt idx="89">
                  <c:v>-0.17328770815711178</c:v>
                </c:pt>
                <c:pt idx="90">
                  <c:v>3.5011151392219215</c:v>
                </c:pt>
                <c:pt idx="91">
                  <c:v>2.750159584701366</c:v>
                </c:pt>
                <c:pt idx="92">
                  <c:v>1.6933350665995976</c:v>
                </c:pt>
                <c:pt idx="93">
                  <c:v>2.3249157758890728</c:v>
                </c:pt>
                <c:pt idx="94">
                  <c:v>2.5443183058725198</c:v>
                </c:pt>
                <c:pt idx="95">
                  <c:v>1.666090023367625</c:v>
                </c:pt>
                <c:pt idx="96">
                  <c:v>1.8090078622437127</c:v>
                </c:pt>
                <c:pt idx="97">
                  <c:v>1.7832035180044705</c:v>
                </c:pt>
                <c:pt idx="98">
                  <c:v>1.9502016207223631</c:v>
                </c:pt>
                <c:pt idx="99">
                  <c:v>1.4839196468323839</c:v>
                </c:pt>
                <c:pt idx="100">
                  <c:v>2.0183255826451685</c:v>
                </c:pt>
                <c:pt idx="101">
                  <c:v>0.16931190333407597</c:v>
                </c:pt>
                <c:pt idx="102">
                  <c:v>0.99937543553618757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97042336"/>
        <c:axId val="297042728"/>
      </c:barChart>
      <c:catAx>
        <c:axId val="297042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97042728"/>
        <c:crosses val="autoZero"/>
        <c:auto val="1"/>
        <c:lblAlgn val="ctr"/>
        <c:lblOffset val="100"/>
        <c:noMultiLvlLbl val="0"/>
      </c:catAx>
      <c:valAx>
        <c:axId val="297042728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70423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MCI+/HC-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'ANCOVAMCI+HC-'!$D$271:$D$308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xVal>
          <c:yVal>
            <c:numRef>
              <c:f>'ANCOVAMCI+HC-'!$G$271:$G$308</c:f>
              <c:numCache>
                <c:formatCode>0.000</c:formatCode>
                <c:ptCount val="38"/>
                <c:pt idx="0">
                  <c:v>-9.2306031381316593E-3</c:v>
                </c:pt>
                <c:pt idx="1">
                  <c:v>-0.61978039320692602</c:v>
                </c:pt>
                <c:pt idx="2">
                  <c:v>-0.70031956739550438</c:v>
                </c:pt>
                <c:pt idx="3">
                  <c:v>-0.25776611326670223</c:v>
                </c:pt>
                <c:pt idx="4">
                  <c:v>-0.35113843010929702</c:v>
                </c:pt>
                <c:pt idx="5">
                  <c:v>-1.6090343372425526</c:v>
                </c:pt>
                <c:pt idx="6">
                  <c:v>0.58434990013246579</c:v>
                </c:pt>
                <c:pt idx="7">
                  <c:v>-0.78643761752283237</c:v>
                </c:pt>
                <c:pt idx="8">
                  <c:v>-0.19960144593469817</c:v>
                </c:pt>
                <c:pt idx="9">
                  <c:v>-1.15149288383415</c:v>
                </c:pt>
                <c:pt idx="10">
                  <c:v>-0.72243403591873878</c:v>
                </c:pt>
                <c:pt idx="11">
                  <c:v>-0.52651157273366789</c:v>
                </c:pt>
                <c:pt idx="12">
                  <c:v>-1.1934101230047556</c:v>
                </c:pt>
                <c:pt idx="13">
                  <c:v>-1.4649056620164604</c:v>
                </c:pt>
                <c:pt idx="14">
                  <c:v>-0.66257387871289997</c:v>
                </c:pt>
                <c:pt idx="15">
                  <c:v>1.9780876961356286</c:v>
                </c:pt>
                <c:pt idx="16">
                  <c:v>0.2083799650144991</c:v>
                </c:pt>
                <c:pt idx="17">
                  <c:v>-1.6060439704292455</c:v>
                </c:pt>
                <c:pt idx="18">
                  <c:v>0.53373574154426584</c:v>
                </c:pt>
                <c:pt idx="19">
                  <c:v>2.0207735881627396</c:v>
                </c:pt>
                <c:pt idx="20">
                  <c:v>-1.2916064609317159</c:v>
                </c:pt>
                <c:pt idx="21">
                  <c:v>-0.7709774465465814</c:v>
                </c:pt>
                <c:pt idx="22">
                  <c:v>0.49392204722700794</c:v>
                </c:pt>
                <c:pt idx="23">
                  <c:v>0.60109877110476728</c:v>
                </c:pt>
                <c:pt idx="24">
                  <c:v>0.95848889915956259</c:v>
                </c:pt>
                <c:pt idx="25">
                  <c:v>0.60068369748096873</c:v>
                </c:pt>
                <c:pt idx="26">
                  <c:v>1.193934933133439</c:v>
                </c:pt>
                <c:pt idx="27">
                  <c:v>-1.2789691596877711E-2</c:v>
                </c:pt>
                <c:pt idx="28">
                  <c:v>9.5218944243016371E-2</c:v>
                </c:pt>
                <c:pt idx="29">
                  <c:v>1.636255571565957</c:v>
                </c:pt>
                <c:pt idx="30">
                  <c:v>0.64163446322845974</c:v>
                </c:pt>
                <c:pt idx="31">
                  <c:v>0.1131378332204636</c:v>
                </c:pt>
                <c:pt idx="32">
                  <c:v>0.71299654639700238</c:v>
                </c:pt>
                <c:pt idx="33">
                  <c:v>0.27241782912556023</c:v>
                </c:pt>
                <c:pt idx="34">
                  <c:v>0.79072746038380759</c:v>
                </c:pt>
                <c:pt idx="35">
                  <c:v>0.36515475994376606</c:v>
                </c:pt>
                <c:pt idx="36">
                  <c:v>0.43784480614695948</c:v>
                </c:pt>
                <c:pt idx="37">
                  <c:v>-0.30278921980859269</c:v>
                </c:pt>
              </c:numCache>
            </c:numRef>
          </c:yVal>
          <c:smooth val="0"/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-0.61978039320692602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47824"/>
        <c:axId val="297049784"/>
      </c:scatterChart>
      <c:valAx>
        <c:axId val="297047824"/>
        <c:scaling>
          <c:orientation val="minMax"/>
          <c:max val="1.0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MCI+/HC-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97049784"/>
        <c:crosses val="autoZero"/>
        <c:crossBetween val="midCat"/>
      </c:valAx>
      <c:valAx>
        <c:axId val="297049784"/>
        <c:scaling>
          <c:orientation val="minMax"/>
          <c:max val="2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70478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Means(AD+) - e4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'ANCOVAAD+'!$B$434:$B$435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'ANCOVAAD+'!$C$434:$C$435</c:f>
              <c:numCache>
                <c:formatCode>0.000</c:formatCode>
                <c:ptCount val="2"/>
                <c:pt idx="0">
                  <c:v>8.3110455530384889E-2</c:v>
                </c:pt>
                <c:pt idx="1">
                  <c:v>0.26820110416509391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044296"/>
        <c:axId val="297045080"/>
      </c:lineChart>
      <c:catAx>
        <c:axId val="29704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e4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297045080"/>
        <c:crosses val="autoZero"/>
        <c:auto val="1"/>
        <c:lblAlgn val="ctr"/>
        <c:lblOffset val="100"/>
        <c:noMultiLvlLbl val="0"/>
      </c:catAx>
      <c:valAx>
        <c:axId val="297045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AD+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70442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MCI+ / Standardized coefficients(95%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0"/>
                <c:pt idx="0">
                  <c:v>-</c:v>
                </c:pt>
                <c:pt idx="1">
                  <c:v>-</c:v>
                </c:pt>
                <c:pt idx="2">
                  <c:v>0.19369503781627279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0.19196523657660863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0.19386284677043197</c:v>
                </c:pt>
                <c:pt idx="15">
                  <c:v>-</c:v>
                </c:pt>
                <c:pt idx="16">
                  <c:v>0.19568373065335753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</c:numLit>
            </c:plus>
            <c:minus>
              <c:numLit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0.19369503781627279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0.19196523657660861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0.19386284677043197</c:v>
                </c:pt>
                <c:pt idx="15">
                  <c:v>0</c:v>
                </c:pt>
                <c:pt idx="16">
                  <c:v>0.19568373065335753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Lit>
            </c:minus>
          </c:errBars>
          <c:cat>
            <c:strRef>
              <c:f>'ANCOVAMCI+'!$B$224:$B$243</c:f>
              <c:strCache>
                <c:ptCount val="20"/>
                <c:pt idx="0">
                  <c:v>age</c:v>
                </c:pt>
                <c:pt idx="1">
                  <c:v>systole</c:v>
                </c:pt>
                <c:pt idx="2">
                  <c:v>diastole</c:v>
                </c:pt>
                <c:pt idx="3">
                  <c:v>elq1</c:v>
                </c:pt>
                <c:pt idx="4">
                  <c:v>qd1</c:v>
                </c:pt>
                <c:pt idx="5">
                  <c:v>q1</c:v>
                </c:pt>
                <c:pt idx="6">
                  <c:v>elq2</c:v>
                </c:pt>
                <c:pt idx="7">
                  <c:v>qd2</c:v>
                </c:pt>
                <c:pt idx="8">
                  <c:v>q2</c:v>
                </c:pt>
                <c:pt idx="9">
                  <c:v>elq3</c:v>
                </c:pt>
                <c:pt idx="10">
                  <c:v>qd3</c:v>
                </c:pt>
                <c:pt idx="11">
                  <c:v>q3</c:v>
                </c:pt>
                <c:pt idx="12">
                  <c:v>gender-0</c:v>
                </c:pt>
                <c:pt idx="13">
                  <c:v>gender-1</c:v>
                </c:pt>
                <c:pt idx="14">
                  <c:v>e4-0</c:v>
                </c:pt>
                <c:pt idx="15">
                  <c:v>e4-1</c:v>
                </c:pt>
                <c:pt idx="16">
                  <c:v>e2-0</c:v>
                </c:pt>
                <c:pt idx="17">
                  <c:v>e2-1</c:v>
                </c:pt>
                <c:pt idx="18">
                  <c:v>hypertension-0</c:v>
                </c:pt>
                <c:pt idx="19">
                  <c:v>hypertension-1</c:v>
                </c:pt>
              </c:strCache>
            </c:strRef>
          </c:cat>
          <c:val>
            <c:numRef>
              <c:f>'ANCOVAMCI+'!$C$224:$C$243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-0.1628449844031522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0.19207892625827133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-0.11863803034473676</c:v>
                </c:pt>
                <c:pt idx="15">
                  <c:v>0</c:v>
                </c:pt>
                <c:pt idx="16">
                  <c:v>0.1240730856090108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88304736"/>
        <c:axId val="288306304"/>
      </c:barChart>
      <c:catAx>
        <c:axId val="28830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88306304"/>
        <c:crosses val="autoZero"/>
        <c:auto val="1"/>
        <c:lblAlgn val="ctr"/>
        <c:lblOffset val="100"/>
        <c:noMultiLvlLbl val="0"/>
      </c:catAx>
      <c:valAx>
        <c:axId val="28830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883047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MCI+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'ANCOVAMCI+'!$D$268:$D$370</c:f>
              <c:numCache>
                <c:formatCode>0.000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xVal>
          <c:yVal>
            <c:numRef>
              <c:f>'ANCOVAMCI+'!$G$268:$G$370</c:f>
              <c:numCache>
                <c:formatCode>0.000</c:formatCode>
                <c:ptCount val="103"/>
                <c:pt idx="0">
                  <c:v>5.2901749939012532E-2</c:v>
                </c:pt>
                <c:pt idx="1">
                  <c:v>-0.2322659813412479</c:v>
                </c:pt>
                <c:pt idx="2">
                  <c:v>-0.34587501266416609</c:v>
                </c:pt>
                <c:pt idx="3">
                  <c:v>-0.17109325818200549</c:v>
                </c:pt>
                <c:pt idx="4">
                  <c:v>-0.58517955901571095</c:v>
                </c:pt>
                <c:pt idx="5">
                  <c:v>-0.25599641474620666</c:v>
                </c:pt>
                <c:pt idx="6">
                  <c:v>-0.63863880328527101</c:v>
                </c:pt>
                <c:pt idx="7">
                  <c:v>1.130574342934716E-2</c:v>
                </c:pt>
                <c:pt idx="8">
                  <c:v>-0.91074616640260597</c:v>
                </c:pt>
                <c:pt idx="9">
                  <c:v>1.6456112176100293</c:v>
                </c:pt>
                <c:pt idx="10">
                  <c:v>-0.45145974240565429</c:v>
                </c:pt>
                <c:pt idx="11">
                  <c:v>-0.75916077668784232</c:v>
                </c:pt>
                <c:pt idx="12">
                  <c:v>-0.51892047792793905</c:v>
                </c:pt>
                <c:pt idx="13">
                  <c:v>-0.22202161325090283</c:v>
                </c:pt>
                <c:pt idx="14">
                  <c:v>-0.11256629868336611</c:v>
                </c:pt>
                <c:pt idx="15">
                  <c:v>-0.4954556660454893</c:v>
                </c:pt>
                <c:pt idx="16">
                  <c:v>-0.57278281876456794</c:v>
                </c:pt>
                <c:pt idx="17">
                  <c:v>-0.2066696994436808</c:v>
                </c:pt>
                <c:pt idx="18">
                  <c:v>-0.62437875963041711</c:v>
                </c:pt>
                <c:pt idx="19">
                  <c:v>-0.28788014286050345</c:v>
                </c:pt>
                <c:pt idx="20">
                  <c:v>-0.23828695938550973</c:v>
                </c:pt>
                <c:pt idx="21">
                  <c:v>-0.38853463241747205</c:v>
                </c:pt>
                <c:pt idx="22">
                  <c:v>-0.72462873982404474</c:v>
                </c:pt>
                <c:pt idx="23">
                  <c:v>-0.54918533637268685</c:v>
                </c:pt>
                <c:pt idx="24">
                  <c:v>2.2180804096318982</c:v>
                </c:pt>
                <c:pt idx="25">
                  <c:v>2.1283077200911681E-2</c:v>
                </c:pt>
                <c:pt idx="26">
                  <c:v>-0.57437852170318493</c:v>
                </c:pt>
                <c:pt idx="27">
                  <c:v>-0.81475375041875042</c:v>
                </c:pt>
                <c:pt idx="28">
                  <c:v>-0.68903761374808925</c:v>
                </c:pt>
                <c:pt idx="29">
                  <c:v>-0.62530885571466732</c:v>
                </c:pt>
                <c:pt idx="30">
                  <c:v>-0.55318095644147358</c:v>
                </c:pt>
                <c:pt idx="31">
                  <c:v>-0.84688389120979346</c:v>
                </c:pt>
                <c:pt idx="32">
                  <c:v>-0.68383581521330628</c:v>
                </c:pt>
                <c:pt idx="33">
                  <c:v>-0.58424748398887605</c:v>
                </c:pt>
                <c:pt idx="34">
                  <c:v>1.7422867508550759</c:v>
                </c:pt>
                <c:pt idx="35">
                  <c:v>-0.35812157199905392</c:v>
                </c:pt>
                <c:pt idx="36">
                  <c:v>2.1618212629003102</c:v>
                </c:pt>
                <c:pt idx="37">
                  <c:v>-0.11428140011340616</c:v>
                </c:pt>
                <c:pt idx="38">
                  <c:v>-0.54744961330061193</c:v>
                </c:pt>
                <c:pt idx="39">
                  <c:v>-0.88208351387054273</c:v>
                </c:pt>
                <c:pt idx="40">
                  <c:v>-9.7483964283822375E-2</c:v>
                </c:pt>
                <c:pt idx="41">
                  <c:v>-0.61451036349103882</c:v>
                </c:pt>
                <c:pt idx="42">
                  <c:v>-0.68650220051594413</c:v>
                </c:pt>
                <c:pt idx="43">
                  <c:v>-0.35920496023476994</c:v>
                </c:pt>
                <c:pt idx="44">
                  <c:v>-0.23948663487743835</c:v>
                </c:pt>
                <c:pt idx="45">
                  <c:v>-0.49479203813370704</c:v>
                </c:pt>
                <c:pt idx="46">
                  <c:v>-0.21480293865729719</c:v>
                </c:pt>
                <c:pt idx="47">
                  <c:v>1.6580124818926549</c:v>
                </c:pt>
                <c:pt idx="48">
                  <c:v>-0.41664655255510846</c:v>
                </c:pt>
                <c:pt idx="49">
                  <c:v>-0.69970060986974236</c:v>
                </c:pt>
                <c:pt idx="50">
                  <c:v>-0.37680349902069588</c:v>
                </c:pt>
                <c:pt idx="51">
                  <c:v>-0.19322742250203412</c:v>
                </c:pt>
                <c:pt idx="52">
                  <c:v>1.7362702968422965</c:v>
                </c:pt>
                <c:pt idx="53">
                  <c:v>-5.8952915612381307E-2</c:v>
                </c:pt>
                <c:pt idx="54">
                  <c:v>2.2492759303072085</c:v>
                </c:pt>
                <c:pt idx="55">
                  <c:v>-0.1477628101089048</c:v>
                </c:pt>
                <c:pt idx="56">
                  <c:v>-0.19762557299157704</c:v>
                </c:pt>
                <c:pt idx="57">
                  <c:v>1.6392097435833182</c:v>
                </c:pt>
                <c:pt idx="58">
                  <c:v>-0.64143870574729889</c:v>
                </c:pt>
                <c:pt idx="59">
                  <c:v>-1.0849913071583073</c:v>
                </c:pt>
                <c:pt idx="60">
                  <c:v>-0.77380470806400226</c:v>
                </c:pt>
                <c:pt idx="61">
                  <c:v>2.043301200238635</c:v>
                </c:pt>
                <c:pt idx="62">
                  <c:v>2.1596875334389618</c:v>
                </c:pt>
                <c:pt idx="63">
                  <c:v>1.4352357919630154</c:v>
                </c:pt>
                <c:pt idx="64">
                  <c:v>1.3084469939857488</c:v>
                </c:pt>
                <c:pt idx="65">
                  <c:v>2.374059991951035</c:v>
                </c:pt>
                <c:pt idx="66">
                  <c:v>-0.60757934485824849</c:v>
                </c:pt>
                <c:pt idx="67">
                  <c:v>2.0332992869398665</c:v>
                </c:pt>
                <c:pt idx="68">
                  <c:v>-0.1888233351847369</c:v>
                </c:pt>
                <c:pt idx="69">
                  <c:v>-0.51490282342084559</c:v>
                </c:pt>
                <c:pt idx="70">
                  <c:v>1.7495982654703155</c:v>
                </c:pt>
                <c:pt idx="71">
                  <c:v>1.6433473627281476</c:v>
                </c:pt>
                <c:pt idx="72">
                  <c:v>-0.75822559042579707</c:v>
                </c:pt>
                <c:pt idx="73">
                  <c:v>1.7269334242515821</c:v>
                </c:pt>
                <c:pt idx="74">
                  <c:v>2.0126564119577512</c:v>
                </c:pt>
                <c:pt idx="75">
                  <c:v>1.8686529629158648</c:v>
                </c:pt>
                <c:pt idx="76">
                  <c:v>-0.68450396715657125</c:v>
                </c:pt>
                <c:pt idx="77">
                  <c:v>1.8726525408698214</c:v>
                </c:pt>
                <c:pt idx="78">
                  <c:v>-0.46612938560164408</c:v>
                </c:pt>
                <c:pt idx="79">
                  <c:v>1.3759032054765516</c:v>
                </c:pt>
                <c:pt idx="80">
                  <c:v>-0.30987881107855697</c:v>
                </c:pt>
                <c:pt idx="81">
                  <c:v>-0.1477628101089048</c:v>
                </c:pt>
                <c:pt idx="82">
                  <c:v>-0.27495074676807091</c:v>
                </c:pt>
                <c:pt idx="83">
                  <c:v>-0.74516267717397389</c:v>
                </c:pt>
                <c:pt idx="84">
                  <c:v>-0.76169307868477687</c:v>
                </c:pt>
                <c:pt idx="85">
                  <c:v>-0.48412649692315618</c:v>
                </c:pt>
                <c:pt idx="86">
                  <c:v>-5.9772095121860262E-2</c:v>
                </c:pt>
                <c:pt idx="87">
                  <c:v>-0.79128837238998762</c:v>
                </c:pt>
                <c:pt idx="88">
                  <c:v>-0.65303745427731041</c:v>
                </c:pt>
                <c:pt idx="89">
                  <c:v>-0.19629040139767348</c:v>
                </c:pt>
                <c:pt idx="90">
                  <c:v>-0.4267972339738606</c:v>
                </c:pt>
                <c:pt idx="91">
                  <c:v>-0.85568217113146383</c:v>
                </c:pt>
                <c:pt idx="92">
                  <c:v>-1.0817928321606929</c:v>
                </c:pt>
                <c:pt idx="93">
                  <c:v>-0.71143230941283153</c:v>
                </c:pt>
                <c:pt idx="94">
                  <c:v>-0.1886731542684815</c:v>
                </c:pt>
                <c:pt idx="95">
                  <c:v>-0.46066253169066557</c:v>
                </c:pt>
                <c:pt idx="96">
                  <c:v>-9.1754600085545618E-2</c:v>
                </c:pt>
                <c:pt idx="97">
                  <c:v>-0.91914530764237723</c:v>
                </c:pt>
                <c:pt idx="98">
                  <c:v>-0.29479393159011574</c:v>
                </c:pt>
                <c:pt idx="99">
                  <c:v>-0.535588354483302</c:v>
                </c:pt>
                <c:pt idx="100">
                  <c:v>-0.14056334436106208</c:v>
                </c:pt>
                <c:pt idx="101">
                  <c:v>-1.4030942400711226</c:v>
                </c:pt>
                <c:pt idx="102">
                  <c:v>-0.12269918405262728</c:v>
                </c:pt>
              </c:numCache>
            </c:numRef>
          </c:yVal>
          <c:smooth val="0"/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-0.2322659813412479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385152"/>
        <c:axId val="288307088"/>
      </c:scatterChart>
      <c:valAx>
        <c:axId val="290385152"/>
        <c:scaling>
          <c:orientation val="minMax"/>
          <c:max val="1.0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MCI+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88307088"/>
        <c:crosses val="autoZero"/>
        <c:crossBetween val="midCat"/>
      </c:valAx>
      <c:valAx>
        <c:axId val="288307088"/>
        <c:scaling>
          <c:orientation val="minMax"/>
          <c:max val="2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03851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Pred(MCI+)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'ANCOVAMCI+'!$E$268:$E$370</c:f>
              <c:numCache>
                <c:formatCode>0.000</c:formatCode>
                <c:ptCount val="103"/>
                <c:pt idx="0">
                  <c:v>-2.0866146846166209E-2</c:v>
                </c:pt>
                <c:pt idx="1">
                  <c:v>9.1613152298792258E-2</c:v>
                </c:pt>
                <c:pt idx="2">
                  <c:v>0.13642419793277638</c:v>
                </c:pt>
                <c:pt idx="3">
                  <c:v>6.7484668347086316E-2</c:v>
                </c:pt>
                <c:pt idx="4">
                  <c:v>0.23081358601319135</c:v>
                </c:pt>
                <c:pt idx="5">
                  <c:v>0.10097319631854364</c:v>
                </c:pt>
                <c:pt idx="6">
                  <c:v>0.25189962650333947</c:v>
                </c:pt>
                <c:pt idx="7">
                  <c:v>-4.4593478074695242E-3</c:v>
                </c:pt>
                <c:pt idx="8">
                  <c:v>0.35922749757140504</c:v>
                </c:pt>
                <c:pt idx="9">
                  <c:v>0.3509181575669027</c:v>
                </c:pt>
                <c:pt idx="10">
                  <c:v>0.17807020166684093</c:v>
                </c:pt>
                <c:pt idx="11">
                  <c:v>0.29943735820610917</c:v>
                </c:pt>
                <c:pt idx="12">
                  <c:v>0.20467887936429274</c:v>
                </c:pt>
                <c:pt idx="13">
                  <c:v>8.7572444965561283E-2</c:v>
                </c:pt>
                <c:pt idx="14">
                  <c:v>4.4399758438319184E-2</c:v>
                </c:pt>
                <c:pt idx="15">
                  <c:v>0.19542360499205896</c:v>
                </c:pt>
                <c:pt idx="16">
                  <c:v>0.22592391406864626</c:v>
                </c:pt>
                <c:pt idx="17">
                  <c:v>8.1517157791876516E-2</c:v>
                </c:pt>
                <c:pt idx="18">
                  <c:v>0.24627500793631751</c:v>
                </c:pt>
                <c:pt idx="19">
                  <c:v>0.11354916126494204</c:v>
                </c:pt>
                <c:pt idx="20">
                  <c:v>9.3988019144859672E-2</c:v>
                </c:pt>
                <c:pt idx="21">
                  <c:v>0.15325052014707533</c:v>
                </c:pt>
                <c:pt idx="22">
                  <c:v>0.28581681535208436</c:v>
                </c:pt>
                <c:pt idx="23">
                  <c:v>0.21661631019247091</c:v>
                </c:pt>
                <c:pt idx="24">
                  <c:v>0.12511794794424519</c:v>
                </c:pt>
                <c:pt idx="25">
                  <c:v>-8.3947282410220536E-3</c:v>
                </c:pt>
                <c:pt idx="26">
                  <c:v>0.22655331048518118</c:v>
                </c:pt>
                <c:pt idx="27">
                  <c:v>0.32136501002899787</c:v>
                </c:pt>
                <c:pt idx="28">
                  <c:v>0.27177853374556921</c:v>
                </c:pt>
                <c:pt idx="29">
                  <c:v>0.24664186766208052</c:v>
                </c:pt>
                <c:pt idx="30">
                  <c:v>0.21819231089552724</c:v>
                </c:pt>
                <c:pt idx="31">
                  <c:v>0.33403816803807701</c:v>
                </c:pt>
                <c:pt idx="32">
                  <c:v>0.26972677757084751</c:v>
                </c:pt>
                <c:pt idx="33">
                  <c:v>0.23044594572900412</c:v>
                </c:pt>
                <c:pt idx="34">
                  <c:v>0.31278622666767658</c:v>
                </c:pt>
                <c:pt idx="35">
                  <c:v>0.14125463370733304</c:v>
                </c:pt>
                <c:pt idx="36">
                  <c:v>0.14730835976416923</c:v>
                </c:pt>
                <c:pt idx="37">
                  <c:v>4.5076249449231734E-2</c:v>
                </c:pt>
                <c:pt idx="38">
                  <c:v>0.21593168534456042</c:v>
                </c:pt>
                <c:pt idx="39">
                  <c:v>0.34792202814129808</c:v>
                </c:pt>
                <c:pt idx="40">
                  <c:v>3.8450802029000489E-2</c:v>
                </c:pt>
                <c:pt idx="41">
                  <c:v>0.24238259599875789</c:v>
                </c:pt>
                <c:pt idx="42">
                  <c:v>0.2707784854507842</c:v>
                </c:pt>
                <c:pt idx="43">
                  <c:v>0.14168195677403539</c:v>
                </c:pt>
                <c:pt idx="44">
                  <c:v>9.4461209634988788E-2</c:v>
                </c:pt>
                <c:pt idx="45">
                  <c:v>0.19516184885971122</c:v>
                </c:pt>
                <c:pt idx="46">
                  <c:v>8.4725168187789038E-2</c:v>
                </c:pt>
                <c:pt idx="47">
                  <c:v>0.34602670119924567</c:v>
                </c:pt>
                <c:pt idx="48">
                  <c:v>0.16433876305767586</c:v>
                </c:pt>
                <c:pt idx="49">
                  <c:v>0.27598436140062821</c:v>
                </c:pt>
                <c:pt idx="50">
                  <c:v>0.14862338489330218</c:v>
                </c:pt>
                <c:pt idx="51">
                  <c:v>7.6215092644039376E-2</c:v>
                </c:pt>
                <c:pt idx="52">
                  <c:v>0.31515930909063217</c:v>
                </c:pt>
                <c:pt idx="53">
                  <c:v>2.3252920661334067E-2</c:v>
                </c:pt>
                <c:pt idx="54">
                  <c:v>0.112813434084041</c:v>
                </c:pt>
                <c:pt idx="55">
                  <c:v>5.8282391370589354E-2</c:v>
                </c:pt>
                <c:pt idx="56">
                  <c:v>7.7949864255037873E-2</c:v>
                </c:pt>
                <c:pt idx="57">
                  <c:v>0.35344310423175335</c:v>
                </c:pt>
                <c:pt idx="58">
                  <c:v>0.25300399783311533</c:v>
                </c:pt>
                <c:pt idx="59">
                  <c:v>0.42795536949305041</c:v>
                </c:pt>
                <c:pt idx="60">
                  <c:v>0.30521339440249967</c:v>
                </c:pt>
                <c:pt idx="61">
                  <c:v>0.19405647366524781</c:v>
                </c:pt>
                <c:pt idx="62">
                  <c:v>0.1481499710969098</c:v>
                </c:pt>
                <c:pt idx="63">
                  <c:v>0.43389697262379556</c:v>
                </c:pt>
                <c:pt idx="64">
                  <c:v>0.48390654092905022</c:v>
                </c:pt>
                <c:pt idx="65">
                  <c:v>6.3594598084799517E-2</c:v>
                </c:pt>
                <c:pt idx="66">
                  <c:v>0.23964877995766198</c:v>
                </c:pt>
                <c:pt idx="67">
                  <c:v>0.19800154905264666</c:v>
                </c:pt>
                <c:pt idx="68">
                  <c:v>7.4477979357768051E-2</c:v>
                </c:pt>
                <c:pt idx="69">
                  <c:v>0.20309418757207753</c:v>
                </c:pt>
                <c:pt idx="70">
                  <c:v>0.3099023308077975</c:v>
                </c:pt>
                <c:pt idx="71">
                  <c:v>0.35181109453889731</c:v>
                </c:pt>
                <c:pt idx="72">
                  <c:v>0.29906849075097114</c:v>
                </c:pt>
                <c:pt idx="73">
                  <c:v>0.31884207109352231</c:v>
                </c:pt>
                <c:pt idx="74">
                  <c:v>0.20614376100594572</c:v>
                </c:pt>
                <c:pt idx="75">
                  <c:v>0.26294333980109863</c:v>
                </c:pt>
                <c:pt idx="76">
                  <c:v>0.26999031812630719</c:v>
                </c:pt>
                <c:pt idx="77">
                  <c:v>0.26136577798119365</c:v>
                </c:pt>
                <c:pt idx="78">
                  <c:v>0.18385637942960437</c:v>
                </c:pt>
                <c:pt idx="79">
                  <c:v>0.45729964765471004</c:v>
                </c:pt>
                <c:pt idx="80">
                  <c:v>0.12222614155363155</c:v>
                </c:pt>
                <c:pt idx="81">
                  <c:v>5.8282391370589354E-2</c:v>
                </c:pt>
                <c:pt idx="82">
                  <c:v>0.10844939277320088</c:v>
                </c:pt>
                <c:pt idx="83">
                  <c:v>0.29391605880939059</c:v>
                </c:pt>
                <c:pt idx="84">
                  <c:v>0.30043617932994332</c:v>
                </c:pt>
                <c:pt idx="85">
                  <c:v>0.19095501733996462</c:v>
                </c:pt>
                <c:pt idx="86">
                  <c:v>2.3576031332679798E-2</c:v>
                </c:pt>
                <c:pt idx="87">
                  <c:v>0.31210951235050072</c:v>
                </c:pt>
                <c:pt idx="88">
                  <c:v>0.2575789162495758</c:v>
                </c:pt>
                <c:pt idx="89">
                  <c:v>7.7423229756645298E-2</c:v>
                </c:pt>
                <c:pt idx="90">
                  <c:v>0.16834251736290229</c:v>
                </c:pt>
                <c:pt idx="91">
                  <c:v>0.33750849181849818</c:v>
                </c:pt>
                <c:pt idx="92">
                  <c:v>0.42669378837218097</c:v>
                </c:pt>
                <c:pt idx="93">
                  <c:v>0.2806117199606647</c:v>
                </c:pt>
                <c:pt idx="94">
                  <c:v>7.4418743187779537E-2</c:v>
                </c:pt>
                <c:pt idx="95">
                  <c:v>0.18170007691362855</c:v>
                </c:pt>
                <c:pt idx="96">
                  <c:v>3.6190957036458041E-2</c:v>
                </c:pt>
                <c:pt idx="97">
                  <c:v>0.36254038825446944</c:v>
                </c:pt>
                <c:pt idx="98">
                  <c:v>0.11627618127962536</c:v>
                </c:pt>
                <c:pt idx="99">
                  <c:v>0.21125322445153327</c:v>
                </c:pt>
                <c:pt idx="100">
                  <c:v>5.5442691177654033E-2</c:v>
                </c:pt>
                <c:pt idx="101">
                  <c:v>0.55342536846297219</c:v>
                </c:pt>
                <c:pt idx="102">
                  <c:v>4.8396493410869684E-2</c:v>
                </c:pt>
              </c:numCache>
            </c:numRef>
          </c:xVal>
          <c:yVal>
            <c:numRef>
              <c:f>'ANCOVAMCI+'!$G$268:$G$370</c:f>
              <c:numCache>
                <c:formatCode>0.000</c:formatCode>
                <c:ptCount val="103"/>
                <c:pt idx="0">
                  <c:v>5.2901749939012532E-2</c:v>
                </c:pt>
                <c:pt idx="1">
                  <c:v>-0.2322659813412479</c:v>
                </c:pt>
                <c:pt idx="2">
                  <c:v>-0.34587501266416609</c:v>
                </c:pt>
                <c:pt idx="3">
                  <c:v>-0.17109325818200549</c:v>
                </c:pt>
                <c:pt idx="4">
                  <c:v>-0.58517955901571095</c:v>
                </c:pt>
                <c:pt idx="5">
                  <c:v>-0.25599641474620666</c:v>
                </c:pt>
                <c:pt idx="6">
                  <c:v>-0.63863880328527101</c:v>
                </c:pt>
                <c:pt idx="7">
                  <c:v>1.130574342934716E-2</c:v>
                </c:pt>
                <c:pt idx="8">
                  <c:v>-0.91074616640260597</c:v>
                </c:pt>
                <c:pt idx="9">
                  <c:v>1.6456112176100293</c:v>
                </c:pt>
                <c:pt idx="10">
                  <c:v>-0.45145974240565429</c:v>
                </c:pt>
                <c:pt idx="11">
                  <c:v>-0.75916077668784232</c:v>
                </c:pt>
                <c:pt idx="12">
                  <c:v>-0.51892047792793905</c:v>
                </c:pt>
                <c:pt idx="13">
                  <c:v>-0.22202161325090283</c:v>
                </c:pt>
                <c:pt idx="14">
                  <c:v>-0.11256629868336611</c:v>
                </c:pt>
                <c:pt idx="15">
                  <c:v>-0.4954556660454893</c:v>
                </c:pt>
                <c:pt idx="16">
                  <c:v>-0.57278281876456794</c:v>
                </c:pt>
                <c:pt idx="17">
                  <c:v>-0.2066696994436808</c:v>
                </c:pt>
                <c:pt idx="18">
                  <c:v>-0.62437875963041711</c:v>
                </c:pt>
                <c:pt idx="19">
                  <c:v>-0.28788014286050345</c:v>
                </c:pt>
                <c:pt idx="20">
                  <c:v>-0.23828695938550973</c:v>
                </c:pt>
                <c:pt idx="21">
                  <c:v>-0.38853463241747205</c:v>
                </c:pt>
                <c:pt idx="22">
                  <c:v>-0.72462873982404474</c:v>
                </c:pt>
                <c:pt idx="23">
                  <c:v>-0.54918533637268685</c:v>
                </c:pt>
                <c:pt idx="24">
                  <c:v>2.2180804096318982</c:v>
                </c:pt>
                <c:pt idx="25">
                  <c:v>2.1283077200911681E-2</c:v>
                </c:pt>
                <c:pt idx="26">
                  <c:v>-0.57437852170318493</c:v>
                </c:pt>
                <c:pt idx="27">
                  <c:v>-0.81475375041875042</c:v>
                </c:pt>
                <c:pt idx="28">
                  <c:v>-0.68903761374808925</c:v>
                </c:pt>
                <c:pt idx="29">
                  <c:v>-0.62530885571466732</c:v>
                </c:pt>
                <c:pt idx="30">
                  <c:v>-0.55318095644147358</c:v>
                </c:pt>
                <c:pt idx="31">
                  <c:v>-0.84688389120979346</c:v>
                </c:pt>
                <c:pt idx="32">
                  <c:v>-0.68383581521330628</c:v>
                </c:pt>
                <c:pt idx="33">
                  <c:v>-0.58424748398887605</c:v>
                </c:pt>
                <c:pt idx="34">
                  <c:v>1.7422867508550759</c:v>
                </c:pt>
                <c:pt idx="35">
                  <c:v>-0.35812157199905392</c:v>
                </c:pt>
                <c:pt idx="36">
                  <c:v>2.1618212629003102</c:v>
                </c:pt>
                <c:pt idx="37">
                  <c:v>-0.11428140011340616</c:v>
                </c:pt>
                <c:pt idx="38">
                  <c:v>-0.54744961330061193</c:v>
                </c:pt>
                <c:pt idx="39">
                  <c:v>-0.88208351387054273</c:v>
                </c:pt>
                <c:pt idx="40">
                  <c:v>-9.7483964283822375E-2</c:v>
                </c:pt>
                <c:pt idx="41">
                  <c:v>-0.61451036349103882</c:v>
                </c:pt>
                <c:pt idx="42">
                  <c:v>-0.68650220051594413</c:v>
                </c:pt>
                <c:pt idx="43">
                  <c:v>-0.35920496023476994</c:v>
                </c:pt>
                <c:pt idx="44">
                  <c:v>-0.23948663487743835</c:v>
                </c:pt>
                <c:pt idx="45">
                  <c:v>-0.49479203813370704</c:v>
                </c:pt>
                <c:pt idx="46">
                  <c:v>-0.21480293865729719</c:v>
                </c:pt>
                <c:pt idx="47">
                  <c:v>1.6580124818926549</c:v>
                </c:pt>
                <c:pt idx="48">
                  <c:v>-0.41664655255510846</c:v>
                </c:pt>
                <c:pt idx="49">
                  <c:v>-0.69970060986974236</c:v>
                </c:pt>
                <c:pt idx="50">
                  <c:v>-0.37680349902069588</c:v>
                </c:pt>
                <c:pt idx="51">
                  <c:v>-0.19322742250203412</c:v>
                </c:pt>
                <c:pt idx="52">
                  <c:v>1.7362702968422965</c:v>
                </c:pt>
                <c:pt idx="53">
                  <c:v>-5.8952915612381307E-2</c:v>
                </c:pt>
                <c:pt idx="54">
                  <c:v>2.2492759303072085</c:v>
                </c:pt>
                <c:pt idx="55">
                  <c:v>-0.1477628101089048</c:v>
                </c:pt>
                <c:pt idx="56">
                  <c:v>-0.19762557299157704</c:v>
                </c:pt>
                <c:pt idx="57">
                  <c:v>1.6392097435833182</c:v>
                </c:pt>
                <c:pt idx="58">
                  <c:v>-0.64143870574729889</c:v>
                </c:pt>
                <c:pt idx="59">
                  <c:v>-1.0849913071583073</c:v>
                </c:pt>
                <c:pt idx="60">
                  <c:v>-0.77380470806400226</c:v>
                </c:pt>
                <c:pt idx="61">
                  <c:v>2.043301200238635</c:v>
                </c:pt>
                <c:pt idx="62">
                  <c:v>2.1596875334389618</c:v>
                </c:pt>
                <c:pt idx="63">
                  <c:v>1.4352357919630154</c:v>
                </c:pt>
                <c:pt idx="64">
                  <c:v>1.3084469939857488</c:v>
                </c:pt>
                <c:pt idx="65">
                  <c:v>2.374059991951035</c:v>
                </c:pt>
                <c:pt idx="66">
                  <c:v>-0.60757934485824849</c:v>
                </c:pt>
                <c:pt idx="67">
                  <c:v>2.0332992869398665</c:v>
                </c:pt>
                <c:pt idx="68">
                  <c:v>-0.1888233351847369</c:v>
                </c:pt>
                <c:pt idx="69">
                  <c:v>-0.51490282342084559</c:v>
                </c:pt>
                <c:pt idx="70">
                  <c:v>1.7495982654703155</c:v>
                </c:pt>
                <c:pt idx="71">
                  <c:v>1.6433473627281476</c:v>
                </c:pt>
                <c:pt idx="72">
                  <c:v>-0.75822559042579707</c:v>
                </c:pt>
                <c:pt idx="73">
                  <c:v>1.7269334242515821</c:v>
                </c:pt>
                <c:pt idx="74">
                  <c:v>2.0126564119577512</c:v>
                </c:pt>
                <c:pt idx="75">
                  <c:v>1.8686529629158648</c:v>
                </c:pt>
                <c:pt idx="76">
                  <c:v>-0.68450396715657125</c:v>
                </c:pt>
                <c:pt idx="77">
                  <c:v>1.8726525408698214</c:v>
                </c:pt>
                <c:pt idx="78">
                  <c:v>-0.46612938560164408</c:v>
                </c:pt>
                <c:pt idx="79">
                  <c:v>1.3759032054765516</c:v>
                </c:pt>
                <c:pt idx="80">
                  <c:v>-0.30987881107855697</c:v>
                </c:pt>
                <c:pt idx="81">
                  <c:v>-0.1477628101089048</c:v>
                </c:pt>
                <c:pt idx="82">
                  <c:v>-0.27495074676807091</c:v>
                </c:pt>
                <c:pt idx="83">
                  <c:v>-0.74516267717397389</c:v>
                </c:pt>
                <c:pt idx="84">
                  <c:v>-0.76169307868477687</c:v>
                </c:pt>
                <c:pt idx="85">
                  <c:v>-0.48412649692315618</c:v>
                </c:pt>
                <c:pt idx="86">
                  <c:v>-5.9772095121860262E-2</c:v>
                </c:pt>
                <c:pt idx="87">
                  <c:v>-0.79128837238998762</c:v>
                </c:pt>
                <c:pt idx="88">
                  <c:v>-0.65303745427731041</c:v>
                </c:pt>
                <c:pt idx="89">
                  <c:v>-0.19629040139767348</c:v>
                </c:pt>
                <c:pt idx="90">
                  <c:v>-0.4267972339738606</c:v>
                </c:pt>
                <c:pt idx="91">
                  <c:v>-0.85568217113146383</c:v>
                </c:pt>
                <c:pt idx="92">
                  <c:v>-1.0817928321606929</c:v>
                </c:pt>
                <c:pt idx="93">
                  <c:v>-0.71143230941283153</c:v>
                </c:pt>
                <c:pt idx="94">
                  <c:v>-0.1886731542684815</c:v>
                </c:pt>
                <c:pt idx="95">
                  <c:v>-0.46066253169066557</c:v>
                </c:pt>
                <c:pt idx="96">
                  <c:v>-9.1754600085545618E-2</c:v>
                </c:pt>
                <c:pt idx="97">
                  <c:v>-0.91914530764237723</c:v>
                </c:pt>
                <c:pt idx="98">
                  <c:v>-0.29479393159011574</c:v>
                </c:pt>
                <c:pt idx="99">
                  <c:v>-0.535588354483302</c:v>
                </c:pt>
                <c:pt idx="100">
                  <c:v>-0.14056334436106208</c:v>
                </c:pt>
                <c:pt idx="101">
                  <c:v>-1.4030942400711226</c:v>
                </c:pt>
                <c:pt idx="102">
                  <c:v>-0.12269918405262728</c:v>
                </c:pt>
              </c:numCache>
            </c:numRef>
          </c:yVal>
          <c:smooth val="0"/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9.1613152298792258E-2</c:v>
              </c:pt>
            </c:numLit>
          </c:xVal>
          <c:yVal>
            <c:numLit>
              <c:formatCode>General</c:formatCode>
              <c:ptCount val="1"/>
              <c:pt idx="0">
                <c:v>-0.2322659813412479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52136"/>
        <c:axId val="290380840"/>
      </c:scatterChart>
      <c:valAx>
        <c:axId val="297052136"/>
        <c:scaling>
          <c:orientation val="minMax"/>
          <c:max val="0.60000000000000009"/>
          <c:min val="-0.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Pred(MCI+)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90380840"/>
        <c:crosses val="autoZero"/>
        <c:crossBetween val="midCat"/>
      </c:valAx>
      <c:valAx>
        <c:axId val="290380840"/>
        <c:scaling>
          <c:orientation val="minMax"/>
          <c:max val="2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70521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Pred(MCI+) / MCI+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'ANCOVAMCI+'!$E$268:$E$370</c:f>
              <c:numCache>
                <c:formatCode>0.000</c:formatCode>
                <c:ptCount val="103"/>
                <c:pt idx="0">
                  <c:v>-2.0866146846166209E-2</c:v>
                </c:pt>
                <c:pt idx="1">
                  <c:v>9.1613152298792258E-2</c:v>
                </c:pt>
                <c:pt idx="2">
                  <c:v>0.13642419793277638</c:v>
                </c:pt>
                <c:pt idx="3">
                  <c:v>6.7484668347086316E-2</c:v>
                </c:pt>
                <c:pt idx="4">
                  <c:v>0.23081358601319135</c:v>
                </c:pt>
                <c:pt idx="5">
                  <c:v>0.10097319631854364</c:v>
                </c:pt>
                <c:pt idx="6">
                  <c:v>0.25189962650333947</c:v>
                </c:pt>
                <c:pt idx="7">
                  <c:v>-4.4593478074695242E-3</c:v>
                </c:pt>
                <c:pt idx="8">
                  <c:v>0.35922749757140504</c:v>
                </c:pt>
                <c:pt idx="9">
                  <c:v>0.3509181575669027</c:v>
                </c:pt>
                <c:pt idx="10">
                  <c:v>0.17807020166684093</c:v>
                </c:pt>
                <c:pt idx="11">
                  <c:v>0.29943735820610917</c:v>
                </c:pt>
                <c:pt idx="12">
                  <c:v>0.20467887936429274</c:v>
                </c:pt>
                <c:pt idx="13">
                  <c:v>8.7572444965561283E-2</c:v>
                </c:pt>
                <c:pt idx="14">
                  <c:v>4.4399758438319184E-2</c:v>
                </c:pt>
                <c:pt idx="15">
                  <c:v>0.19542360499205896</c:v>
                </c:pt>
                <c:pt idx="16">
                  <c:v>0.22592391406864626</c:v>
                </c:pt>
                <c:pt idx="17">
                  <c:v>8.1517157791876516E-2</c:v>
                </c:pt>
                <c:pt idx="18">
                  <c:v>0.24627500793631751</c:v>
                </c:pt>
                <c:pt idx="19">
                  <c:v>0.11354916126494204</c:v>
                </c:pt>
                <c:pt idx="20">
                  <c:v>9.3988019144859672E-2</c:v>
                </c:pt>
                <c:pt idx="21">
                  <c:v>0.15325052014707533</c:v>
                </c:pt>
                <c:pt idx="22">
                  <c:v>0.28581681535208436</c:v>
                </c:pt>
                <c:pt idx="23">
                  <c:v>0.21661631019247091</c:v>
                </c:pt>
                <c:pt idx="24">
                  <c:v>0.12511794794424519</c:v>
                </c:pt>
                <c:pt idx="25">
                  <c:v>-8.3947282410220536E-3</c:v>
                </c:pt>
                <c:pt idx="26">
                  <c:v>0.22655331048518118</c:v>
                </c:pt>
                <c:pt idx="27">
                  <c:v>0.32136501002899787</c:v>
                </c:pt>
                <c:pt idx="28">
                  <c:v>0.27177853374556921</c:v>
                </c:pt>
                <c:pt idx="29">
                  <c:v>0.24664186766208052</c:v>
                </c:pt>
                <c:pt idx="30">
                  <c:v>0.21819231089552724</c:v>
                </c:pt>
                <c:pt idx="31">
                  <c:v>0.33403816803807701</c:v>
                </c:pt>
                <c:pt idx="32">
                  <c:v>0.26972677757084751</c:v>
                </c:pt>
                <c:pt idx="33">
                  <c:v>0.23044594572900412</c:v>
                </c:pt>
                <c:pt idx="34">
                  <c:v>0.31278622666767658</c:v>
                </c:pt>
                <c:pt idx="35">
                  <c:v>0.14125463370733304</c:v>
                </c:pt>
                <c:pt idx="36">
                  <c:v>0.14730835976416923</c:v>
                </c:pt>
                <c:pt idx="37">
                  <c:v>4.5076249449231734E-2</c:v>
                </c:pt>
                <c:pt idx="38">
                  <c:v>0.21593168534456042</c:v>
                </c:pt>
                <c:pt idx="39">
                  <c:v>0.34792202814129808</c:v>
                </c:pt>
                <c:pt idx="40">
                  <c:v>3.8450802029000489E-2</c:v>
                </c:pt>
                <c:pt idx="41">
                  <c:v>0.24238259599875789</c:v>
                </c:pt>
                <c:pt idx="42">
                  <c:v>0.2707784854507842</c:v>
                </c:pt>
                <c:pt idx="43">
                  <c:v>0.14168195677403539</c:v>
                </c:pt>
                <c:pt idx="44">
                  <c:v>9.4461209634988788E-2</c:v>
                </c:pt>
                <c:pt idx="45">
                  <c:v>0.19516184885971122</c:v>
                </c:pt>
                <c:pt idx="46">
                  <c:v>8.4725168187789038E-2</c:v>
                </c:pt>
                <c:pt idx="47">
                  <c:v>0.34602670119924567</c:v>
                </c:pt>
                <c:pt idx="48">
                  <c:v>0.16433876305767586</c:v>
                </c:pt>
                <c:pt idx="49">
                  <c:v>0.27598436140062821</c:v>
                </c:pt>
                <c:pt idx="50">
                  <c:v>0.14862338489330218</c:v>
                </c:pt>
                <c:pt idx="51">
                  <c:v>7.6215092644039376E-2</c:v>
                </c:pt>
                <c:pt idx="52">
                  <c:v>0.31515930909063217</c:v>
                </c:pt>
                <c:pt idx="53">
                  <c:v>2.3252920661334067E-2</c:v>
                </c:pt>
                <c:pt idx="54">
                  <c:v>0.112813434084041</c:v>
                </c:pt>
                <c:pt idx="55">
                  <c:v>5.8282391370589354E-2</c:v>
                </c:pt>
                <c:pt idx="56">
                  <c:v>7.7949864255037873E-2</c:v>
                </c:pt>
                <c:pt idx="57">
                  <c:v>0.35344310423175335</c:v>
                </c:pt>
                <c:pt idx="58">
                  <c:v>0.25300399783311533</c:v>
                </c:pt>
                <c:pt idx="59">
                  <c:v>0.42795536949305041</c:v>
                </c:pt>
                <c:pt idx="60">
                  <c:v>0.30521339440249967</c:v>
                </c:pt>
                <c:pt idx="61">
                  <c:v>0.19405647366524781</c:v>
                </c:pt>
                <c:pt idx="62">
                  <c:v>0.1481499710969098</c:v>
                </c:pt>
                <c:pt idx="63">
                  <c:v>0.43389697262379556</c:v>
                </c:pt>
                <c:pt idx="64">
                  <c:v>0.48390654092905022</c:v>
                </c:pt>
                <c:pt idx="65">
                  <c:v>6.3594598084799517E-2</c:v>
                </c:pt>
                <c:pt idx="66">
                  <c:v>0.23964877995766198</c:v>
                </c:pt>
                <c:pt idx="67">
                  <c:v>0.19800154905264666</c:v>
                </c:pt>
                <c:pt idx="68">
                  <c:v>7.4477979357768051E-2</c:v>
                </c:pt>
                <c:pt idx="69">
                  <c:v>0.20309418757207753</c:v>
                </c:pt>
                <c:pt idx="70">
                  <c:v>0.3099023308077975</c:v>
                </c:pt>
                <c:pt idx="71">
                  <c:v>0.35181109453889731</c:v>
                </c:pt>
                <c:pt idx="72">
                  <c:v>0.29906849075097114</c:v>
                </c:pt>
                <c:pt idx="73">
                  <c:v>0.31884207109352231</c:v>
                </c:pt>
                <c:pt idx="74">
                  <c:v>0.20614376100594572</c:v>
                </c:pt>
                <c:pt idx="75">
                  <c:v>0.26294333980109863</c:v>
                </c:pt>
                <c:pt idx="76">
                  <c:v>0.26999031812630719</c:v>
                </c:pt>
                <c:pt idx="77">
                  <c:v>0.26136577798119365</c:v>
                </c:pt>
                <c:pt idx="78">
                  <c:v>0.18385637942960437</c:v>
                </c:pt>
                <c:pt idx="79">
                  <c:v>0.45729964765471004</c:v>
                </c:pt>
                <c:pt idx="80">
                  <c:v>0.12222614155363155</c:v>
                </c:pt>
                <c:pt idx="81">
                  <c:v>5.8282391370589354E-2</c:v>
                </c:pt>
                <c:pt idx="82">
                  <c:v>0.10844939277320088</c:v>
                </c:pt>
                <c:pt idx="83">
                  <c:v>0.29391605880939059</c:v>
                </c:pt>
                <c:pt idx="84">
                  <c:v>0.30043617932994332</c:v>
                </c:pt>
                <c:pt idx="85">
                  <c:v>0.19095501733996462</c:v>
                </c:pt>
                <c:pt idx="86">
                  <c:v>2.3576031332679798E-2</c:v>
                </c:pt>
                <c:pt idx="87">
                  <c:v>0.31210951235050072</c:v>
                </c:pt>
                <c:pt idx="88">
                  <c:v>0.2575789162495758</c:v>
                </c:pt>
                <c:pt idx="89">
                  <c:v>7.7423229756645298E-2</c:v>
                </c:pt>
                <c:pt idx="90">
                  <c:v>0.16834251736290229</c:v>
                </c:pt>
                <c:pt idx="91">
                  <c:v>0.33750849181849818</c:v>
                </c:pt>
                <c:pt idx="92">
                  <c:v>0.42669378837218097</c:v>
                </c:pt>
                <c:pt idx="93">
                  <c:v>0.2806117199606647</c:v>
                </c:pt>
                <c:pt idx="94">
                  <c:v>7.4418743187779537E-2</c:v>
                </c:pt>
                <c:pt idx="95">
                  <c:v>0.18170007691362855</c:v>
                </c:pt>
                <c:pt idx="96">
                  <c:v>3.6190957036458041E-2</c:v>
                </c:pt>
                <c:pt idx="97">
                  <c:v>0.36254038825446944</c:v>
                </c:pt>
                <c:pt idx="98">
                  <c:v>0.11627618127962536</c:v>
                </c:pt>
                <c:pt idx="99">
                  <c:v>0.21125322445153327</c:v>
                </c:pt>
                <c:pt idx="100">
                  <c:v>5.5442691177654033E-2</c:v>
                </c:pt>
                <c:pt idx="101">
                  <c:v>0.55342536846297219</c:v>
                </c:pt>
                <c:pt idx="102">
                  <c:v>4.8396493410869684E-2</c:v>
                </c:pt>
              </c:numCache>
            </c:numRef>
          </c:xVal>
          <c:yVal>
            <c:numRef>
              <c:f>'ANCOVAMCI+'!$D$268:$D$370</c:f>
              <c:numCache>
                <c:formatCode>0.000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9.1613152298792258E-2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'ANCOVAMCI+'!xdata1</c:f>
              <c:numCache>
                <c:formatCode>General</c:formatCode>
                <c:ptCount val="70"/>
                <c:pt idx="0">
                  <c:v>-4.3837807458531698E-2</c:v>
                </c:pt>
                <c:pt idx="1">
                  <c:v>-3.3577687898907096E-2</c:v>
                </c:pt>
                <c:pt idx="2">
                  <c:v>-2.3317568339282498E-2</c:v>
                </c:pt>
                <c:pt idx="3">
                  <c:v>-1.30574487796579E-2</c:v>
                </c:pt>
                <c:pt idx="4">
                  <c:v>-2.7973292200332983E-3</c:v>
                </c:pt>
                <c:pt idx="5">
                  <c:v>7.4627903395913034E-3</c:v>
                </c:pt>
                <c:pt idx="6">
                  <c:v>1.7722909899215898E-2</c:v>
                </c:pt>
                <c:pt idx="7">
                  <c:v>2.7983029458840507E-2</c:v>
                </c:pt>
                <c:pt idx="8">
                  <c:v>3.8243149018465102E-2</c:v>
                </c:pt>
                <c:pt idx="9">
                  <c:v>4.8503268578089696E-2</c:v>
                </c:pt>
                <c:pt idx="10">
                  <c:v>5.8763388137714305E-2</c:v>
                </c:pt>
                <c:pt idx="11">
                  <c:v>6.9023507697338893E-2</c:v>
                </c:pt>
                <c:pt idx="12">
                  <c:v>7.9283627256963501E-2</c:v>
                </c:pt>
                <c:pt idx="13">
                  <c:v>8.954374681658811E-2</c:v>
                </c:pt>
                <c:pt idx="14">
                  <c:v>9.9803866376212719E-2</c:v>
                </c:pt>
                <c:pt idx="15">
                  <c:v>0.1100639859358373</c:v>
                </c:pt>
                <c:pt idx="16">
                  <c:v>0.12032410549546191</c:v>
                </c:pt>
                <c:pt idx="17">
                  <c:v>0.13058422505508652</c:v>
                </c:pt>
                <c:pt idx="18">
                  <c:v>0.1408443446147111</c:v>
                </c:pt>
                <c:pt idx="19">
                  <c:v>0.15110446417433571</c:v>
                </c:pt>
                <c:pt idx="20">
                  <c:v>0.16136458373396032</c:v>
                </c:pt>
                <c:pt idx="21">
                  <c:v>0.1716247032935849</c:v>
                </c:pt>
                <c:pt idx="22">
                  <c:v>0.1818848228532095</c:v>
                </c:pt>
                <c:pt idx="23">
                  <c:v>0.19214494241283411</c:v>
                </c:pt>
                <c:pt idx="24">
                  <c:v>0.20240506197245869</c:v>
                </c:pt>
                <c:pt idx="25">
                  <c:v>0.21266518153208333</c:v>
                </c:pt>
                <c:pt idx="26">
                  <c:v>0.22292530109170791</c:v>
                </c:pt>
                <c:pt idx="27">
                  <c:v>0.23318542065133249</c:v>
                </c:pt>
                <c:pt idx="28">
                  <c:v>0.24344554021095713</c:v>
                </c:pt>
                <c:pt idx="29">
                  <c:v>0.25370565977058168</c:v>
                </c:pt>
                <c:pt idx="30">
                  <c:v>0.26396577933020626</c:v>
                </c:pt>
                <c:pt idx="31">
                  <c:v>0.2742258988898309</c:v>
                </c:pt>
                <c:pt idx="32">
                  <c:v>0.28448601844945548</c:v>
                </c:pt>
                <c:pt idx="33">
                  <c:v>0.29474613800908006</c:v>
                </c:pt>
                <c:pt idx="34">
                  <c:v>0.3050062575687047</c:v>
                </c:pt>
                <c:pt idx="35">
                  <c:v>0.31526637712832928</c:v>
                </c:pt>
                <c:pt idx="36">
                  <c:v>0.32552649668795386</c:v>
                </c:pt>
                <c:pt idx="37">
                  <c:v>0.3357866162475785</c:v>
                </c:pt>
                <c:pt idx="38">
                  <c:v>0.34604673580720308</c:v>
                </c:pt>
                <c:pt idx="39">
                  <c:v>0.35630685536682766</c:v>
                </c:pt>
                <c:pt idx="40">
                  <c:v>0.36656697492645229</c:v>
                </c:pt>
                <c:pt idx="41">
                  <c:v>0.37682709448607687</c:v>
                </c:pt>
                <c:pt idx="42">
                  <c:v>0.38708721404570146</c:v>
                </c:pt>
                <c:pt idx="43">
                  <c:v>0.39734733360532609</c:v>
                </c:pt>
                <c:pt idx="44">
                  <c:v>0.40760745316495067</c:v>
                </c:pt>
                <c:pt idx="45">
                  <c:v>0.41786757272457525</c:v>
                </c:pt>
                <c:pt idx="46">
                  <c:v>0.42812769228419989</c:v>
                </c:pt>
                <c:pt idx="47">
                  <c:v>0.43838781184382447</c:v>
                </c:pt>
                <c:pt idx="48">
                  <c:v>0.44864793140344905</c:v>
                </c:pt>
                <c:pt idx="49">
                  <c:v>0.45890805096307363</c:v>
                </c:pt>
                <c:pt idx="50">
                  <c:v>0.46916817052269832</c:v>
                </c:pt>
                <c:pt idx="51">
                  <c:v>0.47942829008232291</c:v>
                </c:pt>
                <c:pt idx="52">
                  <c:v>0.48968840964194749</c:v>
                </c:pt>
                <c:pt idx="53">
                  <c:v>0.49994852920157207</c:v>
                </c:pt>
                <c:pt idx="54">
                  <c:v>0.51020864876119665</c:v>
                </c:pt>
                <c:pt idx="55">
                  <c:v>0.52046876832082123</c:v>
                </c:pt>
                <c:pt idx="56">
                  <c:v>0.53072888788044592</c:v>
                </c:pt>
                <c:pt idx="57">
                  <c:v>0.5409890074400705</c:v>
                </c:pt>
                <c:pt idx="58">
                  <c:v>0.55124912699969508</c:v>
                </c:pt>
                <c:pt idx="59">
                  <c:v>0.56150924655931966</c:v>
                </c:pt>
                <c:pt idx="60">
                  <c:v>0.57176936611894424</c:v>
                </c:pt>
                <c:pt idx="61">
                  <c:v>0.58202948567856883</c:v>
                </c:pt>
                <c:pt idx="62">
                  <c:v>0.59228960523819352</c:v>
                </c:pt>
                <c:pt idx="63">
                  <c:v>0.6025497247978181</c:v>
                </c:pt>
                <c:pt idx="64">
                  <c:v>0.61280984435744268</c:v>
                </c:pt>
                <c:pt idx="65">
                  <c:v>0.62306996391706726</c:v>
                </c:pt>
                <c:pt idx="66">
                  <c:v>0.63333008347669184</c:v>
                </c:pt>
                <c:pt idx="67">
                  <c:v>0.64359020303631653</c:v>
                </c:pt>
                <c:pt idx="68">
                  <c:v>0.65385032259594111</c:v>
                </c:pt>
                <c:pt idx="69">
                  <c:v>0.66411044215556569</c:v>
                </c:pt>
              </c:numCache>
            </c:numRef>
          </c:xVal>
          <c:yVal>
            <c:numRef>
              <c:f>'ANCOVAMCI+'!ydata2</c:f>
              <c:numCache>
                <c:formatCode>General</c:formatCode>
                <c:ptCount val="70"/>
                <c:pt idx="0">
                  <c:v>-0.83193201030146036</c:v>
                </c:pt>
                <c:pt idx="1">
                  <c:v>-0.82154496600615823</c:v>
                </c:pt>
                <c:pt idx="2">
                  <c:v>-0.81116327067852056</c:v>
                </c:pt>
                <c:pt idx="3">
                  <c:v>-0.80078692679517771</c:v>
                </c:pt>
                <c:pt idx="4">
                  <c:v>-0.79041593672517463</c:v>
                </c:pt>
                <c:pt idx="5">
                  <c:v>-0.78005030272973086</c:v>
                </c:pt>
                <c:pt idx="6">
                  <c:v>-0.76969002696201094</c:v>
                </c:pt>
                <c:pt idx="7">
                  <c:v>-0.75933511146690547</c:v>
                </c:pt>
                <c:pt idx="8">
                  <c:v>-0.74898555818082224</c:v>
                </c:pt>
                <c:pt idx="9">
                  <c:v>-0.73864136893149057</c:v>
                </c:pt>
                <c:pt idx="10">
                  <c:v>-0.72830254543777384</c:v>
                </c:pt>
                <c:pt idx="11">
                  <c:v>-0.71796908930949388</c:v>
                </c:pt>
                <c:pt idx="12">
                  <c:v>-0.70764100204726788</c:v>
                </c:pt>
                <c:pt idx="13">
                  <c:v>-0.69731828504235427</c:v>
                </c:pt>
                <c:pt idx="14">
                  <c:v>-0.68700093957651109</c:v>
                </c:pt>
                <c:pt idx="15">
                  <c:v>-0.67668896682186408</c:v>
                </c:pt>
                <c:pt idx="16">
                  <c:v>-0.66638236784078775</c:v>
                </c:pt>
                <c:pt idx="17">
                  <c:v>-0.6560811435857955</c:v>
                </c:pt>
                <c:pt idx="18">
                  <c:v>-0.6457852948994437</c:v>
                </c:pt>
                <c:pt idx="19">
                  <c:v>-0.63549482251424361</c:v>
                </c:pt>
                <c:pt idx="20">
                  <c:v>-0.62520972705258782</c:v>
                </c:pt>
                <c:pt idx="21">
                  <c:v>-0.61493000902668549</c:v>
                </c:pt>
                <c:pt idx="22">
                  <c:v>-0.60465566883850985</c:v>
                </c:pt>
                <c:pt idx="23">
                  <c:v>-0.59438670677975802</c:v>
                </c:pt>
                <c:pt idx="24">
                  <c:v>-0.58412312303181968</c:v>
                </c:pt>
                <c:pt idx="25">
                  <c:v>-0.57386491766575942</c:v>
                </c:pt>
                <c:pt idx="26">
                  <c:v>-0.56361209064230944</c:v>
                </c:pt>
                <c:pt idx="27">
                  <c:v>-0.55336464181187295</c:v>
                </c:pt>
                <c:pt idx="28">
                  <c:v>-0.54312257091453986</c:v>
                </c:pt>
                <c:pt idx="29">
                  <c:v>-0.53288587758011374</c:v>
                </c:pt>
                <c:pt idx="30">
                  <c:v>-0.52265456132814914</c:v>
                </c:pt>
                <c:pt idx="31">
                  <c:v>-0.51242862156800184</c:v>
                </c:pt>
                <c:pt idx="32">
                  <c:v>-0.50220805759888787</c:v>
                </c:pt>
                <c:pt idx="33">
                  <c:v>-0.491992868609957</c:v>
                </c:pt>
                <c:pt idx="34">
                  <c:v>-0.48178305368037444</c:v>
                </c:pt>
                <c:pt idx="35">
                  <c:v>-0.47157861177941596</c:v>
                </c:pt>
                <c:pt idx="36">
                  <c:v>-0.46137954176657359</c:v>
                </c:pt>
                <c:pt idx="37">
                  <c:v>-0.45118584239167076</c:v>
                </c:pt>
                <c:pt idx="38">
                  <c:v>-0.44099751229499234</c:v>
                </c:pt>
                <c:pt idx="39">
                  <c:v>-0.43081455000742214</c:v>
                </c:pt>
                <c:pt idx="40">
                  <c:v>-0.42063695395059308</c:v>
                </c:pt>
                <c:pt idx="41">
                  <c:v>-0.41046472243704946</c:v>
                </c:pt>
                <c:pt idx="42">
                  <c:v>-0.40029785367041726</c:v>
                </c:pt>
                <c:pt idx="43">
                  <c:v>-0.39013634574558914</c:v>
                </c:pt>
                <c:pt idx="44">
                  <c:v>-0.37998019664891719</c:v>
                </c:pt>
                <c:pt idx="45">
                  <c:v>-0.36982940425841843</c:v>
                </c:pt>
                <c:pt idx="46">
                  <c:v>-0.35968396634399058</c:v>
                </c:pt>
                <c:pt idx="47">
                  <c:v>-0.34954388056763885</c:v>
                </c:pt>
                <c:pt idx="48">
                  <c:v>-0.33940914448371262</c:v>
                </c:pt>
                <c:pt idx="49">
                  <c:v>-0.3292797555391539</c:v>
                </c:pt>
                <c:pt idx="50">
                  <c:v>-0.3191557110737564</c:v>
                </c:pt>
                <c:pt idx="51">
                  <c:v>-0.30903700832043324</c:v>
                </c:pt>
                <c:pt idx="52">
                  <c:v>-0.29892364440549879</c:v>
                </c:pt>
                <c:pt idx="53">
                  <c:v>-0.28881561634895692</c:v>
                </c:pt>
                <c:pt idx="54">
                  <c:v>-0.27871292106480205</c:v>
                </c:pt>
                <c:pt idx="55">
                  <c:v>-0.26861555536133042</c:v>
                </c:pt>
                <c:pt idx="56">
                  <c:v>-0.25852351594146084</c:v>
                </c:pt>
                <c:pt idx="57">
                  <c:v>-0.24843679940306518</c:v>
                </c:pt>
                <c:pt idx="58">
                  <c:v>-0.23835540223931095</c:v>
                </c:pt>
                <c:pt idx="59">
                  <c:v>-0.2282793208390107</c:v>
                </c:pt>
                <c:pt idx="60">
                  <c:v>-0.21820855148698504</c:v>
                </c:pt>
                <c:pt idx="61">
                  <c:v>-0.20814309036443246</c:v>
                </c:pt>
                <c:pt idx="62">
                  <c:v>-0.19808293354930961</c:v>
                </c:pt>
                <c:pt idx="63">
                  <c:v>-0.18802807701672331</c:v>
                </c:pt>
                <c:pt idx="64">
                  <c:v>-0.17797851663932873</c:v>
                </c:pt>
                <c:pt idx="65">
                  <c:v>-0.1679342481877395</c:v>
                </c:pt>
                <c:pt idx="66">
                  <c:v>-0.15789526733094694</c:v>
                </c:pt>
                <c:pt idx="67">
                  <c:v>-0.14786156963674679</c:v>
                </c:pt>
                <c:pt idx="68">
                  <c:v>-0.13783315057217804</c:v>
                </c:pt>
                <c:pt idx="69">
                  <c:v>-0.12781000550396815</c:v>
                </c:pt>
              </c:numCache>
            </c:numRef>
          </c:yVal>
          <c:smooth val="0"/>
        </c:ser>
        <c:ser>
          <c:idx val="3"/>
          <c:order val="3"/>
          <c:tx>
            <c:v/>
          </c:tx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'ANCOVAMCI+'!xdata3</c:f>
              <c:numCache>
                <c:formatCode>General</c:formatCode>
                <c:ptCount val="70"/>
                <c:pt idx="0">
                  <c:v>-2.5039376215399499E-2</c:v>
                </c:pt>
                <c:pt idx="1">
                  <c:v>-1.5051697688283999E-2</c:v>
                </c:pt>
                <c:pt idx="2">
                  <c:v>-5.0640191611684982E-3</c:v>
                </c:pt>
                <c:pt idx="3">
                  <c:v>4.9236593659470022E-3</c:v>
                </c:pt>
                <c:pt idx="4">
                  <c:v>1.4911337893062503E-2</c:v>
                </c:pt>
                <c:pt idx="5">
                  <c:v>2.4899016420178006E-2</c:v>
                </c:pt>
                <c:pt idx="6">
                  <c:v>3.4886694947293503E-2</c:v>
                </c:pt>
                <c:pt idx="7">
                  <c:v>4.4874373474409E-2</c:v>
                </c:pt>
                <c:pt idx="8">
                  <c:v>5.4862052001524504E-2</c:v>
                </c:pt>
                <c:pt idx="9">
                  <c:v>6.4849730528640015E-2</c:v>
                </c:pt>
                <c:pt idx="10">
                  <c:v>7.4837409055755505E-2</c:v>
                </c:pt>
                <c:pt idx="11">
                  <c:v>8.4825087582870995E-2</c:v>
                </c:pt>
                <c:pt idx="12">
                  <c:v>9.4812766109986513E-2</c:v>
                </c:pt>
                <c:pt idx="13">
                  <c:v>0.104800444637102</c:v>
                </c:pt>
                <c:pt idx="14">
                  <c:v>0.11478812316421749</c:v>
                </c:pt>
                <c:pt idx="15">
                  <c:v>0.12477580169133301</c:v>
                </c:pt>
                <c:pt idx="16">
                  <c:v>0.1347634802184485</c:v>
                </c:pt>
                <c:pt idx="17">
                  <c:v>0.14475115874556399</c:v>
                </c:pt>
                <c:pt idx="18">
                  <c:v>0.15473883727267951</c:v>
                </c:pt>
                <c:pt idx="19">
                  <c:v>0.164726515799795</c:v>
                </c:pt>
                <c:pt idx="20">
                  <c:v>0.17471419432691052</c:v>
                </c:pt>
                <c:pt idx="21">
                  <c:v>0.18470187285402601</c:v>
                </c:pt>
                <c:pt idx="22">
                  <c:v>0.1946895513811415</c:v>
                </c:pt>
                <c:pt idx="23">
                  <c:v>0.20467722990825701</c:v>
                </c:pt>
                <c:pt idx="24">
                  <c:v>0.2146649084353725</c:v>
                </c:pt>
                <c:pt idx="25">
                  <c:v>0.22465258696248799</c:v>
                </c:pt>
                <c:pt idx="26">
                  <c:v>0.23464026548960351</c:v>
                </c:pt>
                <c:pt idx="27">
                  <c:v>0.24462794401671903</c:v>
                </c:pt>
                <c:pt idx="28">
                  <c:v>0.25461562254383452</c:v>
                </c:pt>
                <c:pt idx="29">
                  <c:v>0.26460330107095004</c:v>
                </c:pt>
                <c:pt idx="30">
                  <c:v>0.27459097959806555</c:v>
                </c:pt>
                <c:pt idx="31">
                  <c:v>0.28457865812518102</c:v>
                </c:pt>
                <c:pt idx="32">
                  <c:v>0.29456633665229653</c:v>
                </c:pt>
                <c:pt idx="33">
                  <c:v>0.30455401517941205</c:v>
                </c:pt>
                <c:pt idx="34">
                  <c:v>0.31454169370652751</c:v>
                </c:pt>
                <c:pt idx="35">
                  <c:v>0.32452937223364303</c:v>
                </c:pt>
                <c:pt idx="36">
                  <c:v>0.33451705076075855</c:v>
                </c:pt>
                <c:pt idx="37">
                  <c:v>0.34450472928787401</c:v>
                </c:pt>
                <c:pt idx="38">
                  <c:v>0.35449240781498953</c:v>
                </c:pt>
                <c:pt idx="39">
                  <c:v>0.36448008634210505</c:v>
                </c:pt>
                <c:pt idx="40">
                  <c:v>0.37446776486922057</c:v>
                </c:pt>
                <c:pt idx="41">
                  <c:v>0.38445544339633603</c:v>
                </c:pt>
                <c:pt idx="42">
                  <c:v>0.39444312192345155</c:v>
                </c:pt>
                <c:pt idx="43">
                  <c:v>0.40443080045056706</c:v>
                </c:pt>
                <c:pt idx="44">
                  <c:v>0.41441847897768253</c:v>
                </c:pt>
                <c:pt idx="45">
                  <c:v>0.42440615750479804</c:v>
                </c:pt>
                <c:pt idx="46">
                  <c:v>0.43439383603191356</c:v>
                </c:pt>
                <c:pt idx="47">
                  <c:v>0.44438151455902902</c:v>
                </c:pt>
                <c:pt idx="48">
                  <c:v>0.45436919308614454</c:v>
                </c:pt>
                <c:pt idx="49">
                  <c:v>0.46435687161326006</c:v>
                </c:pt>
                <c:pt idx="50">
                  <c:v>0.47434455014037552</c:v>
                </c:pt>
                <c:pt idx="51">
                  <c:v>0.48433222866749109</c:v>
                </c:pt>
                <c:pt idx="52">
                  <c:v>0.49431990719460656</c:v>
                </c:pt>
                <c:pt idx="53">
                  <c:v>0.50430758572172196</c:v>
                </c:pt>
                <c:pt idx="54">
                  <c:v>0.51429526424883754</c:v>
                </c:pt>
                <c:pt idx="55">
                  <c:v>0.524282942775953</c:v>
                </c:pt>
                <c:pt idx="56">
                  <c:v>0.53427062130306846</c:v>
                </c:pt>
                <c:pt idx="57">
                  <c:v>0.54425829983018403</c:v>
                </c:pt>
                <c:pt idx="58">
                  <c:v>0.5542459783572995</c:v>
                </c:pt>
                <c:pt idx="59">
                  <c:v>0.56423365688441496</c:v>
                </c:pt>
                <c:pt idx="60">
                  <c:v>0.57422133541153053</c:v>
                </c:pt>
                <c:pt idx="61">
                  <c:v>0.58420901393864599</c:v>
                </c:pt>
                <c:pt idx="62">
                  <c:v>0.59419669246576146</c:v>
                </c:pt>
                <c:pt idx="63">
                  <c:v>0.60418437099287703</c:v>
                </c:pt>
                <c:pt idx="64">
                  <c:v>0.61417204951999249</c:v>
                </c:pt>
                <c:pt idx="65">
                  <c:v>0.62415972804710795</c:v>
                </c:pt>
                <c:pt idx="66">
                  <c:v>0.63414740657422353</c:v>
                </c:pt>
                <c:pt idx="67">
                  <c:v>0.64413508510133899</c:v>
                </c:pt>
                <c:pt idx="68">
                  <c:v>0.65412276362845445</c:v>
                </c:pt>
                <c:pt idx="69">
                  <c:v>0.66411044215557002</c:v>
                </c:pt>
              </c:numCache>
            </c:numRef>
          </c:xVal>
          <c:yVal>
            <c:numRef>
              <c:f>'ANCOVAMCI+'!ydata4</c:f>
              <c:numCache>
                <c:formatCode>General</c:formatCode>
                <c:ptCount val="70"/>
                <c:pt idx="0">
                  <c:v>0.76282635482339822</c:v>
                </c:pt>
                <c:pt idx="1">
                  <c:v>0.77269995162613569</c:v>
                </c:pt>
                <c:pt idx="2">
                  <c:v>0.78257862126532762</c:v>
                </c:pt>
                <c:pt idx="3">
                  <c:v>0.79246236584747709</c:v>
                </c:pt>
                <c:pt idx="4">
                  <c:v>0.80235118738210487</c:v>
                </c:pt>
                <c:pt idx="5">
                  <c:v>0.81224508778155513</c:v>
                </c:pt>
                <c:pt idx="6">
                  <c:v>0.82214406886081148</c:v>
                </c:pt>
                <c:pt idx="7">
                  <c:v>0.832048132337322</c:v>
                </c:pt>
                <c:pt idx="8">
                  <c:v>0.84195727983083302</c:v>
                </c:pt>
                <c:pt idx="9">
                  <c:v>0.85187151286323304</c:v>
                </c:pt>
                <c:pt idx="10">
                  <c:v>0.86179083285840563</c:v>
                </c:pt>
                <c:pt idx="11">
                  <c:v>0.87171524114209054</c:v>
                </c:pt>
                <c:pt idx="12">
                  <c:v>0.88164473894175655</c:v>
                </c:pt>
                <c:pt idx="13">
                  <c:v>0.89157932738648293</c:v>
                </c:pt>
                <c:pt idx="14">
                  <c:v>0.90151900750684799</c:v>
                </c:pt>
                <c:pt idx="15">
                  <c:v>0.91146378023483132</c:v>
                </c:pt>
                <c:pt idx="16">
                  <c:v>0.92141364640372236</c:v>
                </c:pt>
                <c:pt idx="17">
                  <c:v>0.93136860674803934</c:v>
                </c:pt>
                <c:pt idx="18">
                  <c:v>0.94132866190345887</c:v>
                </c:pt>
                <c:pt idx="19">
                  <c:v>0.95129381240675315</c:v>
                </c:pt>
                <c:pt idx="20">
                  <c:v>0.96126405869573817</c:v>
                </c:pt>
                <c:pt idx="21">
                  <c:v>0.97123940110923224</c:v>
                </c:pt>
                <c:pt idx="22">
                  <c:v>0.98121983988702111</c:v>
                </c:pt>
                <c:pt idx="23">
                  <c:v>0.99120537516983631</c:v>
                </c:pt>
                <c:pt idx="24">
                  <c:v>1.0011960069993409</c:v>
                </c:pt>
                <c:pt idx="25">
                  <c:v>1.0111917353181248</c:v>
                </c:pt>
                <c:pt idx="26">
                  <c:v>1.0211925599697118</c:v>
                </c:pt>
                <c:pt idx="27">
                  <c:v>1.0311984806985734</c:v>
                </c:pt>
                <c:pt idx="28">
                  <c:v>1.0412094971501547</c:v>
                </c:pt>
                <c:pt idx="29">
                  <c:v>1.0512256088709073</c:v>
                </c:pt>
                <c:pt idx="30">
                  <c:v>1.0612468153083352</c:v>
                </c:pt>
                <c:pt idx="31">
                  <c:v>1.071273115811048</c:v>
                </c:pt>
                <c:pt idx="32">
                  <c:v>1.0813045096288227</c:v>
                </c:pt>
                <c:pt idx="33">
                  <c:v>1.0913409959126787</c:v>
                </c:pt>
                <c:pt idx="34">
                  <c:v>1.1013825737149583</c:v>
                </c:pt>
                <c:pt idx="35">
                  <c:v>1.1114292419894203</c:v>
                </c:pt>
                <c:pt idx="36">
                  <c:v>1.1214809995913393</c:v>
                </c:pt>
                <c:pt idx="37">
                  <c:v>1.1315378452776192</c:v>
                </c:pt>
                <c:pt idx="38">
                  <c:v>1.141599777706912</c:v>
                </c:pt>
                <c:pt idx="39">
                  <c:v>1.1516667954397475</c:v>
                </c:pt>
                <c:pt idx="40">
                  <c:v>1.1617388969386737</c:v>
                </c:pt>
                <c:pt idx="41">
                  <c:v>1.1718160805684041</c:v>
                </c:pt>
                <c:pt idx="42">
                  <c:v>1.181898344595977</c:v>
                </c:pt>
                <c:pt idx="43">
                  <c:v>1.1919856871909218</c:v>
                </c:pt>
                <c:pt idx="44">
                  <c:v>1.2020781064254364</c:v>
                </c:pt>
                <c:pt idx="45">
                  <c:v>1.2121756002745725</c:v>
                </c:pt>
                <c:pt idx="46">
                  <c:v>1.2222781666164306</c:v>
                </c:pt>
                <c:pt idx="47">
                  <c:v>1.232385803232364</c:v>
                </c:pt>
                <c:pt idx="48">
                  <c:v>1.2424985078071935</c:v>
                </c:pt>
                <c:pt idx="49">
                  <c:v>1.2526162779294272</c:v>
                </c:pt>
                <c:pt idx="50">
                  <c:v>1.2627391110914943</c:v>
                </c:pt>
                <c:pt idx="51">
                  <c:v>1.2728670046899841</c:v>
                </c:pt>
                <c:pt idx="52">
                  <c:v>1.2829999560258956</c:v>
                </c:pt>
                <c:pt idx="53">
                  <c:v>1.2931379623048949</c:v>
                </c:pt>
                <c:pt idx="54">
                  <c:v>1.3032810206375831</c:v>
                </c:pt>
                <c:pt idx="55">
                  <c:v>1.3134291280397714</c:v>
                </c:pt>
                <c:pt idx="56">
                  <c:v>1.3235822814327651</c:v>
                </c:pt>
                <c:pt idx="57">
                  <c:v>1.3337404776436568</c:v>
                </c:pt>
                <c:pt idx="58">
                  <c:v>1.3439037134056266</c:v>
                </c:pt>
                <c:pt idx="59">
                  <c:v>1.3540719853582548</c:v>
                </c:pt>
                <c:pt idx="60">
                  <c:v>1.3642452900478377</c:v>
                </c:pt>
                <c:pt idx="61">
                  <c:v>1.3744236239277146</c:v>
                </c:pt>
                <c:pt idx="62">
                  <c:v>1.3846069833586028</c:v>
                </c:pt>
                <c:pt idx="63">
                  <c:v>1.3947953646089419</c:v>
                </c:pt>
                <c:pt idx="64">
                  <c:v>1.4049887638552432</c:v>
                </c:pt>
                <c:pt idx="65">
                  <c:v>1.4151871771824502</c:v>
                </c:pt>
                <c:pt idx="66">
                  <c:v>1.4253906005843058</c:v>
                </c:pt>
                <c:pt idx="67">
                  <c:v>1.435599029963726</c:v>
                </c:pt>
                <c:pt idx="68">
                  <c:v>1.4458124611331851</c:v>
                </c:pt>
                <c:pt idx="69">
                  <c:v>1.456030889815104</c:v>
                </c:pt>
              </c:numCache>
            </c:numRef>
          </c:yVal>
          <c:smooth val="0"/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</c:v>
              </c:pt>
              <c:pt idx="1">
                <c:v>1.5</c:v>
              </c:pt>
            </c:numLit>
          </c:xVal>
          <c:yVal>
            <c:numLit>
              <c:formatCode>General</c:formatCode>
              <c:ptCount val="2"/>
              <c:pt idx="0">
                <c:v>-1</c:v>
              </c:pt>
              <c:pt idx="1">
                <c:v>1.5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33256"/>
        <c:axId val="294232080"/>
      </c:scatterChart>
      <c:valAx>
        <c:axId val="294233256"/>
        <c:scaling>
          <c:orientation val="minMax"/>
          <c:max val="1.5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Pred(MCI+)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94232080"/>
        <c:crosses val="autoZero"/>
        <c:crossBetween val="midCat"/>
      </c:valAx>
      <c:valAx>
        <c:axId val="294232080"/>
        <c:scaling>
          <c:orientation val="minMax"/>
          <c:max val="1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MCI+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42332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Standardized residuals / MCI+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'ANCOVAMCI+'!$B$268:$B$370</c:f>
              <c:strCache>
                <c:ptCount val="103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</c:strCache>
            </c:strRef>
          </c:cat>
          <c:val>
            <c:numRef>
              <c:f>'ANCOVAMCI+'!$G$268:$G$370</c:f>
              <c:numCache>
                <c:formatCode>0.000</c:formatCode>
                <c:ptCount val="103"/>
                <c:pt idx="0">
                  <c:v>5.2901749939012532E-2</c:v>
                </c:pt>
                <c:pt idx="1">
                  <c:v>-0.2322659813412479</c:v>
                </c:pt>
                <c:pt idx="2">
                  <c:v>-0.34587501266416609</c:v>
                </c:pt>
                <c:pt idx="3">
                  <c:v>-0.17109325818200549</c:v>
                </c:pt>
                <c:pt idx="4">
                  <c:v>-0.58517955901571095</c:v>
                </c:pt>
                <c:pt idx="5">
                  <c:v>-0.25599641474620666</c:v>
                </c:pt>
                <c:pt idx="6">
                  <c:v>-0.63863880328527101</c:v>
                </c:pt>
                <c:pt idx="7">
                  <c:v>1.130574342934716E-2</c:v>
                </c:pt>
                <c:pt idx="8">
                  <c:v>-0.91074616640260597</c:v>
                </c:pt>
                <c:pt idx="9">
                  <c:v>1.6456112176100293</c:v>
                </c:pt>
                <c:pt idx="10">
                  <c:v>-0.45145974240565429</c:v>
                </c:pt>
                <c:pt idx="11">
                  <c:v>-0.75916077668784232</c:v>
                </c:pt>
                <c:pt idx="12">
                  <c:v>-0.51892047792793905</c:v>
                </c:pt>
                <c:pt idx="13">
                  <c:v>-0.22202161325090283</c:v>
                </c:pt>
                <c:pt idx="14">
                  <c:v>-0.11256629868336611</c:v>
                </c:pt>
                <c:pt idx="15">
                  <c:v>-0.4954556660454893</c:v>
                </c:pt>
                <c:pt idx="16">
                  <c:v>-0.57278281876456794</c:v>
                </c:pt>
                <c:pt idx="17">
                  <c:v>-0.2066696994436808</c:v>
                </c:pt>
                <c:pt idx="18">
                  <c:v>-0.62437875963041711</c:v>
                </c:pt>
                <c:pt idx="19">
                  <c:v>-0.28788014286050345</c:v>
                </c:pt>
                <c:pt idx="20">
                  <c:v>-0.23828695938550973</c:v>
                </c:pt>
                <c:pt idx="21">
                  <c:v>-0.38853463241747205</c:v>
                </c:pt>
                <c:pt idx="22">
                  <c:v>-0.72462873982404474</c:v>
                </c:pt>
                <c:pt idx="23">
                  <c:v>-0.54918533637268685</c:v>
                </c:pt>
                <c:pt idx="24">
                  <c:v>2.2180804096318982</c:v>
                </c:pt>
                <c:pt idx="25">
                  <c:v>2.1283077200911681E-2</c:v>
                </c:pt>
                <c:pt idx="26">
                  <c:v>-0.57437852170318493</c:v>
                </c:pt>
                <c:pt idx="27">
                  <c:v>-0.81475375041875042</c:v>
                </c:pt>
                <c:pt idx="28">
                  <c:v>-0.68903761374808925</c:v>
                </c:pt>
                <c:pt idx="29">
                  <c:v>-0.62530885571466732</c:v>
                </c:pt>
                <c:pt idx="30">
                  <c:v>-0.55318095644147358</c:v>
                </c:pt>
                <c:pt idx="31">
                  <c:v>-0.84688389120979346</c:v>
                </c:pt>
                <c:pt idx="32">
                  <c:v>-0.68383581521330628</c:v>
                </c:pt>
                <c:pt idx="33">
                  <c:v>-0.58424748398887605</c:v>
                </c:pt>
                <c:pt idx="34">
                  <c:v>1.7422867508550759</c:v>
                </c:pt>
                <c:pt idx="35">
                  <c:v>-0.35812157199905392</c:v>
                </c:pt>
                <c:pt idx="36">
                  <c:v>2.1618212629003102</c:v>
                </c:pt>
                <c:pt idx="37">
                  <c:v>-0.11428140011340616</c:v>
                </c:pt>
                <c:pt idx="38">
                  <c:v>-0.54744961330061193</c:v>
                </c:pt>
                <c:pt idx="39">
                  <c:v>-0.88208351387054273</c:v>
                </c:pt>
                <c:pt idx="40">
                  <c:v>-9.7483964283822375E-2</c:v>
                </c:pt>
                <c:pt idx="41">
                  <c:v>-0.61451036349103882</c:v>
                </c:pt>
                <c:pt idx="42">
                  <c:v>-0.68650220051594413</c:v>
                </c:pt>
                <c:pt idx="43">
                  <c:v>-0.35920496023476994</c:v>
                </c:pt>
                <c:pt idx="44">
                  <c:v>-0.23948663487743835</c:v>
                </c:pt>
                <c:pt idx="45">
                  <c:v>-0.49479203813370704</c:v>
                </c:pt>
                <c:pt idx="46">
                  <c:v>-0.21480293865729719</c:v>
                </c:pt>
                <c:pt idx="47">
                  <c:v>1.6580124818926549</c:v>
                </c:pt>
                <c:pt idx="48">
                  <c:v>-0.41664655255510846</c:v>
                </c:pt>
                <c:pt idx="49">
                  <c:v>-0.69970060986974236</c:v>
                </c:pt>
                <c:pt idx="50">
                  <c:v>-0.37680349902069588</c:v>
                </c:pt>
                <c:pt idx="51">
                  <c:v>-0.19322742250203412</c:v>
                </c:pt>
                <c:pt idx="52">
                  <c:v>1.7362702968422965</c:v>
                </c:pt>
                <c:pt idx="53">
                  <c:v>-5.8952915612381307E-2</c:v>
                </c:pt>
                <c:pt idx="54">
                  <c:v>2.2492759303072085</c:v>
                </c:pt>
                <c:pt idx="55">
                  <c:v>-0.1477628101089048</c:v>
                </c:pt>
                <c:pt idx="56">
                  <c:v>-0.19762557299157704</c:v>
                </c:pt>
                <c:pt idx="57">
                  <c:v>1.6392097435833182</c:v>
                </c:pt>
                <c:pt idx="58">
                  <c:v>-0.64143870574729889</c:v>
                </c:pt>
                <c:pt idx="59">
                  <c:v>-1.0849913071583073</c:v>
                </c:pt>
                <c:pt idx="60">
                  <c:v>-0.77380470806400226</c:v>
                </c:pt>
                <c:pt idx="61">
                  <c:v>2.043301200238635</c:v>
                </c:pt>
                <c:pt idx="62">
                  <c:v>2.1596875334389618</c:v>
                </c:pt>
                <c:pt idx="63">
                  <c:v>1.4352357919630154</c:v>
                </c:pt>
                <c:pt idx="64">
                  <c:v>1.3084469939857488</c:v>
                </c:pt>
                <c:pt idx="65">
                  <c:v>2.374059991951035</c:v>
                </c:pt>
                <c:pt idx="66">
                  <c:v>-0.60757934485824849</c:v>
                </c:pt>
                <c:pt idx="67">
                  <c:v>2.0332992869398665</c:v>
                </c:pt>
                <c:pt idx="68">
                  <c:v>-0.1888233351847369</c:v>
                </c:pt>
                <c:pt idx="69">
                  <c:v>-0.51490282342084559</c:v>
                </c:pt>
                <c:pt idx="70">
                  <c:v>1.7495982654703155</c:v>
                </c:pt>
                <c:pt idx="71">
                  <c:v>1.6433473627281476</c:v>
                </c:pt>
                <c:pt idx="72">
                  <c:v>-0.75822559042579707</c:v>
                </c:pt>
                <c:pt idx="73">
                  <c:v>1.7269334242515821</c:v>
                </c:pt>
                <c:pt idx="74">
                  <c:v>2.0126564119577512</c:v>
                </c:pt>
                <c:pt idx="75">
                  <c:v>1.8686529629158648</c:v>
                </c:pt>
                <c:pt idx="76">
                  <c:v>-0.68450396715657125</c:v>
                </c:pt>
                <c:pt idx="77">
                  <c:v>1.8726525408698214</c:v>
                </c:pt>
                <c:pt idx="78">
                  <c:v>-0.46612938560164408</c:v>
                </c:pt>
                <c:pt idx="79">
                  <c:v>1.3759032054765516</c:v>
                </c:pt>
                <c:pt idx="80">
                  <c:v>-0.30987881107855697</c:v>
                </c:pt>
                <c:pt idx="81">
                  <c:v>-0.1477628101089048</c:v>
                </c:pt>
                <c:pt idx="82">
                  <c:v>-0.27495074676807091</c:v>
                </c:pt>
                <c:pt idx="83">
                  <c:v>-0.74516267717397389</c:v>
                </c:pt>
                <c:pt idx="84">
                  <c:v>-0.76169307868477687</c:v>
                </c:pt>
                <c:pt idx="85">
                  <c:v>-0.48412649692315618</c:v>
                </c:pt>
                <c:pt idx="86">
                  <c:v>-5.9772095121860262E-2</c:v>
                </c:pt>
                <c:pt idx="87">
                  <c:v>-0.79128837238998762</c:v>
                </c:pt>
                <c:pt idx="88">
                  <c:v>-0.65303745427731041</c:v>
                </c:pt>
                <c:pt idx="89">
                  <c:v>-0.19629040139767348</c:v>
                </c:pt>
                <c:pt idx="90">
                  <c:v>-0.4267972339738606</c:v>
                </c:pt>
                <c:pt idx="91">
                  <c:v>-0.85568217113146383</c:v>
                </c:pt>
                <c:pt idx="92">
                  <c:v>-1.0817928321606929</c:v>
                </c:pt>
                <c:pt idx="93">
                  <c:v>-0.71143230941283153</c:v>
                </c:pt>
                <c:pt idx="94">
                  <c:v>-0.1886731542684815</c:v>
                </c:pt>
                <c:pt idx="95">
                  <c:v>-0.46066253169066557</c:v>
                </c:pt>
                <c:pt idx="96">
                  <c:v>-9.1754600085545618E-2</c:v>
                </c:pt>
                <c:pt idx="97">
                  <c:v>-0.91914530764237723</c:v>
                </c:pt>
                <c:pt idx="98">
                  <c:v>-0.29479393159011574</c:v>
                </c:pt>
                <c:pt idx="99">
                  <c:v>-0.535588354483302</c:v>
                </c:pt>
                <c:pt idx="100">
                  <c:v>-0.14056334436106208</c:v>
                </c:pt>
                <c:pt idx="101">
                  <c:v>-1.4030942400711226</c:v>
                </c:pt>
                <c:pt idx="102">
                  <c:v>-0.12269918405262728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94234040"/>
        <c:axId val="294234432"/>
      </c:barChart>
      <c:catAx>
        <c:axId val="294234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94234432"/>
        <c:crosses val="autoZero"/>
        <c:auto val="1"/>
        <c:lblAlgn val="ctr"/>
        <c:lblOffset val="100"/>
        <c:noMultiLvlLbl val="0"/>
      </c:catAx>
      <c:valAx>
        <c:axId val="294234432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423404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Means(MCI+) - e4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'ANCOVAMCI+'!$B$441:$B$442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'ANCOVAMCI+'!$C$441:$C$442</c:f>
              <c:numCache>
                <c:formatCode>0.000</c:formatCode>
                <c:ptCount val="2"/>
                <c:pt idx="0">
                  <c:v>0.11373696104978712</c:v>
                </c:pt>
                <c:pt idx="1">
                  <c:v>0.20933604735965652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236392"/>
        <c:axId val="294236784"/>
      </c:lineChart>
      <c:catAx>
        <c:axId val="29423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e4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294236784"/>
        <c:crosses val="autoZero"/>
        <c:auto val="1"/>
        <c:lblAlgn val="ctr"/>
        <c:lblOffset val="100"/>
        <c:noMultiLvlLbl val="0"/>
      </c:catAx>
      <c:valAx>
        <c:axId val="29423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MCI+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423639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Means(MCI+) - e2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'ANCOVAMCI+'!$B$467:$B$468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'ANCOVAMCI+'!$C$467:$C$468</c:f>
              <c:numCache>
                <c:formatCode>0.000</c:formatCode>
                <c:ptCount val="2"/>
                <c:pt idx="0">
                  <c:v>0.22735052823559623</c:v>
                </c:pt>
                <c:pt idx="1">
                  <c:v>9.5722480173847407E-2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237568"/>
        <c:axId val="294237960"/>
      </c:lineChart>
      <c:catAx>
        <c:axId val="29423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e2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294237960"/>
        <c:crosses val="autoZero"/>
        <c:auto val="1"/>
        <c:lblAlgn val="ctr"/>
        <c:lblOffset val="100"/>
        <c:noMultiLvlLbl val="0"/>
      </c:catAx>
      <c:valAx>
        <c:axId val="294237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MCI+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423756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HC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0"/>
                <c:pt idx="0">
                  <c:v>-</c:v>
                </c:pt>
                <c:pt idx="1">
                  <c:v>0.23509214780470533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0.23282210019793409</c:v>
                </c:pt>
                <c:pt idx="11">
                  <c:v>-</c:v>
                </c:pt>
                <c:pt idx="12">
                  <c:v>0.19451940970594281</c:v>
                </c:pt>
                <c:pt idx="13">
                  <c:v>-</c:v>
                </c:pt>
                <c:pt idx="14">
                  <c:v>0.19099207151203715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</c:numLit>
            </c:plus>
            <c:minus>
              <c:numLit>
                <c:formatCode>General</c:formatCode>
                <c:ptCount val="20"/>
                <c:pt idx="0">
                  <c:v>0</c:v>
                </c:pt>
                <c:pt idx="1">
                  <c:v>0.23509214780470533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0.23282210019793406</c:v>
                </c:pt>
                <c:pt idx="11">
                  <c:v>0</c:v>
                </c:pt>
                <c:pt idx="12">
                  <c:v>0.19451940970594284</c:v>
                </c:pt>
                <c:pt idx="13">
                  <c:v>0</c:v>
                </c:pt>
                <c:pt idx="14">
                  <c:v>0.19099207151203715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Lit>
            </c:minus>
          </c:errBars>
          <c:cat>
            <c:strRef>
              <c:f>'ANCOVAHC-'!$B$224:$B$243</c:f>
              <c:strCache>
                <c:ptCount val="20"/>
                <c:pt idx="0">
                  <c:v>age</c:v>
                </c:pt>
                <c:pt idx="1">
                  <c:v>systole</c:v>
                </c:pt>
                <c:pt idx="2">
                  <c:v>diastole</c:v>
                </c:pt>
                <c:pt idx="3">
                  <c:v>elq1</c:v>
                </c:pt>
                <c:pt idx="4">
                  <c:v>qd1</c:v>
                </c:pt>
                <c:pt idx="5">
                  <c:v>q1</c:v>
                </c:pt>
                <c:pt idx="6">
                  <c:v>elq2</c:v>
                </c:pt>
                <c:pt idx="7">
                  <c:v>qd2</c:v>
                </c:pt>
                <c:pt idx="8">
                  <c:v>q2</c:v>
                </c:pt>
                <c:pt idx="9">
                  <c:v>elq3</c:v>
                </c:pt>
                <c:pt idx="10">
                  <c:v>qd3</c:v>
                </c:pt>
                <c:pt idx="11">
                  <c:v>q3</c:v>
                </c:pt>
                <c:pt idx="12">
                  <c:v>gender-0</c:v>
                </c:pt>
                <c:pt idx="13">
                  <c:v>gender-1</c:v>
                </c:pt>
                <c:pt idx="14">
                  <c:v>e4-0</c:v>
                </c:pt>
                <c:pt idx="15">
                  <c:v>e4-1</c:v>
                </c:pt>
                <c:pt idx="16">
                  <c:v>e2-0</c:v>
                </c:pt>
                <c:pt idx="17">
                  <c:v>e2-1</c:v>
                </c:pt>
                <c:pt idx="18">
                  <c:v>hypertension-0</c:v>
                </c:pt>
                <c:pt idx="19">
                  <c:v>hypertension-1</c:v>
                </c:pt>
              </c:strCache>
            </c:strRef>
          </c:cat>
          <c:val>
            <c:numRef>
              <c:f>'ANCOVAHC-'!$C$224:$C$243</c:f>
              <c:numCache>
                <c:formatCode>0.000</c:formatCode>
                <c:ptCount val="20"/>
                <c:pt idx="0">
                  <c:v>0</c:v>
                </c:pt>
                <c:pt idx="1">
                  <c:v>-0.18168157610299435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0.26495655122021883</c:v>
                </c:pt>
                <c:pt idx="11">
                  <c:v>0</c:v>
                </c:pt>
                <c:pt idx="12">
                  <c:v>0.12848021778137822</c:v>
                </c:pt>
                <c:pt idx="13">
                  <c:v>0</c:v>
                </c:pt>
                <c:pt idx="14">
                  <c:v>0.18447784269756609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90382016"/>
        <c:axId val="288302776"/>
      </c:barChart>
      <c:catAx>
        <c:axId val="29038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88302776"/>
        <c:crosses val="autoZero"/>
        <c:auto val="1"/>
        <c:lblAlgn val="ctr"/>
        <c:lblOffset val="100"/>
        <c:noMultiLvlLbl val="0"/>
      </c:catAx>
      <c:valAx>
        <c:axId val="288302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038201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HC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'ANCOVAHC-'!$D$268:$D$370</c:f>
              <c:numCache>
                <c:formatCode>0.000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xVal>
          <c:yVal>
            <c:numRef>
              <c:f>'ANCOVAHC-'!$G$268:$G$370</c:f>
              <c:numCache>
                <c:formatCode>0.000</c:formatCode>
                <c:ptCount val="103"/>
                <c:pt idx="0">
                  <c:v>1.4062301211932382</c:v>
                </c:pt>
                <c:pt idx="1">
                  <c:v>1.7366158217288352</c:v>
                </c:pt>
                <c:pt idx="2">
                  <c:v>2.2864073013262862</c:v>
                </c:pt>
                <c:pt idx="3">
                  <c:v>1.8291947725200082</c:v>
                </c:pt>
                <c:pt idx="4">
                  <c:v>-0.20366661927809504</c:v>
                </c:pt>
                <c:pt idx="5">
                  <c:v>1.7681180599052027</c:v>
                </c:pt>
                <c:pt idx="6">
                  <c:v>2.2497089424653511</c:v>
                </c:pt>
                <c:pt idx="7">
                  <c:v>-0.79424254068855005</c:v>
                </c:pt>
                <c:pt idx="8">
                  <c:v>-0.33776855349787605</c:v>
                </c:pt>
                <c:pt idx="9">
                  <c:v>-2.3566001013518134E-2</c:v>
                </c:pt>
                <c:pt idx="10">
                  <c:v>1.9359847378267789</c:v>
                </c:pt>
                <c:pt idx="11">
                  <c:v>1.7805997884647056</c:v>
                </c:pt>
                <c:pt idx="12">
                  <c:v>2.169078475497908</c:v>
                </c:pt>
                <c:pt idx="13">
                  <c:v>2.0642316679185271</c:v>
                </c:pt>
                <c:pt idx="14">
                  <c:v>-0.6875013292664337</c:v>
                </c:pt>
                <c:pt idx="15">
                  <c:v>1.9746919476169948</c:v>
                </c:pt>
                <c:pt idx="16">
                  <c:v>2.0029440706700252</c:v>
                </c:pt>
                <c:pt idx="17">
                  <c:v>2.3988735749531935</c:v>
                </c:pt>
                <c:pt idx="18">
                  <c:v>-0.54168600046378423</c:v>
                </c:pt>
                <c:pt idx="19">
                  <c:v>1.9089734674848307</c:v>
                </c:pt>
                <c:pt idx="20">
                  <c:v>-0.65248861878062858</c:v>
                </c:pt>
                <c:pt idx="21">
                  <c:v>-0.26591854367461953</c:v>
                </c:pt>
                <c:pt idx="22">
                  <c:v>-0.69956486417010266</c:v>
                </c:pt>
                <c:pt idx="23">
                  <c:v>-0.20402903343885531</c:v>
                </c:pt>
                <c:pt idx="24">
                  <c:v>-0.9880864912090912</c:v>
                </c:pt>
                <c:pt idx="25">
                  <c:v>1.8327571720644422</c:v>
                </c:pt>
                <c:pt idx="26">
                  <c:v>-0.61337070792739146</c:v>
                </c:pt>
                <c:pt idx="27">
                  <c:v>-0.1710754743770305</c:v>
                </c:pt>
                <c:pt idx="28">
                  <c:v>-0.31472188793554523</c:v>
                </c:pt>
                <c:pt idx="29">
                  <c:v>2.487557123479371</c:v>
                </c:pt>
                <c:pt idx="30">
                  <c:v>-0.50996423690479131</c:v>
                </c:pt>
                <c:pt idx="31">
                  <c:v>-0.34364416519594193</c:v>
                </c:pt>
                <c:pt idx="32">
                  <c:v>-8.0283181760401584E-2</c:v>
                </c:pt>
                <c:pt idx="33">
                  <c:v>-0.92381243723080242</c:v>
                </c:pt>
                <c:pt idx="34">
                  <c:v>-0.63780159344129128</c:v>
                </c:pt>
                <c:pt idx="35">
                  <c:v>-6.9257988205776277E-2</c:v>
                </c:pt>
                <c:pt idx="36">
                  <c:v>-1.0010558993868202</c:v>
                </c:pt>
                <c:pt idx="37">
                  <c:v>-0.55275377838943163</c:v>
                </c:pt>
                <c:pt idx="38">
                  <c:v>-0.19551075318249558</c:v>
                </c:pt>
                <c:pt idx="39">
                  <c:v>2.1876475872134131</c:v>
                </c:pt>
                <c:pt idx="40">
                  <c:v>-0.66502327315857568</c:v>
                </c:pt>
                <c:pt idx="41">
                  <c:v>-0.69795930604390743</c:v>
                </c:pt>
                <c:pt idx="42">
                  <c:v>-0.33815330919070574</c:v>
                </c:pt>
                <c:pt idx="43">
                  <c:v>-0.70566863007923908</c:v>
                </c:pt>
                <c:pt idx="44">
                  <c:v>-0.44152384186939275</c:v>
                </c:pt>
                <c:pt idx="45">
                  <c:v>2.2403641955261313</c:v>
                </c:pt>
                <c:pt idx="46">
                  <c:v>-0.49959490377515259</c:v>
                </c:pt>
                <c:pt idx="47">
                  <c:v>-0.36102409812482866</c:v>
                </c:pt>
                <c:pt idx="48">
                  <c:v>-4.5482205548539691E-2</c:v>
                </c:pt>
                <c:pt idx="49">
                  <c:v>-0.40345970748518262</c:v>
                </c:pt>
                <c:pt idx="50">
                  <c:v>-1.0017442916451111</c:v>
                </c:pt>
                <c:pt idx="51">
                  <c:v>-0.51950960538712876</c:v>
                </c:pt>
                <c:pt idx="52">
                  <c:v>-0.30139991476632511</c:v>
                </c:pt>
                <c:pt idx="53">
                  <c:v>-0.74778369762478292</c:v>
                </c:pt>
                <c:pt idx="54">
                  <c:v>-0.97223118444469137</c:v>
                </c:pt>
                <c:pt idx="55">
                  <c:v>-0.42708671849394403</c:v>
                </c:pt>
                <c:pt idx="56">
                  <c:v>-0.73978187146419494</c:v>
                </c:pt>
                <c:pt idx="57">
                  <c:v>-0.61336090706943747</c:v>
                </c:pt>
                <c:pt idx="58">
                  <c:v>-0.41784794799357361</c:v>
                </c:pt>
                <c:pt idx="59">
                  <c:v>-0.30265049662252708</c:v>
                </c:pt>
                <c:pt idx="60">
                  <c:v>-0.67712914447863592</c:v>
                </c:pt>
                <c:pt idx="61">
                  <c:v>-0.31003809942107496</c:v>
                </c:pt>
                <c:pt idx="62">
                  <c:v>-0.43298626025758585</c:v>
                </c:pt>
                <c:pt idx="63">
                  <c:v>-0.1932970575688687</c:v>
                </c:pt>
                <c:pt idx="64">
                  <c:v>-0.10881339918807302</c:v>
                </c:pt>
                <c:pt idx="65">
                  <c:v>-0.47891283959681225</c:v>
                </c:pt>
                <c:pt idx="66">
                  <c:v>-0.47896822597387767</c:v>
                </c:pt>
                <c:pt idx="67">
                  <c:v>0.12876440956505791</c:v>
                </c:pt>
                <c:pt idx="68">
                  <c:v>-0.99126274543061477</c:v>
                </c:pt>
                <c:pt idx="69">
                  <c:v>-0.77627280694059486</c:v>
                </c:pt>
                <c:pt idx="70">
                  <c:v>-0.11129437723179782</c:v>
                </c:pt>
                <c:pt idx="71">
                  <c:v>-0.43101034001747085</c:v>
                </c:pt>
                <c:pt idx="72">
                  <c:v>-0.24074654879100488</c:v>
                </c:pt>
                <c:pt idx="73">
                  <c:v>-0.34446410470911015</c:v>
                </c:pt>
                <c:pt idx="74">
                  <c:v>-0.35934204212312459</c:v>
                </c:pt>
                <c:pt idx="75">
                  <c:v>-4.2253707013309466E-2</c:v>
                </c:pt>
                <c:pt idx="76">
                  <c:v>-0.42902156992956703</c:v>
                </c:pt>
                <c:pt idx="77">
                  <c:v>-0.16987634644545871</c:v>
                </c:pt>
                <c:pt idx="78">
                  <c:v>-0.28851765395998502</c:v>
                </c:pt>
                <c:pt idx="79">
                  <c:v>-0.11226748937417688</c:v>
                </c:pt>
                <c:pt idx="80">
                  <c:v>-0.58677588584933071</c:v>
                </c:pt>
                <c:pt idx="81">
                  <c:v>-0.37853485674979176</c:v>
                </c:pt>
                <c:pt idx="82">
                  <c:v>-0.34001656801424129</c:v>
                </c:pt>
                <c:pt idx="83">
                  <c:v>-3.1384315429844975E-2</c:v>
                </c:pt>
                <c:pt idx="84">
                  <c:v>-0.14152224237807737</c:v>
                </c:pt>
                <c:pt idx="85">
                  <c:v>-0.42441312200451176</c:v>
                </c:pt>
                <c:pt idx="86">
                  <c:v>-0.29496127937164818</c:v>
                </c:pt>
                <c:pt idx="87">
                  <c:v>-0.59189311353066176</c:v>
                </c:pt>
                <c:pt idx="88">
                  <c:v>-1.4261967512980598</c:v>
                </c:pt>
                <c:pt idx="89">
                  <c:v>-0.91492662123319402</c:v>
                </c:pt>
                <c:pt idx="90">
                  <c:v>-0.63240940839128612</c:v>
                </c:pt>
                <c:pt idx="91">
                  <c:v>-0.46314482933759288</c:v>
                </c:pt>
                <c:pt idx="92">
                  <c:v>0.10490441883017906</c:v>
                </c:pt>
                <c:pt idx="93">
                  <c:v>-6.4822008685059732E-2</c:v>
                </c:pt>
                <c:pt idx="94">
                  <c:v>-0.46753475876486389</c:v>
                </c:pt>
                <c:pt idx="95">
                  <c:v>-0.12165235094133713</c:v>
                </c:pt>
                <c:pt idx="96">
                  <c:v>-0.26826480647999384</c:v>
                </c:pt>
                <c:pt idx="97">
                  <c:v>-5.3034668566920407E-2</c:v>
                </c:pt>
                <c:pt idx="98">
                  <c:v>-9.2308924282657787E-2</c:v>
                </c:pt>
                <c:pt idx="99">
                  <c:v>-5.5424590306145743E-2</c:v>
                </c:pt>
                <c:pt idx="100">
                  <c:v>-1.022449972830592</c:v>
                </c:pt>
                <c:pt idx="101">
                  <c:v>0.34454134966606176</c:v>
                </c:pt>
                <c:pt idx="102">
                  <c:v>-0.47698656281319451</c:v>
                </c:pt>
              </c:numCache>
            </c:numRef>
          </c:yVal>
          <c:smooth val="0"/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1.7366158217288352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03168"/>
        <c:axId val="288302384"/>
      </c:scatterChart>
      <c:valAx>
        <c:axId val="288303168"/>
        <c:scaling>
          <c:orientation val="minMax"/>
          <c:max val="1.0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HC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88302384"/>
        <c:crosses val="autoZero"/>
        <c:crossBetween val="midCat"/>
      </c:valAx>
      <c:valAx>
        <c:axId val="288302384"/>
        <c:scaling>
          <c:orientation val="minMax"/>
          <c:max val="2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883031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Pred(MCI+/HC-)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'ANCOVAMCI+HC-'!$E$271:$E$308</c:f>
              <c:numCache>
                <c:formatCode>0.000</c:formatCode>
                <c:ptCount val="38"/>
                <c:pt idx="0">
                  <c:v>3.9561455192164696E-3</c:v>
                </c:pt>
                <c:pt idx="1">
                  <c:v>0.26563176737117233</c:v>
                </c:pt>
                <c:pt idx="2">
                  <c:v>0.30015006355609863</c:v>
                </c:pt>
                <c:pt idx="3">
                  <c:v>0.11047601535302448</c:v>
                </c:pt>
                <c:pt idx="4">
                  <c:v>0.15049446998354821</c:v>
                </c:pt>
                <c:pt idx="5">
                  <c:v>0.6896162567374774</c:v>
                </c:pt>
                <c:pt idx="6">
                  <c:v>0.74955339272320121</c:v>
                </c:pt>
                <c:pt idx="7">
                  <c:v>0.33705941097755515</c:v>
                </c:pt>
                <c:pt idx="8">
                  <c:v>8.5547212261962324E-2</c:v>
                </c:pt>
                <c:pt idx="9">
                  <c:v>0.49351849977943957</c:v>
                </c:pt>
                <c:pt idx="10">
                  <c:v>0.30962810678348363</c:v>
                </c:pt>
                <c:pt idx="11">
                  <c:v>0.22565767026438555</c:v>
                </c:pt>
                <c:pt idx="12">
                  <c:v>0.51148381531095333</c:v>
                </c:pt>
                <c:pt idx="13">
                  <c:v>0.62784412720773553</c:v>
                </c:pt>
                <c:pt idx="14">
                  <c:v>0.28397263344489032</c:v>
                </c:pt>
                <c:pt idx="15">
                  <c:v>0.15221111138917881</c:v>
                </c:pt>
                <c:pt idx="16">
                  <c:v>-8.9309599009957663E-2</c:v>
                </c:pt>
                <c:pt idx="17">
                  <c:v>0.68833461499725268</c:v>
                </c:pt>
                <c:pt idx="18">
                  <c:v>0.7712461221918141</c:v>
                </c:pt>
                <c:pt idx="19">
                  <c:v>0.13391635881995578</c:v>
                </c:pt>
                <c:pt idx="20">
                  <c:v>0.55356979782800053</c:v>
                </c:pt>
                <c:pt idx="21">
                  <c:v>0.33043333408758979</c:v>
                </c:pt>
                <c:pt idx="22">
                  <c:v>0.78830987913376349</c:v>
                </c:pt>
                <c:pt idx="23">
                  <c:v>0.74237499171760701</c:v>
                </c:pt>
                <c:pt idx="24">
                  <c:v>0.58920110561742312</c:v>
                </c:pt>
                <c:pt idx="25">
                  <c:v>0.74255288818139842</c:v>
                </c:pt>
                <c:pt idx="26">
                  <c:v>0.48829125624093112</c:v>
                </c:pt>
                <c:pt idx="27">
                  <c:v>1.0054815357508036</c:v>
                </c:pt>
                <c:pt idx="28">
                  <c:v>0.95919009906780817</c:v>
                </c:pt>
                <c:pt idx="29">
                  <c:v>0.29871699055042678</c:v>
                </c:pt>
                <c:pt idx="30">
                  <c:v>0.72500179363253114</c:v>
                </c:pt>
                <c:pt idx="31">
                  <c:v>0.95151023987804195</c:v>
                </c:pt>
                <c:pt idx="32">
                  <c:v>0.69441670820047274</c:v>
                </c:pt>
                <c:pt idx="33">
                  <c:v>0.88324440365140622</c:v>
                </c:pt>
                <c:pt idx="34">
                  <c:v>0.66110200465708724</c:v>
                </c:pt>
                <c:pt idx="35">
                  <c:v>0.84349826920795401</c:v>
                </c:pt>
                <c:pt idx="36">
                  <c:v>0.81234403190893734</c:v>
                </c:pt>
                <c:pt idx="37">
                  <c:v>1.1297724750254265</c:v>
                </c:pt>
              </c:numCache>
            </c:numRef>
          </c:xVal>
          <c:yVal>
            <c:numRef>
              <c:f>'ANCOVAMCI+HC-'!$G$271:$G$308</c:f>
              <c:numCache>
                <c:formatCode>0.000</c:formatCode>
                <c:ptCount val="38"/>
                <c:pt idx="0">
                  <c:v>-9.2306031381316593E-3</c:v>
                </c:pt>
                <c:pt idx="1">
                  <c:v>-0.61978039320692602</c:v>
                </c:pt>
                <c:pt idx="2">
                  <c:v>-0.70031956739550438</c:v>
                </c:pt>
                <c:pt idx="3">
                  <c:v>-0.25776611326670223</c:v>
                </c:pt>
                <c:pt idx="4">
                  <c:v>-0.35113843010929702</c:v>
                </c:pt>
                <c:pt idx="5">
                  <c:v>-1.6090343372425526</c:v>
                </c:pt>
                <c:pt idx="6">
                  <c:v>0.58434990013246579</c:v>
                </c:pt>
                <c:pt idx="7">
                  <c:v>-0.78643761752283237</c:v>
                </c:pt>
                <c:pt idx="8">
                  <c:v>-0.19960144593469817</c:v>
                </c:pt>
                <c:pt idx="9">
                  <c:v>-1.15149288383415</c:v>
                </c:pt>
                <c:pt idx="10">
                  <c:v>-0.72243403591873878</c:v>
                </c:pt>
                <c:pt idx="11">
                  <c:v>-0.52651157273366789</c:v>
                </c:pt>
                <c:pt idx="12">
                  <c:v>-1.1934101230047556</c:v>
                </c:pt>
                <c:pt idx="13">
                  <c:v>-1.4649056620164604</c:v>
                </c:pt>
                <c:pt idx="14">
                  <c:v>-0.66257387871289997</c:v>
                </c:pt>
                <c:pt idx="15">
                  <c:v>1.9780876961356286</c:v>
                </c:pt>
                <c:pt idx="16">
                  <c:v>0.2083799650144991</c:v>
                </c:pt>
                <c:pt idx="17">
                  <c:v>-1.6060439704292455</c:v>
                </c:pt>
                <c:pt idx="18">
                  <c:v>0.53373574154426584</c:v>
                </c:pt>
                <c:pt idx="19">
                  <c:v>2.0207735881627396</c:v>
                </c:pt>
                <c:pt idx="20">
                  <c:v>-1.2916064609317159</c:v>
                </c:pt>
                <c:pt idx="21">
                  <c:v>-0.7709774465465814</c:v>
                </c:pt>
                <c:pt idx="22">
                  <c:v>0.49392204722700794</c:v>
                </c:pt>
                <c:pt idx="23">
                  <c:v>0.60109877110476728</c:v>
                </c:pt>
                <c:pt idx="24">
                  <c:v>0.95848889915956259</c:v>
                </c:pt>
                <c:pt idx="25">
                  <c:v>0.60068369748096873</c:v>
                </c:pt>
                <c:pt idx="26">
                  <c:v>1.193934933133439</c:v>
                </c:pt>
                <c:pt idx="27">
                  <c:v>-1.2789691596877711E-2</c:v>
                </c:pt>
                <c:pt idx="28">
                  <c:v>9.5218944243016371E-2</c:v>
                </c:pt>
                <c:pt idx="29">
                  <c:v>1.636255571565957</c:v>
                </c:pt>
                <c:pt idx="30">
                  <c:v>0.64163446322845974</c:v>
                </c:pt>
                <c:pt idx="31">
                  <c:v>0.1131378332204636</c:v>
                </c:pt>
                <c:pt idx="32">
                  <c:v>0.71299654639700238</c:v>
                </c:pt>
                <c:pt idx="33">
                  <c:v>0.27241782912556023</c:v>
                </c:pt>
                <c:pt idx="34">
                  <c:v>0.79072746038380759</c:v>
                </c:pt>
                <c:pt idx="35">
                  <c:v>0.36515475994376606</c:v>
                </c:pt>
                <c:pt idx="36">
                  <c:v>0.43784480614695948</c:v>
                </c:pt>
                <c:pt idx="37">
                  <c:v>-0.30278921980859269</c:v>
                </c:pt>
              </c:numCache>
            </c:numRef>
          </c:yVal>
          <c:smooth val="0"/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0.26563176737117233</c:v>
              </c:pt>
            </c:numLit>
          </c:xVal>
          <c:yVal>
            <c:numLit>
              <c:formatCode>General</c:formatCode>
              <c:ptCount val="1"/>
              <c:pt idx="0">
                <c:v>-0.61978039320692602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97928"/>
        <c:axId val="500697144"/>
      </c:scatterChart>
      <c:valAx>
        <c:axId val="500697928"/>
        <c:scaling>
          <c:orientation val="minMax"/>
          <c:max val="1.2000000000000002"/>
          <c:min val="-0.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Pred(MCI+/HC-)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00697144"/>
        <c:crosses val="autoZero"/>
        <c:crossBetween val="midCat"/>
      </c:valAx>
      <c:valAx>
        <c:axId val="500697144"/>
        <c:scaling>
          <c:orientation val="minMax"/>
          <c:max val="2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0069792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Pred(HC)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'ANCOVAHC-'!$E$268:$E$370</c:f>
              <c:numCache>
                <c:formatCode>0.000</c:formatCode>
                <c:ptCount val="103"/>
                <c:pt idx="0">
                  <c:v>0.47969515896368192</c:v>
                </c:pt>
                <c:pt idx="1">
                  <c:v>0.35745252114279547</c:v>
                </c:pt>
                <c:pt idx="2">
                  <c:v>0.15402979246995052</c:v>
                </c:pt>
                <c:pt idx="3">
                  <c:v>0.32319832935103032</c:v>
                </c:pt>
                <c:pt idx="4">
                  <c:v>7.5356605132291699E-2</c:v>
                </c:pt>
                <c:pt idx="5">
                  <c:v>0.34579669982335531</c:v>
                </c:pt>
                <c:pt idx="6">
                  <c:v>0.16760817732009903</c:v>
                </c:pt>
                <c:pt idx="7">
                  <c:v>0.29386956846478368</c:v>
                </c:pt>
                <c:pt idx="8">
                  <c:v>0.12497429182192127</c:v>
                </c:pt>
                <c:pt idx="9">
                  <c:v>8.7194152837488104E-3</c:v>
                </c:pt>
                <c:pt idx="10">
                  <c:v>0.28368606525867418</c:v>
                </c:pt>
                <c:pt idx="11">
                  <c:v>0.34117846295292048</c:v>
                </c:pt>
                <c:pt idx="12">
                  <c:v>0.19744143267846198</c:v>
                </c:pt>
                <c:pt idx="13">
                  <c:v>0.23623472883148811</c:v>
                </c:pt>
                <c:pt idx="14">
                  <c:v>0.25437534329921674</c:v>
                </c:pt>
                <c:pt idx="15">
                  <c:v>0.26936440599868866</c:v>
                </c:pt>
                <c:pt idx="16">
                  <c:v>0.25891112657272081</c:v>
                </c:pt>
                <c:pt idx="17">
                  <c:v>0.11241729552546653</c:v>
                </c:pt>
                <c:pt idx="18">
                  <c:v>0.20042370314451446</c:v>
                </c:pt>
                <c:pt idx="19">
                  <c:v>0.29368022944961814</c:v>
                </c:pt>
                <c:pt idx="20">
                  <c:v>0.24142064798369509</c:v>
                </c:pt>
                <c:pt idx="21">
                  <c:v>9.8389803709957258E-2</c:v>
                </c:pt>
                <c:pt idx="22">
                  <c:v>0.25883884860734052</c:v>
                </c:pt>
                <c:pt idx="23">
                  <c:v>7.5490698293476211E-2</c:v>
                </c:pt>
                <c:pt idx="24">
                  <c:v>0.36559178827889233</c:v>
                </c:pt>
                <c:pt idx="25">
                  <c:v>0.32188024228921869</c:v>
                </c:pt>
                <c:pt idx="26">
                  <c:v>0.22694702941912054</c:v>
                </c:pt>
                <c:pt idx="27">
                  <c:v>6.3297888559963489E-2</c:v>
                </c:pt>
                <c:pt idx="28">
                  <c:v>0.11644703054291336</c:v>
                </c:pt>
                <c:pt idx="29">
                  <c:v>7.960440173017802E-2</c:v>
                </c:pt>
                <c:pt idx="30">
                  <c:v>0.18868665748092961</c:v>
                </c:pt>
                <c:pt idx="31">
                  <c:v>0.12714826688082503</c:v>
                </c:pt>
                <c:pt idx="32">
                  <c:v>2.9704759906785894E-2</c:v>
                </c:pt>
                <c:pt idx="33">
                  <c:v>0.34181040219283948</c:v>
                </c:pt>
                <c:pt idx="34">
                  <c:v>0.23598645178115896</c:v>
                </c:pt>
                <c:pt idx="35">
                  <c:v>2.562544067348263E-2</c:v>
                </c:pt>
                <c:pt idx="36">
                  <c:v>0.37039046650271135</c:v>
                </c:pt>
                <c:pt idx="37">
                  <c:v>0.20451877858589584</c:v>
                </c:pt>
                <c:pt idx="38">
                  <c:v>7.2338936438931911E-2</c:v>
                </c:pt>
                <c:pt idx="39">
                  <c:v>0.19057086535543855</c:v>
                </c:pt>
                <c:pt idx="40">
                  <c:v>0.24605846739552006</c:v>
                </c:pt>
                <c:pt idx="41">
                  <c:v>0.25824479244751675</c:v>
                </c:pt>
                <c:pt idx="42">
                  <c:v>0.12511665134514477</c:v>
                </c:pt>
                <c:pt idx="43">
                  <c:v>0.26109724067504941</c:v>
                </c:pt>
                <c:pt idx="44">
                  <c:v>0.16336372610385202</c:v>
                </c:pt>
                <c:pt idx="45">
                  <c:v>0.17106573166874983</c:v>
                </c:pt>
                <c:pt idx="46">
                  <c:v>0.18485000646317779</c:v>
                </c:pt>
                <c:pt idx="47">
                  <c:v>0.13357883830971257</c:v>
                </c:pt>
                <c:pt idx="48">
                  <c:v>1.68284062268797E-2</c:v>
                </c:pt>
                <c:pt idx="49">
                  <c:v>0.14928000460515717</c:v>
                </c:pt>
                <c:pt idx="50">
                  <c:v>0.37064517148955717</c:v>
                </c:pt>
                <c:pt idx="51">
                  <c:v>0.19221844175719116</c:v>
                </c:pt>
                <c:pt idx="52">
                  <c:v>0.11151790334841155</c:v>
                </c:pt>
                <c:pt idx="53">
                  <c:v>0.27667980656826485</c:v>
                </c:pt>
                <c:pt idx="54">
                  <c:v>0.35972532820148123</c:v>
                </c:pt>
                <c:pt idx="55">
                  <c:v>0.15802199357396524</c:v>
                </c:pt>
                <c:pt idx="56">
                  <c:v>0.27371913261758019</c:v>
                </c:pt>
                <c:pt idx="57">
                  <c:v>0.22694340310379496</c:v>
                </c:pt>
                <c:pt idx="58">
                  <c:v>0.15460365048479335</c:v>
                </c:pt>
                <c:pt idx="59">
                  <c:v>0.11198061836502771</c:v>
                </c:pt>
                <c:pt idx="60">
                  <c:v>0.25053763716856214</c:v>
                </c:pt>
                <c:pt idx="61">
                  <c:v>0.11471402980445577</c:v>
                </c:pt>
                <c:pt idx="62">
                  <c:v>0.16020482275196218</c:v>
                </c:pt>
                <c:pt idx="63">
                  <c:v>7.1519869540141834E-2</c:v>
                </c:pt>
                <c:pt idx="64">
                  <c:v>4.0260934191290731E-2</c:v>
                </c:pt>
                <c:pt idx="65">
                  <c:v>0.17719764718539244</c:v>
                </c:pt>
                <c:pt idx="66">
                  <c:v>0.17721814013294085</c:v>
                </c:pt>
                <c:pt idx="67">
                  <c:v>-4.7642803720513105E-2</c:v>
                </c:pt>
                <c:pt idx="68">
                  <c:v>0.36676700165465081</c:v>
                </c:pt>
                <c:pt idx="69">
                  <c:v>0.28722077086026276</c:v>
                </c:pt>
                <c:pt idx="70">
                  <c:v>4.117889553147272E-2</c:v>
                </c:pt>
                <c:pt idx="71">
                  <c:v>0.15947373269000198</c:v>
                </c:pt>
                <c:pt idx="72">
                  <c:v>8.907617104123533E-2</c:v>
                </c:pt>
                <c:pt idx="73">
                  <c:v>0.12745164432355566</c:v>
                </c:pt>
                <c:pt idx="74">
                  <c:v>0.13295647795247728</c:v>
                </c:pt>
                <c:pt idx="75">
                  <c:v>1.5633862466336745E-2</c:v>
                </c:pt>
                <c:pt idx="76">
                  <c:v>0.15873788818713602</c:v>
                </c:pt>
                <c:pt idx="77">
                  <c:v>6.285421148434428E-2</c:v>
                </c:pt>
                <c:pt idx="78">
                  <c:v>0.10675146963317889</c:v>
                </c:pt>
                <c:pt idx="79">
                  <c:v>4.1538946813919592E-2</c:v>
                </c:pt>
                <c:pt idx="80">
                  <c:v>0.21710695099584443</c:v>
                </c:pt>
                <c:pt idx="81">
                  <c:v>0.14005781521788446</c:v>
                </c:pt>
                <c:pt idx="82">
                  <c:v>0.12580605670731021</c:v>
                </c:pt>
                <c:pt idx="83">
                  <c:v>1.1612189928703165E-2</c:v>
                </c:pt>
                <c:pt idx="84">
                  <c:v>5.2363199105098845E-2</c:v>
                </c:pt>
                <c:pt idx="85">
                  <c:v>0.15703276345048522</c:v>
                </c:pt>
                <c:pt idx="86">
                  <c:v>0.10913560964339863</c:v>
                </c:pt>
                <c:pt idx="87">
                  <c:v>0.21900032413239928</c:v>
                </c:pt>
                <c:pt idx="88">
                  <c:v>0.52769248986146544</c:v>
                </c:pt>
                <c:pt idx="89">
                  <c:v>0.33852265219343647</c:v>
                </c:pt>
                <c:pt idx="90">
                  <c:v>0.23399134447759706</c:v>
                </c:pt>
                <c:pt idx="91">
                  <c:v>0.17136348679603836</c:v>
                </c:pt>
                <c:pt idx="92">
                  <c:v>-3.8814612303375046E-2</c:v>
                </c:pt>
                <c:pt idx="93">
                  <c:v>2.3984129209176697E-2</c:v>
                </c:pt>
                <c:pt idx="94">
                  <c:v>0.17298775973571823</c:v>
                </c:pt>
                <c:pt idx="95">
                  <c:v>4.5011343566241868E-2</c:v>
                </c:pt>
                <c:pt idx="96">
                  <c:v>9.9257920441053749E-2</c:v>
                </c:pt>
                <c:pt idx="97">
                  <c:v>1.9622815912029135E-2</c:v>
                </c:pt>
                <c:pt idx="98">
                  <c:v>3.41542820419517E-2</c:v>
                </c:pt>
                <c:pt idx="99">
                  <c:v>2.0507086439218336E-2</c:v>
                </c:pt>
                <c:pt idx="100">
                  <c:v>0.37830626905488229</c:v>
                </c:pt>
                <c:pt idx="101">
                  <c:v>-0.12748022494093958</c:v>
                </c:pt>
                <c:pt idx="102">
                  <c:v>0.17648492519161113</c:v>
                </c:pt>
              </c:numCache>
            </c:numRef>
          </c:xVal>
          <c:yVal>
            <c:numRef>
              <c:f>'ANCOVAHC-'!$G$268:$G$370</c:f>
              <c:numCache>
                <c:formatCode>0.000</c:formatCode>
                <c:ptCount val="103"/>
                <c:pt idx="0">
                  <c:v>1.4062301211932382</c:v>
                </c:pt>
                <c:pt idx="1">
                  <c:v>1.7366158217288352</c:v>
                </c:pt>
                <c:pt idx="2">
                  <c:v>2.2864073013262862</c:v>
                </c:pt>
                <c:pt idx="3">
                  <c:v>1.8291947725200082</c:v>
                </c:pt>
                <c:pt idx="4">
                  <c:v>-0.20366661927809504</c:v>
                </c:pt>
                <c:pt idx="5">
                  <c:v>1.7681180599052027</c:v>
                </c:pt>
                <c:pt idx="6">
                  <c:v>2.2497089424653511</c:v>
                </c:pt>
                <c:pt idx="7">
                  <c:v>-0.79424254068855005</c:v>
                </c:pt>
                <c:pt idx="8">
                  <c:v>-0.33776855349787605</c:v>
                </c:pt>
                <c:pt idx="9">
                  <c:v>-2.3566001013518134E-2</c:v>
                </c:pt>
                <c:pt idx="10">
                  <c:v>1.9359847378267789</c:v>
                </c:pt>
                <c:pt idx="11">
                  <c:v>1.7805997884647056</c:v>
                </c:pt>
                <c:pt idx="12">
                  <c:v>2.169078475497908</c:v>
                </c:pt>
                <c:pt idx="13">
                  <c:v>2.0642316679185271</c:v>
                </c:pt>
                <c:pt idx="14">
                  <c:v>-0.6875013292664337</c:v>
                </c:pt>
                <c:pt idx="15">
                  <c:v>1.9746919476169948</c:v>
                </c:pt>
                <c:pt idx="16">
                  <c:v>2.0029440706700252</c:v>
                </c:pt>
                <c:pt idx="17">
                  <c:v>2.3988735749531935</c:v>
                </c:pt>
                <c:pt idx="18">
                  <c:v>-0.54168600046378423</c:v>
                </c:pt>
                <c:pt idx="19">
                  <c:v>1.9089734674848307</c:v>
                </c:pt>
                <c:pt idx="20">
                  <c:v>-0.65248861878062858</c:v>
                </c:pt>
                <c:pt idx="21">
                  <c:v>-0.26591854367461953</c:v>
                </c:pt>
                <c:pt idx="22">
                  <c:v>-0.69956486417010266</c:v>
                </c:pt>
                <c:pt idx="23">
                  <c:v>-0.20402903343885531</c:v>
                </c:pt>
                <c:pt idx="24">
                  <c:v>-0.9880864912090912</c:v>
                </c:pt>
                <c:pt idx="25">
                  <c:v>1.8327571720644422</c:v>
                </c:pt>
                <c:pt idx="26">
                  <c:v>-0.61337070792739146</c:v>
                </c:pt>
                <c:pt idx="27">
                  <c:v>-0.1710754743770305</c:v>
                </c:pt>
                <c:pt idx="28">
                  <c:v>-0.31472188793554523</c:v>
                </c:pt>
                <c:pt idx="29">
                  <c:v>2.487557123479371</c:v>
                </c:pt>
                <c:pt idx="30">
                  <c:v>-0.50996423690479131</c:v>
                </c:pt>
                <c:pt idx="31">
                  <c:v>-0.34364416519594193</c:v>
                </c:pt>
                <c:pt idx="32">
                  <c:v>-8.0283181760401584E-2</c:v>
                </c:pt>
                <c:pt idx="33">
                  <c:v>-0.92381243723080242</c:v>
                </c:pt>
                <c:pt idx="34">
                  <c:v>-0.63780159344129128</c:v>
                </c:pt>
                <c:pt idx="35">
                  <c:v>-6.9257988205776277E-2</c:v>
                </c:pt>
                <c:pt idx="36">
                  <c:v>-1.0010558993868202</c:v>
                </c:pt>
                <c:pt idx="37">
                  <c:v>-0.55275377838943163</c:v>
                </c:pt>
                <c:pt idx="38">
                  <c:v>-0.19551075318249558</c:v>
                </c:pt>
                <c:pt idx="39">
                  <c:v>2.1876475872134131</c:v>
                </c:pt>
                <c:pt idx="40">
                  <c:v>-0.66502327315857568</c:v>
                </c:pt>
                <c:pt idx="41">
                  <c:v>-0.69795930604390743</c:v>
                </c:pt>
                <c:pt idx="42">
                  <c:v>-0.33815330919070574</c:v>
                </c:pt>
                <c:pt idx="43">
                  <c:v>-0.70566863007923908</c:v>
                </c:pt>
                <c:pt idx="44">
                  <c:v>-0.44152384186939275</c:v>
                </c:pt>
                <c:pt idx="45">
                  <c:v>2.2403641955261313</c:v>
                </c:pt>
                <c:pt idx="46">
                  <c:v>-0.49959490377515259</c:v>
                </c:pt>
                <c:pt idx="47">
                  <c:v>-0.36102409812482866</c:v>
                </c:pt>
                <c:pt idx="48">
                  <c:v>-4.5482205548539691E-2</c:v>
                </c:pt>
                <c:pt idx="49">
                  <c:v>-0.40345970748518262</c:v>
                </c:pt>
                <c:pt idx="50">
                  <c:v>-1.0017442916451111</c:v>
                </c:pt>
                <c:pt idx="51">
                  <c:v>-0.51950960538712876</c:v>
                </c:pt>
                <c:pt idx="52">
                  <c:v>-0.30139991476632511</c:v>
                </c:pt>
                <c:pt idx="53">
                  <c:v>-0.74778369762478292</c:v>
                </c:pt>
                <c:pt idx="54">
                  <c:v>-0.97223118444469137</c:v>
                </c:pt>
                <c:pt idx="55">
                  <c:v>-0.42708671849394403</c:v>
                </c:pt>
                <c:pt idx="56">
                  <c:v>-0.73978187146419494</c:v>
                </c:pt>
                <c:pt idx="57">
                  <c:v>-0.61336090706943747</c:v>
                </c:pt>
                <c:pt idx="58">
                  <c:v>-0.41784794799357361</c:v>
                </c:pt>
                <c:pt idx="59">
                  <c:v>-0.30265049662252708</c:v>
                </c:pt>
                <c:pt idx="60">
                  <c:v>-0.67712914447863592</c:v>
                </c:pt>
                <c:pt idx="61">
                  <c:v>-0.31003809942107496</c:v>
                </c:pt>
                <c:pt idx="62">
                  <c:v>-0.43298626025758585</c:v>
                </c:pt>
                <c:pt idx="63">
                  <c:v>-0.1932970575688687</c:v>
                </c:pt>
                <c:pt idx="64">
                  <c:v>-0.10881339918807302</c:v>
                </c:pt>
                <c:pt idx="65">
                  <c:v>-0.47891283959681225</c:v>
                </c:pt>
                <c:pt idx="66">
                  <c:v>-0.47896822597387767</c:v>
                </c:pt>
                <c:pt idx="67">
                  <c:v>0.12876440956505791</c:v>
                </c:pt>
                <c:pt idx="68">
                  <c:v>-0.99126274543061477</c:v>
                </c:pt>
                <c:pt idx="69">
                  <c:v>-0.77627280694059486</c:v>
                </c:pt>
                <c:pt idx="70">
                  <c:v>-0.11129437723179782</c:v>
                </c:pt>
                <c:pt idx="71">
                  <c:v>-0.43101034001747085</c:v>
                </c:pt>
                <c:pt idx="72">
                  <c:v>-0.24074654879100488</c:v>
                </c:pt>
                <c:pt idx="73">
                  <c:v>-0.34446410470911015</c:v>
                </c:pt>
                <c:pt idx="74">
                  <c:v>-0.35934204212312459</c:v>
                </c:pt>
                <c:pt idx="75">
                  <c:v>-4.2253707013309466E-2</c:v>
                </c:pt>
                <c:pt idx="76">
                  <c:v>-0.42902156992956703</c:v>
                </c:pt>
                <c:pt idx="77">
                  <c:v>-0.16987634644545871</c:v>
                </c:pt>
                <c:pt idx="78">
                  <c:v>-0.28851765395998502</c:v>
                </c:pt>
                <c:pt idx="79">
                  <c:v>-0.11226748937417688</c:v>
                </c:pt>
                <c:pt idx="80">
                  <c:v>-0.58677588584933071</c:v>
                </c:pt>
                <c:pt idx="81">
                  <c:v>-0.37853485674979176</c:v>
                </c:pt>
                <c:pt idx="82">
                  <c:v>-0.34001656801424129</c:v>
                </c:pt>
                <c:pt idx="83">
                  <c:v>-3.1384315429844975E-2</c:v>
                </c:pt>
                <c:pt idx="84">
                  <c:v>-0.14152224237807737</c:v>
                </c:pt>
                <c:pt idx="85">
                  <c:v>-0.42441312200451176</c:v>
                </c:pt>
                <c:pt idx="86">
                  <c:v>-0.29496127937164818</c:v>
                </c:pt>
                <c:pt idx="87">
                  <c:v>-0.59189311353066176</c:v>
                </c:pt>
                <c:pt idx="88">
                  <c:v>-1.4261967512980598</c:v>
                </c:pt>
                <c:pt idx="89">
                  <c:v>-0.91492662123319402</c:v>
                </c:pt>
                <c:pt idx="90">
                  <c:v>-0.63240940839128612</c:v>
                </c:pt>
                <c:pt idx="91">
                  <c:v>-0.46314482933759288</c:v>
                </c:pt>
                <c:pt idx="92">
                  <c:v>0.10490441883017906</c:v>
                </c:pt>
                <c:pt idx="93">
                  <c:v>-6.4822008685059732E-2</c:v>
                </c:pt>
                <c:pt idx="94">
                  <c:v>-0.46753475876486389</c:v>
                </c:pt>
                <c:pt idx="95">
                  <c:v>-0.12165235094133713</c:v>
                </c:pt>
                <c:pt idx="96">
                  <c:v>-0.26826480647999384</c:v>
                </c:pt>
                <c:pt idx="97">
                  <c:v>-5.3034668566920407E-2</c:v>
                </c:pt>
                <c:pt idx="98">
                  <c:v>-9.2308924282657787E-2</c:v>
                </c:pt>
                <c:pt idx="99">
                  <c:v>-5.5424590306145743E-2</c:v>
                </c:pt>
                <c:pt idx="100">
                  <c:v>-1.022449972830592</c:v>
                </c:pt>
                <c:pt idx="101">
                  <c:v>0.34454134966606176</c:v>
                </c:pt>
                <c:pt idx="102">
                  <c:v>-0.47698656281319451</c:v>
                </c:pt>
              </c:numCache>
            </c:numRef>
          </c:yVal>
          <c:smooth val="0"/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0.35745252114279547</c:v>
              </c:pt>
            </c:numLit>
          </c:xVal>
          <c:yVal>
            <c:numLit>
              <c:formatCode>General</c:formatCode>
              <c:ptCount val="1"/>
              <c:pt idx="0">
                <c:v>1.7366158217288352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96360"/>
        <c:axId val="500695184"/>
      </c:scatterChart>
      <c:valAx>
        <c:axId val="500696360"/>
        <c:scaling>
          <c:orientation val="minMax"/>
          <c:max val="0.60000000000000009"/>
          <c:min val="-0.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Pred(HC)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00695184"/>
        <c:crosses val="autoZero"/>
        <c:crossBetween val="midCat"/>
      </c:valAx>
      <c:valAx>
        <c:axId val="500695184"/>
        <c:scaling>
          <c:orientation val="minMax"/>
          <c:max val="2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006963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Pred(HC) / HC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'ANCOVAHC-'!$E$268:$E$370</c:f>
              <c:numCache>
                <c:formatCode>0.000</c:formatCode>
                <c:ptCount val="103"/>
                <c:pt idx="0">
                  <c:v>0.47969515896368192</c:v>
                </c:pt>
                <c:pt idx="1">
                  <c:v>0.35745252114279547</c:v>
                </c:pt>
                <c:pt idx="2">
                  <c:v>0.15402979246995052</c:v>
                </c:pt>
                <c:pt idx="3">
                  <c:v>0.32319832935103032</c:v>
                </c:pt>
                <c:pt idx="4">
                  <c:v>7.5356605132291699E-2</c:v>
                </c:pt>
                <c:pt idx="5">
                  <c:v>0.34579669982335531</c:v>
                </c:pt>
                <c:pt idx="6">
                  <c:v>0.16760817732009903</c:v>
                </c:pt>
                <c:pt idx="7">
                  <c:v>0.29386956846478368</c:v>
                </c:pt>
                <c:pt idx="8">
                  <c:v>0.12497429182192127</c:v>
                </c:pt>
                <c:pt idx="9">
                  <c:v>8.7194152837488104E-3</c:v>
                </c:pt>
                <c:pt idx="10">
                  <c:v>0.28368606525867418</c:v>
                </c:pt>
                <c:pt idx="11">
                  <c:v>0.34117846295292048</c:v>
                </c:pt>
                <c:pt idx="12">
                  <c:v>0.19744143267846198</c:v>
                </c:pt>
                <c:pt idx="13">
                  <c:v>0.23623472883148811</c:v>
                </c:pt>
                <c:pt idx="14">
                  <c:v>0.25437534329921674</c:v>
                </c:pt>
                <c:pt idx="15">
                  <c:v>0.26936440599868866</c:v>
                </c:pt>
                <c:pt idx="16">
                  <c:v>0.25891112657272081</c:v>
                </c:pt>
                <c:pt idx="17">
                  <c:v>0.11241729552546653</c:v>
                </c:pt>
                <c:pt idx="18">
                  <c:v>0.20042370314451446</c:v>
                </c:pt>
                <c:pt idx="19">
                  <c:v>0.29368022944961814</c:v>
                </c:pt>
                <c:pt idx="20">
                  <c:v>0.24142064798369509</c:v>
                </c:pt>
                <c:pt idx="21">
                  <c:v>9.8389803709957258E-2</c:v>
                </c:pt>
                <c:pt idx="22">
                  <c:v>0.25883884860734052</c:v>
                </c:pt>
                <c:pt idx="23">
                  <c:v>7.5490698293476211E-2</c:v>
                </c:pt>
                <c:pt idx="24">
                  <c:v>0.36559178827889233</c:v>
                </c:pt>
                <c:pt idx="25">
                  <c:v>0.32188024228921869</c:v>
                </c:pt>
                <c:pt idx="26">
                  <c:v>0.22694702941912054</c:v>
                </c:pt>
                <c:pt idx="27">
                  <c:v>6.3297888559963489E-2</c:v>
                </c:pt>
                <c:pt idx="28">
                  <c:v>0.11644703054291336</c:v>
                </c:pt>
                <c:pt idx="29">
                  <c:v>7.960440173017802E-2</c:v>
                </c:pt>
                <c:pt idx="30">
                  <c:v>0.18868665748092961</c:v>
                </c:pt>
                <c:pt idx="31">
                  <c:v>0.12714826688082503</c:v>
                </c:pt>
                <c:pt idx="32">
                  <c:v>2.9704759906785894E-2</c:v>
                </c:pt>
                <c:pt idx="33">
                  <c:v>0.34181040219283948</c:v>
                </c:pt>
                <c:pt idx="34">
                  <c:v>0.23598645178115896</c:v>
                </c:pt>
                <c:pt idx="35">
                  <c:v>2.562544067348263E-2</c:v>
                </c:pt>
                <c:pt idx="36">
                  <c:v>0.37039046650271135</c:v>
                </c:pt>
                <c:pt idx="37">
                  <c:v>0.20451877858589584</c:v>
                </c:pt>
                <c:pt idx="38">
                  <c:v>7.2338936438931911E-2</c:v>
                </c:pt>
                <c:pt idx="39">
                  <c:v>0.19057086535543855</c:v>
                </c:pt>
                <c:pt idx="40">
                  <c:v>0.24605846739552006</c:v>
                </c:pt>
                <c:pt idx="41">
                  <c:v>0.25824479244751675</c:v>
                </c:pt>
                <c:pt idx="42">
                  <c:v>0.12511665134514477</c:v>
                </c:pt>
                <c:pt idx="43">
                  <c:v>0.26109724067504941</c:v>
                </c:pt>
                <c:pt idx="44">
                  <c:v>0.16336372610385202</c:v>
                </c:pt>
                <c:pt idx="45">
                  <c:v>0.17106573166874983</c:v>
                </c:pt>
                <c:pt idx="46">
                  <c:v>0.18485000646317779</c:v>
                </c:pt>
                <c:pt idx="47">
                  <c:v>0.13357883830971257</c:v>
                </c:pt>
                <c:pt idx="48">
                  <c:v>1.68284062268797E-2</c:v>
                </c:pt>
                <c:pt idx="49">
                  <c:v>0.14928000460515717</c:v>
                </c:pt>
                <c:pt idx="50">
                  <c:v>0.37064517148955717</c:v>
                </c:pt>
                <c:pt idx="51">
                  <c:v>0.19221844175719116</c:v>
                </c:pt>
                <c:pt idx="52">
                  <c:v>0.11151790334841155</c:v>
                </c:pt>
                <c:pt idx="53">
                  <c:v>0.27667980656826485</c:v>
                </c:pt>
                <c:pt idx="54">
                  <c:v>0.35972532820148123</c:v>
                </c:pt>
                <c:pt idx="55">
                  <c:v>0.15802199357396524</c:v>
                </c:pt>
                <c:pt idx="56">
                  <c:v>0.27371913261758019</c:v>
                </c:pt>
                <c:pt idx="57">
                  <c:v>0.22694340310379496</c:v>
                </c:pt>
                <c:pt idx="58">
                  <c:v>0.15460365048479335</c:v>
                </c:pt>
                <c:pt idx="59">
                  <c:v>0.11198061836502771</c:v>
                </c:pt>
                <c:pt idx="60">
                  <c:v>0.25053763716856214</c:v>
                </c:pt>
                <c:pt idx="61">
                  <c:v>0.11471402980445577</c:v>
                </c:pt>
                <c:pt idx="62">
                  <c:v>0.16020482275196218</c:v>
                </c:pt>
                <c:pt idx="63">
                  <c:v>7.1519869540141834E-2</c:v>
                </c:pt>
                <c:pt idx="64">
                  <c:v>4.0260934191290731E-2</c:v>
                </c:pt>
                <c:pt idx="65">
                  <c:v>0.17719764718539244</c:v>
                </c:pt>
                <c:pt idx="66">
                  <c:v>0.17721814013294085</c:v>
                </c:pt>
                <c:pt idx="67">
                  <c:v>-4.7642803720513105E-2</c:v>
                </c:pt>
                <c:pt idx="68">
                  <c:v>0.36676700165465081</c:v>
                </c:pt>
                <c:pt idx="69">
                  <c:v>0.28722077086026276</c:v>
                </c:pt>
                <c:pt idx="70">
                  <c:v>4.117889553147272E-2</c:v>
                </c:pt>
                <c:pt idx="71">
                  <c:v>0.15947373269000198</c:v>
                </c:pt>
                <c:pt idx="72">
                  <c:v>8.907617104123533E-2</c:v>
                </c:pt>
                <c:pt idx="73">
                  <c:v>0.12745164432355566</c:v>
                </c:pt>
                <c:pt idx="74">
                  <c:v>0.13295647795247728</c:v>
                </c:pt>
                <c:pt idx="75">
                  <c:v>1.5633862466336745E-2</c:v>
                </c:pt>
                <c:pt idx="76">
                  <c:v>0.15873788818713602</c:v>
                </c:pt>
                <c:pt idx="77">
                  <c:v>6.285421148434428E-2</c:v>
                </c:pt>
                <c:pt idx="78">
                  <c:v>0.10675146963317889</c:v>
                </c:pt>
                <c:pt idx="79">
                  <c:v>4.1538946813919592E-2</c:v>
                </c:pt>
                <c:pt idx="80">
                  <c:v>0.21710695099584443</c:v>
                </c:pt>
                <c:pt idx="81">
                  <c:v>0.14005781521788446</c:v>
                </c:pt>
                <c:pt idx="82">
                  <c:v>0.12580605670731021</c:v>
                </c:pt>
                <c:pt idx="83">
                  <c:v>1.1612189928703165E-2</c:v>
                </c:pt>
                <c:pt idx="84">
                  <c:v>5.2363199105098845E-2</c:v>
                </c:pt>
                <c:pt idx="85">
                  <c:v>0.15703276345048522</c:v>
                </c:pt>
                <c:pt idx="86">
                  <c:v>0.10913560964339863</c:v>
                </c:pt>
                <c:pt idx="87">
                  <c:v>0.21900032413239928</c:v>
                </c:pt>
                <c:pt idx="88">
                  <c:v>0.52769248986146544</c:v>
                </c:pt>
                <c:pt idx="89">
                  <c:v>0.33852265219343647</c:v>
                </c:pt>
                <c:pt idx="90">
                  <c:v>0.23399134447759706</c:v>
                </c:pt>
                <c:pt idx="91">
                  <c:v>0.17136348679603836</c:v>
                </c:pt>
                <c:pt idx="92">
                  <c:v>-3.8814612303375046E-2</c:v>
                </c:pt>
                <c:pt idx="93">
                  <c:v>2.3984129209176697E-2</c:v>
                </c:pt>
                <c:pt idx="94">
                  <c:v>0.17298775973571823</c:v>
                </c:pt>
                <c:pt idx="95">
                  <c:v>4.5011343566241868E-2</c:v>
                </c:pt>
                <c:pt idx="96">
                  <c:v>9.9257920441053749E-2</c:v>
                </c:pt>
                <c:pt idx="97">
                  <c:v>1.9622815912029135E-2</c:v>
                </c:pt>
                <c:pt idx="98">
                  <c:v>3.41542820419517E-2</c:v>
                </c:pt>
                <c:pt idx="99">
                  <c:v>2.0507086439218336E-2</c:v>
                </c:pt>
                <c:pt idx="100">
                  <c:v>0.37830626905488229</c:v>
                </c:pt>
                <c:pt idx="101">
                  <c:v>-0.12748022494093958</c:v>
                </c:pt>
                <c:pt idx="102">
                  <c:v>0.17648492519161113</c:v>
                </c:pt>
              </c:numCache>
            </c:numRef>
          </c:xVal>
          <c:yVal>
            <c:numRef>
              <c:f>'ANCOVAHC-'!$D$268:$D$370</c:f>
              <c:numCache>
                <c:formatCode>0.000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0.35745252114279547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'ANCOVAHC-'!xdata1</c:f>
              <c:numCache>
                <c:formatCode>General</c:formatCode>
                <c:ptCount val="70"/>
                <c:pt idx="0">
                  <c:v>-0.15368713353303601</c:v>
                </c:pt>
                <c:pt idx="1">
                  <c:v>-0.1422825230784448</c:v>
                </c:pt>
                <c:pt idx="2">
                  <c:v>-0.13087791262385362</c:v>
                </c:pt>
                <c:pt idx="3">
                  <c:v>-0.11947330216926241</c:v>
                </c:pt>
                <c:pt idx="4">
                  <c:v>-0.10806869171467121</c:v>
                </c:pt>
                <c:pt idx="5">
                  <c:v>-9.6664081260079998E-2</c:v>
                </c:pt>
                <c:pt idx="6">
                  <c:v>-8.5259470805488805E-2</c:v>
                </c:pt>
                <c:pt idx="7">
                  <c:v>-7.3854860350897611E-2</c:v>
                </c:pt>
                <c:pt idx="8">
                  <c:v>-6.2450249896306403E-2</c:v>
                </c:pt>
                <c:pt idx="9">
                  <c:v>-5.1045639441715196E-2</c:v>
                </c:pt>
                <c:pt idx="10">
                  <c:v>-3.9641028987124002E-2</c:v>
                </c:pt>
                <c:pt idx="11">
                  <c:v>-2.8236418532532809E-2</c:v>
                </c:pt>
                <c:pt idx="12">
                  <c:v>-1.6831808077941601E-2</c:v>
                </c:pt>
                <c:pt idx="13">
                  <c:v>-5.4271976233503938E-3</c:v>
                </c:pt>
                <c:pt idx="14">
                  <c:v>5.9774128312407859E-3</c:v>
                </c:pt>
                <c:pt idx="15">
                  <c:v>1.7382023285831993E-2</c:v>
                </c:pt>
                <c:pt idx="16">
                  <c:v>2.8786633740423201E-2</c:v>
                </c:pt>
                <c:pt idx="17">
                  <c:v>4.0191244195014408E-2</c:v>
                </c:pt>
                <c:pt idx="18">
                  <c:v>5.1595854649605616E-2</c:v>
                </c:pt>
                <c:pt idx="19">
                  <c:v>6.3000465104196796E-2</c:v>
                </c:pt>
                <c:pt idx="20">
                  <c:v>7.4405075558788003E-2</c:v>
                </c:pt>
                <c:pt idx="21">
                  <c:v>8.5809686013379211E-2</c:v>
                </c:pt>
                <c:pt idx="22">
                  <c:v>9.721429646797039E-2</c:v>
                </c:pt>
                <c:pt idx="23">
                  <c:v>0.10861890692256163</c:v>
                </c:pt>
                <c:pt idx="24">
                  <c:v>0.12002351737715281</c:v>
                </c:pt>
                <c:pt idx="25">
                  <c:v>0.13142812783174398</c:v>
                </c:pt>
                <c:pt idx="26">
                  <c:v>0.14283273828633522</c:v>
                </c:pt>
                <c:pt idx="27">
                  <c:v>0.1542373487409264</c:v>
                </c:pt>
                <c:pt idx="28">
                  <c:v>0.16564195919551758</c:v>
                </c:pt>
                <c:pt idx="29">
                  <c:v>0.17704656965010881</c:v>
                </c:pt>
                <c:pt idx="30">
                  <c:v>0.18845118010469999</c:v>
                </c:pt>
                <c:pt idx="31">
                  <c:v>0.19985579055929123</c:v>
                </c:pt>
                <c:pt idx="32">
                  <c:v>0.21126040101388241</c:v>
                </c:pt>
                <c:pt idx="33">
                  <c:v>0.22266501146847359</c:v>
                </c:pt>
                <c:pt idx="34">
                  <c:v>0.23406962192306482</c:v>
                </c:pt>
                <c:pt idx="35">
                  <c:v>0.245474232377656</c:v>
                </c:pt>
                <c:pt idx="36">
                  <c:v>0.25687884283224727</c:v>
                </c:pt>
                <c:pt idx="37">
                  <c:v>0.26828345328683845</c:v>
                </c:pt>
                <c:pt idx="38">
                  <c:v>0.27968806374142963</c:v>
                </c:pt>
                <c:pt idx="39">
                  <c:v>0.29109267419602081</c:v>
                </c:pt>
                <c:pt idx="40">
                  <c:v>0.30249728465061199</c:v>
                </c:pt>
                <c:pt idx="41">
                  <c:v>0.31390189510520317</c:v>
                </c:pt>
                <c:pt idx="42">
                  <c:v>0.32530650555979446</c:v>
                </c:pt>
                <c:pt idx="43">
                  <c:v>0.33671111601438564</c:v>
                </c:pt>
                <c:pt idx="44">
                  <c:v>0.34811572646897682</c:v>
                </c:pt>
                <c:pt idx="45">
                  <c:v>0.359520336923568</c:v>
                </c:pt>
                <c:pt idx="46">
                  <c:v>0.37092494737815929</c:v>
                </c:pt>
                <c:pt idx="47">
                  <c:v>0.38232955783275047</c:v>
                </c:pt>
                <c:pt idx="48">
                  <c:v>0.39373416828734165</c:v>
                </c:pt>
                <c:pt idx="49">
                  <c:v>0.40513877874193283</c:v>
                </c:pt>
                <c:pt idx="50">
                  <c:v>0.41654338919652401</c:v>
                </c:pt>
                <c:pt idx="51">
                  <c:v>0.4279479996511153</c:v>
                </c:pt>
                <c:pt idx="52">
                  <c:v>0.43935261010570648</c:v>
                </c:pt>
                <c:pt idx="53">
                  <c:v>0.45075722056029766</c:v>
                </c:pt>
                <c:pt idx="54">
                  <c:v>0.46216183101488884</c:v>
                </c:pt>
                <c:pt idx="55">
                  <c:v>0.47356644146948002</c:v>
                </c:pt>
                <c:pt idx="56">
                  <c:v>0.48497105192407119</c:v>
                </c:pt>
                <c:pt idx="57">
                  <c:v>0.49637566237866249</c:v>
                </c:pt>
                <c:pt idx="58">
                  <c:v>0.50778027283325367</c:v>
                </c:pt>
                <c:pt idx="59">
                  <c:v>0.51918488328784484</c:v>
                </c:pt>
                <c:pt idx="60">
                  <c:v>0.53058949374243602</c:v>
                </c:pt>
                <c:pt idx="61">
                  <c:v>0.5419941041970272</c:v>
                </c:pt>
                <c:pt idx="62">
                  <c:v>0.5533987146516185</c:v>
                </c:pt>
                <c:pt idx="63">
                  <c:v>0.56480332510620967</c:v>
                </c:pt>
                <c:pt idx="64">
                  <c:v>0.57620793556080085</c:v>
                </c:pt>
                <c:pt idx="65">
                  <c:v>0.58761254601539203</c:v>
                </c:pt>
                <c:pt idx="66">
                  <c:v>0.59901715646998321</c:v>
                </c:pt>
                <c:pt idx="67">
                  <c:v>0.6104217669245745</c:v>
                </c:pt>
                <c:pt idx="68">
                  <c:v>0.62182637737916568</c:v>
                </c:pt>
                <c:pt idx="69">
                  <c:v>0.63323098783375686</c:v>
                </c:pt>
              </c:numCache>
            </c:numRef>
          </c:xVal>
          <c:yVal>
            <c:numRef>
              <c:f>'ANCOVAHC-'!ydata2</c:f>
              <c:numCache>
                <c:formatCode>General</c:formatCode>
                <c:ptCount val="70"/>
                <c:pt idx="0">
                  <c:v>-0.89442729247891473</c:v>
                </c:pt>
                <c:pt idx="1">
                  <c:v>-0.88282297624527983</c:v>
                </c:pt>
                <c:pt idx="2">
                  <c:v>-0.87122566588779238</c:v>
                </c:pt>
                <c:pt idx="3">
                  <c:v>-0.8596353668783554</c:v>
                </c:pt>
                <c:pt idx="4">
                  <c:v>-0.84805208449517022</c:v>
                </c:pt>
                <c:pt idx="5">
                  <c:v>-0.83647582382199259</c:v>
                </c:pt>
                <c:pt idx="6">
                  <c:v>-0.82490658974741649</c:v>
                </c:pt>
                <c:pt idx="7">
                  <c:v>-0.8133443869641821</c:v>
                </c:pt>
                <c:pt idx="8">
                  <c:v>-0.80178921996851216</c:v>
                </c:pt>
                <c:pt idx="9">
                  <c:v>-0.79024109305947499</c:v>
                </c:pt>
                <c:pt idx="10">
                  <c:v>-0.77870001033837288</c:v>
                </c:pt>
                <c:pt idx="11">
                  <c:v>-0.7671659757081617</c:v>
                </c:pt>
                <c:pt idx="12">
                  <c:v>-0.75563899287289282</c:v>
                </c:pt>
                <c:pt idx="13">
                  <c:v>-0.74411906533718719</c:v>
                </c:pt>
                <c:pt idx="14">
                  <c:v>-0.73260619640573443</c:v>
                </c:pt>
                <c:pt idx="15">
                  <c:v>-0.72110038918282116</c:v>
                </c:pt>
                <c:pt idx="16">
                  <c:v>-0.70960164657188796</c:v>
                </c:pt>
                <c:pt idx="17">
                  <c:v>-0.69810997127511287</c:v>
                </c:pt>
                <c:pt idx="18">
                  <c:v>-0.68662536579302536</c:v>
                </c:pt>
                <c:pt idx="19">
                  <c:v>-0.675147832424147</c:v>
                </c:pt>
                <c:pt idx="20">
                  <c:v>-0.66367737326466325</c:v>
                </c:pt>
                <c:pt idx="21">
                  <c:v>-0.65221399020812065</c:v>
                </c:pt>
                <c:pt idx="22">
                  <c:v>-0.64075768494515706</c:v>
                </c:pt>
                <c:pt idx="23">
                  <c:v>-0.62930845896325671</c:v>
                </c:pt>
                <c:pt idx="24">
                  <c:v>-0.61786631354653754</c:v>
                </c:pt>
                <c:pt idx="25">
                  <c:v>-0.60643124977556617</c:v>
                </c:pt>
                <c:pt idx="26">
                  <c:v>-0.59500326852720253</c:v>
                </c:pt>
                <c:pt idx="27">
                  <c:v>-0.58358237047447359</c:v>
                </c:pt>
                <c:pt idx="28">
                  <c:v>-0.57216855608647632</c:v>
                </c:pt>
                <c:pt idx="29">
                  <c:v>-0.56076182562831034</c:v>
                </c:pt>
                <c:pt idx="30">
                  <c:v>-0.54936217916103991</c:v>
                </c:pt>
                <c:pt idx="31">
                  <c:v>-0.5379696165416844</c:v>
                </c:pt>
                <c:pt idx="32">
                  <c:v>-0.52658413742323984</c:v>
                </c:pt>
                <c:pt idx="33">
                  <c:v>-0.5152057412547284</c:v>
                </c:pt>
                <c:pt idx="34">
                  <c:v>-0.50383442728127736</c:v>
                </c:pt>
                <c:pt idx="35">
                  <c:v>-0.49247019454422869</c:v>
                </c:pt>
                <c:pt idx="36">
                  <c:v>-0.4811130418812759</c:v>
                </c:pt>
                <c:pt idx="37">
                  <c:v>-0.46976296792663297</c:v>
                </c:pt>
                <c:pt idx="38">
                  <c:v>-0.45841997111122801</c:v>
                </c:pt>
                <c:pt idx="39">
                  <c:v>-0.4470840496629318</c:v>
                </c:pt>
                <c:pt idx="40">
                  <c:v>-0.43575520160681047</c:v>
                </c:pt>
                <c:pt idx="41">
                  <c:v>-0.42443342476540957</c:v>
                </c:pt>
                <c:pt idx="42">
                  <c:v>-0.41311871675906675</c:v>
                </c:pt>
                <c:pt idx="43">
                  <c:v>-0.40181107500625235</c:v>
                </c:pt>
                <c:pt idx="44">
                  <c:v>-0.39051049672394034</c:v>
                </c:pt>
                <c:pt idx="45">
                  <c:v>-0.37921697892800521</c:v>
                </c:pt>
                <c:pt idx="46">
                  <c:v>-0.36793051843365054</c:v>
                </c:pt>
                <c:pt idx="47">
                  <c:v>-0.35665111185586207</c:v>
                </c:pt>
                <c:pt idx="48">
                  <c:v>-0.34537875560989306</c:v>
                </c:pt>
                <c:pt idx="49">
                  <c:v>-0.33411344591177317</c:v>
                </c:pt>
                <c:pt idx="50">
                  <c:v>-0.32285517877884917</c:v>
                </c:pt>
                <c:pt idx="51">
                  <c:v>-0.31160395003035002</c:v>
                </c:pt>
                <c:pt idx="52">
                  <c:v>-0.30035975528798198</c:v>
                </c:pt>
                <c:pt idx="53">
                  <c:v>-0.28912258997654849</c:v>
                </c:pt>
                <c:pt idx="54">
                  <c:v>-0.27789244932459978</c:v>
                </c:pt>
                <c:pt idx="55">
                  <c:v>-0.26666932836510593</c:v>
                </c:pt>
                <c:pt idx="56">
                  <c:v>-0.25545322193616027</c:v>
                </c:pt>
                <c:pt idx="57">
                  <c:v>-0.24424412468170553</c:v>
                </c:pt>
                <c:pt idx="58">
                  <c:v>-0.23304203105228904</c:v>
                </c:pt>
                <c:pt idx="59">
                  <c:v>-0.22184693530584221</c:v>
                </c:pt>
                <c:pt idx="60">
                  <c:v>-0.21065883150848552</c:v>
                </c:pt>
                <c:pt idx="61">
                  <c:v>-0.19947771353535948</c:v>
                </c:pt>
                <c:pt idx="62">
                  <c:v>-0.18830357507148077</c:v>
                </c:pt>
                <c:pt idx="63">
                  <c:v>-0.177136409612623</c:v>
                </c:pt>
                <c:pt idx="64">
                  <c:v>-0.16597621046622157</c:v>
                </c:pt>
                <c:pt idx="65">
                  <c:v>-0.15482297075230267</c:v>
                </c:pt>
                <c:pt idx="66">
                  <c:v>-0.14367668340443807</c:v>
                </c:pt>
                <c:pt idx="67">
                  <c:v>-0.13253734117072025</c:v>
                </c:pt>
                <c:pt idx="68">
                  <c:v>-0.1214049366147647</c:v>
                </c:pt>
                <c:pt idx="69">
                  <c:v>-0.11027946211673145</c:v>
                </c:pt>
              </c:numCache>
            </c:numRef>
          </c:yVal>
          <c:smooth val="0"/>
        </c:ser>
        <c:ser>
          <c:idx val="3"/>
          <c:order val="3"/>
          <c:tx>
            <c:v/>
          </c:tx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'ANCOVAHC-'!xdata3</c:f>
              <c:numCache>
                <c:formatCode>General</c:formatCode>
                <c:ptCount val="70"/>
                <c:pt idx="0">
                  <c:v>-0.152976269929127</c:v>
                </c:pt>
                <c:pt idx="1">
                  <c:v>-0.1415819618456069</c:v>
                </c:pt>
                <c:pt idx="2">
                  <c:v>-0.1301876537620868</c:v>
                </c:pt>
                <c:pt idx="3">
                  <c:v>-0.1187933456785667</c:v>
                </c:pt>
                <c:pt idx="4">
                  <c:v>-0.1073990375950466</c:v>
                </c:pt>
                <c:pt idx="5">
                  <c:v>-9.6004729511526499E-2</c:v>
                </c:pt>
                <c:pt idx="6">
                  <c:v>-8.4610421428006399E-2</c:v>
                </c:pt>
                <c:pt idx="7">
                  <c:v>-7.32161133444863E-2</c:v>
                </c:pt>
                <c:pt idx="8">
                  <c:v>-6.1821805260966201E-2</c:v>
                </c:pt>
                <c:pt idx="9">
                  <c:v>-5.0427497177446101E-2</c:v>
                </c:pt>
                <c:pt idx="10">
                  <c:v>-3.9033189093926002E-2</c:v>
                </c:pt>
                <c:pt idx="11">
                  <c:v>-2.7638881010405902E-2</c:v>
                </c:pt>
                <c:pt idx="12">
                  <c:v>-1.6244572926885803E-2</c:v>
                </c:pt>
                <c:pt idx="13">
                  <c:v>-4.8502648433657036E-3</c:v>
                </c:pt>
                <c:pt idx="14">
                  <c:v>6.5440432401543958E-3</c:v>
                </c:pt>
                <c:pt idx="15">
                  <c:v>1.7938351323674495E-2</c:v>
                </c:pt>
                <c:pt idx="16">
                  <c:v>2.9332659407194595E-2</c:v>
                </c:pt>
                <c:pt idx="17">
                  <c:v>4.0726967490714694E-2</c:v>
                </c:pt>
                <c:pt idx="18">
                  <c:v>5.2121275574234793E-2</c:v>
                </c:pt>
                <c:pt idx="19">
                  <c:v>6.3515583657754893E-2</c:v>
                </c:pt>
                <c:pt idx="20">
                  <c:v>7.4909891741274992E-2</c:v>
                </c:pt>
                <c:pt idx="21">
                  <c:v>8.6304199824795091E-2</c:v>
                </c:pt>
                <c:pt idx="22">
                  <c:v>9.7698507908315191E-2</c:v>
                </c:pt>
                <c:pt idx="23">
                  <c:v>0.10909281599183529</c:v>
                </c:pt>
                <c:pt idx="24">
                  <c:v>0.12048712407535539</c:v>
                </c:pt>
                <c:pt idx="25">
                  <c:v>0.13188143215887549</c:v>
                </c:pt>
                <c:pt idx="26">
                  <c:v>0.14327574024239559</c:v>
                </c:pt>
                <c:pt idx="27">
                  <c:v>0.15467004832591569</c:v>
                </c:pt>
                <c:pt idx="28">
                  <c:v>0.16606435640943579</c:v>
                </c:pt>
                <c:pt idx="29">
                  <c:v>0.17745866449295589</c:v>
                </c:pt>
                <c:pt idx="30">
                  <c:v>0.18885297257647599</c:v>
                </c:pt>
                <c:pt idx="31">
                  <c:v>0.20024728065999609</c:v>
                </c:pt>
                <c:pt idx="32">
                  <c:v>0.21164158874351618</c:v>
                </c:pt>
                <c:pt idx="33">
                  <c:v>0.22303589682703628</c:v>
                </c:pt>
                <c:pt idx="34">
                  <c:v>0.23443020491055638</c:v>
                </c:pt>
                <c:pt idx="35">
                  <c:v>0.24582451299407648</c:v>
                </c:pt>
                <c:pt idx="36">
                  <c:v>0.25721882107759658</c:v>
                </c:pt>
                <c:pt idx="37">
                  <c:v>0.26861312916111668</c:v>
                </c:pt>
                <c:pt idx="38">
                  <c:v>0.28000743724463678</c:v>
                </c:pt>
                <c:pt idx="39">
                  <c:v>0.29140174532815688</c:v>
                </c:pt>
                <c:pt idx="40">
                  <c:v>0.30279605341167698</c:v>
                </c:pt>
                <c:pt idx="41">
                  <c:v>0.31419036149519708</c:v>
                </c:pt>
                <c:pt idx="42">
                  <c:v>0.32558466957871718</c:v>
                </c:pt>
                <c:pt idx="43">
                  <c:v>0.33697897766223728</c:v>
                </c:pt>
                <c:pt idx="44">
                  <c:v>0.34837328574575738</c:v>
                </c:pt>
                <c:pt idx="45">
                  <c:v>0.35976759382927753</c:v>
                </c:pt>
                <c:pt idx="46">
                  <c:v>0.37116190191279758</c:v>
                </c:pt>
                <c:pt idx="47">
                  <c:v>0.38255620999631762</c:v>
                </c:pt>
                <c:pt idx="48">
                  <c:v>0.39395051807983777</c:v>
                </c:pt>
                <c:pt idx="49">
                  <c:v>0.40534482616335793</c:v>
                </c:pt>
                <c:pt idx="50">
                  <c:v>0.41673913424687797</c:v>
                </c:pt>
                <c:pt idx="51">
                  <c:v>0.42813344233039802</c:v>
                </c:pt>
                <c:pt idx="52">
                  <c:v>0.43952775041391817</c:v>
                </c:pt>
                <c:pt idx="53">
                  <c:v>0.45092205849743833</c:v>
                </c:pt>
                <c:pt idx="54">
                  <c:v>0.46231636658095837</c:v>
                </c:pt>
                <c:pt idx="55">
                  <c:v>0.47371067466447841</c:v>
                </c:pt>
                <c:pt idx="56">
                  <c:v>0.48510498274799857</c:v>
                </c:pt>
                <c:pt idx="57">
                  <c:v>0.49649929083151872</c:v>
                </c:pt>
                <c:pt idx="58">
                  <c:v>0.50789359891503882</c:v>
                </c:pt>
                <c:pt idx="59">
                  <c:v>0.51928790699855876</c:v>
                </c:pt>
                <c:pt idx="60">
                  <c:v>0.53068221508207891</c:v>
                </c:pt>
                <c:pt idx="61">
                  <c:v>0.54207652316559907</c:v>
                </c:pt>
                <c:pt idx="62">
                  <c:v>0.55347083124911922</c:v>
                </c:pt>
                <c:pt idx="63">
                  <c:v>0.56486513933263915</c:v>
                </c:pt>
                <c:pt idx="64">
                  <c:v>0.57625944741615931</c:v>
                </c:pt>
                <c:pt idx="65">
                  <c:v>0.58765375549967946</c:v>
                </c:pt>
                <c:pt idx="66">
                  <c:v>0.59904806358319962</c:v>
                </c:pt>
                <c:pt idx="67">
                  <c:v>0.61044237166671955</c:v>
                </c:pt>
                <c:pt idx="68">
                  <c:v>0.62183667975023971</c:v>
                </c:pt>
                <c:pt idx="69">
                  <c:v>0.63323098783375986</c:v>
                </c:pt>
              </c:numCache>
            </c:numRef>
          </c:xVal>
          <c:yVal>
            <c:numRef>
              <c:f>'ANCOVAHC-'!ydata4</c:f>
              <c:numCache>
                <c:formatCode>General</c:formatCode>
                <c:ptCount val="70"/>
                <c:pt idx="0">
                  <c:v>0.58775123647930472</c:v>
                </c:pt>
                <c:pt idx="1">
                  <c:v>0.59894645215455611</c:v>
                </c:pt>
                <c:pt idx="2">
                  <c:v>0.61014866139524493</c:v>
                </c:pt>
                <c:pt idx="3">
                  <c:v>0.62135786964670092</c:v>
                </c:pt>
                <c:pt idx="4">
                  <c:v>0.63257408216120559</c:v>
                </c:pt>
                <c:pt idx="5">
                  <c:v>0.64379730399725377</c:v>
                </c:pt>
                <c:pt idx="6">
                  <c:v>0.65502754001884078</c:v>
                </c:pt>
                <c:pt idx="7">
                  <c:v>0.66626479489477597</c:v>
                </c:pt>
                <c:pt idx="8">
                  <c:v>0.67750907309802422</c:v>
                </c:pt>
                <c:pt idx="9">
                  <c:v>0.68876037890507191</c:v>
                </c:pt>
                <c:pt idx="10">
                  <c:v>0.70001871639532109</c:v>
                </c:pt>
                <c:pt idx="11">
                  <c:v>0.71128408945051125</c:v>
                </c:pt>
                <c:pt idx="12">
                  <c:v>0.72255650175416775</c:v>
                </c:pt>
                <c:pt idx="13">
                  <c:v>0.73383595679107705</c:v>
                </c:pt>
                <c:pt idx="14">
                  <c:v>0.74512245784679187</c:v>
                </c:pt>
                <c:pt idx="15">
                  <c:v>0.7564160080071618</c:v>
                </c:pt>
                <c:pt idx="16">
                  <c:v>0.76771661015789339</c:v>
                </c:pt>
                <c:pt idx="17">
                  <c:v>0.77902426698413829</c:v>
                </c:pt>
                <c:pt idx="18">
                  <c:v>0.79033898097010824</c:v>
                </c:pt>
                <c:pt idx="19">
                  <c:v>0.80166075439872186</c:v>
                </c:pt>
                <c:pt idx="20">
                  <c:v>0.81298958935127508</c:v>
                </c:pt>
                <c:pt idx="21">
                  <c:v>0.8243254877071452</c:v>
                </c:pt>
                <c:pt idx="22">
                  <c:v>0.83566845114351995</c:v>
                </c:pt>
                <c:pt idx="23">
                  <c:v>0.84701848113515843</c:v>
                </c:pt>
                <c:pt idx="24">
                  <c:v>0.8583755789541776</c:v>
                </c:pt>
                <c:pt idx="25">
                  <c:v>0.86973974566987133</c:v>
                </c:pt>
                <c:pt idx="26">
                  <c:v>0.88111098214855565</c:v>
                </c:pt>
                <c:pt idx="27">
                  <c:v>0.89248928905344527</c:v>
                </c:pt>
                <c:pt idx="28">
                  <c:v>0.9038746668445572</c:v>
                </c:pt>
                <c:pt idx="29">
                  <c:v>0.91526711577864517</c:v>
                </c:pt>
                <c:pt idx="30">
                  <c:v>0.92666663590916332</c:v>
                </c:pt>
                <c:pt idx="31">
                  <c:v>0.93807322708625762</c:v>
                </c:pt>
                <c:pt idx="32">
                  <c:v>0.94948688895678734</c:v>
                </c:pt>
                <c:pt idx="33">
                  <c:v>0.96090762096437676</c:v>
                </c:pt>
                <c:pt idx="34">
                  <c:v>0.97233542234949422</c:v>
                </c:pt>
                <c:pt idx="35">
                  <c:v>0.9837702921495618</c:v>
                </c:pt>
                <c:pt idx="36">
                  <c:v>0.99521222919909325</c:v>
                </c:pt>
                <c:pt idx="37">
                  <c:v>1.0066612321298618</c:v>
                </c:pt>
                <c:pt idx="38">
                  <c:v>1.0181172993710956</c:v>
                </c:pt>
                <c:pt idx="39">
                  <c:v>1.0295804291497044</c:v>
                </c:pt>
                <c:pt idx="40">
                  <c:v>1.0410506194905329</c:v>
                </c:pt>
                <c:pt idx="41">
                  <c:v>1.0525278682166441</c:v>
                </c:pt>
                <c:pt idx="42">
                  <c:v>1.0640121729496312</c:v>
                </c:pt>
                <c:pt idx="43">
                  <c:v>1.0755035311099581</c:v>
                </c:pt>
                <c:pt idx="44">
                  <c:v>1.0870019399173276</c:v>
                </c:pt>
                <c:pt idx="45">
                  <c:v>1.0985073963910794</c:v>
                </c:pt>
                <c:pt idx="46">
                  <c:v>1.1100198973506157</c:v>
                </c:pt>
                <c:pt idx="47">
                  <c:v>1.1215394394158538</c:v>
                </c:pt>
                <c:pt idx="48">
                  <c:v>1.1330660190077091</c:v>
                </c:pt>
                <c:pt idx="49">
                  <c:v>1.1445996323486038</c:v>
                </c:pt>
                <c:pt idx="50">
                  <c:v>1.1561402754630028</c:v>
                </c:pt>
                <c:pt idx="51">
                  <c:v>1.1676879441779804</c:v>
                </c:pt>
                <c:pt idx="52">
                  <c:v>1.1792426341238103</c:v>
                </c:pt>
                <c:pt idx="53">
                  <c:v>1.1908043407345847</c:v>
                </c:pt>
                <c:pt idx="54">
                  <c:v>1.20237305924886</c:v>
                </c:pt>
                <c:pt idx="55">
                  <c:v>1.213948784710329</c:v>
                </c:pt>
                <c:pt idx="56">
                  <c:v>1.2255315119685202</c:v>
                </c:pt>
                <c:pt idx="57">
                  <c:v>1.237121235679522</c:v>
                </c:pt>
                <c:pt idx="58">
                  <c:v>1.2487179503067336</c:v>
                </c:pt>
                <c:pt idx="59">
                  <c:v>1.2603216501216417</c:v>
                </c:pt>
                <c:pt idx="60">
                  <c:v>1.271932329204623</c:v>
                </c:pt>
                <c:pt idx="61">
                  <c:v>1.2835499814457707</c:v>
                </c:pt>
                <c:pt idx="62">
                  <c:v>1.2951746005457474</c:v>
                </c:pt>
                <c:pt idx="63">
                  <c:v>1.306806180016661</c:v>
                </c:pt>
                <c:pt idx="64">
                  <c:v>1.3184447131829682</c:v>
                </c:pt>
                <c:pt idx="65">
                  <c:v>1.330090193182397</c:v>
                </c:pt>
                <c:pt idx="66">
                  <c:v>1.3417426129668977</c:v>
                </c:pt>
                <c:pt idx="67">
                  <c:v>1.3534019653036142</c:v>
                </c:pt>
                <c:pt idx="68">
                  <c:v>1.3650682427758833</c:v>
                </c:pt>
                <c:pt idx="69">
                  <c:v>1.3767414377842484</c:v>
                </c:pt>
              </c:numCache>
            </c:numRef>
          </c:yVal>
          <c:smooth val="0"/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</c:v>
              </c:pt>
              <c:pt idx="1">
                <c:v>1.5</c:v>
              </c:pt>
            </c:numLit>
          </c:xVal>
          <c:yVal>
            <c:numLit>
              <c:formatCode>General</c:formatCode>
              <c:ptCount val="2"/>
              <c:pt idx="0">
                <c:v>-1</c:v>
              </c:pt>
              <c:pt idx="1">
                <c:v>1.5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64024"/>
        <c:axId val="77018320"/>
      </c:scatterChart>
      <c:valAx>
        <c:axId val="504664024"/>
        <c:scaling>
          <c:orientation val="minMax"/>
          <c:max val="1.5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Pred(HC)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7018320"/>
        <c:crosses val="autoZero"/>
        <c:crossBetween val="midCat"/>
      </c:valAx>
      <c:valAx>
        <c:axId val="77018320"/>
        <c:scaling>
          <c:orientation val="minMax"/>
          <c:max val="1.5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HC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046640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Standardized residuals / HC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'ANCOVAHC-'!$B$268:$B$370</c:f>
              <c:strCache>
                <c:ptCount val="103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</c:strCache>
            </c:strRef>
          </c:cat>
          <c:val>
            <c:numRef>
              <c:f>'ANCOVAHC-'!$G$268:$G$370</c:f>
              <c:numCache>
                <c:formatCode>0.000</c:formatCode>
                <c:ptCount val="103"/>
                <c:pt idx="0">
                  <c:v>1.4062301211932382</c:v>
                </c:pt>
                <c:pt idx="1">
                  <c:v>1.7366158217288352</c:v>
                </c:pt>
                <c:pt idx="2">
                  <c:v>2.2864073013262862</c:v>
                </c:pt>
                <c:pt idx="3">
                  <c:v>1.8291947725200082</c:v>
                </c:pt>
                <c:pt idx="4">
                  <c:v>-0.20366661927809504</c:v>
                </c:pt>
                <c:pt idx="5">
                  <c:v>1.7681180599052027</c:v>
                </c:pt>
                <c:pt idx="6">
                  <c:v>2.2497089424653511</c:v>
                </c:pt>
                <c:pt idx="7">
                  <c:v>-0.79424254068855005</c:v>
                </c:pt>
                <c:pt idx="8">
                  <c:v>-0.33776855349787605</c:v>
                </c:pt>
                <c:pt idx="9">
                  <c:v>-2.3566001013518134E-2</c:v>
                </c:pt>
                <c:pt idx="10">
                  <c:v>1.9359847378267789</c:v>
                </c:pt>
                <c:pt idx="11">
                  <c:v>1.7805997884647056</c:v>
                </c:pt>
                <c:pt idx="12">
                  <c:v>2.169078475497908</c:v>
                </c:pt>
                <c:pt idx="13">
                  <c:v>2.0642316679185271</c:v>
                </c:pt>
                <c:pt idx="14">
                  <c:v>-0.6875013292664337</c:v>
                </c:pt>
                <c:pt idx="15">
                  <c:v>1.9746919476169948</c:v>
                </c:pt>
                <c:pt idx="16">
                  <c:v>2.0029440706700252</c:v>
                </c:pt>
                <c:pt idx="17">
                  <c:v>2.3988735749531935</c:v>
                </c:pt>
                <c:pt idx="18">
                  <c:v>-0.54168600046378423</c:v>
                </c:pt>
                <c:pt idx="19">
                  <c:v>1.9089734674848307</c:v>
                </c:pt>
                <c:pt idx="20">
                  <c:v>-0.65248861878062858</c:v>
                </c:pt>
                <c:pt idx="21">
                  <c:v>-0.26591854367461953</c:v>
                </c:pt>
                <c:pt idx="22">
                  <c:v>-0.69956486417010266</c:v>
                </c:pt>
                <c:pt idx="23">
                  <c:v>-0.20402903343885531</c:v>
                </c:pt>
                <c:pt idx="24">
                  <c:v>-0.9880864912090912</c:v>
                </c:pt>
                <c:pt idx="25">
                  <c:v>1.8327571720644422</c:v>
                </c:pt>
                <c:pt idx="26">
                  <c:v>-0.61337070792739146</c:v>
                </c:pt>
                <c:pt idx="27">
                  <c:v>-0.1710754743770305</c:v>
                </c:pt>
                <c:pt idx="28">
                  <c:v>-0.31472188793554523</c:v>
                </c:pt>
                <c:pt idx="29">
                  <c:v>2.487557123479371</c:v>
                </c:pt>
                <c:pt idx="30">
                  <c:v>-0.50996423690479131</c:v>
                </c:pt>
                <c:pt idx="31">
                  <c:v>-0.34364416519594193</c:v>
                </c:pt>
                <c:pt idx="32">
                  <c:v>-8.0283181760401584E-2</c:v>
                </c:pt>
                <c:pt idx="33">
                  <c:v>-0.92381243723080242</c:v>
                </c:pt>
                <c:pt idx="34">
                  <c:v>-0.63780159344129128</c:v>
                </c:pt>
                <c:pt idx="35">
                  <c:v>-6.9257988205776277E-2</c:v>
                </c:pt>
                <c:pt idx="36">
                  <c:v>-1.0010558993868202</c:v>
                </c:pt>
                <c:pt idx="37">
                  <c:v>-0.55275377838943163</c:v>
                </c:pt>
                <c:pt idx="38">
                  <c:v>-0.19551075318249558</c:v>
                </c:pt>
                <c:pt idx="39">
                  <c:v>2.1876475872134131</c:v>
                </c:pt>
                <c:pt idx="40">
                  <c:v>-0.66502327315857568</c:v>
                </c:pt>
                <c:pt idx="41">
                  <c:v>-0.69795930604390743</c:v>
                </c:pt>
                <c:pt idx="42">
                  <c:v>-0.33815330919070574</c:v>
                </c:pt>
                <c:pt idx="43">
                  <c:v>-0.70566863007923908</c:v>
                </c:pt>
                <c:pt idx="44">
                  <c:v>-0.44152384186939275</c:v>
                </c:pt>
                <c:pt idx="45">
                  <c:v>2.2403641955261313</c:v>
                </c:pt>
                <c:pt idx="46">
                  <c:v>-0.49959490377515259</c:v>
                </c:pt>
                <c:pt idx="47">
                  <c:v>-0.36102409812482866</c:v>
                </c:pt>
                <c:pt idx="48">
                  <c:v>-4.5482205548539691E-2</c:v>
                </c:pt>
                <c:pt idx="49">
                  <c:v>-0.40345970748518262</c:v>
                </c:pt>
                <c:pt idx="50">
                  <c:v>-1.0017442916451111</c:v>
                </c:pt>
                <c:pt idx="51">
                  <c:v>-0.51950960538712876</c:v>
                </c:pt>
                <c:pt idx="52">
                  <c:v>-0.30139991476632511</c:v>
                </c:pt>
                <c:pt idx="53">
                  <c:v>-0.74778369762478292</c:v>
                </c:pt>
                <c:pt idx="54">
                  <c:v>-0.97223118444469137</c:v>
                </c:pt>
                <c:pt idx="55">
                  <c:v>-0.42708671849394403</c:v>
                </c:pt>
                <c:pt idx="56">
                  <c:v>-0.73978187146419494</c:v>
                </c:pt>
                <c:pt idx="57">
                  <c:v>-0.61336090706943747</c:v>
                </c:pt>
                <c:pt idx="58">
                  <c:v>-0.41784794799357361</c:v>
                </c:pt>
                <c:pt idx="59">
                  <c:v>-0.30265049662252708</c:v>
                </c:pt>
                <c:pt idx="60">
                  <c:v>-0.67712914447863592</c:v>
                </c:pt>
                <c:pt idx="61">
                  <c:v>-0.31003809942107496</c:v>
                </c:pt>
                <c:pt idx="62">
                  <c:v>-0.43298626025758585</c:v>
                </c:pt>
                <c:pt idx="63">
                  <c:v>-0.1932970575688687</c:v>
                </c:pt>
                <c:pt idx="64">
                  <c:v>-0.10881339918807302</c:v>
                </c:pt>
                <c:pt idx="65">
                  <c:v>-0.47891283959681225</c:v>
                </c:pt>
                <c:pt idx="66">
                  <c:v>-0.47896822597387767</c:v>
                </c:pt>
                <c:pt idx="67">
                  <c:v>0.12876440956505791</c:v>
                </c:pt>
                <c:pt idx="68">
                  <c:v>-0.99126274543061477</c:v>
                </c:pt>
                <c:pt idx="69">
                  <c:v>-0.77627280694059486</c:v>
                </c:pt>
                <c:pt idx="70">
                  <c:v>-0.11129437723179782</c:v>
                </c:pt>
                <c:pt idx="71">
                  <c:v>-0.43101034001747085</c:v>
                </c:pt>
                <c:pt idx="72">
                  <c:v>-0.24074654879100488</c:v>
                </c:pt>
                <c:pt idx="73">
                  <c:v>-0.34446410470911015</c:v>
                </c:pt>
                <c:pt idx="74">
                  <c:v>-0.35934204212312459</c:v>
                </c:pt>
                <c:pt idx="75">
                  <c:v>-4.2253707013309466E-2</c:v>
                </c:pt>
                <c:pt idx="76">
                  <c:v>-0.42902156992956703</c:v>
                </c:pt>
                <c:pt idx="77">
                  <c:v>-0.16987634644545871</c:v>
                </c:pt>
                <c:pt idx="78">
                  <c:v>-0.28851765395998502</c:v>
                </c:pt>
                <c:pt idx="79">
                  <c:v>-0.11226748937417688</c:v>
                </c:pt>
                <c:pt idx="80">
                  <c:v>-0.58677588584933071</c:v>
                </c:pt>
                <c:pt idx="81">
                  <c:v>-0.37853485674979176</c:v>
                </c:pt>
                <c:pt idx="82">
                  <c:v>-0.34001656801424129</c:v>
                </c:pt>
                <c:pt idx="83">
                  <c:v>-3.1384315429844975E-2</c:v>
                </c:pt>
                <c:pt idx="84">
                  <c:v>-0.14152224237807737</c:v>
                </c:pt>
                <c:pt idx="85">
                  <c:v>-0.42441312200451176</c:v>
                </c:pt>
                <c:pt idx="86">
                  <c:v>-0.29496127937164818</c:v>
                </c:pt>
                <c:pt idx="87">
                  <c:v>-0.59189311353066176</c:v>
                </c:pt>
                <c:pt idx="88">
                  <c:v>-1.4261967512980598</c:v>
                </c:pt>
                <c:pt idx="89">
                  <c:v>-0.91492662123319402</c:v>
                </c:pt>
                <c:pt idx="90">
                  <c:v>-0.63240940839128612</c:v>
                </c:pt>
                <c:pt idx="91">
                  <c:v>-0.46314482933759288</c:v>
                </c:pt>
                <c:pt idx="92">
                  <c:v>0.10490441883017906</c:v>
                </c:pt>
                <c:pt idx="93">
                  <c:v>-6.4822008685059732E-2</c:v>
                </c:pt>
                <c:pt idx="94">
                  <c:v>-0.46753475876486389</c:v>
                </c:pt>
                <c:pt idx="95">
                  <c:v>-0.12165235094133713</c:v>
                </c:pt>
                <c:pt idx="96">
                  <c:v>-0.26826480647999384</c:v>
                </c:pt>
                <c:pt idx="97">
                  <c:v>-5.3034668566920407E-2</c:v>
                </c:pt>
                <c:pt idx="98">
                  <c:v>-9.2308924282657787E-2</c:v>
                </c:pt>
                <c:pt idx="99">
                  <c:v>-5.5424590306145743E-2</c:v>
                </c:pt>
                <c:pt idx="100">
                  <c:v>-1.022449972830592</c:v>
                </c:pt>
                <c:pt idx="101">
                  <c:v>0.34454134966606176</c:v>
                </c:pt>
                <c:pt idx="102">
                  <c:v>-0.47698656281319451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04665592"/>
        <c:axId val="504665984"/>
      </c:barChart>
      <c:catAx>
        <c:axId val="504665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04665984"/>
        <c:crosses val="autoZero"/>
        <c:auto val="1"/>
        <c:lblAlgn val="ctr"/>
        <c:lblOffset val="100"/>
        <c:noMultiLvlLbl val="0"/>
      </c:catAx>
      <c:valAx>
        <c:axId val="504665984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0466559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Means(HC) - gender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'ANCOVAHC-'!$B$436:$B$437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'ANCOVAHC-'!$C$436:$C$437</c:f>
              <c:numCache>
                <c:formatCode>0.000</c:formatCode>
                <c:ptCount val="2"/>
                <c:pt idx="0">
                  <c:v>0.22839001695183533</c:v>
                </c:pt>
                <c:pt idx="1">
                  <c:v>0.13024559175605591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667944"/>
        <c:axId val="504668336"/>
      </c:lineChart>
      <c:catAx>
        <c:axId val="50466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gender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504668336"/>
        <c:crosses val="autoZero"/>
        <c:auto val="1"/>
        <c:lblAlgn val="ctr"/>
        <c:lblOffset val="100"/>
        <c:noMultiLvlLbl val="0"/>
      </c:catAx>
      <c:valAx>
        <c:axId val="50466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HC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046679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Means(HC) - e4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'ANCOVAHC-'!$B$462:$B$463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'ANCOVAHC-'!$C$462:$C$463</c:f>
              <c:numCache>
                <c:formatCode>0.000</c:formatCode>
                <c:ptCount val="2"/>
                <c:pt idx="0">
                  <c:v>0.24937829447438062</c:v>
                </c:pt>
                <c:pt idx="1">
                  <c:v>0.10925731423351062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669120"/>
        <c:axId val="504669512"/>
      </c:lineChart>
      <c:catAx>
        <c:axId val="50466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e4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504669512"/>
        <c:crosses val="autoZero"/>
        <c:auto val="1"/>
        <c:lblAlgn val="ctr"/>
        <c:lblOffset val="100"/>
        <c:noMultiLvlLbl val="0"/>
      </c:catAx>
      <c:valAx>
        <c:axId val="504669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HC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0466912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Pred(MCI+/HC-) / MCI+/HC-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'ANCOVAMCI+HC-'!$E$271:$E$308</c:f>
              <c:numCache>
                <c:formatCode>0.000</c:formatCode>
                <c:ptCount val="38"/>
                <c:pt idx="0">
                  <c:v>3.9561455192164696E-3</c:v>
                </c:pt>
                <c:pt idx="1">
                  <c:v>0.26563176737117233</c:v>
                </c:pt>
                <c:pt idx="2">
                  <c:v>0.30015006355609863</c:v>
                </c:pt>
                <c:pt idx="3">
                  <c:v>0.11047601535302448</c:v>
                </c:pt>
                <c:pt idx="4">
                  <c:v>0.15049446998354821</c:v>
                </c:pt>
                <c:pt idx="5">
                  <c:v>0.6896162567374774</c:v>
                </c:pt>
                <c:pt idx="6">
                  <c:v>0.74955339272320121</c:v>
                </c:pt>
                <c:pt idx="7">
                  <c:v>0.33705941097755515</c:v>
                </c:pt>
                <c:pt idx="8">
                  <c:v>8.5547212261962324E-2</c:v>
                </c:pt>
                <c:pt idx="9">
                  <c:v>0.49351849977943957</c:v>
                </c:pt>
                <c:pt idx="10">
                  <c:v>0.30962810678348363</c:v>
                </c:pt>
                <c:pt idx="11">
                  <c:v>0.22565767026438555</c:v>
                </c:pt>
                <c:pt idx="12">
                  <c:v>0.51148381531095333</c:v>
                </c:pt>
                <c:pt idx="13">
                  <c:v>0.62784412720773553</c:v>
                </c:pt>
                <c:pt idx="14">
                  <c:v>0.28397263344489032</c:v>
                </c:pt>
                <c:pt idx="15">
                  <c:v>0.15221111138917881</c:v>
                </c:pt>
                <c:pt idx="16">
                  <c:v>-8.9309599009957663E-2</c:v>
                </c:pt>
                <c:pt idx="17">
                  <c:v>0.68833461499725268</c:v>
                </c:pt>
                <c:pt idx="18">
                  <c:v>0.7712461221918141</c:v>
                </c:pt>
                <c:pt idx="19">
                  <c:v>0.13391635881995578</c:v>
                </c:pt>
                <c:pt idx="20">
                  <c:v>0.55356979782800053</c:v>
                </c:pt>
                <c:pt idx="21">
                  <c:v>0.33043333408758979</c:v>
                </c:pt>
                <c:pt idx="22">
                  <c:v>0.78830987913376349</c:v>
                </c:pt>
                <c:pt idx="23">
                  <c:v>0.74237499171760701</c:v>
                </c:pt>
                <c:pt idx="24">
                  <c:v>0.58920110561742312</c:v>
                </c:pt>
                <c:pt idx="25">
                  <c:v>0.74255288818139842</c:v>
                </c:pt>
                <c:pt idx="26">
                  <c:v>0.48829125624093112</c:v>
                </c:pt>
                <c:pt idx="27">
                  <c:v>1.0054815357508036</c:v>
                </c:pt>
                <c:pt idx="28">
                  <c:v>0.95919009906780817</c:v>
                </c:pt>
                <c:pt idx="29">
                  <c:v>0.29871699055042678</c:v>
                </c:pt>
                <c:pt idx="30">
                  <c:v>0.72500179363253114</c:v>
                </c:pt>
                <c:pt idx="31">
                  <c:v>0.95151023987804195</c:v>
                </c:pt>
                <c:pt idx="32">
                  <c:v>0.69441670820047274</c:v>
                </c:pt>
                <c:pt idx="33">
                  <c:v>0.88324440365140622</c:v>
                </c:pt>
                <c:pt idx="34">
                  <c:v>0.66110200465708724</c:v>
                </c:pt>
                <c:pt idx="35">
                  <c:v>0.84349826920795401</c:v>
                </c:pt>
                <c:pt idx="36">
                  <c:v>0.81234403190893734</c:v>
                </c:pt>
                <c:pt idx="37">
                  <c:v>1.1297724750254265</c:v>
                </c:pt>
              </c:numCache>
            </c:numRef>
          </c:xVal>
          <c:yVal>
            <c:numRef>
              <c:f>'ANCOVAMCI+HC-'!$D$271:$D$308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0.26563176737117233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'ANCOVAMCI+HC-'!xdata1</c:f>
              <c:numCache>
                <c:formatCode>General</c:formatCode>
                <c:ptCount val="70"/>
                <c:pt idx="0">
                  <c:v>-0.13807288197137299</c:v>
                </c:pt>
                <c:pt idx="1">
                  <c:v>-0.11642360875395438</c:v>
                </c:pt>
                <c:pt idx="2">
                  <c:v>-9.4774335536535789E-2</c:v>
                </c:pt>
                <c:pt idx="3">
                  <c:v>-7.3125062319117196E-2</c:v>
                </c:pt>
                <c:pt idx="4">
                  <c:v>-5.1475789101698588E-2</c:v>
                </c:pt>
                <c:pt idx="5">
                  <c:v>-2.982651588427998E-2</c:v>
                </c:pt>
                <c:pt idx="6">
                  <c:v>-8.1772426668614007E-3</c:v>
                </c:pt>
                <c:pt idx="7">
                  <c:v>1.3472030550557207E-2</c:v>
                </c:pt>
                <c:pt idx="8">
                  <c:v>3.5121303767975814E-2</c:v>
                </c:pt>
                <c:pt idx="9">
                  <c:v>5.6770576985394422E-2</c:v>
                </c:pt>
                <c:pt idx="10">
                  <c:v>7.841985020281303E-2</c:v>
                </c:pt>
                <c:pt idx="11">
                  <c:v>0.10006912342023161</c:v>
                </c:pt>
                <c:pt idx="12">
                  <c:v>0.12171839663765019</c:v>
                </c:pt>
                <c:pt idx="13">
                  <c:v>0.1433676698550688</c:v>
                </c:pt>
                <c:pt idx="14">
                  <c:v>0.1650169430724874</c:v>
                </c:pt>
                <c:pt idx="15">
                  <c:v>0.18666621628990601</c:v>
                </c:pt>
                <c:pt idx="16">
                  <c:v>0.20831548950732462</c:v>
                </c:pt>
                <c:pt idx="17">
                  <c:v>0.22996476272474323</c:v>
                </c:pt>
                <c:pt idx="18">
                  <c:v>0.25161403594216181</c:v>
                </c:pt>
                <c:pt idx="19">
                  <c:v>0.27326330915958041</c:v>
                </c:pt>
                <c:pt idx="20">
                  <c:v>0.29491258237699902</c:v>
                </c:pt>
                <c:pt idx="21">
                  <c:v>0.31656185559441763</c:v>
                </c:pt>
                <c:pt idx="22">
                  <c:v>0.33821112881183624</c:v>
                </c:pt>
                <c:pt idx="23">
                  <c:v>0.35986040202925484</c:v>
                </c:pt>
                <c:pt idx="24">
                  <c:v>0.38150967524667334</c:v>
                </c:pt>
                <c:pt idx="25">
                  <c:v>0.40315894846409195</c:v>
                </c:pt>
                <c:pt idx="26">
                  <c:v>0.42480822168151056</c:v>
                </c:pt>
                <c:pt idx="27">
                  <c:v>0.44645749489892916</c:v>
                </c:pt>
                <c:pt idx="28">
                  <c:v>0.46810676811634777</c:v>
                </c:pt>
                <c:pt idx="29">
                  <c:v>0.48975604133376638</c:v>
                </c:pt>
                <c:pt idx="30">
                  <c:v>0.51140531455118499</c:v>
                </c:pt>
                <c:pt idx="31">
                  <c:v>0.53305458776860359</c:v>
                </c:pt>
                <c:pt idx="32">
                  <c:v>0.5547038609860222</c:v>
                </c:pt>
                <c:pt idx="33">
                  <c:v>0.57635313420344081</c:v>
                </c:pt>
                <c:pt idx="34">
                  <c:v>0.59800240742085942</c:v>
                </c:pt>
                <c:pt idx="35">
                  <c:v>0.61965168063827802</c:v>
                </c:pt>
                <c:pt idx="36">
                  <c:v>0.64130095385569663</c:v>
                </c:pt>
                <c:pt idx="37">
                  <c:v>0.66295022707311524</c:v>
                </c:pt>
                <c:pt idx="38">
                  <c:v>0.68459950029053385</c:v>
                </c:pt>
                <c:pt idx="39">
                  <c:v>0.70624877350795245</c:v>
                </c:pt>
                <c:pt idx="40">
                  <c:v>0.72789804672537106</c:v>
                </c:pt>
                <c:pt idx="41">
                  <c:v>0.74954731994278956</c:v>
                </c:pt>
                <c:pt idx="42">
                  <c:v>0.77119659316020817</c:v>
                </c:pt>
                <c:pt idx="43">
                  <c:v>0.79284586637762677</c:v>
                </c:pt>
                <c:pt idx="44">
                  <c:v>0.81449513959504538</c:v>
                </c:pt>
                <c:pt idx="45">
                  <c:v>0.83614441281246399</c:v>
                </c:pt>
                <c:pt idx="46">
                  <c:v>0.8577936860298826</c:v>
                </c:pt>
                <c:pt idx="47">
                  <c:v>0.8794429592473012</c:v>
                </c:pt>
                <c:pt idx="48">
                  <c:v>0.9010922324647197</c:v>
                </c:pt>
                <c:pt idx="49">
                  <c:v>0.92274150568213842</c:v>
                </c:pt>
                <c:pt idx="50">
                  <c:v>0.94439077889955692</c:v>
                </c:pt>
                <c:pt idx="51">
                  <c:v>0.96604005211697563</c:v>
                </c:pt>
                <c:pt idx="52">
                  <c:v>0.98768932533439413</c:v>
                </c:pt>
                <c:pt idx="53">
                  <c:v>1.0093385985518128</c:v>
                </c:pt>
                <c:pt idx="54">
                  <c:v>1.0309878717692313</c:v>
                </c:pt>
                <c:pt idx="55">
                  <c:v>1.0526371449866501</c:v>
                </c:pt>
                <c:pt idx="56">
                  <c:v>1.0742864182040686</c:v>
                </c:pt>
                <c:pt idx="57">
                  <c:v>1.0959356914214873</c:v>
                </c:pt>
                <c:pt idx="58">
                  <c:v>1.1175849646389058</c:v>
                </c:pt>
                <c:pt idx="59">
                  <c:v>1.1392342378563245</c:v>
                </c:pt>
                <c:pt idx="60">
                  <c:v>1.160883511073743</c:v>
                </c:pt>
                <c:pt idx="61">
                  <c:v>1.1825327842911617</c:v>
                </c:pt>
                <c:pt idx="62">
                  <c:v>1.2041820575085802</c:v>
                </c:pt>
                <c:pt idx="63">
                  <c:v>1.2258313307259989</c:v>
                </c:pt>
                <c:pt idx="64">
                  <c:v>1.2474806039434174</c:v>
                </c:pt>
                <c:pt idx="65">
                  <c:v>1.2691298771608359</c:v>
                </c:pt>
                <c:pt idx="66">
                  <c:v>1.2907791503782546</c:v>
                </c:pt>
                <c:pt idx="67">
                  <c:v>1.3124284235956731</c:v>
                </c:pt>
                <c:pt idx="68">
                  <c:v>1.3340776968130919</c:v>
                </c:pt>
                <c:pt idx="69">
                  <c:v>1.3557269700305103</c:v>
                </c:pt>
              </c:numCache>
            </c:numRef>
          </c:xVal>
          <c:yVal>
            <c:numRef>
              <c:f>'ANCOVAMCI+HC-'!ydata2</c:f>
              <c:numCache>
                <c:formatCode>General</c:formatCode>
                <c:ptCount val="70"/>
                <c:pt idx="0">
                  <c:v>-1.0542799292406926</c:v>
                </c:pt>
                <c:pt idx="1">
                  <c:v>-1.0306261062378059</c:v>
                </c:pt>
                <c:pt idx="2">
                  <c:v>-1.0070344956021202</c:v>
                </c:pt>
                <c:pt idx="3">
                  <c:v>-0.98350549553233624</c:v>
                </c:pt>
                <c:pt idx="4">
                  <c:v>-0.96003949463341243</c:v>
                </c:pt>
                <c:pt idx="5">
                  <c:v>-0.93663687154800834</c:v>
                </c:pt>
                <c:pt idx="6">
                  <c:v>-0.91329799459218541</c:v>
                </c:pt>
                <c:pt idx="7">
                  <c:v>-0.89002322139611389</c:v>
                </c:pt>
                <c:pt idx="8">
                  <c:v>-0.86681289855053134</c:v>
                </c:pt>
                <c:pt idx="9">
                  <c:v>-0.8436673612597092</c:v>
                </c:pt>
                <c:pt idx="10">
                  <c:v>-0.82058693300168106</c:v>
                </c:pt>
                <c:pt idx="11">
                  <c:v>-0.79757192519648545</c:v>
                </c:pt>
                <c:pt idx="12">
                  <c:v>-0.77462263688317157</c:v>
                </c:pt>
                <c:pt idx="13">
                  <c:v>-0.75173935440630868</c:v>
                </c:pt>
                <c:pt idx="14">
                  <c:v>-0.72892235111273285</c:v>
                </c:pt>
                <c:pt idx="15">
                  <c:v>-0.70617188705924516</c:v>
                </c:pt>
                <c:pt idx="16">
                  <c:v>-0.68348820873196681</c:v>
                </c:pt>
                <c:pt idx="17">
                  <c:v>-0.66087154877803389</c:v>
                </c:pt>
                <c:pt idx="18">
                  <c:v>-0.6383221257502919</c:v>
                </c:pt>
                <c:pt idx="19">
                  <c:v>-0.61584014386562813</c:v>
                </c:pt>
                <c:pt idx="20">
                  <c:v>-0.59342579277755292</c:v>
                </c:pt>
                <c:pt idx="21">
                  <c:v>-0.5710792473636066</c:v>
                </c:pt>
                <c:pt idx="22">
                  <c:v>-0.54880066752814149</c:v>
                </c:pt>
                <c:pt idx="23">
                  <c:v>-0.52659019802098972</c:v>
                </c:pt>
                <c:pt idx="24">
                  <c:v>-0.50444796827249128</c:v>
                </c:pt>
                <c:pt idx="25">
                  <c:v>-0.48237409224531724</c:v>
                </c:pt>
                <c:pt idx="26">
                  <c:v>-0.46036866830348055</c:v>
                </c:pt>
                <c:pt idx="27">
                  <c:v>-0.43843177909888476</c:v>
                </c:pt>
                <c:pt idx="28">
                  <c:v>-0.41656349147571237</c:v>
                </c:pt>
                <c:pt idx="29">
                  <c:v>-0.39476385639291356</c:v>
                </c:pt>
                <c:pt idx="30">
                  <c:v>-0.37303290886499996</c:v>
                </c:pt>
                <c:pt idx="31">
                  <c:v>-0.35137066792130867</c:v>
                </c:pt>
                <c:pt idx="32">
                  <c:v>-0.32977713658384311</c:v>
                </c:pt>
                <c:pt idx="33">
                  <c:v>-0.30825230186375296</c:v>
                </c:pt>
                <c:pt idx="34">
                  <c:v>-0.28679613477646104</c:v>
                </c:pt>
                <c:pt idx="35">
                  <c:v>-0.2654085903754001</c:v>
                </c:pt>
                <c:pt idx="36">
                  <c:v>-0.24408960780426114</c:v>
                </c:pt>
                <c:pt idx="37">
                  <c:v>-0.22283911036761805</c:v>
                </c:pt>
                <c:pt idx="38">
                  <c:v>-0.20165700561973565</c:v>
                </c:pt>
                <c:pt idx="39">
                  <c:v>-0.18054318547131898</c:v>
                </c:pt>
                <c:pt idx="40">
                  <c:v>-0.15949752631392244</c:v>
                </c:pt>
                <c:pt idx="41">
                  <c:v>-0.13851988916168279</c:v>
                </c:pt>
                <c:pt idx="42">
                  <c:v>-0.11761011980999936</c:v>
                </c:pt>
                <c:pt idx="43">
                  <c:v>-9.6768049010746426E-2</c:v>
                </c:pt>
                <c:pt idx="44">
                  <c:v>-7.5993492663551376E-2</c:v>
                </c:pt>
                <c:pt idx="45">
                  <c:v>-5.5286252022647808E-2</c:v>
                </c:pt>
                <c:pt idx="46">
                  <c:v>-3.4646113918763932E-2</c:v>
                </c:pt>
                <c:pt idx="47">
                  <c:v>-1.4072850995483055E-2</c:v>
                </c:pt>
                <c:pt idx="48">
                  <c:v>6.4337780405262501E-3</c:v>
                </c:pt>
                <c:pt idx="49">
                  <c:v>2.6874028156035901E-2</c:v>
                </c:pt>
                <c:pt idx="50">
                  <c:v>4.724816771518936E-2</c:v>
                </c:pt>
                <c:pt idx="51">
                  <c:v>6.7556478191521663E-2</c:v>
                </c:pt>
                <c:pt idx="52">
                  <c:v>8.7799253868753313E-2</c:v>
                </c:pt>
                <c:pt idx="53">
                  <c:v>0.10797680153108036</c:v>
                </c:pt>
                <c:pt idx="54">
                  <c:v>0.1280894401436804</c:v>
                </c:pt>
                <c:pt idx="55">
                  <c:v>0.14813750052417496</c:v>
                </c:pt>
                <c:pt idx="56">
                  <c:v>0.16812132500579491</c:v>
                </c:pt>
                <c:pt idx="57">
                  <c:v>0.18804126709299973</c:v>
                </c:pt>
                <c:pt idx="58">
                  <c:v>0.20789769111030221</c:v>
                </c:pt>
                <c:pt idx="59">
                  <c:v>0.22769097184506126</c:v>
                </c:pt>
                <c:pt idx="60">
                  <c:v>0.24742149418498094</c:v>
                </c:pt>
                <c:pt idx="61">
                  <c:v>0.26708965275107655</c:v>
                </c:pt>
                <c:pt idx="62">
                  <c:v>0.28669585152683463</c:v>
                </c:pt>
                <c:pt idx="63">
                  <c:v>0.30624050348430287</c:v>
                </c:pt>
                <c:pt idx="64">
                  <c:v>0.32572403020782204</c:v>
                </c:pt>
                <c:pt idx="65">
                  <c:v>0.34514686151610607</c:v>
                </c:pt>
                <c:pt idx="66">
                  <c:v>0.36450943508335087</c:v>
                </c:pt>
                <c:pt idx="67">
                  <c:v>0.38381219606004402</c:v>
                </c:pt>
                <c:pt idx="68">
                  <c:v>0.4030555966941245</c:v>
                </c:pt>
                <c:pt idx="69">
                  <c:v>0.4222400959531134</c:v>
                </c:pt>
              </c:numCache>
            </c:numRef>
          </c:yVal>
          <c:smooth val="0"/>
        </c:ser>
        <c:ser>
          <c:idx val="3"/>
          <c:order val="3"/>
          <c:tx>
            <c:v/>
          </c:tx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'ANCOVAMCI+HC-'!xdata3</c:f>
              <c:numCache>
                <c:formatCode>General</c:formatCode>
                <c:ptCount val="70"/>
                <c:pt idx="0">
                  <c:v>-0.107171518811949</c:v>
                </c:pt>
                <c:pt idx="1">
                  <c:v>-8.5970091437420598E-2</c:v>
                </c:pt>
                <c:pt idx="2">
                  <c:v>-6.4768664062892195E-2</c:v>
                </c:pt>
                <c:pt idx="3">
                  <c:v>-4.3567236688363806E-2</c:v>
                </c:pt>
                <c:pt idx="4">
                  <c:v>-2.2365809313835402E-2</c:v>
                </c:pt>
                <c:pt idx="5">
                  <c:v>-1.1643819393069993E-3</c:v>
                </c:pt>
                <c:pt idx="6">
                  <c:v>2.003704543522139E-2</c:v>
                </c:pt>
                <c:pt idx="7">
                  <c:v>4.1238472809749793E-2</c:v>
                </c:pt>
                <c:pt idx="8">
                  <c:v>6.2439900184278196E-2</c:v>
                </c:pt>
                <c:pt idx="9">
                  <c:v>8.36413275588066E-2</c:v>
                </c:pt>
                <c:pt idx="10">
                  <c:v>0.104842754933335</c:v>
                </c:pt>
                <c:pt idx="11">
                  <c:v>0.12604418230786341</c:v>
                </c:pt>
                <c:pt idx="12">
                  <c:v>0.14724560968239178</c:v>
                </c:pt>
                <c:pt idx="13">
                  <c:v>0.16844703705692018</c:v>
                </c:pt>
                <c:pt idx="14">
                  <c:v>0.18964846443144859</c:v>
                </c:pt>
                <c:pt idx="15">
                  <c:v>0.21084989180597699</c:v>
                </c:pt>
                <c:pt idx="16">
                  <c:v>0.23205131918050539</c:v>
                </c:pt>
                <c:pt idx="17">
                  <c:v>0.25325274655503383</c:v>
                </c:pt>
                <c:pt idx="18">
                  <c:v>0.27445417392956217</c:v>
                </c:pt>
                <c:pt idx="19">
                  <c:v>0.29565560130409063</c:v>
                </c:pt>
                <c:pt idx="20">
                  <c:v>0.31685702867861898</c:v>
                </c:pt>
                <c:pt idx="21">
                  <c:v>0.33805845605314744</c:v>
                </c:pt>
                <c:pt idx="22">
                  <c:v>0.35925988342767579</c:v>
                </c:pt>
                <c:pt idx="23">
                  <c:v>0.38046131080220424</c:v>
                </c:pt>
                <c:pt idx="24">
                  <c:v>0.40166273817673259</c:v>
                </c:pt>
                <c:pt idx="25">
                  <c:v>0.42286416555126105</c:v>
                </c:pt>
                <c:pt idx="26">
                  <c:v>0.4440655929257894</c:v>
                </c:pt>
                <c:pt idx="27">
                  <c:v>0.46526702030031786</c:v>
                </c:pt>
                <c:pt idx="28">
                  <c:v>0.4864684476748462</c:v>
                </c:pt>
                <c:pt idx="29">
                  <c:v>0.50766987504937466</c:v>
                </c:pt>
                <c:pt idx="30">
                  <c:v>0.52887130242390301</c:v>
                </c:pt>
                <c:pt idx="31">
                  <c:v>0.55007272979843147</c:v>
                </c:pt>
                <c:pt idx="32">
                  <c:v>0.57127415717295982</c:v>
                </c:pt>
                <c:pt idx="33">
                  <c:v>0.59247558454748817</c:v>
                </c:pt>
                <c:pt idx="34">
                  <c:v>0.61367701192201662</c:v>
                </c:pt>
                <c:pt idx="35">
                  <c:v>0.63487843929654497</c:v>
                </c:pt>
                <c:pt idx="36">
                  <c:v>0.65607986667107343</c:v>
                </c:pt>
                <c:pt idx="37">
                  <c:v>0.67728129404560178</c:v>
                </c:pt>
                <c:pt idx="38">
                  <c:v>0.69848272142013024</c:v>
                </c:pt>
                <c:pt idx="39">
                  <c:v>0.71968414879465858</c:v>
                </c:pt>
                <c:pt idx="40">
                  <c:v>0.74088557616918704</c:v>
                </c:pt>
                <c:pt idx="41">
                  <c:v>0.76208700354371539</c:v>
                </c:pt>
                <c:pt idx="42">
                  <c:v>0.78328843091824385</c:v>
                </c:pt>
                <c:pt idx="43">
                  <c:v>0.8044898582927722</c:v>
                </c:pt>
                <c:pt idx="44">
                  <c:v>0.82569128566730066</c:v>
                </c:pt>
                <c:pt idx="45">
                  <c:v>0.846892713041829</c:v>
                </c:pt>
                <c:pt idx="46">
                  <c:v>0.86809414041635746</c:v>
                </c:pt>
                <c:pt idx="47">
                  <c:v>0.88929556779088581</c:v>
                </c:pt>
                <c:pt idx="48">
                  <c:v>0.91049699516541416</c:v>
                </c:pt>
                <c:pt idx="49">
                  <c:v>0.93169842253994262</c:v>
                </c:pt>
                <c:pt idx="50">
                  <c:v>0.95289984991447108</c:v>
                </c:pt>
                <c:pt idx="51">
                  <c:v>0.97410127728899931</c:v>
                </c:pt>
                <c:pt idx="52">
                  <c:v>0.99530270466352777</c:v>
                </c:pt>
                <c:pt idx="53">
                  <c:v>1.0165041320380561</c:v>
                </c:pt>
                <c:pt idx="54">
                  <c:v>1.0377055594125846</c:v>
                </c:pt>
                <c:pt idx="55">
                  <c:v>1.0589069867871128</c:v>
                </c:pt>
                <c:pt idx="56">
                  <c:v>1.0801084141616413</c:v>
                </c:pt>
                <c:pt idx="57">
                  <c:v>1.1013098415361697</c:v>
                </c:pt>
                <c:pt idx="58">
                  <c:v>1.1225112689106982</c:v>
                </c:pt>
                <c:pt idx="59">
                  <c:v>1.1437126962852264</c:v>
                </c:pt>
                <c:pt idx="60">
                  <c:v>1.1649141236597549</c:v>
                </c:pt>
                <c:pt idx="61">
                  <c:v>1.1861155510342833</c:v>
                </c:pt>
                <c:pt idx="62">
                  <c:v>1.2073169784088118</c:v>
                </c:pt>
                <c:pt idx="63">
                  <c:v>1.22851840578334</c:v>
                </c:pt>
                <c:pt idx="64">
                  <c:v>1.2497198331578685</c:v>
                </c:pt>
                <c:pt idx="65">
                  <c:v>1.270921260532397</c:v>
                </c:pt>
                <c:pt idx="66">
                  <c:v>1.2921226879069252</c:v>
                </c:pt>
                <c:pt idx="67">
                  <c:v>1.3133241152814537</c:v>
                </c:pt>
                <c:pt idx="68">
                  <c:v>1.3345255426559821</c:v>
                </c:pt>
                <c:pt idx="69">
                  <c:v>1.3557269700305106</c:v>
                </c:pt>
              </c:numCache>
            </c:numRef>
          </c:xVal>
          <c:yVal>
            <c:numRef>
              <c:f>'ANCOVAMCI+HC-'!ydata4</c:f>
              <c:numCache>
                <c:formatCode>General</c:formatCode>
                <c:ptCount val="70"/>
                <c:pt idx="0">
                  <c:v>0.80619326045874939</c:v>
                </c:pt>
                <c:pt idx="1">
                  <c:v>0.82551805258444433</c:v>
                </c:pt>
                <c:pt idx="2">
                  <c:v>0.84490304442020092</c:v>
                </c:pt>
                <c:pt idx="3">
                  <c:v>0.86434859728447089</c:v>
                </c:pt>
                <c:pt idx="4">
                  <c:v>0.88385506320264973</c:v>
                </c:pt>
                <c:pt idx="5">
                  <c:v>0.90342278458053937</c:v>
                </c:pt>
                <c:pt idx="6">
                  <c:v>0.92305209388246734</c:v>
                </c:pt>
                <c:pt idx="7">
                  <c:v>0.94274331331470917</c:v>
                </c:pt>
                <c:pt idx="8">
                  <c:v>0.96249675451486749</c:v>
                </c:pt>
                <c:pt idx="9">
                  <c:v>0.98231271824785726</c:v>
                </c:pt>
                <c:pt idx="10">
                  <c:v>1.0021914941091485</c:v>
                </c:pt>
                <c:pt idx="11">
                  <c:v>1.0221333602359113</c:v>
                </c:pt>
                <c:pt idx="12">
                  <c:v>1.042138583026702</c:v>
                </c:pt>
                <c:pt idx="13">
                  <c:v>1.0622074168703177</c:v>
                </c:pt>
                <c:pt idx="14">
                  <c:v>1.0823401038844407</c:v>
                </c:pt>
                <c:pt idx="15">
                  <c:v>1.1025368736646699</c:v>
                </c:pt>
                <c:pt idx="16">
                  <c:v>1.1227979430445383</c:v>
                </c:pt>
                <c:pt idx="17">
                  <c:v>1.143123515867069</c:v>
                </c:pt>
                <c:pt idx="18">
                  <c:v>1.1635137827684336</c:v>
                </c:pt>
                <c:pt idx="19">
                  <c:v>1.1839689209742246</c:v>
                </c:pt>
                <c:pt idx="20">
                  <c:v>1.2044890941088473</c:v>
                </c:pt>
                <c:pt idx="21">
                  <c:v>1.2250744520184997</c:v>
                </c:pt>
                <c:pt idx="22">
                  <c:v>1.2457251306081796</c:v>
                </c:pt>
                <c:pt idx="23">
                  <c:v>1.2664412516931312</c:v>
                </c:pt>
                <c:pt idx="24">
                  <c:v>1.2872229228651038</c:v>
                </c:pt>
                <c:pt idx="25">
                  <c:v>1.3080702373737643</c:v>
                </c:pt>
                <c:pt idx="26">
                  <c:v>1.3289832740235648</c:v>
                </c:pt>
                <c:pt idx="27">
                  <c:v>1.3499620970863342</c:v>
                </c:pt>
                <c:pt idx="28">
                  <c:v>1.3710067562298114</c:v>
                </c:pt>
                <c:pt idx="29">
                  <c:v>1.3921172864623177</c:v>
                </c:pt>
                <c:pt idx="30">
                  <c:v>1.4132937080936969</c:v>
                </c:pt>
                <c:pt idx="31">
                  <c:v>1.4345360267126381</c:v>
                </c:pt>
                <c:pt idx="32">
                  <c:v>1.4558442331804313</c:v>
                </c:pt>
                <c:pt idx="33">
                  <c:v>1.4772183036411761</c:v>
                </c:pt>
                <c:pt idx="34">
                  <c:v>1.4986581995484172</c:v>
                </c:pt>
                <c:pt idx="35">
                  <c:v>1.5201638677081331</c:v>
                </c:pt>
                <c:pt idx="36">
                  <c:v>1.5417352403379736</c:v>
                </c:pt>
                <c:pt idx="37">
                  <c:v>1.5633722351425852</c:v>
                </c:pt>
                <c:pt idx="38">
                  <c:v>1.5850747554048326</c:v>
                </c:pt>
                <c:pt idx="39">
                  <c:v>1.6068426900926829</c:v>
                </c:pt>
                <c:pt idx="40">
                  <c:v>1.6286759139814757</c:v>
                </c:pt>
                <c:pt idx="41">
                  <c:v>1.6505742877912675</c:v>
                </c:pt>
                <c:pt idx="42">
                  <c:v>1.6725376583389016</c:v>
                </c:pt>
                <c:pt idx="43">
                  <c:v>1.6945658587044197</c:v>
                </c:pt>
                <c:pt idx="44">
                  <c:v>1.7166587084114027</c:v>
                </c:pt>
                <c:pt idx="45">
                  <c:v>1.7388160136207813</c:v>
                </c:pt>
                <c:pt idx="46">
                  <c:v>1.7610375673376546</c:v>
                </c:pt>
                <c:pt idx="47">
                  <c:v>1.7833231496305966</c:v>
                </c:pt>
                <c:pt idx="48">
                  <c:v>1.805672527862932</c:v>
                </c:pt>
                <c:pt idx="49">
                  <c:v>1.8280854569354217</c:v>
                </c:pt>
                <c:pt idx="50">
                  <c:v>1.8505616795397879</c:v>
                </c:pt>
                <c:pt idx="51">
                  <c:v>1.8731009264224872</c:v>
                </c:pt>
                <c:pt idx="52">
                  <c:v>1.8957029166581219</c:v>
                </c:pt>
                <c:pt idx="53">
                  <c:v>1.9183673579318712</c:v>
                </c:pt>
                <c:pt idx="54">
                  <c:v>1.9410939468303114</c:v>
                </c:pt>
                <c:pt idx="55">
                  <c:v>1.9638823691399785</c:v>
                </c:pt>
                <c:pt idx="56">
                  <c:v>1.9867323001530393</c:v>
                </c:pt>
                <c:pt idx="57">
                  <c:v>2.0096434049794043</c:v>
                </c:pt>
                <c:pt idx="58">
                  <c:v>2.0326153388646451</c:v>
                </c:pt>
                <c:pt idx="59">
                  <c:v>2.0556477475130563</c:v>
                </c:pt>
                <c:pt idx="60">
                  <c:v>2.0787402674152204</c:v>
                </c:pt>
                <c:pt idx="61">
                  <c:v>2.1018925261794212</c:v>
                </c:pt>
                <c:pt idx="62">
                  <c:v>2.1251041428662822</c:v>
                </c:pt>
                <c:pt idx="63">
                  <c:v>2.1483747283259982</c:v>
                </c:pt>
                <c:pt idx="64">
                  <c:v>2.171703885537537</c:v>
                </c:pt>
                <c:pt idx="65">
                  <c:v>2.1950912099492128</c:v>
                </c:pt>
                <c:pt idx="66">
                  <c:v>2.2185362898200438</c:v>
                </c:pt>
                <c:pt idx="67">
                  <c:v>2.242038706561309</c:v>
                </c:pt>
                <c:pt idx="68">
                  <c:v>2.2655980350777551</c:v>
                </c:pt>
                <c:pt idx="69">
                  <c:v>2.2892138441079073</c:v>
                </c:pt>
              </c:numCache>
            </c:numRef>
          </c:yVal>
          <c:smooth val="0"/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-1.5</c:v>
              </c:pt>
              <c:pt idx="1">
                <c:v>2.5</c:v>
              </c:pt>
            </c:numLit>
          </c:xVal>
          <c:yVal>
            <c:numLit>
              <c:formatCode>General</c:formatCode>
              <c:ptCount val="2"/>
              <c:pt idx="0">
                <c:v>-1.5</c:v>
              </c:pt>
              <c:pt idx="1">
                <c:v>2.5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99496"/>
        <c:axId val="500699888"/>
      </c:scatterChart>
      <c:valAx>
        <c:axId val="500699496"/>
        <c:scaling>
          <c:orientation val="minMax"/>
          <c:max val="2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Pred(MCI+/HC-)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00699888"/>
        <c:crosses val="autoZero"/>
        <c:crossBetween val="midCat"/>
      </c:valAx>
      <c:valAx>
        <c:axId val="500699888"/>
        <c:scaling>
          <c:orientation val="minMax"/>
          <c:max val="2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MCI+/HC-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0069949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Standardized residuals / MCI+/HC-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'ANCOVAMCI+HC-'!$B$271:$B$308</c:f>
              <c:strCache>
                <c:ptCount val="38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Obs6</c:v>
                </c:pt>
                <c:pt idx="5">
                  <c:v>Obs7</c:v>
                </c:pt>
                <c:pt idx="6">
                  <c:v>Obs10</c:v>
                </c:pt>
                <c:pt idx="7">
                  <c:v>Obs11</c:v>
                </c:pt>
                <c:pt idx="8">
                  <c:v>Obs12</c:v>
                </c:pt>
                <c:pt idx="9">
                  <c:v>Obs13</c:v>
                </c:pt>
                <c:pt idx="10">
                  <c:v>Obs14</c:v>
                </c:pt>
                <c:pt idx="11">
                  <c:v>Obs16</c:v>
                </c:pt>
                <c:pt idx="12">
                  <c:v>Obs17</c:v>
                </c:pt>
                <c:pt idx="13">
                  <c:v>Obs18</c:v>
                </c:pt>
                <c:pt idx="14">
                  <c:v>Obs20</c:v>
                </c:pt>
                <c:pt idx="15">
                  <c:v>Obs25</c:v>
                </c:pt>
                <c:pt idx="16">
                  <c:v>Obs26</c:v>
                </c:pt>
                <c:pt idx="17">
                  <c:v>Obs30</c:v>
                </c:pt>
                <c:pt idx="18">
                  <c:v>Obs35</c:v>
                </c:pt>
                <c:pt idx="19">
                  <c:v>Obs37</c:v>
                </c:pt>
                <c:pt idx="20">
                  <c:v>Obs40</c:v>
                </c:pt>
                <c:pt idx="21">
                  <c:v>Obs46</c:v>
                </c:pt>
                <c:pt idx="22">
                  <c:v>Obs48</c:v>
                </c:pt>
                <c:pt idx="23">
                  <c:v>Obs53</c:v>
                </c:pt>
                <c:pt idx="24">
                  <c:v>Obs58</c:v>
                </c:pt>
                <c:pt idx="25">
                  <c:v>Obs62</c:v>
                </c:pt>
                <c:pt idx="26">
                  <c:v>Obs63</c:v>
                </c:pt>
                <c:pt idx="27">
                  <c:v>Obs64</c:v>
                </c:pt>
                <c:pt idx="28">
                  <c:v>Obs65</c:v>
                </c:pt>
                <c:pt idx="29">
                  <c:v>Obs66</c:v>
                </c:pt>
                <c:pt idx="30">
                  <c:v>Obs68</c:v>
                </c:pt>
                <c:pt idx="31">
                  <c:v>Obs71</c:v>
                </c:pt>
                <c:pt idx="32">
                  <c:v>Obs72</c:v>
                </c:pt>
                <c:pt idx="33">
                  <c:v>Obs74</c:v>
                </c:pt>
                <c:pt idx="34">
                  <c:v>Obs75</c:v>
                </c:pt>
                <c:pt idx="35">
                  <c:v>Obs76</c:v>
                </c:pt>
                <c:pt idx="36">
                  <c:v>Obs78</c:v>
                </c:pt>
                <c:pt idx="37">
                  <c:v>Obs80</c:v>
                </c:pt>
              </c:strCache>
            </c:strRef>
          </c:cat>
          <c:val>
            <c:numRef>
              <c:f>'ANCOVAMCI+HC-'!$G$271:$G$308</c:f>
              <c:numCache>
                <c:formatCode>0.000</c:formatCode>
                <c:ptCount val="38"/>
                <c:pt idx="0">
                  <c:v>-9.2306031381316593E-3</c:v>
                </c:pt>
                <c:pt idx="1">
                  <c:v>-0.61978039320692602</c:v>
                </c:pt>
                <c:pt idx="2">
                  <c:v>-0.70031956739550438</c:v>
                </c:pt>
                <c:pt idx="3">
                  <c:v>-0.25776611326670223</c:v>
                </c:pt>
                <c:pt idx="4">
                  <c:v>-0.35113843010929702</c:v>
                </c:pt>
                <c:pt idx="5">
                  <c:v>-1.6090343372425526</c:v>
                </c:pt>
                <c:pt idx="6">
                  <c:v>0.58434990013246579</c:v>
                </c:pt>
                <c:pt idx="7">
                  <c:v>-0.78643761752283237</c:v>
                </c:pt>
                <c:pt idx="8">
                  <c:v>-0.19960144593469817</c:v>
                </c:pt>
                <c:pt idx="9">
                  <c:v>-1.15149288383415</c:v>
                </c:pt>
                <c:pt idx="10">
                  <c:v>-0.72243403591873878</c:v>
                </c:pt>
                <c:pt idx="11">
                  <c:v>-0.52651157273366789</c:v>
                </c:pt>
                <c:pt idx="12">
                  <c:v>-1.1934101230047556</c:v>
                </c:pt>
                <c:pt idx="13">
                  <c:v>-1.4649056620164604</c:v>
                </c:pt>
                <c:pt idx="14">
                  <c:v>-0.66257387871289997</c:v>
                </c:pt>
                <c:pt idx="15">
                  <c:v>1.9780876961356286</c:v>
                </c:pt>
                <c:pt idx="16">
                  <c:v>0.2083799650144991</c:v>
                </c:pt>
                <c:pt idx="17">
                  <c:v>-1.6060439704292455</c:v>
                </c:pt>
                <c:pt idx="18">
                  <c:v>0.53373574154426584</c:v>
                </c:pt>
                <c:pt idx="19">
                  <c:v>2.0207735881627396</c:v>
                </c:pt>
                <c:pt idx="20">
                  <c:v>-1.2916064609317159</c:v>
                </c:pt>
                <c:pt idx="21">
                  <c:v>-0.7709774465465814</c:v>
                </c:pt>
                <c:pt idx="22">
                  <c:v>0.49392204722700794</c:v>
                </c:pt>
                <c:pt idx="23">
                  <c:v>0.60109877110476728</c:v>
                </c:pt>
                <c:pt idx="24">
                  <c:v>0.95848889915956259</c:v>
                </c:pt>
                <c:pt idx="25">
                  <c:v>0.60068369748096873</c:v>
                </c:pt>
                <c:pt idx="26">
                  <c:v>1.193934933133439</c:v>
                </c:pt>
                <c:pt idx="27">
                  <c:v>-1.2789691596877711E-2</c:v>
                </c:pt>
                <c:pt idx="28">
                  <c:v>9.5218944243016371E-2</c:v>
                </c:pt>
                <c:pt idx="29">
                  <c:v>1.636255571565957</c:v>
                </c:pt>
                <c:pt idx="30">
                  <c:v>0.64163446322845974</c:v>
                </c:pt>
                <c:pt idx="31">
                  <c:v>0.1131378332204636</c:v>
                </c:pt>
                <c:pt idx="32">
                  <c:v>0.71299654639700238</c:v>
                </c:pt>
                <c:pt idx="33">
                  <c:v>0.27241782912556023</c:v>
                </c:pt>
                <c:pt idx="34">
                  <c:v>0.79072746038380759</c:v>
                </c:pt>
                <c:pt idx="35">
                  <c:v>0.36515475994376606</c:v>
                </c:pt>
                <c:pt idx="36">
                  <c:v>0.43784480614695948</c:v>
                </c:pt>
                <c:pt idx="37">
                  <c:v>-0.30278921980859269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00701456"/>
        <c:axId val="294238744"/>
      </c:barChart>
      <c:catAx>
        <c:axId val="50070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94238744"/>
        <c:crosses val="autoZero"/>
        <c:auto val="1"/>
        <c:lblAlgn val="ctr"/>
        <c:lblOffset val="100"/>
        <c:noMultiLvlLbl val="0"/>
      </c:catAx>
      <c:valAx>
        <c:axId val="29423874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0070145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Means(MCI+/HC-) - gender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'ANCOVAMCI+HC-'!$B$375:$B$376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'ANCOVAMCI+HC-'!$C$375:$C$376</c:f>
              <c:numCache>
                <c:formatCode>0.000</c:formatCode>
                <c:ptCount val="2"/>
                <c:pt idx="0">
                  <c:v>0.42476047012356638</c:v>
                </c:pt>
                <c:pt idx="1">
                  <c:v>0.62378567339910906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21776"/>
        <c:axId val="497322168"/>
      </c:lineChart>
      <c:catAx>
        <c:axId val="49732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gender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497322168"/>
        <c:crosses val="autoZero"/>
        <c:auto val="1"/>
        <c:lblAlgn val="ctr"/>
        <c:lblOffset val="100"/>
        <c:noMultiLvlLbl val="0"/>
      </c:catAx>
      <c:valAx>
        <c:axId val="497322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MCI+/HC-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973217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Means(MCI+/HC-) - e4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'ANCOVAMCI+HC-'!$B$401:$B$402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'ANCOVAMCI+HC-'!$C$401:$C$402</c:f>
              <c:numCache>
                <c:formatCode>0.000</c:formatCode>
                <c:ptCount val="2"/>
                <c:pt idx="0">
                  <c:v>0.36405950502038137</c:v>
                </c:pt>
                <c:pt idx="1">
                  <c:v>0.68448663850229408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23344"/>
        <c:axId val="497323736"/>
      </c:lineChart>
      <c:catAx>
        <c:axId val="49732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e4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497323736"/>
        <c:crosses val="autoZero"/>
        <c:auto val="1"/>
        <c:lblAlgn val="ctr"/>
        <c:lblOffset val="100"/>
        <c:noMultiLvlLbl val="0"/>
      </c:catAx>
      <c:valAx>
        <c:axId val="497323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MCI+/HC-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973233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AD+/HC-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0"/>
                <c:pt idx="0">
                  <c:v>-</c:v>
                </c:pt>
                <c:pt idx="1">
                  <c:v>0.43181705029922729</c:v>
                </c:pt>
                <c:pt idx="2">
                  <c:v>0.46250785568101627</c:v>
                </c:pt>
                <c:pt idx="3">
                  <c:v>0.28578332545412888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0.2807976712686871</c:v>
                </c:pt>
                <c:pt idx="13">
                  <c:v>-</c:v>
                </c:pt>
                <c:pt idx="14">
                  <c:v>0.29401271120206618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</c:numLit>
            </c:plus>
            <c:minus>
              <c:numLit>
                <c:formatCode>General</c:formatCode>
                <c:ptCount val="20"/>
                <c:pt idx="0">
                  <c:v>0</c:v>
                </c:pt>
                <c:pt idx="1">
                  <c:v>0.43181705029922735</c:v>
                </c:pt>
                <c:pt idx="2">
                  <c:v>0.46250785568101638</c:v>
                </c:pt>
                <c:pt idx="3">
                  <c:v>0.28578332545412893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0.28079767126868715</c:v>
                </c:pt>
                <c:pt idx="13">
                  <c:v>0</c:v>
                </c:pt>
                <c:pt idx="14">
                  <c:v>0.29401271120206618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Lit>
            </c:minus>
          </c:errBars>
          <c:cat>
            <c:strRef>
              <c:f>ANCOVAADHC!$B$227:$B$246</c:f>
              <c:strCache>
                <c:ptCount val="20"/>
                <c:pt idx="0">
                  <c:v>age</c:v>
                </c:pt>
                <c:pt idx="1">
                  <c:v>systole</c:v>
                </c:pt>
                <c:pt idx="2">
                  <c:v>diastole</c:v>
                </c:pt>
                <c:pt idx="3">
                  <c:v>elq1</c:v>
                </c:pt>
                <c:pt idx="4">
                  <c:v>qd1</c:v>
                </c:pt>
                <c:pt idx="5">
                  <c:v>q1</c:v>
                </c:pt>
                <c:pt idx="6">
                  <c:v>elq2</c:v>
                </c:pt>
                <c:pt idx="7">
                  <c:v>qd2</c:v>
                </c:pt>
                <c:pt idx="8">
                  <c:v>q2</c:v>
                </c:pt>
                <c:pt idx="9">
                  <c:v>elq3</c:v>
                </c:pt>
                <c:pt idx="10">
                  <c:v>qd3</c:v>
                </c:pt>
                <c:pt idx="11">
                  <c:v>q3</c:v>
                </c:pt>
                <c:pt idx="12">
                  <c:v>gender-0</c:v>
                </c:pt>
                <c:pt idx="13">
                  <c:v>gender-1</c:v>
                </c:pt>
                <c:pt idx="14">
                  <c:v>e4-0</c:v>
                </c:pt>
                <c:pt idx="15">
                  <c:v>e4-1</c:v>
                </c:pt>
                <c:pt idx="16">
                  <c:v>e2-0</c:v>
                </c:pt>
                <c:pt idx="17">
                  <c:v>e2-1</c:v>
                </c:pt>
                <c:pt idx="18">
                  <c:v>hypertension-0</c:v>
                </c:pt>
                <c:pt idx="19">
                  <c:v>hypertension-1</c:v>
                </c:pt>
              </c:strCache>
            </c:strRef>
          </c:cat>
          <c:val>
            <c:numRef>
              <c:f>ANCOVAADHC!$C$227:$C$246</c:f>
              <c:numCache>
                <c:formatCode>0.000</c:formatCode>
                <c:ptCount val="20"/>
                <c:pt idx="0">
                  <c:v>0</c:v>
                </c:pt>
                <c:pt idx="1">
                  <c:v>-0.29291852763176252</c:v>
                </c:pt>
                <c:pt idx="2">
                  <c:v>0.60572539281451432</c:v>
                </c:pt>
                <c:pt idx="3">
                  <c:v>0.28869060645393962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-0.23863944642816196</c:v>
                </c:pt>
                <c:pt idx="13">
                  <c:v>0</c:v>
                </c:pt>
                <c:pt idx="14">
                  <c:v>-0.37119587025943157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90998576"/>
        <c:axId val="290997792"/>
      </c:barChart>
      <c:catAx>
        <c:axId val="29099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90997792"/>
        <c:crosses val="autoZero"/>
        <c:auto val="1"/>
        <c:lblAlgn val="ctr"/>
        <c:lblOffset val="100"/>
        <c:noMultiLvlLbl val="0"/>
      </c:catAx>
      <c:valAx>
        <c:axId val="29099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09985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AU"/>
              <a:t>AD+/HC-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ANCOVAADHC!$D$271:$D$306</c:f>
              <c:numCache>
                <c:formatCode>0.000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xVal>
          <c:yVal>
            <c:numRef>
              <c:f>ANCOVAADHC!$G$271:$G$306</c:f>
              <c:numCache>
                <c:formatCode>0.000</c:formatCode>
                <c:ptCount val="36"/>
                <c:pt idx="0">
                  <c:v>0.34448981783414612</c:v>
                </c:pt>
                <c:pt idx="1">
                  <c:v>0.34248155330021335</c:v>
                </c:pt>
                <c:pt idx="2">
                  <c:v>-1.43006266465848</c:v>
                </c:pt>
                <c:pt idx="3">
                  <c:v>-0.58384917546235149</c:v>
                </c:pt>
                <c:pt idx="4">
                  <c:v>-0.11369774129360213</c:v>
                </c:pt>
                <c:pt idx="5">
                  <c:v>-1.4450172953018698</c:v>
                </c:pt>
                <c:pt idx="6">
                  <c:v>-0.70556648882470219</c:v>
                </c:pt>
                <c:pt idx="7">
                  <c:v>0.2174388332214045</c:v>
                </c:pt>
                <c:pt idx="8">
                  <c:v>-0.81667975504012058</c:v>
                </c:pt>
                <c:pt idx="9">
                  <c:v>-1.1195151754471635</c:v>
                </c:pt>
                <c:pt idx="10">
                  <c:v>-0.4251512210170898</c:v>
                </c:pt>
                <c:pt idx="11">
                  <c:v>-0.34414823902288016</c:v>
                </c:pt>
                <c:pt idx="12">
                  <c:v>-1.4518390687991152</c:v>
                </c:pt>
                <c:pt idx="13">
                  <c:v>-0.67784546597428585</c:v>
                </c:pt>
                <c:pt idx="14">
                  <c:v>-0.58106980188921842</c:v>
                </c:pt>
                <c:pt idx="15">
                  <c:v>-1.6178653827473588</c:v>
                </c:pt>
                <c:pt idx="16">
                  <c:v>-0.66700247208325536</c:v>
                </c:pt>
                <c:pt idx="17">
                  <c:v>-0.98979842409568697</c:v>
                </c:pt>
                <c:pt idx="18">
                  <c:v>0.55777208860759753</c:v>
                </c:pt>
                <c:pt idx="19">
                  <c:v>1.1072488566326253</c:v>
                </c:pt>
                <c:pt idx="20">
                  <c:v>0.6653046270724281</c:v>
                </c:pt>
                <c:pt idx="21">
                  <c:v>0.49033505592146587</c:v>
                </c:pt>
                <c:pt idx="22">
                  <c:v>-0.20677811724824907</c:v>
                </c:pt>
                <c:pt idx="23">
                  <c:v>1.6862968224196584</c:v>
                </c:pt>
                <c:pt idx="24">
                  <c:v>1.2655358636696552</c:v>
                </c:pt>
                <c:pt idx="25">
                  <c:v>0.44313170885291903</c:v>
                </c:pt>
                <c:pt idx="26">
                  <c:v>0.55160383069600594</c:v>
                </c:pt>
                <c:pt idx="27">
                  <c:v>1.4344824655757444</c:v>
                </c:pt>
                <c:pt idx="28">
                  <c:v>0.42898852253681236</c:v>
                </c:pt>
                <c:pt idx="29">
                  <c:v>0.85544506790615671</c:v>
                </c:pt>
                <c:pt idx="30">
                  <c:v>0.4194070797677612</c:v>
                </c:pt>
                <c:pt idx="31">
                  <c:v>0.34583506499220767</c:v>
                </c:pt>
                <c:pt idx="32">
                  <c:v>0.18859587662444247</c:v>
                </c:pt>
                <c:pt idx="33">
                  <c:v>2.0515058206866978</c:v>
                </c:pt>
                <c:pt idx="34">
                  <c:v>-0.75001276506596082</c:v>
                </c:pt>
                <c:pt idx="35">
                  <c:v>0.53000029765346446</c:v>
                </c:pt>
              </c:numCache>
            </c:numRef>
          </c:yVal>
          <c:smooth val="0"/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0.34248155330021335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98968"/>
        <c:axId val="290998184"/>
      </c:scatterChart>
      <c:valAx>
        <c:axId val="290998968"/>
        <c:scaling>
          <c:orientation val="minMax"/>
          <c:max val="1.0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AD+/HC-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90998184"/>
        <c:crosses val="autoZero"/>
        <c:crossBetween val="midCat"/>
      </c:valAx>
      <c:valAx>
        <c:axId val="290998184"/>
        <c:scaling>
          <c:orientation val="minMax"/>
          <c:max val="2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909989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Style="combo" dx="16" sel="1" val="0">
  <itemLst>
    <item val="Summary statistics (Quantitative data)"/>
    <item val="Summary statistics (Qualitative data)"/>
    <item val="Correlation matrix"/>
    <item val="Multicolinearity statistics"/>
    <item val="Regression of variable MCI+"/>
    <item val="Summary of the variables selection MCI+"/>
    <item val="Goodness of fit statistics (MCI+)"/>
    <item val="Analysis of variance  (MCI+)"/>
    <item val="Type I Sum of Squares analysis (MCI+)"/>
    <item val="Type II Sum of Squares analysis (MCI+)"/>
    <item val="Type III Sum of Squares analysis (MCI+)"/>
    <item val="Model parameters (MCI+)"/>
    <item val="Equation of the model (MCI+)"/>
    <item val="Standardized coefficients (MCI+)"/>
    <item val="Predictions and residuals (MCI+)"/>
    <item val="Interpretation (MCI+)"/>
    <item val="LS Means for factor e4"/>
    <item val="LS Means for factor e2"/>
  </itemLst>
</formControlPr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Drop" dropStyle="combo" dx="16" sel="1" val="0">
  <itemLst>
    <item val="Summary statistics (Quantitative data)"/>
    <item val="Summary statistics (Qualitative data)"/>
    <item val="Correlation matrix"/>
    <item val="Multicolinearity statistics"/>
    <item val="Regression of variable HC"/>
    <item val="Summary of the variables selection HC"/>
    <item val="Goodness of fit statistics (HC)"/>
    <item val="Analysis of variance  (HC)"/>
    <item val="Type I Sum of Squares analysis (HC)"/>
    <item val="Type II Sum of Squares analysis (HC)"/>
    <item val="Type III Sum of Squares analysis (HC)"/>
    <item val="Model parameters (HC)"/>
    <item val="Equation of the model (HC)"/>
    <item val="Standardized coefficients (HC)"/>
    <item val="Predictions and residuals (HC)"/>
    <item val="Interpretation (HC)"/>
    <item val="LS Means for factor gender"/>
    <item val="LS Means for factor e4"/>
  </itemLst>
</formControlPr>
</file>

<file path=xl/ctrlProps/ctrlProp2.xml><?xml version="1.0" encoding="utf-8"?>
<formControlPr xmlns="http://schemas.microsoft.com/office/spreadsheetml/2009/9/main" objectType="Drop" dropStyle="combo" dx="16" sel="1" val="0">
  <itemLst>
    <item val="Summary statistics (Quantitative data)"/>
    <item val="Summary statistics (Qualitative data)"/>
    <item val="Correlation matrix"/>
    <item val="Multicolinearity statistics"/>
    <item val="Regression of variable MCI+/HC-"/>
    <item val="Summary of the variables selection MCI+/HC-"/>
    <item val="Goodness of fit statistics (MCI+/HC-)"/>
    <item val="Analysis of variance  (MCI+/HC-)"/>
    <item val="Type I Sum of Squares analysis (MCI+/HC-)"/>
    <item val="Type II Sum of Squares analysis (MCI+/HC-)"/>
    <item val="Type III Sum of Squares analysis (MCI+/HC-)"/>
    <item val="Model parameters (MCI+/HC-)"/>
    <item val="Equation of the model (MCI+/HC-)"/>
    <item val="Standardized coefficients (MCI+/HC-)"/>
    <item val="Predictions and residuals (MCI+/HC-)"/>
    <item val="Interpretation (MCI+/HC-)"/>
    <item val="LS Means for factor gender"/>
    <item val="LS Means for factor e4"/>
  </itemLst>
</formControlPr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Drop" dropStyle="combo" dx="16" sel="1" val="0">
  <itemLst>
    <item val="Summary statistics (Quantitative data)"/>
    <item val="Correlation matrix (Pearson)"/>
    <item val="p-values (Pearson)"/>
    <item val="Coefficients of determination (Pearson)"/>
  </itemLst>
</formControlPr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Drop" dropStyle="combo" dx="16" sel="1" val="0">
  <itemLst>
    <item val="Summary statistics (Quantitative data)"/>
    <item val="Summary statistics (Qualitative data)"/>
    <item val="Correlation matrix"/>
    <item val="Multicolinearity statistics"/>
    <item val="Regression of variable AD+/HC-"/>
    <item val="Summary of the variables selection AD+/HC-"/>
    <item val="Goodness of fit statistics (AD+/HC-)"/>
    <item val="Analysis of variance  (AD+/HC-)"/>
    <item val="Type I Sum of Squares analysis (AD+/HC-)"/>
    <item val="Type II Sum of Squares analysis (AD+/HC-)"/>
    <item val="Type III Sum of Squares analysis (AD+/HC-)"/>
    <item val="Model parameters (AD+/HC-)"/>
    <item val="Equation of the model (AD+/HC-)"/>
    <item val="Standardized coefficients (AD+/HC-)"/>
    <item val="Predictions and residuals (AD+/HC-)"/>
    <item val="Interpretation (AD+/HC-)"/>
    <item val="LS Means for factor gender"/>
    <item val="LS Means for factor e4"/>
  </itemLst>
</formControlPr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Drop" dropStyle="combo" dx="16" sel="1" val="0">
  <itemLst>
    <item val="Summary statistics (Quantitative data)"/>
    <item val="Summary statistics (Qualitative data)"/>
    <item val="Correlation matrix"/>
    <item val="Multicolinearity statistics"/>
    <item val="Regression of variable AD+"/>
    <item val="Summary of the variables selection AD+"/>
    <item val="Goodness of fit statistics (AD+)"/>
    <item val="Analysis of variance  (AD+)"/>
    <item val="Type I Sum of Squares analysis (AD+)"/>
    <item val="Type II Sum of Squares analysis (AD+)"/>
    <item val="Type III Sum of Squares analysis (AD+)"/>
    <item val="Model parameters (AD+)"/>
    <item val="Equation of the model (AD+)"/>
    <item val="Standardized coefficients (AD+)"/>
    <item val="Predictions and residuals (AD+)"/>
    <item val="Interpretation (AD+)"/>
    <item val="LS Means for factor e4"/>
  </itemLst>
</formControlPr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10</xdr:row>
      <xdr:rowOff>0</xdr:rowOff>
    </xdr:from>
    <xdr:to>
      <xdr:col>2</xdr:col>
      <xdr:colOff>38100</xdr:colOff>
      <xdr:row>10</xdr:row>
      <xdr:rowOff>25400</xdr:rowOff>
    </xdr:to>
    <xdr:sp macro="" textlink="">
      <xdr:nvSpPr>
        <xdr:cNvPr id="2" name="TX569867" hidden="1"/>
        <xdr:cNvSpPr txBox="1"/>
      </xdr:nvSpPr>
      <xdr:spPr>
        <a:xfrm>
          <a:off x="955675" y="1905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AU" sz="1100"/>
            <a:t>RunProcANC
Form55.txt
OptionButton_R,OptionButton,False,True,000000000005_General,True,Range,False,
OptionButton_S,OptionButton,True,True,000000000205_General,True,Sheet,False,
OptionButton_W,OptionButton,False,True,000000000305_General,True,Workbook,False,
RefEdit_R,RefEdit0,,True,000000000105_General,True,Range:,False,
RefEdit_Wr,RefEdit0,,True,000000000012_General,True,Regression weights:,False,
RefEdit_Y,RefEdit0,Data!$AG:$AG,True,000000000001_General,True,Y / Dependent variables:,False,
CheckBox_Wr,CheckBox,False,True,000000000011_General,True,Regression weights,False,
CheckBox_ObsLabels,CheckBox,False,True,000000000007_General,True,Observation labels,False,
RefEdit_ObsLabels,RefEdit0,,True,000000000008_General,True,Observation labels:,False,
CheckBoxVarLabels,CheckBox,True,True,000000000006_General,True,Variable labels,False,
RefEdit_X,RefEdit0,Data!$B:$B&lt;CM&gt;Data!$F:$G&lt;CM&gt;Data!$I:$Q,True,000000000204_General,True,X / Explanatory variables:,False,
CheckBox_X,CheckBox,True,True,000000000004_General,True,Quantitative,False,
CheckBox_Q,CheckBox,True,True,000000000304_General,True,Qualitative,False,
RefEdit_Q,RefEdit0,Data!$C:$E&lt;CM&gt;Data!$H:$H,True,000000000404_General,True,Qualitative:,False,
CheckBox_W,CheckBox,False,True,000000000009_General,True,Observation weights,False,
RefEdit_W,RefEdit0,,True,000000000010_General,True,Observation weights:,False,
ComboBox_TestMethod,ComboBox,0,True,200000000101_Validation,True,Select the method for the extraction of validation data,False,
TextBoxTestNumber,TextBox,1,True,200000000301_Validation,True,,False,
RefEditGroup,RefEdit0,,True,200000000501_Validation,True,Group variable:,False,
CheckBox_Validation,CheckBox,False,True,200000000000_Validation,True,Validation,False,
ComboBox_Constraints,ComboBox,1,True,100000000104_Options,True,Constraints:,False,
TextBox_Conf,TextBox,95,True,100000000103_Options,True,Confidence interval (%):,False,
CheckBox_Intercept,CheckBox,False,True,100000000000_Options,True,Fixed Intercept,False,
TextBox_Intercept,TextBox,0,True,100000000100_Options,True,Fixed Intercept:,False,
TextBoxTol,TextBox,0.0001,True,100000000200_Options,True,Tolerance:,False,
CheckBox_Interactions,CheckBox,False,True,100000000001_Options,True,Interactions / Level,False,
TextBoxLevel,TextBox,2,True,100000000101_Options,True,,False,
ScrollBarLevel,ScrollBar,4,True,100000000201_Options,False,,,
ComboBox_Selection,ComboBox,0,True,100000000106_Options,True,Model selection:,False,
CheckBox_Selection,CheckBox,True,True,100000000006_Options,True,Model selection,False,
ComboBox_Criterion,ComboBox,0,True,100000000306_Options,True,Criterion:,False,
TextBox_Threshold,TextBox,0.1,False,100000001106_Options,False,,False,
TextBox_MinVar,TextBox,1,True,100000000506_Options,True,Min variables:,False,
TextBox_MaxVar,TextBox,12,True,100000000706_Options,True,Max variables:,False,
TextBoxEntrance,TextBox,0.05,False,100000000906_Options,False,,False,
CheckBox_Predict,CheckBox,False,True,300000000000_Prediction,True,Prediction,False,
RefEdit_QPred,RefEdit0,,True,300000000004_Prediction,True,Qualitative:,False,
RefEdit_XPred,RefEdit0,,True,300000000002_Prediction,True,Quantitative:,False,
CheckBox_XPred,CheckBox,True,True,300000000001_Prediction,True,Quantitative,False,
CheckBox_QPred,CheckBox,True,True,300000000003_Prediction,True,Qualitative,False,
CheckBox_ObsLabelsPred,CheckBox,False,True,300000000005_Prediction,True,Observation labels,False,
RefEdit_PredLabels,RefEdit0,,True,300000000006_Prediction,True,,False,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CheckBoxMeansCharts,CheckBox,True,True,600000000001_Charts,True,Means charts,False,
CheckBoxNested,CheckBox,False,True,100000000002_Options,True,Nested effects,False,
CheckBoxRand,CheckBox,False,True,100000000005_Options,True,Random effects,False,
CheckBoxSort,CheckBox,False,True,510000000201_Outputs|Means,True,Sort up,False,
CheckBoxApplyAll,CheckBox,False,True,510000000101_Outputs|Means,True,Apply to all factors,False,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CheckBoxPress,CheckBox,True,True,500000000500_Outputs|General,True,Press,False,
CheckBox_TISS,CheckBox,True,True,500000000400_Outputs|General,True,Type I/II/III SS,False,
CheckBoxStdCoeff,CheckBox,True,True,500000000001_Outputs|General,True,Standardized coefficients,False,
CheckBoxCook,CheckBox,False,True,500000000601_Outputs|General,True,Cook's D,False,
CheckBoxAdjPred,CheckBox,False,True,500000000501_Outputs|General,True,Adjusted predictions,False,
CheckBox_Resid,CheckBox,True,True,500000000101_Outputs|General,True,Predictions and residuals,False,
CheckBoxWelch,CheckBox,True,False,500000000701_Outputs|General,False,,False,
CheckBoxDispX,CheckBox,False,True,500000000201_Outputs|General,True,X,False,
CheckBoxMeanConf,CheckBox,False,True,600000000101_Charts,True,Confidence interval,False,
CheckBoxContrasts,CheckBox,False,True,520000000000_Outputs|Contrasts,True,Compute contrasts,False,
RefEditContrasts,RefEdit0,,True,520000000200_Outputs|Contrasts,True,Definition:,False,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ListBoxControl,ListBox,,True,510000000302_Outputs|Means,True,Comparisons with a control:,False,
ListBoxPairwise,ListBox,,True,510000000102_Outputs|Means,True,Pairwise comparisons:,False,
CheckBoxTB,CheckBox,False,True,510000000602_Outputs|Means,True,Top/Bottom boxes,False,
OptionButtonTB2,OptionButton,True,True,510000000702_Outputs|Means,True,2,False,
OptionButtonTB3,OptionButton,False,True,510000000802_Outputs|Means,True,3,False,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CheckBoxMultiCo,CheckBox,True,True,500000000200_Outputs|General,True,Multicolinearity statistics,False,
OptionButton_MVIgnore,OptionButton,False,True,400000000500_Missing data,True,Ignore missing data,False,
CheckBoxMCompare,CheckBox,False,True,510000000001_Outputs|Means,True,Multiple comparisons,False,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CheckBoxSlopes,CheckBox,False,True,510000000301_Outputs|Means,True,Comparison of slopes,False,
CheckBoxStuResid,CheckBox,False,True,500000000401_Outputs|General,True,Studentized residuals,False,
CheckBoxPredConf,CheckBox,True,True,500000000301_Outputs|General,True,Confidence intervals,False,
CheckBoxInterpret,CheckBox,True,True,500000000600_Outputs|General,True,Interpretation,False,
TextBoxList,TextBox,,False,01,False,,False,
CheckBoxTrans,CheckBox,False,False,02,False,,False,
ScrollBarSelect,ScrollBar,0,False,03,False,,,
CheckBoxSumCharts,CheckBox,True,True,600000000201_Charts,True,Summary charts,False,
CheckBoxFilterY,CheckBox,False,True,600000000301_Charts,True,Filter Ys,False,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47625</xdr:colOff>
          <xdr:row>10</xdr:row>
          <xdr:rowOff>0</xdr:rowOff>
        </xdr:from>
        <xdr:to>
          <xdr:col>2</xdr:col>
          <xdr:colOff>552450</xdr:colOff>
          <xdr:row>11</xdr:row>
          <xdr:rowOff>0</xdr:rowOff>
        </xdr:to>
        <xdr:sp macro="" textlink="">
          <xdr:nvSpPr>
            <xdr:cNvPr id="11265" name="BT569867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AU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248</xdr:row>
      <xdr:rowOff>0</xdr:rowOff>
    </xdr:from>
    <xdr:to>
      <xdr:col>7</xdr:col>
      <xdr:colOff>0</xdr:colOff>
      <xdr:row>265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310</xdr:row>
      <xdr:rowOff>0</xdr:rowOff>
    </xdr:from>
    <xdr:to>
      <xdr:col>7</xdr:col>
      <xdr:colOff>0</xdr:colOff>
      <xdr:row>327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310</xdr:row>
      <xdr:rowOff>0</xdr:rowOff>
    </xdr:from>
    <xdr:to>
      <xdr:col>13</xdr:col>
      <xdr:colOff>127000</xdr:colOff>
      <xdr:row>327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254000</xdr:colOff>
      <xdr:row>310</xdr:row>
      <xdr:rowOff>0</xdr:rowOff>
    </xdr:from>
    <xdr:to>
      <xdr:col>19</xdr:col>
      <xdr:colOff>254000</xdr:colOff>
      <xdr:row>327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329</xdr:row>
      <xdr:rowOff>0</xdr:rowOff>
    </xdr:from>
    <xdr:to>
      <xdr:col>7</xdr:col>
      <xdr:colOff>0</xdr:colOff>
      <xdr:row>346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378</xdr:row>
      <xdr:rowOff>0</xdr:rowOff>
    </xdr:from>
    <xdr:to>
      <xdr:col>7</xdr:col>
      <xdr:colOff>0</xdr:colOff>
      <xdr:row>395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404</xdr:row>
      <xdr:rowOff>0</xdr:rowOff>
    </xdr:from>
    <xdr:to>
      <xdr:col>7</xdr:col>
      <xdr:colOff>0</xdr:colOff>
      <xdr:row>421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9524</xdr:colOff>
          <xdr:row>11</xdr:row>
          <xdr:rowOff>9525</xdr:rowOff>
        </xdr:from>
        <xdr:to>
          <xdr:col>2</xdr:col>
          <xdr:colOff>1825624</xdr:colOff>
          <xdr:row>11</xdr:row>
          <xdr:rowOff>190500</xdr:rowOff>
        </xdr:to>
        <xdr:sp macro="" textlink="">
          <xdr:nvSpPr>
            <xdr:cNvPr id="11266" name="DD489738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2" name="TX749600" hidden="1"/>
        <xdr:cNvSpPr txBox="1"/>
      </xdr:nvSpPr>
      <xdr:spPr>
        <a:xfrm>
          <a:off x="955675" y="571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AU" sz="1100"/>
            <a:t>RunProcTCO
Form67.txt
CheckBox_Desc,CheckBox,True,True,200000000000_Outputs,True,Descriptive statistics,False,
OptionButton_MVRemove,OptionButton,False,True,100000000100_Missing data,True,Remove the observations,False,
OptionButton_MVRefuse,OptionButton,False,True,100000000000_Missing data,True,Do not accept missing data,False,
OptionButton_MeanMode,OptionButton,True,True,100000000400_Missing data,True,Mean or mode,False,
OptionButton_NN,OptionButton,False,True,100000010400_Missing data,True,Nearest neighbor,False,
OptionButton_MVEstimate,OptionButton,False,True,100000000300_Missing data,True,Estimate missing data,False,
CheckBox_Corr,CheckBox,True,True,200000000100_Outputs,True,Correlations,False,
CheckBoxPval,CheckBox,True,True,200000000200_Outputs,True,p-values,False,
OptionButton_MVPair,OptionButton,True,True,100000000200_Missing data,True,Pairwise deletion,False,
CheckBoxCorrMap,CheckBox,False,True,300000000000_Charts,True,Correlation maps,False,
CheckBoxBlueRed,CheckBox,False,True,300000000100_Charts,True,Blue-Red scale,False,
CheckBoxBW,CheckBox,False,True,300000000200_Charts,True,Black and white,False,
OptionButtonPN,OptionButton,True,True,300000000300_Charts,True,+ / -,False,
OptionButtonSig,OptionButton,False,True,300000000400_Charts,True,Significance,False,
CheckBoxPat,CheckBox,False,True,300000000500_Charts,True,Patterns,False,
CheckBoxMatXY,CheckBox,False,True,300000000101_Charts,True,Matrix of plots,False,
CheckBoxScatter,CheckBox,False,True,300000000001_Charts,True,Scatter plots,False,
CheckBoxDeter,CheckBox,True,True,200000000700_Outputs,True,Coefficients of determination,False,
OptionButtonHisto,OptionButton,True,True,300000000201_Charts,True,Histograms,False,
OptionButtonQQ,OptionButton,False,True,300000000301_Charts,True,Q-Q plots,False,
CheckBoxEllipse,CheckBox,False,True,300000000401_Charts,True,Confidence ellipses,False,
CheckBoxRegLine,CheckBox,False,True,300000000601_Charts,True,Regression lines,False,
CheckBoxSortCorrel,CheckBox,False,True,200000000600_Outputs,True,Sort the variables,False,
CheckBoxColorCorrel,CheckBox,False,True,300000000701_Charts,True,Color by correlation,False,
CheckBoxFilter,CheckBox,False,True,200000000300_Outputs,True,Filter variables,False,
ComboBoxFilter,ComboBox,0,True,200000000400_Outputs,True,Filter variables:,False,
OptionButton_W,OptionButton,False,True,000000020000_General,True,Workbook,False,
OptionButton_R,OptionButton,False,True,000000000000_General,True,Range,False,
OptionButton_S,OptionButton,True,True,000000010000_General,True,Sheet,False,
RefEdit_R,RefEdit0,,True,000000000100_General,True,Range:,False,
CheckBoxVarLabels,CheckBox,True,True,000000000200_General,True,Variable labels,False,
TextBoxMaxIter,TextBox,200,True,000001010400_General,True,Iterations:,False,
TextBoxConv,TextBox,0.0001,True,000001020400_General,True,Convergence:,False,
TextBox_Conf,TextBox,5,True,000000010300_General,True,Significance level (%):,False,
RefEditT,RefEdit0,Sheet1!$B:$R&lt;CM&gt;Sheet1!$U:$Y&lt;CM&gt;Sheet1!$AA:$AE,True,000000000201_General,True,,False,
RefEdit_W,RefEdit0,,True,000000000401_General,True,Weights:,False,
CheckBox_W,CheckBox,False,True,000000000301_General,True,Weights,False,
CheckBox_G,CheckBox,False,True,000000000601_General,True,Subsamples,False,
RefEdit_G,RefEdit0,,True,000000000701_General,True,Subsamples:,False,
CheckBox_LevelOrder,CheckBox,False,False,000000000801_General,False,,False,
RefEdit_LevelOrder,RefEdit0,,False,000000000901_General,False,,False,
ComboBoxType,ComboBox,0,True,000000010501_General,True,Type of correlation:,False,
TextBoxFilter,TextBox,0,True,200000010500_Outputs,True,Filter variables:,False,
OptionButtonFisher,OptionButton,True,True,300000020501_Charts,True,Fisher,False,
OptionButtonChiSq,OptionButton,False,True,300000030501_Charts,True,Chi-square,False,
TextBox_ConfPlot,TextBox,95,True,300000010501_Charts,True,Confidence intervals (%):,False,
CheckBoxTrans,CheckBox,False,False,01,False,,False,
TextBoxList,TextBox,,False,02,False,,False,
ScrollBarSelect,ScrollBar,0,False,03,False,,,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47625</xdr:colOff>
          <xdr:row>3</xdr:row>
          <xdr:rowOff>0</xdr:rowOff>
        </xdr:from>
        <xdr:to>
          <xdr:col>2</xdr:col>
          <xdr:colOff>552450</xdr:colOff>
          <xdr:row>4</xdr:row>
          <xdr:rowOff>0</xdr:rowOff>
        </xdr:to>
        <xdr:sp macro="" textlink="">
          <xdr:nvSpPr>
            <xdr:cNvPr id="6145" name="BT749600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AU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9525</xdr:rowOff>
        </xdr:from>
        <xdr:to>
          <xdr:col>4</xdr:col>
          <xdr:colOff>609600</xdr:colOff>
          <xdr:row>4</xdr:row>
          <xdr:rowOff>190500</xdr:rowOff>
        </xdr:to>
        <xdr:sp macro="" textlink="">
          <xdr:nvSpPr>
            <xdr:cNvPr id="6146" name="DD819738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10</xdr:row>
      <xdr:rowOff>0</xdr:rowOff>
    </xdr:from>
    <xdr:to>
      <xdr:col>2</xdr:col>
      <xdr:colOff>38100</xdr:colOff>
      <xdr:row>10</xdr:row>
      <xdr:rowOff>25400</xdr:rowOff>
    </xdr:to>
    <xdr:sp macro="" textlink="">
      <xdr:nvSpPr>
        <xdr:cNvPr id="2" name="TX604580" hidden="1"/>
        <xdr:cNvSpPr txBox="1"/>
      </xdr:nvSpPr>
      <xdr:spPr>
        <a:xfrm>
          <a:off x="955675" y="1905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AU" sz="1100"/>
            <a:t>RunProcANC
Form55.txt
OptionButton_R,OptionButton,False,True,000000000005_General,True,Range,False,
OptionButton_S,OptionButton,True,True,000000000205_General,True,Sheet,False,
OptionButton_W,OptionButton,False,True,000000000305_General,True,Workbook,False,
RefEdit_R,RefEdit,,True,000000000105_General,True,Range:,False,
RefEdit_Wr,RefEdit,,True,000000000012_General,True,Regression weights:,False,
RefEdit_Y,RefEdit0,Data!$AB:$AB,True,000000000001_General,True,Y / Dependent variables:,False,
CheckBox_Wr,CheckBox,False,True,000000000011_General,True,Regression weights,False,
CheckBox_ObsLabels,CheckBox,False,True,000000000007_General,True,Observation labels,False,
RefEdit_ObsLabels,RefEdit,,True,000000000008_General,True,Observation labels:,False,
CheckBoxVarLabels,CheckBox,True,True,000000000006_General,True,Variable labels,False,
RefEdit_X,RefEdit0,Data!$B:$B&lt;CM&gt;Data!$F:$G&lt;CM&gt;Data!$I:$Q,True,000000000204_General,True,X / Explanatory variables:,False,
CheckBox_X,CheckBox,True,True,000000000004_General,True,Quantitative,False,
CheckBox_Q,CheckBox,True,True,000000000304_General,True,Qualitative,False,
RefEdit_Q,RefEdit0,Data!$C:$E&lt;CM&gt;Data!$H:$H,True,000000000404_General,True,Qualitative:,False,
CheckBox_W,CheckBox,False,True,000000000009_General,True,Observation weights,False,
RefEdit_W,RefEdit,,True,000000000010_General,True,Observation weights:,False,
ComboBox_TestMethod,ComboBox,0,True,200000000101_Validation,True,Select the method for the extraction of validation data,False,
TextBoxTestNumber,TextBox,1,True,200000000301_Validation,True,,False,
RefEditGroup,RefEdit,,True,200000000501_Validation,True,Group variable:,False,
CheckBox_Validation,CheckBox,False,True,200000000000_Validation,True,Validation,False,
ComboBox_Constraints,ComboBox,1,True,100000000104_Options,True,Constraints:,False,
TextBox_Conf,TextBox,95,True,100000000103_Options,True,Confidence interval (%):,False,
CheckBox_Intercept,CheckBox,False,True,100000000000_Options,True,Fixed Intercept,False,
TextBox_Intercept,TextBox,0,True,100000000100_Options,True,Fixed Intercept:,False,
TextBoxTol,TextBox,0.0001,True,100000000200_Options,True,Tolerance:,False,
CheckBox_Interactions,CheckBox,False,True,100000000001_Options,True,Interactions / Level,False,
TextBoxLevel,TextBox,2,True,100000000101_Options,True,,False,
ScrollBarLevel,ScrollBar,4,True,100000000201_Options,False,,,
ComboBox_Selection,ComboBox,0,True,100000000106_Options,True,Model selection:,False,
CheckBox_Selection,CheckBox,True,True,100000000006_Options,True,Model selection,False,
ComboBox_Criterion,ComboBox,0,True,100000000306_Options,True,Criterion:,False,
TextBox_Threshold,TextBox,0.1,False,100000001106_Options,False,,False,
TextBox_MinVar,TextBox,1,True,100000000506_Options,True,Min variables:,False,
TextBox_MaxVar,TextBox,12,True,100000000706_Options,True,Max variables:,False,
TextBoxEntrance,TextBox,0.05,False,100000000906_Options,False,,False,
CheckBox_Predict,CheckBox,False,True,300000000000_Prediction,True,Prediction,False,
RefEdit_QPred,RefEdit,,True,300000000004_Prediction,True,Qualitative:,False,
RefEdit_XPred,RefEdit,,True,300000000002_Prediction,True,Quantitative:,False,
CheckBox_XPred,CheckBox,True,True,300000000001_Prediction,True,Quantitative,False,
CheckBox_QPred,CheckBox,True,True,300000000003_Prediction,True,Qualitative,False,
CheckBox_ObsLabelsPred,CheckBox,False,True,300000000005_Prediction,True,Observation labels,False,
RefEdit_PredLabels,RefEdit,,True,300000000006_Prediction,True,,False,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CheckBoxMeansCharts,CheckBox,True,True,600000000001_Charts,True,Means charts,False,
CheckBoxNested,CheckBox,False,True,100000000002_Options,True,Nested effects,False,
CheckBoxRand,CheckBox,False,True,100000000005_Options,True,Random effects,False,
CheckBoxSort,CheckBox,False,True,510000000201_Outputs|Means,True,Sort up,False,
CheckBoxApplyAll,CheckBox,False,True,510000000101_Outputs|Means,True,Apply to all factors,False,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CheckBoxPress,CheckBox,True,True,500000000500_Outputs|General,True,Press,False,
CheckBox_TISS,CheckBox,True,True,500000000400_Outputs|General,True,Type I/II/III SS,False,
CheckBoxStdCoeff,CheckBox,True,True,500000000001_Outputs|General,True,Standardized coefficients,False,
CheckBoxCook,CheckBox,False,True,500000000601_Outputs|General,True,Cook's D,False,
CheckBoxAdjPred,CheckBox,False,True,500000000501_Outputs|General,True,Adjusted predictions,False,
CheckBox_Resid,CheckBox,True,True,500000000101_Outputs|General,True,Predictions and residuals,False,
CheckBoxWelch,CheckBox,True,False,500000000701_Outputs|General,False,,False,
CheckBoxDispX,CheckBox,False,True,500000000201_Outputs|General,True,X,False,
CheckBoxMeanConf,CheckBox,False,True,600000000101_Charts,True,Confidence interval,False,
CheckBoxContrasts,CheckBox,False,True,520000000000_Outputs|Contrasts,True,Compute contrasts,False,
RefEditContrasts,RefEdit,,True,520000000200_Outputs|Contrasts,True,Definition:,False,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ListBoxControl,ListBox,,True,510000000302_Outputs|Means,True,Comparisons with a control:,False,
ListBoxPairwise,ListBox,,True,510000000102_Outputs|Means,True,Pairwise comparisons:,False,
CheckBoxTB,CheckBox,False,True,510000000602_Outputs|Means,True,Top/Bottom boxes,False,
OptionButtonTB2,OptionButton,True,True,510000000702_Outputs|Means,True,2,False,
OptionButtonTB3,OptionButton,False,True,510000000802_Outputs|Means,True,3,False,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CheckBoxMultiCo,CheckBox,True,True,500000000200_Outputs|General,True,Multicolinearity statistics,False,
OptionButton_MVIgnore,OptionButton,False,True,400000000500_Missing data,True,Ignore missing data,False,
CheckBoxMCompare,CheckBox,False,True,510000000001_Outputs|Means,True,Multiple comparisons,False,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CheckBoxSlopes,CheckBox,False,True,510000000301_Outputs|Means,True,Comparison of slopes,False,
CheckBoxStuResid,CheckBox,False,True,500000000401_Outputs|General,True,Studentized residuals,False,
CheckBoxPredConf,CheckBox,True,True,500000000301_Outputs|General,True,Confidence intervals,False,
CheckBoxInterpret,CheckBox,True,True,500000000600_Outputs|General,True,Interpretation,False,
TextBoxList,TextBox,,False,01,False,,False,
CheckBoxTrans,CheckBox,False,False,02,False,,False,
ScrollBarSelect,ScrollBar,0,False,03,False,,,
CheckBoxSumCharts,CheckBox,True,True,600000000201_Charts,True,Summary charts,False,
CheckBoxFilterY,CheckBox,False,True,600000000301_Charts,True,Filter Ys,False,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47625</xdr:colOff>
          <xdr:row>10</xdr:row>
          <xdr:rowOff>0</xdr:rowOff>
        </xdr:from>
        <xdr:to>
          <xdr:col>2</xdr:col>
          <xdr:colOff>552450</xdr:colOff>
          <xdr:row>11</xdr:row>
          <xdr:rowOff>0</xdr:rowOff>
        </xdr:to>
        <xdr:sp macro="" textlink="">
          <xdr:nvSpPr>
            <xdr:cNvPr id="7169" name="BT604580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AU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248</xdr:row>
      <xdr:rowOff>0</xdr:rowOff>
    </xdr:from>
    <xdr:to>
      <xdr:col>7</xdr:col>
      <xdr:colOff>0</xdr:colOff>
      <xdr:row>265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308</xdr:row>
      <xdr:rowOff>0</xdr:rowOff>
    </xdr:from>
    <xdr:to>
      <xdr:col>7</xdr:col>
      <xdr:colOff>0</xdr:colOff>
      <xdr:row>325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308</xdr:row>
      <xdr:rowOff>0</xdr:rowOff>
    </xdr:from>
    <xdr:to>
      <xdr:col>13</xdr:col>
      <xdr:colOff>127000</xdr:colOff>
      <xdr:row>325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254000</xdr:colOff>
      <xdr:row>308</xdr:row>
      <xdr:rowOff>0</xdr:rowOff>
    </xdr:from>
    <xdr:to>
      <xdr:col>19</xdr:col>
      <xdr:colOff>254000</xdr:colOff>
      <xdr:row>325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327</xdr:row>
      <xdr:rowOff>0</xdr:rowOff>
    </xdr:from>
    <xdr:to>
      <xdr:col>7</xdr:col>
      <xdr:colOff>0</xdr:colOff>
      <xdr:row>344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376</xdr:row>
      <xdr:rowOff>0</xdr:rowOff>
    </xdr:from>
    <xdr:to>
      <xdr:col>7</xdr:col>
      <xdr:colOff>0</xdr:colOff>
      <xdr:row>393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402</xdr:row>
      <xdr:rowOff>0</xdr:rowOff>
    </xdr:from>
    <xdr:to>
      <xdr:col>7</xdr:col>
      <xdr:colOff>0</xdr:colOff>
      <xdr:row>419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9524</xdr:colOff>
          <xdr:row>11</xdr:row>
          <xdr:rowOff>9525</xdr:rowOff>
        </xdr:from>
        <xdr:to>
          <xdr:col>2</xdr:col>
          <xdr:colOff>1825624</xdr:colOff>
          <xdr:row>11</xdr:row>
          <xdr:rowOff>190500</xdr:rowOff>
        </xdr:to>
        <xdr:sp macro="" textlink="">
          <xdr:nvSpPr>
            <xdr:cNvPr id="7170" name="DD51456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10</xdr:row>
      <xdr:rowOff>0</xdr:rowOff>
    </xdr:from>
    <xdr:to>
      <xdr:col>2</xdr:col>
      <xdr:colOff>38100</xdr:colOff>
      <xdr:row>10</xdr:row>
      <xdr:rowOff>25400</xdr:rowOff>
    </xdr:to>
    <xdr:sp macro="" textlink="">
      <xdr:nvSpPr>
        <xdr:cNvPr id="2" name="TX977072" hidden="1"/>
        <xdr:cNvSpPr txBox="1"/>
      </xdr:nvSpPr>
      <xdr:spPr>
        <a:xfrm>
          <a:off x="955675" y="1905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AU" sz="1100"/>
            <a:t>RunProcANC
Form55.txt
OptionButton_R,OptionButton,False,True,000000000005_General,True,Range,False,
OptionButton_S,OptionButton,True,True,000000000205_General,True,Sheet,False,
OptionButton_W,OptionButton,False,True,000000000305_General,True,Workbook,False,
RefEdit_R,RefEdit0,,True,000000000105_General,True,Range:,False,
RefEdit_Wr,RefEdit0,,True,000000000012_General,True,Regression weights:,False,
RefEdit_Y,RefEdit0,Data!$V:$V,True,000000000001_General,True,Y / Dependent variables:,False,
CheckBox_Wr,CheckBox,False,True,000000000011_General,True,Regression weights,False,
CheckBox_ObsLabels,CheckBox,False,True,000000000007_General,True,Observation labels,False,
RefEdit_ObsLabels,RefEdit0,,True,000000000008_General,True,Observation labels:,False,
CheckBoxVarLabels,CheckBox,True,True,000000000006_General,True,Variable labels,False,
RefEdit_X,RefEdit0,Data!$B:$B&lt;CM&gt;Data!$F:$G&lt;CM&gt;Data!$I:$Q,True,000000000204_General,True,X / Explanatory variables:,False,
CheckBox_X,CheckBox,True,True,000000000004_General,True,Quantitative,False,
CheckBox_Q,CheckBox,True,True,000000000304_General,True,Qualitative,False,
RefEdit_Q,RefEdit0,Data!$C:$E&lt;CM&gt;Data!$H:$H,True,000000000404_General,True,Qualitative:,False,
CheckBox_W,CheckBox,False,True,000000000009_General,True,Observation weights,False,
RefEdit_W,RefEdit0,,True,000000000010_General,True,Observation weights:,False,
ComboBox_TestMethod,ComboBox,0,True,200000000101_Validation,True,Select the method for the extraction of validation data,False,
TextBoxTestNumber,TextBox,1,True,200000000301_Validation,True,,False,
RefEditGroup,RefEdit0,,True,200000000501_Validation,True,Group variable:,False,
CheckBox_Validation,CheckBox,False,True,200000000000_Validation,True,Validation,False,
ComboBox_Constraints,ComboBox,1,True,100000000104_Options,True,Constraints:,False,
TextBox_Conf,TextBox,95,True,100000000103_Options,True,Confidence interval (%):,False,
CheckBox_Intercept,CheckBox,False,True,100000000000_Options,True,Fixed Intercept,False,
TextBox_Intercept,TextBox,0,True,100000000100_Options,True,Fixed Intercept:,False,
TextBoxTol,TextBox,0.0001,True,100000000200_Options,True,Tolerance:,False,
CheckBox_Interactions,CheckBox,False,True,100000000001_Options,True,Interactions / Level,False,
TextBoxLevel,TextBox,2,True,100000000101_Options,True,,False,
ScrollBarLevel,ScrollBar,4,True,100000000201_Options,False,,,
ComboBox_Selection,ComboBox,0,True,100000000106_Options,True,Model selection:,False,
CheckBox_Selection,CheckBox,True,True,100000000006_Options,True,Model selection,False,
ComboBox_Criterion,ComboBox,0,True,100000000306_Options,True,Criterion:,False,
TextBox_Threshold,TextBox,0.1,False,100000001106_Options,False,,False,
TextBox_MinVar,TextBox,1,True,100000000506_Options,True,Min variables:,False,
TextBox_MaxVar,TextBox,12,True,100000000706_Options,True,Max variables:,False,
TextBoxEntrance,TextBox,0.05,False,100000000906_Options,False,,False,
CheckBox_Predict,CheckBox,False,True,300000000000_Prediction,True,Prediction,False,
RefEdit_QPred,RefEdit0,,True,300000000004_Prediction,True,Qualitative:,False,
RefEdit_XPred,RefEdit0,,True,300000000002_Prediction,True,Quantitative:,False,
CheckBox_XPred,CheckBox,True,True,300000000001_Prediction,True,Quantitative,False,
CheckBox_QPred,CheckBox,True,True,300000000003_Prediction,True,Qualitative,False,
CheckBox_ObsLabelsPred,CheckBox,False,True,300000000005_Prediction,True,Observation labels,False,
RefEdit_PredLabels,RefEdit0,,True,300000000006_Prediction,True,,False,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CheckBoxMeansCharts,CheckBox,True,True,600000000001_Charts,True,Means charts,False,
CheckBoxNested,CheckBox,False,True,100000000002_Options,True,Nested effects,False,
CheckBoxRand,CheckBox,False,True,100000000005_Options,True,Random effects,False,
CheckBoxSort,CheckBox,False,True,510000000201_Outputs|Means,True,Sort up,False,
CheckBoxApplyAll,CheckBox,False,True,510000000101_Outputs|Means,True,Apply to all factors,False,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CheckBoxPress,CheckBox,True,True,500000000500_Outputs|General,True,Press,False,
CheckBox_TISS,CheckBox,True,True,500000000400_Outputs|General,True,Type I/II/III SS,False,
CheckBoxStdCoeff,CheckBox,True,True,500000000001_Outputs|General,True,Standardized coefficients,False,
CheckBoxCook,CheckBox,False,True,500000000601_Outputs|General,True,Cook's D,False,
CheckBoxAdjPred,CheckBox,False,True,500000000501_Outputs|General,True,Adjusted predictions,False,
CheckBox_Resid,CheckBox,True,True,500000000101_Outputs|General,True,Predictions and residuals,False,
CheckBoxWelch,CheckBox,True,False,500000000701_Outputs|General,False,,False,
CheckBoxDispX,CheckBox,False,True,500000000201_Outputs|General,True,X,False,
CheckBoxMeanConf,CheckBox,False,True,600000000101_Charts,True,Confidence interval,False,
CheckBoxContrasts,CheckBox,False,True,520000000000_Outputs|Contrasts,True,Compute contrasts,False,
RefEditContrasts,RefEdit0,,True,520000000200_Outputs|Contrasts,True,Definition:,False,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ListBoxControl,ListBox,,True,510000000302_Outputs|Means,True,Comparisons with a control:,False,
ListBoxPairwise,ListBox,,True,510000000102_Outputs|Means,True,Pairwise comparisons:,False,
CheckBoxTB,CheckBox,False,True,510000000602_Outputs|Means,True,Top/Bottom boxes,False,
OptionButtonTB2,OptionButton,True,True,510000000702_Outputs|Means,True,2,False,
OptionButtonTB3,OptionButton,False,True,510000000802_Outputs|Means,True,3,False,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CheckBoxMultiCo,CheckBox,True,True,500000000200_Outputs|General,True,Multicolinearity statistics,False,
OptionButton_MVIgnore,OptionButton,False,True,400000000500_Missing data,True,Ignore missing data,False,
CheckBoxMCompare,CheckBox,False,True,510000000001_Outputs|Means,True,Multiple comparisons,False,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CheckBoxSlopes,CheckBox,False,True,510000000301_Outputs|Means,True,Comparison of slopes,False,
CheckBoxStuResid,CheckBox,False,True,500000000401_Outputs|General,True,Studentized residuals,False,
CheckBoxPredConf,CheckBox,True,True,500000000301_Outputs|General,True,Confidence intervals,False,
CheckBoxInterpret,CheckBox,True,True,500000000600_Outputs|General,True,Interpretation,False,
TextBoxList,TextBox,,False,01,False,,False,
CheckBoxTrans,CheckBox,False,False,02,False,,False,
ScrollBarSelect,ScrollBar,0,False,03,False,,,
CheckBoxSumCharts,CheckBox,True,True,600000000201_Charts,True,Summary charts,False,
CheckBoxFilterY,CheckBox,False,True,600000000301_Charts,True,Filter Ys,False,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47625</xdr:colOff>
          <xdr:row>10</xdr:row>
          <xdr:rowOff>0</xdr:rowOff>
        </xdr:from>
        <xdr:to>
          <xdr:col>2</xdr:col>
          <xdr:colOff>552450</xdr:colOff>
          <xdr:row>11</xdr:row>
          <xdr:rowOff>0</xdr:rowOff>
        </xdr:to>
        <xdr:sp macro="" textlink="">
          <xdr:nvSpPr>
            <xdr:cNvPr id="8193" name="BT977072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AU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245</xdr:row>
      <xdr:rowOff>0</xdr:rowOff>
    </xdr:from>
    <xdr:to>
      <xdr:col>7</xdr:col>
      <xdr:colOff>0</xdr:colOff>
      <xdr:row>262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372</xdr:row>
      <xdr:rowOff>0</xdr:rowOff>
    </xdr:from>
    <xdr:to>
      <xdr:col>7</xdr:col>
      <xdr:colOff>0</xdr:colOff>
      <xdr:row>389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372</xdr:row>
      <xdr:rowOff>0</xdr:rowOff>
    </xdr:from>
    <xdr:to>
      <xdr:col>13</xdr:col>
      <xdr:colOff>127000</xdr:colOff>
      <xdr:row>389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254000</xdr:colOff>
      <xdr:row>372</xdr:row>
      <xdr:rowOff>0</xdr:rowOff>
    </xdr:from>
    <xdr:to>
      <xdr:col>19</xdr:col>
      <xdr:colOff>254000</xdr:colOff>
      <xdr:row>389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391</xdr:row>
      <xdr:rowOff>0</xdr:rowOff>
    </xdr:from>
    <xdr:to>
      <xdr:col>7</xdr:col>
      <xdr:colOff>0</xdr:colOff>
      <xdr:row>408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437</xdr:row>
      <xdr:rowOff>0</xdr:rowOff>
    </xdr:from>
    <xdr:to>
      <xdr:col>7</xdr:col>
      <xdr:colOff>0</xdr:colOff>
      <xdr:row>454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9524</xdr:colOff>
          <xdr:row>11</xdr:row>
          <xdr:rowOff>9525</xdr:rowOff>
        </xdr:from>
        <xdr:to>
          <xdr:col>2</xdr:col>
          <xdr:colOff>1216024</xdr:colOff>
          <xdr:row>11</xdr:row>
          <xdr:rowOff>190500</xdr:rowOff>
        </xdr:to>
        <xdr:sp macro="" textlink="">
          <xdr:nvSpPr>
            <xdr:cNvPr id="8194" name="DD456707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10</xdr:row>
      <xdr:rowOff>0</xdr:rowOff>
    </xdr:from>
    <xdr:to>
      <xdr:col>2</xdr:col>
      <xdr:colOff>38100</xdr:colOff>
      <xdr:row>10</xdr:row>
      <xdr:rowOff>25400</xdr:rowOff>
    </xdr:to>
    <xdr:sp macro="" textlink="">
      <xdr:nvSpPr>
        <xdr:cNvPr id="2" name="TX628452" hidden="1"/>
        <xdr:cNvSpPr txBox="1"/>
      </xdr:nvSpPr>
      <xdr:spPr>
        <a:xfrm>
          <a:off x="955675" y="1905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AU" sz="1100"/>
            <a:t>RunProcANC
Form55.txt
OptionButton_R,OptionButton,False,True,000000000005_General,True,Range,False,
OptionButton_S,OptionButton,True,True,000000000205_General,True,Sheet,False,
OptionButton_W,OptionButton,False,True,000000000305_General,True,Workbook,False,
RefEdit_R,RefEdit0,,True,000000000105_General,True,Range:,False,
RefEdit_Wr,RefEdit0,,True,000000000012_General,True,Regression weights:,False,
RefEdit_Y,RefEdit0,Data!$W:$W,True,000000000001_General,True,Y / Dependent variables:,False,
CheckBox_Wr,CheckBox,False,True,000000000011_General,True,Regression weights,False,
CheckBox_ObsLabels,CheckBox,False,True,000000000007_General,True,Observation labels,False,
RefEdit_ObsLabels,RefEdit0,,True,000000000008_General,True,Observation labels:,False,
CheckBoxVarLabels,CheckBox,True,True,000000000006_General,True,Variable labels,False,
RefEdit_X,RefEdit0,Data!$B:$B&lt;CM&gt;Data!$F:$G&lt;CM&gt;Data!$I:$Q,True,000000000204_General,True,X / Explanatory variables:,False,
CheckBox_X,CheckBox,True,True,000000000004_General,True,Quantitative,False,
CheckBox_Q,CheckBox,True,True,000000000304_General,True,Qualitative,False,
RefEdit_Q,RefEdit0,Data!$C:$E&lt;CM&gt;Data!$H:$H,True,000000000404_General,True,Qualitative:,False,
CheckBox_W,CheckBox,False,True,000000000009_General,True,Observation weights,False,
RefEdit_W,RefEdit0,,True,000000000010_General,True,Observation weights:,False,
ComboBox_TestMethod,ComboBox,0,True,200000000101_Validation,True,Select the method for the extraction of validation data,False,
TextBoxTestNumber,TextBox,1,True,200000000301_Validation,True,,False,
RefEditGroup,RefEdit0,,True,200000000501_Validation,True,Group variable:,False,
CheckBox_Validation,CheckBox,False,True,200000000000_Validation,True,Validation,False,
ComboBox_Constraints,ComboBox,1,True,100000000104_Options,True,Constraints:,False,
TextBox_Conf,TextBox,95,True,100000000103_Options,True,Confidence interval (%):,False,
CheckBox_Intercept,CheckBox,False,True,100000000000_Options,True,Fixed Intercept,False,
TextBox_Intercept,TextBox,0,True,100000000100_Options,True,Fixed Intercept:,False,
TextBoxTol,TextBox,0.0001,True,100000000200_Options,True,Tolerance:,False,
CheckBox_Interactions,CheckBox,False,True,100000000001_Options,True,Interactions / Level,False,
TextBoxLevel,TextBox,2,True,100000000101_Options,True,,False,
ScrollBarLevel,ScrollBar,4,True,100000000201_Options,False,,,
ComboBox_Selection,ComboBox,0,True,100000000106_Options,True,Model selection:,False,
CheckBox_Selection,CheckBox,True,True,100000000006_Options,True,Model selection,False,
ComboBox_Criterion,ComboBox,0,True,100000000306_Options,True,Criterion:,False,
TextBox_Threshold,TextBox,0.1,False,100000001106_Options,False,,False,
TextBox_MinVar,TextBox,1,True,100000000506_Options,True,Min variables:,False,
TextBox_MaxVar,TextBox,12,True,100000000706_Options,True,Max variables:,False,
TextBoxEntrance,TextBox,0.05,False,100000000906_Options,False,,False,
CheckBox_Predict,CheckBox,False,True,300000000000_Prediction,True,Prediction,False,
RefEdit_QPred,RefEdit0,,True,300000000004_Prediction,True,Qualitative:,False,
RefEdit_XPred,RefEdit0,,True,300000000002_Prediction,True,Quantitative:,False,
CheckBox_XPred,CheckBox,True,True,300000000001_Prediction,True,Quantitative,False,
CheckBox_QPred,CheckBox,True,True,300000000003_Prediction,True,Qualitative,False,
CheckBox_ObsLabelsPred,CheckBox,False,True,300000000005_Prediction,True,Observation labels,False,
RefEdit_PredLabels,RefEdit0,,True,300000000006_Prediction,True,,False,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CheckBoxMeansCharts,CheckBox,True,True,600000000001_Charts,True,Means charts,False,
CheckBoxNested,CheckBox,False,True,100000000002_Options,True,Nested effects,False,
CheckBoxRand,CheckBox,False,True,100000000005_Options,True,Random effects,False,
CheckBoxSort,CheckBox,False,True,510000000201_Outputs|Means,True,Sort up,False,
CheckBoxApplyAll,CheckBox,False,True,510000000101_Outputs|Means,True,Apply to all factors,False,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CheckBoxPress,CheckBox,True,True,500000000500_Outputs|General,True,Press,False,
CheckBox_TISS,CheckBox,True,True,500000000400_Outputs|General,True,Type I/II/III SS,False,
CheckBoxStdCoeff,CheckBox,True,True,500000000001_Outputs|General,True,Standardized coefficients,False,
CheckBoxCook,CheckBox,False,True,500000000601_Outputs|General,True,Cook's D,False,
CheckBoxAdjPred,CheckBox,False,True,500000000501_Outputs|General,True,Adjusted predictions,False,
CheckBox_Resid,CheckBox,True,True,500000000101_Outputs|General,True,Predictions and residuals,False,
CheckBoxWelch,CheckBox,True,False,500000000701_Outputs|General,False,,False,
CheckBoxDispX,CheckBox,False,True,500000000201_Outputs|General,True,X,False,
CheckBoxMeanConf,CheckBox,False,True,600000000101_Charts,True,Confidence interval,False,
CheckBoxContrasts,CheckBox,False,True,520000000000_Outputs|Contrasts,True,Compute contrasts,False,
RefEditContrasts,RefEdit0,,True,520000000200_Outputs|Contrasts,True,Definition:,False,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ListBoxControl,ListBox,,True,510000000302_Outputs|Means,True,Comparisons with a control:,False,
ListBoxPairwise,ListBox,,True,510000000102_Outputs|Means,True,Pairwise comparisons:,False,
CheckBoxTB,CheckBox,False,True,510000000602_Outputs|Means,True,Top/Bottom boxes,False,
OptionButtonTB2,OptionButton,True,True,510000000702_Outputs|Means,True,2,False,
OptionButtonTB3,OptionButton,False,True,510000000802_Outputs|Means,True,3,False,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CheckBoxMultiCo,CheckBox,True,True,500000000200_Outputs|General,True,Multicolinearity statistics,False,
OptionButton_MVIgnore,OptionButton,False,True,400000000500_Missing data,True,Ignore missing data,False,
CheckBoxMCompare,CheckBox,False,True,510000000001_Outputs|Means,True,Multiple comparisons,False,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CheckBoxSlopes,CheckBox,False,True,510000000301_Outputs|Means,True,Comparison of slopes,False,
CheckBoxStuResid,CheckBox,False,True,500000000401_Outputs|General,True,Studentized residuals,False,
CheckBoxPredConf,CheckBox,True,True,500000000301_Outputs|General,True,Confidence intervals,False,
CheckBoxInterpret,CheckBox,True,True,500000000600_Outputs|General,True,Interpretation,False,
TextBoxList,TextBox,,False,01,False,,False,
CheckBoxTrans,CheckBox,False,False,02,False,,False,
ScrollBarSelect,ScrollBar,0,False,03,False,,,
CheckBoxSumCharts,CheckBox,True,True,600000000201_Charts,True,Summary charts,False,
CheckBoxFilterY,CheckBox,False,True,600000000301_Charts,True,Filter Ys,False,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47625</xdr:colOff>
          <xdr:row>10</xdr:row>
          <xdr:rowOff>0</xdr:rowOff>
        </xdr:from>
        <xdr:to>
          <xdr:col>2</xdr:col>
          <xdr:colOff>552450</xdr:colOff>
          <xdr:row>11</xdr:row>
          <xdr:rowOff>0</xdr:rowOff>
        </xdr:to>
        <xdr:sp macro="" textlink="">
          <xdr:nvSpPr>
            <xdr:cNvPr id="9217" name="BT628452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AU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245</xdr:row>
      <xdr:rowOff>0</xdr:rowOff>
    </xdr:from>
    <xdr:to>
      <xdr:col>7</xdr:col>
      <xdr:colOff>0</xdr:colOff>
      <xdr:row>262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372</xdr:row>
      <xdr:rowOff>0</xdr:rowOff>
    </xdr:from>
    <xdr:to>
      <xdr:col>7</xdr:col>
      <xdr:colOff>0</xdr:colOff>
      <xdr:row>389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372</xdr:row>
      <xdr:rowOff>0</xdr:rowOff>
    </xdr:from>
    <xdr:to>
      <xdr:col>13</xdr:col>
      <xdr:colOff>127000</xdr:colOff>
      <xdr:row>389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254000</xdr:colOff>
      <xdr:row>372</xdr:row>
      <xdr:rowOff>0</xdr:rowOff>
    </xdr:from>
    <xdr:to>
      <xdr:col>19</xdr:col>
      <xdr:colOff>254000</xdr:colOff>
      <xdr:row>389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391</xdr:row>
      <xdr:rowOff>0</xdr:rowOff>
    </xdr:from>
    <xdr:to>
      <xdr:col>7</xdr:col>
      <xdr:colOff>0</xdr:colOff>
      <xdr:row>408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444</xdr:row>
      <xdr:rowOff>0</xdr:rowOff>
    </xdr:from>
    <xdr:to>
      <xdr:col>7</xdr:col>
      <xdr:colOff>0</xdr:colOff>
      <xdr:row>461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470</xdr:row>
      <xdr:rowOff>0</xdr:rowOff>
    </xdr:from>
    <xdr:to>
      <xdr:col>7</xdr:col>
      <xdr:colOff>0</xdr:colOff>
      <xdr:row>487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9524</xdr:colOff>
          <xdr:row>11</xdr:row>
          <xdr:rowOff>9525</xdr:rowOff>
        </xdr:from>
        <xdr:to>
          <xdr:col>2</xdr:col>
          <xdr:colOff>1825624</xdr:colOff>
          <xdr:row>11</xdr:row>
          <xdr:rowOff>190500</xdr:rowOff>
        </xdr:to>
        <xdr:sp macro="" textlink="">
          <xdr:nvSpPr>
            <xdr:cNvPr id="9218" name="DD548014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10</xdr:row>
      <xdr:rowOff>0</xdr:rowOff>
    </xdr:from>
    <xdr:to>
      <xdr:col>2</xdr:col>
      <xdr:colOff>38100</xdr:colOff>
      <xdr:row>10</xdr:row>
      <xdr:rowOff>25400</xdr:rowOff>
    </xdr:to>
    <xdr:sp macro="" textlink="">
      <xdr:nvSpPr>
        <xdr:cNvPr id="2" name="TX240594" hidden="1"/>
        <xdr:cNvSpPr txBox="1"/>
      </xdr:nvSpPr>
      <xdr:spPr>
        <a:xfrm>
          <a:off x="955675" y="1905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AU" sz="1100"/>
            <a:t>RunProcANC
Form55.txt
OptionButton_R,OptionButton,False,True,000000000005_General,True,Range,False,
OptionButton_S,OptionButton,True,True,000000000205_General,True,Sheet,False,
OptionButton_W,OptionButton,False,True,000000000305_General,True,Workbook,False,
RefEdit_R,RefEdit0,,True,000000000105_General,True,Range:,False,
RefEdit_Wr,RefEdit0,,True,000000000012_General,True,Regression weights:,False,
RefEdit_Y,RefEdit0,Data!$Z:$Z,True,000000000001_General,True,Y / Dependent variables:,False,
CheckBox_Wr,CheckBox,False,True,000000000011_General,True,Regression weights,False,
CheckBox_ObsLabels,CheckBox,False,True,000000000007_General,True,Observation labels,False,
RefEdit_ObsLabels,RefEdit0,,True,000000000008_General,True,Observation labels:,False,
CheckBoxVarLabels,CheckBox,True,True,000000000006_General,True,Variable labels,False,
RefEdit_X,RefEdit0,Data!$B:$B&lt;CM&gt;Data!$F:$G&lt;CM&gt;Data!$I:$Q,True,000000000204_General,True,X / Explanatory variables:,False,
CheckBox_X,CheckBox,True,True,000000000004_General,True,Quantitative,False,
CheckBox_Q,CheckBox,True,True,000000000304_General,True,Qualitative,False,
RefEdit_Q,RefEdit0,Data!$C:$E&lt;CM&gt;Data!$H:$H,True,000000000404_General,True,Qualitative:,False,
CheckBox_W,CheckBox,False,True,000000000009_General,True,Observation weights,False,
RefEdit_W,RefEdit0,,True,000000000010_General,True,Observation weights:,False,
ComboBox_TestMethod,ComboBox,0,True,200000000101_Validation,True,Select the method for the extraction of validation data,False,
TextBoxTestNumber,TextBox,1,True,200000000301_Validation,True,,False,
RefEditGroup,RefEdit0,,True,200000000501_Validation,True,Group variable:,False,
CheckBox_Validation,CheckBox,False,True,200000000000_Validation,True,Validation,False,
ComboBox_Constraints,ComboBox,1,True,100000000104_Options,True,Constraints:,False,
TextBox_Conf,TextBox,95,True,100000000103_Options,True,Confidence interval (%):,False,
CheckBox_Intercept,CheckBox,False,True,100000000000_Options,True,Fixed Intercept,False,
TextBox_Intercept,TextBox,0,True,100000000100_Options,True,Fixed Intercept:,False,
TextBoxTol,TextBox,0.0001,True,100000000200_Options,True,Tolerance:,False,
CheckBox_Interactions,CheckBox,False,True,100000000001_Options,True,Interactions / Level,False,
TextBoxLevel,TextBox,2,True,100000000101_Options,True,,False,
ScrollBarLevel,ScrollBar,4,True,100000000201_Options,False,,,
ComboBox_Selection,ComboBox,0,True,100000000106_Options,True,Model selection:,False,
CheckBox_Selection,CheckBox,True,True,100000000006_Options,True,Model selection,False,
ComboBox_Criterion,ComboBox,0,True,100000000306_Options,True,Criterion:,False,
TextBox_Threshold,TextBox,0.1,False,100000001106_Options,False,,False,
TextBox_MinVar,TextBox,1,True,100000000506_Options,True,Min variables:,False,
TextBox_MaxVar,TextBox,12,True,100000000706_Options,True,Max variables:,False,
TextBoxEntrance,TextBox,0.05,False,100000000906_Options,False,,False,
CheckBox_Predict,CheckBox,False,True,300000000000_Prediction,True,Prediction,False,
RefEdit_QPred,RefEdit0,,True,300000000004_Prediction,True,Qualitative:,False,
RefEdit_XPred,RefEdit0,,True,300000000002_Prediction,True,Quantitative:,False,
CheckBox_XPred,CheckBox,True,True,300000000001_Prediction,True,Quantitative,False,
CheckBox_QPred,CheckBox,True,True,300000000003_Prediction,True,Qualitative,False,
CheckBox_ObsLabelsPred,CheckBox,False,True,300000000005_Prediction,True,Observation labels,False,
RefEdit_PredLabels,RefEdit0,,True,300000000006_Prediction,True,,False,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CheckBoxMeansCharts,CheckBox,True,True,600000000001_Charts,True,Means charts,False,
CheckBoxNested,CheckBox,False,True,100000000002_Options,True,Nested effects,False,
CheckBoxRand,CheckBox,False,True,100000000005_Options,True,Random effects,False,
CheckBoxSort,CheckBox,False,True,510000000201_Outputs|Means,True,Sort up,False,
CheckBoxApplyAll,CheckBox,False,True,510000000101_Outputs|Means,True,Apply to all factors,False,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CheckBoxPress,CheckBox,True,True,500000000500_Outputs|General,True,Press,False,
CheckBox_TISS,CheckBox,True,True,500000000400_Outputs|General,True,Type I/II/III SS,False,
CheckBoxStdCoeff,CheckBox,True,True,500000000001_Outputs|General,True,Standardized coefficients,False,
CheckBoxCook,CheckBox,False,True,500000000601_Outputs|General,True,Cook's D,False,
CheckBoxAdjPred,CheckBox,False,True,500000000501_Outputs|General,True,Adjusted predictions,False,
CheckBox_Resid,CheckBox,True,True,500000000101_Outputs|General,True,Predictions and residuals,False,
CheckBoxWelch,CheckBox,True,False,500000000701_Outputs|General,False,,False,
CheckBoxDispX,CheckBox,False,True,500000000201_Outputs|General,True,X,False,
CheckBoxMeanConf,CheckBox,False,True,600000000101_Charts,True,Confidence interval,False,
CheckBoxContrasts,CheckBox,False,True,520000000000_Outputs|Contrasts,True,Compute contrasts,False,
RefEditContrasts,RefEdit0,,True,520000000200_Outputs|Contrasts,True,Definition:,False,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ListBoxControl,ListBox,,True,510000000302_Outputs|Means,True,Comparisons with a control:,False,
ListBoxPairwise,ListBox,,True,510000000102_Outputs|Means,True,Pairwise comparisons:,False,
CheckBoxTB,CheckBox,False,True,510000000602_Outputs|Means,True,Top/Bottom boxes,False,
OptionButtonTB2,OptionButton,True,True,510000000702_Outputs|Means,True,2,False,
OptionButtonTB3,OptionButton,False,True,510000000802_Outputs|Means,True,3,False,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CheckBoxMultiCo,CheckBox,True,True,500000000200_Outputs|General,True,Multicolinearity statistics,False,
OptionButton_MVIgnore,OptionButton,False,True,400000000500_Missing data,True,Ignore missing data,False,
CheckBoxMCompare,CheckBox,False,True,510000000001_Outputs|Means,True,Multiple comparisons,False,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CheckBoxSlopes,CheckBox,False,True,510000000301_Outputs|Means,True,Comparison of slopes,False,
CheckBoxStuResid,CheckBox,False,True,500000000401_Outputs|General,True,Studentized residuals,False,
CheckBoxPredConf,CheckBox,True,True,500000000301_Outputs|General,True,Confidence intervals,False,
CheckBoxInterpret,CheckBox,True,True,500000000600_Outputs|General,True,Interpretation,False,
TextBoxList,TextBox,,False,01,False,,False,
CheckBoxTrans,CheckBox,False,False,02,False,,False,
ScrollBarSelect,ScrollBar,0,False,03,False,,,
CheckBoxSumCharts,CheckBox,True,True,600000000201_Charts,True,Summary charts,False,
CheckBoxFilterY,CheckBox,False,True,600000000301_Charts,True,Filter Ys,False,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47625</xdr:colOff>
          <xdr:row>10</xdr:row>
          <xdr:rowOff>0</xdr:rowOff>
        </xdr:from>
        <xdr:to>
          <xdr:col>2</xdr:col>
          <xdr:colOff>552450</xdr:colOff>
          <xdr:row>11</xdr:row>
          <xdr:rowOff>0</xdr:rowOff>
        </xdr:to>
        <xdr:sp macro="" textlink="">
          <xdr:nvSpPr>
            <xdr:cNvPr id="10241" name="BT240594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AU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245</xdr:row>
      <xdr:rowOff>0</xdr:rowOff>
    </xdr:from>
    <xdr:to>
      <xdr:col>7</xdr:col>
      <xdr:colOff>0</xdr:colOff>
      <xdr:row>262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372</xdr:row>
      <xdr:rowOff>0</xdr:rowOff>
    </xdr:from>
    <xdr:to>
      <xdr:col>7</xdr:col>
      <xdr:colOff>0</xdr:colOff>
      <xdr:row>389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372</xdr:row>
      <xdr:rowOff>0</xdr:rowOff>
    </xdr:from>
    <xdr:to>
      <xdr:col>13</xdr:col>
      <xdr:colOff>127000</xdr:colOff>
      <xdr:row>389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254000</xdr:colOff>
      <xdr:row>372</xdr:row>
      <xdr:rowOff>0</xdr:rowOff>
    </xdr:from>
    <xdr:to>
      <xdr:col>19</xdr:col>
      <xdr:colOff>254000</xdr:colOff>
      <xdr:row>389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391</xdr:row>
      <xdr:rowOff>0</xdr:rowOff>
    </xdr:from>
    <xdr:to>
      <xdr:col>7</xdr:col>
      <xdr:colOff>0</xdr:colOff>
      <xdr:row>408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439</xdr:row>
      <xdr:rowOff>0</xdr:rowOff>
    </xdr:from>
    <xdr:to>
      <xdr:col>7</xdr:col>
      <xdr:colOff>0</xdr:colOff>
      <xdr:row>456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465</xdr:row>
      <xdr:rowOff>0</xdr:rowOff>
    </xdr:from>
    <xdr:to>
      <xdr:col>7</xdr:col>
      <xdr:colOff>0</xdr:colOff>
      <xdr:row>482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9524</xdr:colOff>
          <xdr:row>11</xdr:row>
          <xdr:rowOff>9525</xdr:rowOff>
        </xdr:from>
        <xdr:to>
          <xdr:col>2</xdr:col>
          <xdr:colOff>1216024</xdr:colOff>
          <xdr:row>11</xdr:row>
          <xdr:rowOff>190500</xdr:rowOff>
        </xdr:to>
        <xdr:sp macro="" textlink="">
          <xdr:nvSpPr>
            <xdr:cNvPr id="10242" name="DD95254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ctrlProp" Target="../ctrlProps/ctrlProp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104"/>
  <sheetViews>
    <sheetView tabSelected="1" workbookViewId="0">
      <pane ySplit="1" topLeftCell="A77" activePane="bottomLeft" state="frozen"/>
      <selection pane="bottomLeft" activeCell="E73" sqref="E73"/>
    </sheetView>
  </sheetViews>
  <sheetFormatPr defaultRowHeight="15"/>
  <cols>
    <col min="1" max="1" width="6" customWidth="1"/>
    <col min="2" max="2" width="14.28515625" customWidth="1"/>
    <col min="3" max="3" width="7.85546875" customWidth="1"/>
    <col min="4" max="6" width="6" customWidth="1"/>
    <col min="7" max="7" width="11.7109375" customWidth="1"/>
    <col min="8" max="8" width="15.5703125" customWidth="1"/>
    <col min="9" max="18" width="6" customWidth="1"/>
    <col min="19" max="19" width="9.140625" style="7" customWidth="1"/>
    <col min="20" max="20" width="9.140625" customWidth="1"/>
    <col min="29" max="29" width="14" customWidth="1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53</v>
      </c>
      <c r="G1" s="1" t="s">
        <v>54</v>
      </c>
      <c r="H1" s="1" t="s">
        <v>7</v>
      </c>
      <c r="I1" s="1" t="s">
        <v>30</v>
      </c>
      <c r="J1" s="1" t="s">
        <v>27</v>
      </c>
      <c r="K1" s="1" t="s">
        <v>8</v>
      </c>
      <c r="L1" s="1" t="s">
        <v>31</v>
      </c>
      <c r="M1" s="1" t="s">
        <v>28</v>
      </c>
      <c r="N1" s="1" t="s">
        <v>9</v>
      </c>
      <c r="O1" s="1" t="s">
        <v>32</v>
      </c>
      <c r="P1" s="1" t="s">
        <v>29</v>
      </c>
      <c r="Q1" s="1" t="s">
        <v>10</v>
      </c>
      <c r="R1" s="1" t="s">
        <v>11</v>
      </c>
      <c r="S1" s="6" t="s">
        <v>12</v>
      </c>
      <c r="T1" s="1"/>
      <c r="U1" s="1" t="s">
        <v>52</v>
      </c>
      <c r="V1" s="8" t="s">
        <v>23</v>
      </c>
      <c r="W1" s="8" t="s">
        <v>24</v>
      </c>
      <c r="X1" s="8" t="s">
        <v>26</v>
      </c>
      <c r="Y1" s="8" t="s">
        <v>25</v>
      </c>
      <c r="Z1" s="8" t="s">
        <v>13</v>
      </c>
      <c r="AB1" s="9" t="s">
        <v>18</v>
      </c>
      <c r="AC1" s="9" t="s">
        <v>19</v>
      </c>
      <c r="AD1" s="9" t="s">
        <v>20</v>
      </c>
      <c r="AE1" s="9" t="s">
        <v>21</v>
      </c>
      <c r="AF1" s="9" t="s">
        <v>22</v>
      </c>
      <c r="AG1" s="9" t="s">
        <v>364</v>
      </c>
    </row>
    <row r="2" spans="1:33">
      <c r="A2" s="3">
        <v>182</v>
      </c>
      <c r="B2" s="3">
        <v>69</v>
      </c>
      <c r="C2">
        <v>0</v>
      </c>
      <c r="D2" s="3">
        <v>0</v>
      </c>
      <c r="E2" s="3">
        <v>1</v>
      </c>
      <c r="F2" s="3">
        <v>145</v>
      </c>
      <c r="G2" s="3">
        <v>75</v>
      </c>
      <c r="H2" s="3">
        <v>0</v>
      </c>
      <c r="I2" s="4">
        <v>3.07</v>
      </c>
      <c r="J2" s="4">
        <f>(F2-G2)/I2</f>
        <v>22.801302931596091</v>
      </c>
      <c r="K2" s="4">
        <f>F2/I2</f>
        <v>47.23127035830619</v>
      </c>
      <c r="L2" s="4">
        <v>3.42</v>
      </c>
      <c r="M2" s="4">
        <f t="shared" ref="M2:M33" si="0">(F2-G2)/L2</f>
        <v>20.467836257309941</v>
      </c>
      <c r="N2" s="4">
        <f t="shared" ref="N2:N33" si="1">F2/L2</f>
        <v>42.397660818713454</v>
      </c>
      <c r="O2" s="4">
        <v>4.51</v>
      </c>
      <c r="P2" s="4">
        <f t="shared" ref="P2:P33" si="2">(F2-G2)/O2</f>
        <v>15.521064301552107</v>
      </c>
      <c r="Q2" s="4">
        <f t="shared" ref="Q2:Q33" si="3">F2/O2</f>
        <v>32.150776053215083</v>
      </c>
      <c r="R2" s="4">
        <v>1.03</v>
      </c>
      <c r="S2" s="7" t="s">
        <v>13</v>
      </c>
      <c r="U2">
        <v>0</v>
      </c>
      <c r="V2">
        <f>IF(S2="AD",1,0)</f>
        <v>0</v>
      </c>
      <c r="W2">
        <f>IF(S2="MCI.pos",1,0)</f>
        <v>0</v>
      </c>
      <c r="X2">
        <f>IF(S2="HC.pos",1,0)</f>
        <v>0</v>
      </c>
      <c r="Y2">
        <f>IF(S2="MCI.neg",1,0)</f>
        <v>0</v>
      </c>
      <c r="Z2">
        <f>IF(S2="HC",1,0)</f>
        <v>1</v>
      </c>
      <c r="AB2">
        <v>0</v>
      </c>
      <c r="AC2">
        <v>0</v>
      </c>
      <c r="AD2">
        <v>0</v>
      </c>
      <c r="AF2">
        <v>0</v>
      </c>
      <c r="AG2">
        <v>0</v>
      </c>
    </row>
    <row r="3" spans="1:33">
      <c r="A3" s="3">
        <v>183</v>
      </c>
      <c r="B3" s="3">
        <v>75</v>
      </c>
      <c r="C3">
        <v>0</v>
      </c>
      <c r="D3" s="3">
        <v>0</v>
      </c>
      <c r="E3" s="3">
        <v>1</v>
      </c>
      <c r="F3" s="3">
        <v>106</v>
      </c>
      <c r="G3" s="3">
        <v>64</v>
      </c>
      <c r="H3" s="3">
        <v>0</v>
      </c>
      <c r="I3">
        <v>3</v>
      </c>
      <c r="J3" s="4">
        <f t="shared" ref="J3:J66" si="4">(F3-G3)/I3</f>
        <v>14</v>
      </c>
      <c r="K3" s="4">
        <f t="shared" ref="K3:K66" si="5">F3/I3</f>
        <v>35.333333333333336</v>
      </c>
      <c r="L3" s="4">
        <v>3.86</v>
      </c>
      <c r="M3" s="4">
        <f t="shared" si="0"/>
        <v>10.880829015544041</v>
      </c>
      <c r="N3" s="4">
        <f t="shared" si="1"/>
        <v>27.461139896373059</v>
      </c>
      <c r="O3" s="4">
        <v>5.34</v>
      </c>
      <c r="P3" s="4">
        <f t="shared" si="2"/>
        <v>7.8651685393258433</v>
      </c>
      <c r="Q3" s="4">
        <f t="shared" si="3"/>
        <v>19.850187265917604</v>
      </c>
      <c r="R3" s="4">
        <v>1.01</v>
      </c>
      <c r="S3" s="7" t="s">
        <v>13</v>
      </c>
      <c r="U3">
        <v>0</v>
      </c>
      <c r="V3">
        <f t="shared" ref="V3:V66" si="6">IF(S3="AD",1,0)</f>
        <v>0</v>
      </c>
      <c r="W3">
        <f t="shared" ref="W3:W66" si="7">IF(S3="MCI.pos",1,0)</f>
        <v>0</v>
      </c>
      <c r="X3">
        <f t="shared" ref="X3:X66" si="8">IF(S3="HC.pos",1,0)</f>
        <v>0</v>
      </c>
      <c r="Y3">
        <f t="shared" ref="Y3:Y66" si="9">IF(S3="MCI.neg",1,0)</f>
        <v>0</v>
      </c>
      <c r="Z3">
        <f t="shared" ref="Z3:Z66" si="10">IF(S3="HC",1,0)</f>
        <v>1</v>
      </c>
      <c r="AB3">
        <v>0</v>
      </c>
      <c r="AC3">
        <v>0</v>
      </c>
      <c r="AD3">
        <v>0</v>
      </c>
      <c r="AF3">
        <v>0</v>
      </c>
      <c r="AG3">
        <v>0</v>
      </c>
    </row>
    <row r="4" spans="1:33">
      <c r="A4" s="3">
        <v>190</v>
      </c>
      <c r="B4" s="3">
        <v>83</v>
      </c>
      <c r="C4">
        <v>1</v>
      </c>
      <c r="D4" s="3">
        <v>0</v>
      </c>
      <c r="E4" s="3">
        <v>0</v>
      </c>
      <c r="F4" s="3">
        <v>127</v>
      </c>
      <c r="G4" s="3">
        <v>83</v>
      </c>
      <c r="H4" s="3">
        <v>1</v>
      </c>
      <c r="I4" s="4">
        <v>3.68</v>
      </c>
      <c r="J4" s="4">
        <f t="shared" si="4"/>
        <v>11.956521739130434</v>
      </c>
      <c r="K4" s="4">
        <f t="shared" si="5"/>
        <v>34.510869565217391</v>
      </c>
      <c r="L4" s="4">
        <v>4.59</v>
      </c>
      <c r="M4" s="4">
        <f t="shared" si="0"/>
        <v>9.5860566448801752</v>
      </c>
      <c r="N4" s="4">
        <f t="shared" si="1"/>
        <v>27.668845315904139</v>
      </c>
      <c r="O4" s="4">
        <v>5.95</v>
      </c>
      <c r="P4" s="4">
        <f t="shared" si="2"/>
        <v>7.3949579831932768</v>
      </c>
      <c r="Q4" s="4">
        <f t="shared" si="3"/>
        <v>21.344537815126049</v>
      </c>
      <c r="S4" s="7" t="s">
        <v>13</v>
      </c>
      <c r="U4">
        <v>0</v>
      </c>
      <c r="V4">
        <f t="shared" si="6"/>
        <v>0</v>
      </c>
      <c r="W4">
        <f t="shared" si="7"/>
        <v>0</v>
      </c>
      <c r="X4">
        <f t="shared" si="8"/>
        <v>0</v>
      </c>
      <c r="Y4">
        <f t="shared" si="9"/>
        <v>0</v>
      </c>
      <c r="Z4">
        <f t="shared" si="10"/>
        <v>1</v>
      </c>
      <c r="AB4">
        <v>0</v>
      </c>
      <c r="AC4">
        <v>0</v>
      </c>
      <c r="AD4">
        <v>0</v>
      </c>
      <c r="AF4">
        <v>0</v>
      </c>
      <c r="AG4">
        <v>0</v>
      </c>
    </row>
    <row r="5" spans="1:33">
      <c r="A5" s="3">
        <v>191</v>
      </c>
      <c r="B5" s="3">
        <v>71</v>
      </c>
      <c r="C5">
        <v>0</v>
      </c>
      <c r="D5" s="3">
        <v>0</v>
      </c>
      <c r="E5" s="3">
        <v>0</v>
      </c>
      <c r="F5" s="3">
        <v>121</v>
      </c>
      <c r="G5" s="3">
        <v>82</v>
      </c>
      <c r="H5" s="3">
        <v>0</v>
      </c>
      <c r="I5" s="4">
        <v>3.05</v>
      </c>
      <c r="J5" s="4">
        <f t="shared" si="4"/>
        <v>12.78688524590164</v>
      </c>
      <c r="K5" s="4">
        <f t="shared" si="5"/>
        <v>39.672131147540988</v>
      </c>
      <c r="L5" s="4">
        <v>3.85</v>
      </c>
      <c r="M5" s="4">
        <f t="shared" si="0"/>
        <v>10.129870129870129</v>
      </c>
      <c r="N5" s="4">
        <f t="shared" si="1"/>
        <v>31.428571428571427</v>
      </c>
      <c r="O5" s="4">
        <v>4.5199999999999996</v>
      </c>
      <c r="P5" s="4">
        <f t="shared" si="2"/>
        <v>8.6283185840707972</v>
      </c>
      <c r="Q5" s="4">
        <f t="shared" si="3"/>
        <v>26.76991150442478</v>
      </c>
      <c r="R5" s="4">
        <v>0.99</v>
      </c>
      <c r="S5" s="7" t="s">
        <v>13</v>
      </c>
      <c r="U5">
        <v>0</v>
      </c>
      <c r="V5">
        <f t="shared" si="6"/>
        <v>0</v>
      </c>
      <c r="W5">
        <f t="shared" si="7"/>
        <v>0</v>
      </c>
      <c r="X5">
        <f t="shared" si="8"/>
        <v>0</v>
      </c>
      <c r="Y5">
        <f t="shared" si="9"/>
        <v>0</v>
      </c>
      <c r="Z5">
        <f t="shared" si="10"/>
        <v>1</v>
      </c>
      <c r="AB5">
        <v>0</v>
      </c>
      <c r="AC5">
        <v>0</v>
      </c>
      <c r="AD5">
        <v>0</v>
      </c>
      <c r="AF5">
        <v>0</v>
      </c>
      <c r="AG5">
        <v>0</v>
      </c>
    </row>
    <row r="6" spans="1:33">
      <c r="A6" s="3">
        <v>194</v>
      </c>
      <c r="B6" s="3">
        <v>71</v>
      </c>
      <c r="C6">
        <v>1</v>
      </c>
      <c r="D6" s="3">
        <v>1</v>
      </c>
      <c r="E6" s="3">
        <v>0</v>
      </c>
      <c r="F6" s="3">
        <v>136</v>
      </c>
      <c r="G6" s="3">
        <v>80</v>
      </c>
      <c r="H6" s="3">
        <v>1</v>
      </c>
      <c r="I6" s="4">
        <v>3.28</v>
      </c>
      <c r="J6" s="4">
        <f t="shared" si="4"/>
        <v>17.073170731707318</v>
      </c>
      <c r="K6" s="4">
        <f t="shared" si="5"/>
        <v>41.463414634146346</v>
      </c>
      <c r="L6" s="4">
        <v>4.54</v>
      </c>
      <c r="M6" s="4">
        <f t="shared" si="0"/>
        <v>12.334801762114537</v>
      </c>
      <c r="N6" s="4">
        <f t="shared" si="1"/>
        <v>29.955947136563875</v>
      </c>
      <c r="O6" s="4">
        <v>5.57</v>
      </c>
      <c r="P6" s="4">
        <f t="shared" si="2"/>
        <v>10.053859964093357</v>
      </c>
      <c r="Q6" s="4">
        <f t="shared" si="3"/>
        <v>24.416517055655294</v>
      </c>
      <c r="R6" s="4">
        <v>2.08</v>
      </c>
      <c r="S6" s="7" t="s">
        <v>14</v>
      </c>
      <c r="U6">
        <v>0</v>
      </c>
      <c r="V6">
        <f t="shared" si="6"/>
        <v>0</v>
      </c>
      <c r="W6">
        <f t="shared" si="7"/>
        <v>0</v>
      </c>
      <c r="X6">
        <f t="shared" si="8"/>
        <v>1</v>
      </c>
      <c r="Y6">
        <f t="shared" si="9"/>
        <v>0</v>
      </c>
      <c r="Z6">
        <f t="shared" si="10"/>
        <v>0</v>
      </c>
      <c r="AD6">
        <v>1</v>
      </c>
      <c r="AF6">
        <v>1</v>
      </c>
    </row>
    <row r="7" spans="1:33">
      <c r="A7" s="3">
        <v>197</v>
      </c>
      <c r="B7" s="3">
        <v>84</v>
      </c>
      <c r="C7">
        <v>1</v>
      </c>
      <c r="D7" s="3">
        <v>0</v>
      </c>
      <c r="E7" s="3">
        <v>1</v>
      </c>
      <c r="F7" s="3">
        <v>130</v>
      </c>
      <c r="G7" s="3">
        <v>62</v>
      </c>
      <c r="H7" s="3">
        <v>1</v>
      </c>
      <c r="I7" s="4">
        <v>3.97</v>
      </c>
      <c r="J7" s="4">
        <f t="shared" si="4"/>
        <v>17.128463476070529</v>
      </c>
      <c r="K7" s="4">
        <f t="shared" si="5"/>
        <v>32.7455919395466</v>
      </c>
      <c r="L7" s="4">
        <v>4.42</v>
      </c>
      <c r="M7" s="4">
        <f t="shared" si="0"/>
        <v>15.384615384615385</v>
      </c>
      <c r="N7" s="4">
        <f t="shared" si="1"/>
        <v>29.411764705882355</v>
      </c>
      <c r="O7" s="4">
        <v>5.28</v>
      </c>
      <c r="P7" s="4">
        <f t="shared" si="2"/>
        <v>12.878787878787879</v>
      </c>
      <c r="Q7" s="4">
        <f t="shared" si="3"/>
        <v>24.621212121212121</v>
      </c>
      <c r="S7" s="7" t="s">
        <v>13</v>
      </c>
      <c r="U7">
        <v>0</v>
      </c>
      <c r="V7">
        <f t="shared" si="6"/>
        <v>0</v>
      </c>
      <c r="W7">
        <f t="shared" si="7"/>
        <v>0</v>
      </c>
      <c r="X7">
        <f t="shared" si="8"/>
        <v>0</v>
      </c>
      <c r="Y7">
        <f t="shared" si="9"/>
        <v>0</v>
      </c>
      <c r="Z7">
        <f t="shared" si="10"/>
        <v>1</v>
      </c>
      <c r="AB7">
        <v>0</v>
      </c>
      <c r="AC7">
        <v>0</v>
      </c>
      <c r="AD7">
        <v>0</v>
      </c>
      <c r="AF7">
        <v>0</v>
      </c>
      <c r="AG7">
        <v>0</v>
      </c>
    </row>
    <row r="8" spans="1:33">
      <c r="A8" s="3">
        <v>200</v>
      </c>
      <c r="B8" s="3">
        <v>69</v>
      </c>
      <c r="C8">
        <v>1</v>
      </c>
      <c r="D8" s="3">
        <v>1</v>
      </c>
      <c r="E8" s="3">
        <v>0</v>
      </c>
      <c r="F8" s="3">
        <v>128</v>
      </c>
      <c r="G8" s="3">
        <v>71</v>
      </c>
      <c r="H8" s="3">
        <v>1</v>
      </c>
      <c r="I8" s="4">
        <v>3.49</v>
      </c>
      <c r="J8" s="4">
        <f t="shared" si="4"/>
        <v>16.332378223495702</v>
      </c>
      <c r="K8" s="4">
        <f t="shared" si="5"/>
        <v>36.676217765042978</v>
      </c>
      <c r="L8">
        <v>4.2</v>
      </c>
      <c r="M8" s="4">
        <f t="shared" si="0"/>
        <v>13.571428571428571</v>
      </c>
      <c r="N8" s="4">
        <f t="shared" si="1"/>
        <v>30.476190476190474</v>
      </c>
      <c r="O8">
        <v>4.9000000000000004</v>
      </c>
      <c r="P8" s="4">
        <f t="shared" si="2"/>
        <v>11.63265306122449</v>
      </c>
      <c r="Q8" s="4">
        <f t="shared" si="3"/>
        <v>26.122448979591834</v>
      </c>
      <c r="R8" s="4">
        <v>1.24</v>
      </c>
      <c r="S8" s="7" t="s">
        <v>13</v>
      </c>
      <c r="U8">
        <v>0</v>
      </c>
      <c r="V8">
        <f t="shared" si="6"/>
        <v>0</v>
      </c>
      <c r="W8">
        <f t="shared" si="7"/>
        <v>0</v>
      </c>
      <c r="X8">
        <f t="shared" si="8"/>
        <v>0</v>
      </c>
      <c r="Y8">
        <f t="shared" si="9"/>
        <v>0</v>
      </c>
      <c r="Z8">
        <f t="shared" si="10"/>
        <v>1</v>
      </c>
      <c r="AB8">
        <v>0</v>
      </c>
      <c r="AC8">
        <v>0</v>
      </c>
      <c r="AD8">
        <v>0</v>
      </c>
      <c r="AF8">
        <v>0</v>
      </c>
      <c r="AG8">
        <v>0</v>
      </c>
    </row>
    <row r="9" spans="1:33">
      <c r="A9" s="3">
        <v>203</v>
      </c>
      <c r="B9" s="3">
        <v>71</v>
      </c>
      <c r="C9">
        <v>0</v>
      </c>
      <c r="D9" s="3">
        <v>0</v>
      </c>
      <c r="E9" s="3">
        <v>1</v>
      </c>
      <c r="F9" s="3">
        <v>111</v>
      </c>
      <c r="G9" s="3">
        <v>77</v>
      </c>
      <c r="H9" s="3">
        <v>0</v>
      </c>
      <c r="I9" s="4">
        <v>2.57</v>
      </c>
      <c r="J9" s="4">
        <f t="shared" si="4"/>
        <v>13.229571984435799</v>
      </c>
      <c r="K9" s="4">
        <f t="shared" si="5"/>
        <v>43.190661478599225</v>
      </c>
      <c r="L9" s="4">
        <v>3.61</v>
      </c>
      <c r="M9" s="4">
        <f t="shared" si="0"/>
        <v>9.418282548476455</v>
      </c>
      <c r="N9" s="4">
        <f t="shared" si="1"/>
        <v>30.747922437673132</v>
      </c>
      <c r="O9" s="4">
        <v>5.0599999999999996</v>
      </c>
      <c r="P9" s="4">
        <f t="shared" si="2"/>
        <v>6.7193675889328066</v>
      </c>
      <c r="Q9" s="4">
        <f t="shared" si="3"/>
        <v>21.936758893280633</v>
      </c>
      <c r="R9" s="4">
        <v>1.82</v>
      </c>
      <c r="S9" s="7" t="s">
        <v>14</v>
      </c>
      <c r="U9">
        <v>0</v>
      </c>
      <c r="V9">
        <f t="shared" si="6"/>
        <v>0</v>
      </c>
      <c r="W9">
        <f t="shared" si="7"/>
        <v>0</v>
      </c>
      <c r="X9">
        <f t="shared" si="8"/>
        <v>1</v>
      </c>
      <c r="Y9">
        <f t="shared" si="9"/>
        <v>0</v>
      </c>
      <c r="Z9">
        <f t="shared" si="10"/>
        <v>0</v>
      </c>
      <c r="AD9">
        <v>1</v>
      </c>
      <c r="AF9">
        <v>1</v>
      </c>
    </row>
    <row r="10" spans="1:33">
      <c r="A10" s="3">
        <v>214</v>
      </c>
      <c r="B10" s="3">
        <v>88</v>
      </c>
      <c r="C10">
        <v>1</v>
      </c>
      <c r="D10" s="3">
        <v>0</v>
      </c>
      <c r="E10" s="3">
        <v>0</v>
      </c>
      <c r="F10" s="3">
        <v>132</v>
      </c>
      <c r="G10" s="3">
        <v>70</v>
      </c>
      <c r="H10" s="3">
        <v>0</v>
      </c>
      <c r="I10" s="4">
        <v>5.92</v>
      </c>
      <c r="J10" s="4">
        <f t="shared" si="4"/>
        <v>10.472972972972974</v>
      </c>
      <c r="K10" s="4">
        <f t="shared" si="5"/>
        <v>22.297297297297298</v>
      </c>
      <c r="L10" s="4">
        <v>7.84</v>
      </c>
      <c r="M10" s="4">
        <f t="shared" si="0"/>
        <v>7.9081632653061229</v>
      </c>
      <c r="N10" s="4">
        <f t="shared" si="1"/>
        <v>16.836734693877553</v>
      </c>
      <c r="O10" s="4">
        <v>8.64</v>
      </c>
      <c r="P10" s="4">
        <f t="shared" si="2"/>
        <v>7.1759259259259256</v>
      </c>
      <c r="Q10" s="4">
        <f t="shared" si="3"/>
        <v>15.277777777777777</v>
      </c>
      <c r="R10" s="4">
        <v>1.86</v>
      </c>
      <c r="S10" s="7" t="s">
        <v>14</v>
      </c>
      <c r="U10">
        <v>0</v>
      </c>
      <c r="V10">
        <f t="shared" si="6"/>
        <v>0</v>
      </c>
      <c r="W10">
        <f t="shared" si="7"/>
        <v>0</v>
      </c>
      <c r="X10">
        <f t="shared" si="8"/>
        <v>1</v>
      </c>
      <c r="Y10">
        <f t="shared" si="9"/>
        <v>0</v>
      </c>
      <c r="Z10">
        <f t="shared" si="10"/>
        <v>0</v>
      </c>
      <c r="AD10">
        <v>1</v>
      </c>
      <c r="AF10">
        <v>1</v>
      </c>
    </row>
    <row r="11" spans="1:33">
      <c r="A11" s="3">
        <v>217</v>
      </c>
      <c r="B11" s="3">
        <v>89</v>
      </c>
      <c r="C11">
        <v>1</v>
      </c>
      <c r="D11" s="3">
        <v>1</v>
      </c>
      <c r="E11" s="3">
        <v>0</v>
      </c>
      <c r="F11" s="3">
        <v>121</v>
      </c>
      <c r="G11" s="3">
        <v>74</v>
      </c>
      <c r="H11" s="3">
        <v>0</v>
      </c>
      <c r="I11" s="4">
        <v>5.14</v>
      </c>
      <c r="J11" s="4">
        <f t="shared" si="4"/>
        <v>9.143968871595332</v>
      </c>
      <c r="K11" s="4">
        <f t="shared" si="5"/>
        <v>23.540856031128406</v>
      </c>
      <c r="L11" s="4">
        <v>6.21</v>
      </c>
      <c r="M11" s="4">
        <f t="shared" si="0"/>
        <v>7.5684380032206118</v>
      </c>
      <c r="N11" s="4">
        <f t="shared" si="1"/>
        <v>19.484702093397747</v>
      </c>
      <c r="O11" s="4">
        <v>7.14</v>
      </c>
      <c r="P11" s="4">
        <f t="shared" si="2"/>
        <v>6.5826330532212891</v>
      </c>
      <c r="Q11" s="4">
        <f t="shared" si="3"/>
        <v>16.946778711484594</v>
      </c>
      <c r="R11" s="4">
        <v>2.74</v>
      </c>
      <c r="S11" s="7" t="s">
        <v>15</v>
      </c>
      <c r="U11">
        <v>2</v>
      </c>
      <c r="V11">
        <f t="shared" si="6"/>
        <v>0</v>
      </c>
      <c r="W11">
        <f t="shared" si="7"/>
        <v>1</v>
      </c>
      <c r="X11">
        <f t="shared" si="8"/>
        <v>0</v>
      </c>
      <c r="Y11">
        <f t="shared" si="9"/>
        <v>0</v>
      </c>
      <c r="Z11">
        <f t="shared" si="10"/>
        <v>0</v>
      </c>
      <c r="AC11">
        <v>1</v>
      </c>
      <c r="AD11">
        <v>1</v>
      </c>
      <c r="AE11">
        <f t="shared" ref="AE11:AE66" si="11">IF(S11="MCI.pos",1)</f>
        <v>1</v>
      </c>
      <c r="AG11">
        <v>1</v>
      </c>
    </row>
    <row r="12" spans="1:33">
      <c r="A12" s="3">
        <v>220</v>
      </c>
      <c r="B12" s="3">
        <v>71</v>
      </c>
      <c r="C12">
        <v>0</v>
      </c>
      <c r="D12" s="3">
        <v>1</v>
      </c>
      <c r="E12" s="3">
        <v>0</v>
      </c>
      <c r="F12" s="3">
        <v>128</v>
      </c>
      <c r="G12" s="3">
        <v>77</v>
      </c>
      <c r="H12" s="3">
        <v>0</v>
      </c>
      <c r="I12" s="4">
        <v>2.36</v>
      </c>
      <c r="J12" s="4">
        <f t="shared" si="4"/>
        <v>21.610169491525426</v>
      </c>
      <c r="K12" s="4">
        <f t="shared" si="5"/>
        <v>54.237288135593225</v>
      </c>
      <c r="L12" s="4">
        <v>3.41</v>
      </c>
      <c r="M12" s="4">
        <f t="shared" si="0"/>
        <v>14.956011730205278</v>
      </c>
      <c r="N12" s="4">
        <f t="shared" si="1"/>
        <v>37.536656891495596</v>
      </c>
      <c r="O12" s="4">
        <v>4.21</v>
      </c>
      <c r="P12" s="4">
        <f t="shared" si="2"/>
        <v>12.114014251781473</v>
      </c>
      <c r="Q12" s="4">
        <f t="shared" si="3"/>
        <v>30.403800475059384</v>
      </c>
      <c r="S12" s="7" t="s">
        <v>13</v>
      </c>
      <c r="U12">
        <v>0</v>
      </c>
      <c r="V12">
        <f t="shared" si="6"/>
        <v>0</v>
      </c>
      <c r="W12">
        <f t="shared" si="7"/>
        <v>0</v>
      </c>
      <c r="X12">
        <f t="shared" si="8"/>
        <v>0</v>
      </c>
      <c r="Y12">
        <f t="shared" si="9"/>
        <v>0</v>
      </c>
      <c r="Z12">
        <f t="shared" si="10"/>
        <v>1</v>
      </c>
      <c r="AB12">
        <v>0</v>
      </c>
      <c r="AC12">
        <v>0</v>
      </c>
      <c r="AD12">
        <v>0</v>
      </c>
      <c r="AF12">
        <v>0</v>
      </c>
      <c r="AG12">
        <v>0</v>
      </c>
    </row>
    <row r="13" spans="1:33">
      <c r="A13" s="3">
        <v>227</v>
      </c>
      <c r="B13" s="3">
        <v>89</v>
      </c>
      <c r="C13">
        <v>0</v>
      </c>
      <c r="D13" s="3">
        <v>0</v>
      </c>
      <c r="E13" s="3">
        <v>0</v>
      </c>
      <c r="F13" s="3">
        <v>132</v>
      </c>
      <c r="G13" s="3">
        <v>63</v>
      </c>
      <c r="H13" s="3">
        <v>1</v>
      </c>
      <c r="I13" s="4">
        <v>4.46</v>
      </c>
      <c r="J13" s="4">
        <f t="shared" si="4"/>
        <v>15.47085201793722</v>
      </c>
      <c r="K13" s="4">
        <f t="shared" si="5"/>
        <v>29.596412556053814</v>
      </c>
      <c r="L13" s="4">
        <v>5.37</v>
      </c>
      <c r="M13" s="4">
        <f t="shared" si="0"/>
        <v>12.849162011173185</v>
      </c>
      <c r="N13" s="4">
        <f t="shared" si="1"/>
        <v>24.581005586592177</v>
      </c>
      <c r="O13" s="4">
        <v>6.67</v>
      </c>
      <c r="P13" s="4">
        <f t="shared" si="2"/>
        <v>10.344827586206897</v>
      </c>
      <c r="Q13" s="4">
        <f t="shared" si="3"/>
        <v>19.790104947526238</v>
      </c>
      <c r="S13" s="7" t="s">
        <v>13</v>
      </c>
      <c r="U13">
        <v>0</v>
      </c>
      <c r="V13">
        <f t="shared" si="6"/>
        <v>0</v>
      </c>
      <c r="W13">
        <f t="shared" si="7"/>
        <v>0</v>
      </c>
      <c r="X13">
        <f t="shared" si="8"/>
        <v>0</v>
      </c>
      <c r="Y13">
        <f t="shared" si="9"/>
        <v>0</v>
      </c>
      <c r="Z13">
        <f t="shared" si="10"/>
        <v>1</v>
      </c>
      <c r="AB13">
        <v>0</v>
      </c>
      <c r="AC13">
        <v>0</v>
      </c>
      <c r="AD13">
        <v>0</v>
      </c>
      <c r="AF13">
        <v>0</v>
      </c>
      <c r="AG13">
        <v>0</v>
      </c>
    </row>
    <row r="14" spans="1:33">
      <c r="A14" s="3">
        <v>229</v>
      </c>
      <c r="B14" s="3">
        <v>67</v>
      </c>
      <c r="C14">
        <v>0</v>
      </c>
      <c r="D14" s="3">
        <v>1</v>
      </c>
      <c r="E14" s="3">
        <v>0</v>
      </c>
      <c r="F14" s="3">
        <v>149</v>
      </c>
      <c r="G14" s="3">
        <v>83</v>
      </c>
      <c r="H14" s="3">
        <v>0</v>
      </c>
      <c r="I14" s="4">
        <v>2.62</v>
      </c>
      <c r="J14" s="4">
        <f t="shared" si="4"/>
        <v>25.190839694656489</v>
      </c>
      <c r="K14" s="4">
        <f t="shared" si="5"/>
        <v>56.870229007633583</v>
      </c>
      <c r="L14" s="4">
        <v>4.1900000000000004</v>
      </c>
      <c r="M14" s="4">
        <f t="shared" si="0"/>
        <v>15.751789976133651</v>
      </c>
      <c r="N14" s="4">
        <f t="shared" si="1"/>
        <v>35.56085918854415</v>
      </c>
      <c r="O14" s="4">
        <v>5.43</v>
      </c>
      <c r="P14" s="4">
        <f t="shared" si="2"/>
        <v>12.154696132596685</v>
      </c>
      <c r="Q14" s="4">
        <f t="shared" si="3"/>
        <v>27.440147329650095</v>
      </c>
      <c r="R14" s="4">
        <v>1.25</v>
      </c>
      <c r="S14" s="7" t="s">
        <v>13</v>
      </c>
      <c r="U14">
        <v>0</v>
      </c>
      <c r="V14">
        <f t="shared" si="6"/>
        <v>0</v>
      </c>
      <c r="W14">
        <f t="shared" si="7"/>
        <v>0</v>
      </c>
      <c r="X14">
        <f t="shared" si="8"/>
        <v>0</v>
      </c>
      <c r="Y14">
        <f t="shared" si="9"/>
        <v>0</v>
      </c>
      <c r="Z14">
        <f t="shared" si="10"/>
        <v>1</v>
      </c>
      <c r="AB14">
        <v>0</v>
      </c>
      <c r="AC14">
        <v>0</v>
      </c>
      <c r="AD14">
        <v>0</v>
      </c>
      <c r="AF14">
        <v>0</v>
      </c>
      <c r="AG14">
        <v>0</v>
      </c>
    </row>
    <row r="15" spans="1:33">
      <c r="A15" s="3">
        <v>234</v>
      </c>
      <c r="B15" s="3">
        <v>70</v>
      </c>
      <c r="C15">
        <v>1</v>
      </c>
      <c r="D15" s="3">
        <v>0</v>
      </c>
      <c r="E15" s="3">
        <v>0</v>
      </c>
      <c r="F15" s="3">
        <v>142</v>
      </c>
      <c r="G15" s="3">
        <v>84</v>
      </c>
      <c r="H15" s="3">
        <v>0</v>
      </c>
      <c r="I15" s="4">
        <v>3.51</v>
      </c>
      <c r="J15" s="4">
        <f t="shared" si="4"/>
        <v>16.524216524216524</v>
      </c>
      <c r="K15" s="4">
        <f t="shared" si="5"/>
        <v>40.455840455840459</v>
      </c>
      <c r="L15" s="4">
        <v>4.43</v>
      </c>
      <c r="M15" s="4">
        <f t="shared" si="0"/>
        <v>13.092550790067721</v>
      </c>
      <c r="N15" s="4">
        <f t="shared" si="1"/>
        <v>32.054176072234768</v>
      </c>
      <c r="O15" s="4">
        <v>5.14</v>
      </c>
      <c r="P15" s="4">
        <f t="shared" si="2"/>
        <v>11.284046692607005</v>
      </c>
      <c r="Q15" s="4">
        <f t="shared" si="3"/>
        <v>27.626459143968873</v>
      </c>
      <c r="S15" s="7" t="s">
        <v>13</v>
      </c>
      <c r="U15">
        <v>0</v>
      </c>
      <c r="V15">
        <f t="shared" si="6"/>
        <v>0</v>
      </c>
      <c r="W15">
        <f t="shared" si="7"/>
        <v>0</v>
      </c>
      <c r="X15">
        <f t="shared" si="8"/>
        <v>0</v>
      </c>
      <c r="Y15">
        <f t="shared" si="9"/>
        <v>0</v>
      </c>
      <c r="Z15">
        <f t="shared" si="10"/>
        <v>1</v>
      </c>
      <c r="AB15">
        <v>0</v>
      </c>
      <c r="AC15">
        <v>0</v>
      </c>
      <c r="AD15">
        <v>0</v>
      </c>
      <c r="AF15">
        <v>0</v>
      </c>
      <c r="AG15">
        <v>0</v>
      </c>
    </row>
    <row r="16" spans="1:33">
      <c r="A16" s="3">
        <v>236</v>
      </c>
      <c r="B16" s="3">
        <v>69</v>
      </c>
      <c r="C16">
        <v>0</v>
      </c>
      <c r="D16" s="3">
        <v>0</v>
      </c>
      <c r="E16" s="3">
        <v>0</v>
      </c>
      <c r="F16" s="3">
        <v>103</v>
      </c>
      <c r="G16" s="3">
        <v>83</v>
      </c>
      <c r="H16" s="3">
        <v>0</v>
      </c>
      <c r="I16" s="4">
        <v>2.76</v>
      </c>
      <c r="J16" s="4">
        <f t="shared" si="4"/>
        <v>7.2463768115942031</v>
      </c>
      <c r="K16" s="4">
        <f t="shared" si="5"/>
        <v>37.318840579710148</v>
      </c>
      <c r="L16" s="4">
        <v>3.27</v>
      </c>
      <c r="M16" s="4">
        <f t="shared" si="0"/>
        <v>6.1162079510703364</v>
      </c>
      <c r="N16" s="4">
        <f t="shared" si="1"/>
        <v>31.498470948012233</v>
      </c>
      <c r="O16">
        <v>4.2</v>
      </c>
      <c r="P16" s="4">
        <f t="shared" si="2"/>
        <v>4.7619047619047619</v>
      </c>
      <c r="Q16" s="4">
        <f t="shared" si="3"/>
        <v>24.523809523809522</v>
      </c>
      <c r="R16" s="4">
        <v>2.19</v>
      </c>
      <c r="S16" s="7" t="s">
        <v>14</v>
      </c>
      <c r="U16">
        <v>0</v>
      </c>
      <c r="V16">
        <f t="shared" si="6"/>
        <v>0</v>
      </c>
      <c r="W16">
        <f t="shared" si="7"/>
        <v>0</v>
      </c>
      <c r="X16">
        <f t="shared" si="8"/>
        <v>1</v>
      </c>
      <c r="Y16">
        <f t="shared" si="9"/>
        <v>0</v>
      </c>
      <c r="Z16">
        <f t="shared" si="10"/>
        <v>0</v>
      </c>
      <c r="AD16">
        <v>1</v>
      </c>
      <c r="AF16">
        <v>1</v>
      </c>
    </row>
    <row r="17" spans="1:33">
      <c r="A17" s="3">
        <v>237</v>
      </c>
      <c r="B17" s="3">
        <v>85</v>
      </c>
      <c r="C17">
        <v>1</v>
      </c>
      <c r="D17" s="3">
        <v>0</v>
      </c>
      <c r="E17" s="3">
        <v>0</v>
      </c>
      <c r="F17" s="3">
        <v>104</v>
      </c>
      <c r="G17" s="3">
        <v>65</v>
      </c>
      <c r="H17" s="3">
        <v>0</v>
      </c>
      <c r="I17" s="4">
        <v>3.14</v>
      </c>
      <c r="J17" s="4">
        <f t="shared" si="4"/>
        <v>12.420382165605096</v>
      </c>
      <c r="K17" s="4">
        <f t="shared" si="5"/>
        <v>33.121019108280251</v>
      </c>
      <c r="L17" s="4">
        <v>3.68</v>
      </c>
      <c r="M17" s="4">
        <f t="shared" si="0"/>
        <v>10.597826086956522</v>
      </c>
      <c r="N17" s="4">
        <f t="shared" si="1"/>
        <v>28.260869565217391</v>
      </c>
      <c r="O17" s="4">
        <v>4.93</v>
      </c>
      <c r="P17" s="4">
        <f t="shared" si="2"/>
        <v>7.910750507099392</v>
      </c>
      <c r="Q17" s="4">
        <f t="shared" si="3"/>
        <v>21.095334685598377</v>
      </c>
      <c r="R17" s="4">
        <v>1.0900000000000001</v>
      </c>
      <c r="S17" s="7" t="s">
        <v>13</v>
      </c>
      <c r="U17">
        <v>0</v>
      </c>
      <c r="V17">
        <f t="shared" si="6"/>
        <v>0</v>
      </c>
      <c r="W17">
        <f t="shared" si="7"/>
        <v>0</v>
      </c>
      <c r="X17">
        <f t="shared" si="8"/>
        <v>0</v>
      </c>
      <c r="Y17">
        <f t="shared" si="9"/>
        <v>0</v>
      </c>
      <c r="Z17">
        <f t="shared" si="10"/>
        <v>1</v>
      </c>
      <c r="AB17">
        <v>0</v>
      </c>
      <c r="AC17">
        <v>0</v>
      </c>
      <c r="AD17">
        <v>0</v>
      </c>
      <c r="AF17">
        <v>0</v>
      </c>
      <c r="AG17">
        <v>0</v>
      </c>
    </row>
    <row r="18" spans="1:33">
      <c r="A18" s="3">
        <v>242</v>
      </c>
      <c r="B18" s="3">
        <v>69</v>
      </c>
      <c r="C18">
        <v>0</v>
      </c>
      <c r="D18" s="3">
        <v>0</v>
      </c>
      <c r="E18" s="3">
        <v>0</v>
      </c>
      <c r="F18" s="3">
        <v>122</v>
      </c>
      <c r="G18" s="3">
        <v>75</v>
      </c>
      <c r="H18" s="3">
        <v>1</v>
      </c>
      <c r="I18" s="4">
        <v>3.56</v>
      </c>
      <c r="J18" s="4">
        <f t="shared" si="4"/>
        <v>13.202247191011235</v>
      </c>
      <c r="K18" s="4">
        <f t="shared" si="5"/>
        <v>34.269662921348313</v>
      </c>
      <c r="L18">
        <v>4.5</v>
      </c>
      <c r="M18" s="4">
        <f t="shared" si="0"/>
        <v>10.444444444444445</v>
      </c>
      <c r="N18" s="4">
        <f t="shared" si="1"/>
        <v>27.111111111111111</v>
      </c>
      <c r="O18">
        <v>6.7</v>
      </c>
      <c r="P18" s="4">
        <f t="shared" si="2"/>
        <v>7.0149253731343277</v>
      </c>
      <c r="Q18" s="4">
        <f t="shared" si="3"/>
        <v>18.208955223880597</v>
      </c>
      <c r="R18" s="4">
        <v>0.98</v>
      </c>
      <c r="S18" s="7" t="s">
        <v>13</v>
      </c>
      <c r="U18">
        <v>0</v>
      </c>
      <c r="V18">
        <f t="shared" si="6"/>
        <v>0</v>
      </c>
      <c r="W18">
        <f t="shared" si="7"/>
        <v>0</v>
      </c>
      <c r="X18">
        <f t="shared" si="8"/>
        <v>0</v>
      </c>
      <c r="Y18">
        <f t="shared" si="9"/>
        <v>0</v>
      </c>
      <c r="Z18">
        <f t="shared" si="10"/>
        <v>1</v>
      </c>
      <c r="AB18">
        <v>0</v>
      </c>
      <c r="AC18">
        <v>0</v>
      </c>
      <c r="AD18">
        <v>0</v>
      </c>
      <c r="AF18">
        <v>0</v>
      </c>
      <c r="AG18">
        <v>0</v>
      </c>
    </row>
    <row r="19" spans="1:33">
      <c r="A19" s="3">
        <v>244</v>
      </c>
      <c r="B19" s="3">
        <v>70</v>
      </c>
      <c r="C19">
        <v>0</v>
      </c>
      <c r="D19" s="3">
        <v>1</v>
      </c>
      <c r="E19" s="3">
        <v>1</v>
      </c>
      <c r="F19" s="3">
        <v>125</v>
      </c>
      <c r="G19" s="3">
        <v>84</v>
      </c>
      <c r="H19" s="3">
        <v>0</v>
      </c>
      <c r="I19" s="4">
        <v>2.82</v>
      </c>
      <c r="J19" s="4">
        <f t="shared" si="4"/>
        <v>14.539007092198583</v>
      </c>
      <c r="K19" s="4">
        <f t="shared" si="5"/>
        <v>44.326241134751776</v>
      </c>
      <c r="L19" s="4">
        <v>4.21</v>
      </c>
      <c r="M19" s="4">
        <f t="shared" si="0"/>
        <v>9.738717339667458</v>
      </c>
      <c r="N19" s="4">
        <f t="shared" si="1"/>
        <v>29.691211401425178</v>
      </c>
      <c r="O19" s="4">
        <v>5.71</v>
      </c>
      <c r="P19" s="4">
        <f t="shared" si="2"/>
        <v>7.1803852889667255</v>
      </c>
      <c r="Q19" s="4">
        <f t="shared" si="3"/>
        <v>21.891418563922944</v>
      </c>
      <c r="R19" s="4">
        <v>1.06</v>
      </c>
      <c r="S19" s="7" t="s">
        <v>13</v>
      </c>
      <c r="U19">
        <v>0</v>
      </c>
      <c r="V19">
        <f t="shared" si="6"/>
        <v>0</v>
      </c>
      <c r="W19">
        <f t="shared" si="7"/>
        <v>0</v>
      </c>
      <c r="X19">
        <f t="shared" si="8"/>
        <v>0</v>
      </c>
      <c r="Y19">
        <f t="shared" si="9"/>
        <v>0</v>
      </c>
      <c r="Z19">
        <f t="shared" si="10"/>
        <v>1</v>
      </c>
      <c r="AB19">
        <v>0</v>
      </c>
      <c r="AC19">
        <v>0</v>
      </c>
      <c r="AD19">
        <v>0</v>
      </c>
      <c r="AF19">
        <v>0</v>
      </c>
      <c r="AG19">
        <v>0</v>
      </c>
    </row>
    <row r="20" spans="1:33">
      <c r="A20" s="3">
        <v>254</v>
      </c>
      <c r="B20" s="3">
        <v>76</v>
      </c>
      <c r="C20">
        <v>0</v>
      </c>
      <c r="D20" s="3">
        <v>0</v>
      </c>
      <c r="E20" s="3">
        <v>0</v>
      </c>
      <c r="F20" s="3">
        <v>150</v>
      </c>
      <c r="G20" s="3">
        <v>82</v>
      </c>
      <c r="H20" s="3">
        <v>1</v>
      </c>
      <c r="I20">
        <v>3.6</v>
      </c>
      <c r="J20" s="4">
        <f t="shared" si="4"/>
        <v>18.888888888888889</v>
      </c>
      <c r="K20" s="4">
        <f t="shared" si="5"/>
        <v>41.666666666666664</v>
      </c>
      <c r="L20" s="4">
        <v>5.71</v>
      </c>
      <c r="M20" s="4">
        <f t="shared" si="0"/>
        <v>11.908931698774081</v>
      </c>
      <c r="N20" s="4">
        <f t="shared" si="1"/>
        <v>26.26970227670753</v>
      </c>
      <c r="O20" s="4">
        <v>7.92</v>
      </c>
      <c r="P20" s="4">
        <f t="shared" si="2"/>
        <v>8.5858585858585865</v>
      </c>
      <c r="Q20" s="4">
        <f t="shared" si="3"/>
        <v>18.939393939393941</v>
      </c>
      <c r="R20" s="4">
        <v>1.73</v>
      </c>
      <c r="S20" s="7" t="s">
        <v>14</v>
      </c>
      <c r="U20">
        <v>0</v>
      </c>
      <c r="V20">
        <f t="shared" si="6"/>
        <v>0</v>
      </c>
      <c r="W20">
        <f t="shared" si="7"/>
        <v>0</v>
      </c>
      <c r="X20">
        <f t="shared" si="8"/>
        <v>1</v>
      </c>
      <c r="Y20">
        <f t="shared" si="9"/>
        <v>0</v>
      </c>
      <c r="Z20">
        <f t="shared" si="10"/>
        <v>0</v>
      </c>
      <c r="AD20">
        <v>1</v>
      </c>
      <c r="AF20">
        <v>1</v>
      </c>
    </row>
    <row r="21" spans="1:33">
      <c r="A21" s="3">
        <v>262</v>
      </c>
      <c r="B21" s="3">
        <v>70</v>
      </c>
      <c r="C21">
        <v>1</v>
      </c>
      <c r="D21" s="3">
        <v>0</v>
      </c>
      <c r="E21" s="3">
        <v>0</v>
      </c>
      <c r="F21" s="3">
        <v>140</v>
      </c>
      <c r="G21" s="3">
        <v>78</v>
      </c>
      <c r="H21" s="3">
        <v>1</v>
      </c>
      <c r="I21" s="4">
        <v>3.34</v>
      </c>
      <c r="J21" s="4">
        <f t="shared" si="4"/>
        <v>18.562874251497007</v>
      </c>
      <c r="K21" s="4">
        <f t="shared" si="5"/>
        <v>41.91616766467066</v>
      </c>
      <c r="L21" s="4">
        <v>4.26</v>
      </c>
      <c r="M21" s="4">
        <f t="shared" si="0"/>
        <v>14.55399061032864</v>
      </c>
      <c r="N21" s="4">
        <f t="shared" si="1"/>
        <v>32.863849765258216</v>
      </c>
      <c r="O21" s="4">
        <v>4.92</v>
      </c>
      <c r="P21" s="4">
        <f t="shared" si="2"/>
        <v>12.601626016260163</v>
      </c>
      <c r="Q21" s="4">
        <f t="shared" si="3"/>
        <v>28.45528455284553</v>
      </c>
      <c r="R21" s="4">
        <v>0.99</v>
      </c>
      <c r="S21" s="7" t="s">
        <v>13</v>
      </c>
      <c r="U21">
        <v>0</v>
      </c>
      <c r="V21">
        <f t="shared" si="6"/>
        <v>0</v>
      </c>
      <c r="W21">
        <f t="shared" si="7"/>
        <v>0</v>
      </c>
      <c r="X21">
        <f t="shared" si="8"/>
        <v>0</v>
      </c>
      <c r="Y21">
        <f t="shared" si="9"/>
        <v>0</v>
      </c>
      <c r="Z21">
        <f t="shared" si="10"/>
        <v>1</v>
      </c>
      <c r="AB21">
        <v>0</v>
      </c>
      <c r="AC21">
        <v>0</v>
      </c>
      <c r="AD21">
        <v>0</v>
      </c>
      <c r="AF21">
        <v>0</v>
      </c>
      <c r="AG21">
        <v>0</v>
      </c>
    </row>
    <row r="22" spans="1:33">
      <c r="A22" s="3">
        <v>272</v>
      </c>
      <c r="B22" s="3">
        <v>74</v>
      </c>
      <c r="C22">
        <v>0</v>
      </c>
      <c r="D22" s="3">
        <v>0</v>
      </c>
      <c r="E22" s="3">
        <v>0</v>
      </c>
      <c r="F22" s="3">
        <v>122</v>
      </c>
      <c r="G22" s="3">
        <v>86</v>
      </c>
      <c r="H22" s="3">
        <v>1</v>
      </c>
      <c r="I22">
        <v>3.4</v>
      </c>
      <c r="J22" s="4">
        <f t="shared" si="4"/>
        <v>10.588235294117647</v>
      </c>
      <c r="K22" s="4">
        <f t="shared" si="5"/>
        <v>35.882352941176471</v>
      </c>
      <c r="L22" s="4">
        <v>4.75</v>
      </c>
      <c r="M22" s="4">
        <f t="shared" si="0"/>
        <v>7.5789473684210522</v>
      </c>
      <c r="N22" s="4">
        <f t="shared" si="1"/>
        <v>25.684210526315791</v>
      </c>
      <c r="O22">
        <v>5.5</v>
      </c>
      <c r="P22" s="4">
        <f t="shared" si="2"/>
        <v>6.5454545454545459</v>
      </c>
      <c r="Q22" s="4">
        <f t="shared" si="3"/>
        <v>22.181818181818183</v>
      </c>
      <c r="R22" s="4">
        <v>1.62</v>
      </c>
      <c r="S22" s="7" t="s">
        <v>14</v>
      </c>
      <c r="U22">
        <v>0</v>
      </c>
      <c r="V22">
        <f t="shared" si="6"/>
        <v>0</v>
      </c>
      <c r="W22">
        <f t="shared" si="7"/>
        <v>0</v>
      </c>
      <c r="X22">
        <f t="shared" si="8"/>
        <v>1</v>
      </c>
      <c r="Y22">
        <f t="shared" si="9"/>
        <v>0</v>
      </c>
      <c r="Z22">
        <f t="shared" si="10"/>
        <v>0</v>
      </c>
      <c r="AD22">
        <v>1</v>
      </c>
      <c r="AF22">
        <v>1</v>
      </c>
    </row>
    <row r="23" spans="1:33">
      <c r="A23" s="3">
        <v>273</v>
      </c>
      <c r="B23" s="3">
        <v>71</v>
      </c>
      <c r="C23">
        <v>1</v>
      </c>
      <c r="D23" s="3">
        <v>1</v>
      </c>
      <c r="E23" s="3">
        <v>0</v>
      </c>
      <c r="F23" s="3">
        <v>134</v>
      </c>
      <c r="G23" s="3">
        <v>85</v>
      </c>
      <c r="H23" s="3">
        <v>0</v>
      </c>
      <c r="I23" s="4">
        <v>3.44</v>
      </c>
      <c r="J23" s="4">
        <f t="shared" si="4"/>
        <v>14.244186046511627</v>
      </c>
      <c r="K23" s="4">
        <f t="shared" si="5"/>
        <v>38.953488372093027</v>
      </c>
      <c r="L23" s="4">
        <v>4.12</v>
      </c>
      <c r="M23" s="4">
        <f t="shared" si="0"/>
        <v>11.893203883495145</v>
      </c>
      <c r="N23" s="4">
        <f t="shared" si="1"/>
        <v>32.524271844660191</v>
      </c>
      <c r="O23" s="4">
        <v>4.6900000000000004</v>
      </c>
      <c r="P23" s="4">
        <f t="shared" si="2"/>
        <v>10.44776119402985</v>
      </c>
      <c r="Q23" s="4">
        <f t="shared" si="3"/>
        <v>28.571428571428569</v>
      </c>
      <c r="R23" s="4">
        <v>1.43</v>
      </c>
      <c r="S23" s="7" t="s">
        <v>14</v>
      </c>
      <c r="U23">
        <v>0</v>
      </c>
      <c r="V23">
        <f t="shared" si="6"/>
        <v>0</v>
      </c>
      <c r="W23">
        <f t="shared" si="7"/>
        <v>0</v>
      </c>
      <c r="X23">
        <f t="shared" si="8"/>
        <v>1</v>
      </c>
      <c r="Y23">
        <f t="shared" si="9"/>
        <v>0</v>
      </c>
      <c r="Z23">
        <f t="shared" si="10"/>
        <v>0</v>
      </c>
      <c r="AD23">
        <v>1</v>
      </c>
      <c r="AF23">
        <v>1</v>
      </c>
    </row>
    <row r="24" spans="1:33">
      <c r="A24" s="3">
        <v>281</v>
      </c>
      <c r="B24" s="3">
        <v>75</v>
      </c>
      <c r="C24">
        <v>0</v>
      </c>
      <c r="D24" s="3">
        <v>1</v>
      </c>
      <c r="E24" s="3">
        <v>0</v>
      </c>
      <c r="F24" s="3">
        <v>116</v>
      </c>
      <c r="G24" s="3">
        <v>66</v>
      </c>
      <c r="H24" s="3">
        <v>0</v>
      </c>
      <c r="I24" s="4">
        <v>4.12</v>
      </c>
      <c r="J24" s="4">
        <f t="shared" si="4"/>
        <v>12.135922330097086</v>
      </c>
      <c r="K24" s="4">
        <f t="shared" si="5"/>
        <v>28.155339805825243</v>
      </c>
      <c r="L24" s="4">
        <v>4.49</v>
      </c>
      <c r="M24" s="4">
        <f t="shared" si="0"/>
        <v>11.135857461024498</v>
      </c>
      <c r="N24" s="4">
        <f t="shared" si="1"/>
        <v>25.835189309576837</v>
      </c>
      <c r="O24" s="4">
        <v>4.95</v>
      </c>
      <c r="P24" s="4">
        <f t="shared" si="2"/>
        <v>10.1010101010101</v>
      </c>
      <c r="Q24" s="4">
        <f t="shared" si="3"/>
        <v>23.434343434343432</v>
      </c>
      <c r="R24" s="4">
        <v>1.42</v>
      </c>
      <c r="S24" s="7" t="s">
        <v>14</v>
      </c>
      <c r="U24">
        <v>0</v>
      </c>
      <c r="V24">
        <f t="shared" si="6"/>
        <v>0</v>
      </c>
      <c r="W24">
        <f t="shared" si="7"/>
        <v>0</v>
      </c>
      <c r="X24">
        <f t="shared" si="8"/>
        <v>1</v>
      </c>
      <c r="Y24">
        <f t="shared" si="9"/>
        <v>0</v>
      </c>
      <c r="Z24">
        <f t="shared" si="10"/>
        <v>0</v>
      </c>
      <c r="AD24">
        <v>1</v>
      </c>
      <c r="AF24">
        <v>1</v>
      </c>
    </row>
    <row r="25" spans="1:33">
      <c r="A25" s="3">
        <v>282</v>
      </c>
      <c r="B25" s="3">
        <v>74</v>
      </c>
      <c r="C25">
        <v>0</v>
      </c>
      <c r="D25" s="3">
        <v>1</v>
      </c>
      <c r="E25" s="3">
        <v>0</v>
      </c>
      <c r="F25" s="3">
        <v>144</v>
      </c>
      <c r="G25" s="3">
        <v>90</v>
      </c>
      <c r="H25" s="3">
        <v>0</v>
      </c>
      <c r="I25" s="4">
        <v>3.48</v>
      </c>
      <c r="J25" s="4">
        <f t="shared" si="4"/>
        <v>15.517241379310345</v>
      </c>
      <c r="K25" s="4">
        <f t="shared" si="5"/>
        <v>41.379310344827587</v>
      </c>
      <c r="L25" s="4">
        <v>4.84</v>
      </c>
      <c r="M25" s="4">
        <f t="shared" si="0"/>
        <v>11.15702479338843</v>
      </c>
      <c r="N25" s="4">
        <f t="shared" si="1"/>
        <v>29.75206611570248</v>
      </c>
      <c r="O25" s="4">
        <v>6.49</v>
      </c>
      <c r="P25" s="4">
        <f t="shared" si="2"/>
        <v>8.3204930662557786</v>
      </c>
      <c r="Q25" s="4">
        <f t="shared" si="3"/>
        <v>22.187981510015408</v>
      </c>
      <c r="R25" s="4">
        <v>1.46</v>
      </c>
      <c r="S25" s="7" t="s">
        <v>14</v>
      </c>
      <c r="U25">
        <v>0</v>
      </c>
      <c r="V25">
        <f t="shared" si="6"/>
        <v>0</v>
      </c>
      <c r="W25">
        <f t="shared" si="7"/>
        <v>0</v>
      </c>
      <c r="X25">
        <f t="shared" si="8"/>
        <v>1</v>
      </c>
      <c r="Y25">
        <f t="shared" si="9"/>
        <v>0</v>
      </c>
      <c r="Z25">
        <f t="shared" si="10"/>
        <v>0</v>
      </c>
      <c r="AD25">
        <v>1</v>
      </c>
      <c r="AF25">
        <v>1</v>
      </c>
    </row>
    <row r="26" spans="1:33">
      <c r="A26" s="3">
        <v>288</v>
      </c>
      <c r="B26" s="3">
        <v>69</v>
      </c>
      <c r="C26">
        <v>0</v>
      </c>
      <c r="D26" s="3">
        <v>0</v>
      </c>
      <c r="E26" s="3">
        <v>0</v>
      </c>
      <c r="F26" s="3">
        <v>138</v>
      </c>
      <c r="G26" s="3">
        <v>78</v>
      </c>
      <c r="H26" s="3">
        <v>0</v>
      </c>
      <c r="I26" s="4">
        <v>3.69</v>
      </c>
      <c r="J26" s="4">
        <f t="shared" si="4"/>
        <v>16.260162601626018</v>
      </c>
      <c r="K26" s="4">
        <f t="shared" si="5"/>
        <v>37.398373983739837</v>
      </c>
      <c r="L26" s="4">
        <v>4.26</v>
      </c>
      <c r="M26" s="4">
        <f t="shared" si="0"/>
        <v>14.084507042253522</v>
      </c>
      <c r="N26" s="4">
        <f t="shared" si="1"/>
        <v>32.394366197183103</v>
      </c>
      <c r="O26" s="4">
        <v>5.14</v>
      </c>
      <c r="P26" s="4">
        <f t="shared" si="2"/>
        <v>11.673151750972764</v>
      </c>
      <c r="Q26" s="4">
        <f t="shared" si="3"/>
        <v>26.848249027237355</v>
      </c>
      <c r="R26" s="4">
        <v>1.97</v>
      </c>
      <c r="S26" s="7" t="s">
        <v>15</v>
      </c>
      <c r="U26">
        <v>2</v>
      </c>
      <c r="V26">
        <f t="shared" si="6"/>
        <v>0</v>
      </c>
      <c r="W26">
        <f t="shared" si="7"/>
        <v>1</v>
      </c>
      <c r="X26">
        <f t="shared" si="8"/>
        <v>0</v>
      </c>
      <c r="Y26">
        <f t="shared" si="9"/>
        <v>0</v>
      </c>
      <c r="Z26">
        <f t="shared" si="10"/>
        <v>0</v>
      </c>
      <c r="AC26">
        <v>1</v>
      </c>
      <c r="AD26">
        <v>1</v>
      </c>
      <c r="AE26">
        <f t="shared" si="11"/>
        <v>1</v>
      </c>
      <c r="AG26">
        <v>1</v>
      </c>
    </row>
    <row r="27" spans="1:33">
      <c r="A27" s="3">
        <v>317</v>
      </c>
      <c r="B27">
        <v>70.929500340000004</v>
      </c>
      <c r="C27">
        <v>0</v>
      </c>
      <c r="D27" s="3">
        <v>0</v>
      </c>
      <c r="E27" s="3">
        <v>0</v>
      </c>
      <c r="F27" s="3">
        <v>172</v>
      </c>
      <c r="G27" s="3">
        <v>99</v>
      </c>
      <c r="H27" s="3">
        <v>0</v>
      </c>
      <c r="I27" s="4">
        <v>2.78</v>
      </c>
      <c r="J27" s="4">
        <f t="shared" si="4"/>
        <v>26.258992805755398</v>
      </c>
      <c r="K27" s="4">
        <f t="shared" si="5"/>
        <v>61.870503597122308</v>
      </c>
      <c r="L27" s="4">
        <v>3.75</v>
      </c>
      <c r="M27" s="4">
        <f t="shared" si="0"/>
        <v>19.466666666666665</v>
      </c>
      <c r="N27" s="4">
        <f t="shared" si="1"/>
        <v>45.866666666666667</v>
      </c>
      <c r="O27">
        <v>5.0999999999999996</v>
      </c>
      <c r="P27" s="4">
        <f t="shared" si="2"/>
        <v>14.313725490196079</v>
      </c>
      <c r="Q27" s="4">
        <f t="shared" si="3"/>
        <v>33.725490196078432</v>
      </c>
      <c r="R27" s="4">
        <v>1.18</v>
      </c>
      <c r="S27" s="7" t="s">
        <v>13</v>
      </c>
      <c r="U27">
        <v>0</v>
      </c>
      <c r="V27">
        <f t="shared" si="6"/>
        <v>0</v>
      </c>
      <c r="W27">
        <f t="shared" si="7"/>
        <v>0</v>
      </c>
      <c r="X27">
        <f t="shared" si="8"/>
        <v>0</v>
      </c>
      <c r="Y27">
        <f t="shared" si="9"/>
        <v>0</v>
      </c>
      <c r="Z27">
        <f t="shared" si="10"/>
        <v>1</v>
      </c>
      <c r="AB27">
        <v>0</v>
      </c>
      <c r="AC27">
        <v>0</v>
      </c>
      <c r="AD27">
        <v>0</v>
      </c>
      <c r="AF27">
        <v>0</v>
      </c>
      <c r="AG27">
        <v>0</v>
      </c>
    </row>
    <row r="28" spans="1:33">
      <c r="A28" s="3">
        <v>322</v>
      </c>
      <c r="B28" s="3">
        <v>78</v>
      </c>
      <c r="C28">
        <v>1</v>
      </c>
      <c r="D28" s="3">
        <v>1</v>
      </c>
      <c r="E28" s="3">
        <v>0</v>
      </c>
      <c r="F28" s="3">
        <v>121</v>
      </c>
      <c r="G28" s="3">
        <v>69</v>
      </c>
      <c r="H28" s="3">
        <v>0</v>
      </c>
      <c r="I28" s="4">
        <v>3.03</v>
      </c>
      <c r="J28" s="4">
        <f t="shared" si="4"/>
        <v>17.161716171617162</v>
      </c>
      <c r="K28" s="4">
        <f t="shared" si="5"/>
        <v>39.93399339933994</v>
      </c>
      <c r="L28" s="4">
        <v>3.53</v>
      </c>
      <c r="M28" s="4">
        <f t="shared" si="0"/>
        <v>14.730878186968839</v>
      </c>
      <c r="N28" s="4">
        <f t="shared" si="1"/>
        <v>34.277620396600568</v>
      </c>
      <c r="O28" s="4">
        <v>4.18</v>
      </c>
      <c r="P28" s="4">
        <f t="shared" si="2"/>
        <v>12.440191387559809</v>
      </c>
      <c r="Q28" s="4">
        <f t="shared" si="3"/>
        <v>28.947368421052634</v>
      </c>
      <c r="R28">
        <v>1.6</v>
      </c>
      <c r="S28" s="7" t="s">
        <v>14</v>
      </c>
      <c r="U28">
        <v>0</v>
      </c>
      <c r="V28">
        <f t="shared" si="6"/>
        <v>0</v>
      </c>
      <c r="W28">
        <f t="shared" si="7"/>
        <v>0</v>
      </c>
      <c r="X28">
        <f t="shared" si="8"/>
        <v>1</v>
      </c>
      <c r="Y28">
        <f t="shared" si="9"/>
        <v>0</v>
      </c>
      <c r="Z28">
        <f t="shared" si="10"/>
        <v>0</v>
      </c>
      <c r="AD28">
        <v>1</v>
      </c>
      <c r="AF28">
        <v>1</v>
      </c>
    </row>
    <row r="29" spans="1:33">
      <c r="A29" s="3">
        <v>327</v>
      </c>
      <c r="B29" s="3">
        <v>67</v>
      </c>
      <c r="C29">
        <v>1</v>
      </c>
      <c r="D29" s="3">
        <v>1</v>
      </c>
      <c r="E29" s="3">
        <v>0</v>
      </c>
      <c r="F29" s="3">
        <v>128</v>
      </c>
      <c r="G29" s="3">
        <v>72</v>
      </c>
      <c r="H29" s="3">
        <v>0</v>
      </c>
      <c r="I29" s="4">
        <v>3.37</v>
      </c>
      <c r="J29" s="4">
        <f t="shared" si="4"/>
        <v>16.61721068249258</v>
      </c>
      <c r="K29" s="4">
        <f t="shared" si="5"/>
        <v>37.982195845697326</v>
      </c>
      <c r="L29" s="4">
        <v>4.79</v>
      </c>
      <c r="M29" s="4">
        <f t="shared" si="0"/>
        <v>11.691022964509395</v>
      </c>
      <c r="N29" s="4">
        <f t="shared" si="1"/>
        <v>26.722338204592901</v>
      </c>
      <c r="O29" s="4">
        <v>6.34</v>
      </c>
      <c r="P29" s="4">
        <f t="shared" si="2"/>
        <v>8.8328075709779181</v>
      </c>
      <c r="Q29" s="4">
        <f t="shared" si="3"/>
        <v>20.189274447949526</v>
      </c>
      <c r="R29" s="4">
        <v>1.99</v>
      </c>
      <c r="S29" s="7" t="s">
        <v>14</v>
      </c>
      <c r="U29">
        <v>0</v>
      </c>
      <c r="V29">
        <f t="shared" si="6"/>
        <v>0</v>
      </c>
      <c r="W29">
        <f t="shared" si="7"/>
        <v>0</v>
      </c>
      <c r="X29">
        <f t="shared" si="8"/>
        <v>1</v>
      </c>
      <c r="Y29">
        <f t="shared" si="9"/>
        <v>0</v>
      </c>
      <c r="Z29">
        <f t="shared" si="10"/>
        <v>0</v>
      </c>
      <c r="AD29">
        <v>1</v>
      </c>
      <c r="AF29">
        <v>1</v>
      </c>
    </row>
    <row r="30" spans="1:33">
      <c r="A30" s="3">
        <v>355</v>
      </c>
      <c r="B30" s="3">
        <v>80</v>
      </c>
      <c r="C30">
        <v>1</v>
      </c>
      <c r="D30" s="3">
        <v>0</v>
      </c>
      <c r="E30" s="3">
        <v>0</v>
      </c>
      <c r="F30" s="3">
        <v>126</v>
      </c>
      <c r="G30" s="3">
        <v>77</v>
      </c>
      <c r="H30" s="3">
        <v>0</v>
      </c>
      <c r="I30" s="4">
        <v>3.48</v>
      </c>
      <c r="J30" s="4">
        <f t="shared" si="4"/>
        <v>14.080459770114942</v>
      </c>
      <c r="K30" s="4">
        <f t="shared" si="5"/>
        <v>36.206896551724135</v>
      </c>
      <c r="L30" s="4">
        <v>4.6399999999999997</v>
      </c>
      <c r="M30" s="4">
        <f t="shared" si="0"/>
        <v>10.560344827586208</v>
      </c>
      <c r="N30" s="4">
        <f t="shared" si="1"/>
        <v>27.155172413793107</v>
      </c>
      <c r="O30" s="4">
        <v>7.81</v>
      </c>
      <c r="P30" s="4">
        <f t="shared" si="2"/>
        <v>6.2740076824583868</v>
      </c>
      <c r="Q30" s="4">
        <f t="shared" si="3"/>
        <v>16.133162612035854</v>
      </c>
      <c r="R30" s="4">
        <v>2.16</v>
      </c>
      <c r="S30" s="7" t="s">
        <v>14</v>
      </c>
      <c r="U30">
        <v>0</v>
      </c>
      <c r="V30">
        <f t="shared" si="6"/>
        <v>0</v>
      </c>
      <c r="W30">
        <f t="shared" si="7"/>
        <v>0</v>
      </c>
      <c r="X30">
        <f t="shared" si="8"/>
        <v>1</v>
      </c>
      <c r="Y30">
        <f t="shared" si="9"/>
        <v>0</v>
      </c>
      <c r="Z30">
        <f t="shared" si="10"/>
        <v>0</v>
      </c>
      <c r="AD30">
        <v>1</v>
      </c>
      <c r="AF30">
        <v>1</v>
      </c>
    </row>
    <row r="31" spans="1:33">
      <c r="A31" s="3">
        <v>390</v>
      </c>
      <c r="B31">
        <v>70.869267620000002</v>
      </c>
      <c r="C31">
        <v>1</v>
      </c>
      <c r="D31" s="3">
        <v>1</v>
      </c>
      <c r="E31" s="3">
        <v>0</v>
      </c>
      <c r="F31" s="3">
        <v>154</v>
      </c>
      <c r="G31" s="3">
        <v>81</v>
      </c>
      <c r="H31" s="3">
        <v>1</v>
      </c>
      <c r="I31" s="4">
        <v>3.53</v>
      </c>
      <c r="J31" s="4">
        <f t="shared" si="4"/>
        <v>20.679886685552407</v>
      </c>
      <c r="K31" s="4">
        <f t="shared" si="5"/>
        <v>43.626062322946176</v>
      </c>
      <c r="L31">
        <v>4.5999999999999996</v>
      </c>
      <c r="M31" s="4">
        <f t="shared" si="0"/>
        <v>15.869565217391306</v>
      </c>
      <c r="N31" s="4">
        <f t="shared" si="1"/>
        <v>33.478260869565219</v>
      </c>
      <c r="O31" s="4">
        <v>5.99</v>
      </c>
      <c r="P31" s="4">
        <f t="shared" si="2"/>
        <v>12.186978297161936</v>
      </c>
      <c r="Q31" s="4">
        <f t="shared" si="3"/>
        <v>25.709515859766277</v>
      </c>
      <c r="R31" s="4">
        <v>1.23</v>
      </c>
      <c r="S31" s="7" t="s">
        <v>13</v>
      </c>
      <c r="U31">
        <v>0</v>
      </c>
      <c r="V31">
        <f t="shared" si="6"/>
        <v>0</v>
      </c>
      <c r="W31">
        <f t="shared" si="7"/>
        <v>0</v>
      </c>
      <c r="X31">
        <f t="shared" si="8"/>
        <v>0</v>
      </c>
      <c r="Y31">
        <f t="shared" si="9"/>
        <v>0</v>
      </c>
      <c r="Z31">
        <f t="shared" si="10"/>
        <v>1</v>
      </c>
      <c r="AB31">
        <v>0</v>
      </c>
      <c r="AC31">
        <v>0</v>
      </c>
      <c r="AD31">
        <v>0</v>
      </c>
      <c r="AF31">
        <v>0</v>
      </c>
      <c r="AG31">
        <v>0</v>
      </c>
    </row>
    <row r="32" spans="1:33">
      <c r="A32" s="3">
        <v>403</v>
      </c>
      <c r="B32" s="3">
        <v>67</v>
      </c>
      <c r="C32">
        <v>1</v>
      </c>
      <c r="D32" s="3">
        <v>1</v>
      </c>
      <c r="E32" s="3">
        <v>0</v>
      </c>
      <c r="F32" s="3">
        <v>114</v>
      </c>
      <c r="G32" s="3">
        <v>70</v>
      </c>
      <c r="H32" s="3">
        <v>0</v>
      </c>
      <c r="I32">
        <v>3</v>
      </c>
      <c r="J32" s="4">
        <f t="shared" si="4"/>
        <v>14.666666666666666</v>
      </c>
      <c r="K32" s="4">
        <f t="shared" si="5"/>
        <v>38</v>
      </c>
      <c r="L32" s="4">
        <v>3.33</v>
      </c>
      <c r="M32" s="4">
        <f t="shared" si="0"/>
        <v>13.213213213213212</v>
      </c>
      <c r="N32" s="4">
        <f t="shared" si="1"/>
        <v>34.234234234234236</v>
      </c>
      <c r="O32" s="4">
        <v>4.1399999999999997</v>
      </c>
      <c r="P32" s="4">
        <f t="shared" si="2"/>
        <v>10.628019323671499</v>
      </c>
      <c r="Q32" s="4">
        <f t="shared" si="3"/>
        <v>27.536231884057973</v>
      </c>
      <c r="R32" s="4">
        <v>1.1499999999999999</v>
      </c>
      <c r="S32" s="7" t="s">
        <v>16</v>
      </c>
      <c r="U32">
        <v>1</v>
      </c>
      <c r="V32">
        <f t="shared" si="6"/>
        <v>0</v>
      </c>
      <c r="W32">
        <f t="shared" si="7"/>
        <v>0</v>
      </c>
      <c r="X32">
        <f t="shared" si="8"/>
        <v>0</v>
      </c>
      <c r="Y32">
        <f t="shared" si="9"/>
        <v>1</v>
      </c>
      <c r="Z32">
        <f t="shared" si="10"/>
        <v>0</v>
      </c>
      <c r="AD32">
        <v>0</v>
      </c>
      <c r="AE32">
        <v>0</v>
      </c>
    </row>
    <row r="33" spans="1:33">
      <c r="A33" s="3">
        <v>409</v>
      </c>
      <c r="B33" s="3">
        <v>68</v>
      </c>
      <c r="C33">
        <v>0</v>
      </c>
      <c r="D33" s="3">
        <v>1</v>
      </c>
      <c r="E33" s="3">
        <v>0</v>
      </c>
      <c r="F33" s="3">
        <v>120</v>
      </c>
      <c r="G33" s="3">
        <v>73</v>
      </c>
      <c r="H33" s="3">
        <v>0</v>
      </c>
      <c r="I33" s="4">
        <v>3.84</v>
      </c>
      <c r="J33" s="4">
        <f t="shared" si="4"/>
        <v>12.239583333333334</v>
      </c>
      <c r="K33" s="4">
        <f t="shared" si="5"/>
        <v>31.25</v>
      </c>
      <c r="L33" s="4">
        <v>4.6900000000000004</v>
      </c>
      <c r="M33" s="4">
        <f t="shared" si="0"/>
        <v>10.021321961620469</v>
      </c>
      <c r="N33" s="4">
        <f t="shared" si="1"/>
        <v>25.586353944562898</v>
      </c>
      <c r="O33">
        <v>6.7</v>
      </c>
      <c r="P33" s="4">
        <f t="shared" si="2"/>
        <v>7.0149253731343277</v>
      </c>
      <c r="Q33" s="4">
        <f t="shared" si="3"/>
        <v>17.910447761194028</v>
      </c>
      <c r="R33" s="4">
        <v>1.93</v>
      </c>
      <c r="S33" s="7" t="s">
        <v>14</v>
      </c>
      <c r="U33">
        <v>0</v>
      </c>
      <c r="V33">
        <f t="shared" si="6"/>
        <v>0</v>
      </c>
      <c r="W33">
        <f t="shared" si="7"/>
        <v>0</v>
      </c>
      <c r="X33">
        <f t="shared" si="8"/>
        <v>1</v>
      </c>
      <c r="Y33">
        <f t="shared" si="9"/>
        <v>0</v>
      </c>
      <c r="Z33">
        <f t="shared" si="10"/>
        <v>0</v>
      </c>
      <c r="AD33">
        <v>1</v>
      </c>
      <c r="AF33">
        <v>1</v>
      </c>
    </row>
    <row r="34" spans="1:33">
      <c r="A34" s="3">
        <v>411</v>
      </c>
      <c r="B34" s="3">
        <v>74</v>
      </c>
      <c r="C34">
        <v>1</v>
      </c>
      <c r="D34" s="3">
        <v>1</v>
      </c>
      <c r="E34" s="3">
        <v>0</v>
      </c>
      <c r="F34" s="3">
        <v>135</v>
      </c>
      <c r="G34" s="3">
        <v>80</v>
      </c>
      <c r="H34" s="3">
        <v>0</v>
      </c>
      <c r="I34" s="4">
        <v>3.96</v>
      </c>
      <c r="J34" s="4">
        <f t="shared" si="4"/>
        <v>13.888888888888889</v>
      </c>
      <c r="K34" s="4">
        <f t="shared" si="5"/>
        <v>34.090909090909093</v>
      </c>
      <c r="L34" s="4">
        <v>4.68</v>
      </c>
      <c r="M34" s="4">
        <f t="shared" ref="M34:M65" si="12">(F34-G34)/L34</f>
        <v>11.752136752136753</v>
      </c>
      <c r="N34" s="4">
        <f t="shared" ref="N34:N65" si="13">F34/L34</f>
        <v>28.846153846153847</v>
      </c>
      <c r="O34" s="4">
        <v>6.31</v>
      </c>
      <c r="P34" s="4">
        <f t="shared" ref="P34:P65" si="14">(F34-G34)/O34</f>
        <v>8.716323296354993</v>
      </c>
      <c r="Q34" s="4">
        <f t="shared" ref="Q34:Q65" si="15">F34/O34</f>
        <v>21.394611727416802</v>
      </c>
      <c r="R34" s="4">
        <v>1.92</v>
      </c>
      <c r="S34" s="7" t="s">
        <v>14</v>
      </c>
      <c r="U34">
        <v>0</v>
      </c>
      <c r="V34">
        <f t="shared" si="6"/>
        <v>0</v>
      </c>
      <c r="W34">
        <f t="shared" si="7"/>
        <v>0</v>
      </c>
      <c r="X34">
        <f t="shared" si="8"/>
        <v>1</v>
      </c>
      <c r="Y34">
        <f t="shared" si="9"/>
        <v>0</v>
      </c>
      <c r="Z34">
        <f t="shared" si="10"/>
        <v>0</v>
      </c>
      <c r="AD34">
        <v>1</v>
      </c>
      <c r="AF34">
        <v>1</v>
      </c>
    </row>
    <row r="35" spans="1:33">
      <c r="A35" s="3">
        <v>413</v>
      </c>
      <c r="B35" s="3">
        <v>69</v>
      </c>
      <c r="C35">
        <v>0</v>
      </c>
      <c r="D35" s="3">
        <v>0</v>
      </c>
      <c r="E35" s="3">
        <v>0</v>
      </c>
      <c r="F35" s="3">
        <v>147</v>
      </c>
      <c r="G35" s="3">
        <v>71</v>
      </c>
      <c r="H35" s="3">
        <v>0</v>
      </c>
      <c r="I35" s="4">
        <v>4.24</v>
      </c>
      <c r="J35" s="4">
        <f t="shared" si="4"/>
        <v>17.924528301886792</v>
      </c>
      <c r="K35" s="4">
        <f t="shared" si="5"/>
        <v>34.669811320754718</v>
      </c>
      <c r="L35" s="4">
        <v>4.8899999999999997</v>
      </c>
      <c r="M35" s="4">
        <f t="shared" si="12"/>
        <v>15.541922290388548</v>
      </c>
      <c r="N35" s="4">
        <f t="shared" si="13"/>
        <v>30.061349693251536</v>
      </c>
      <c r="O35" s="4">
        <v>6.31</v>
      </c>
      <c r="P35" s="4">
        <f t="shared" si="14"/>
        <v>12.044374009508717</v>
      </c>
      <c r="Q35" s="4">
        <f t="shared" si="15"/>
        <v>23.296354992076072</v>
      </c>
      <c r="R35" s="4">
        <v>2.1800000000000002</v>
      </c>
      <c r="S35" s="7" t="s">
        <v>14</v>
      </c>
      <c r="U35">
        <v>0</v>
      </c>
      <c r="V35">
        <f t="shared" si="6"/>
        <v>0</v>
      </c>
      <c r="W35">
        <f t="shared" si="7"/>
        <v>0</v>
      </c>
      <c r="X35">
        <f t="shared" si="8"/>
        <v>1</v>
      </c>
      <c r="Y35">
        <f t="shared" si="9"/>
        <v>0</v>
      </c>
      <c r="Z35">
        <f t="shared" si="10"/>
        <v>0</v>
      </c>
      <c r="AD35">
        <v>1</v>
      </c>
      <c r="AF35">
        <v>1</v>
      </c>
    </row>
    <row r="36" spans="1:33">
      <c r="A36" s="3">
        <v>445</v>
      </c>
      <c r="B36" s="3">
        <v>79</v>
      </c>
      <c r="C36">
        <v>1</v>
      </c>
      <c r="D36" s="3">
        <v>0</v>
      </c>
      <c r="E36" s="3">
        <v>1</v>
      </c>
      <c r="F36" s="3">
        <v>115</v>
      </c>
      <c r="G36" s="3">
        <v>50</v>
      </c>
      <c r="H36" s="3">
        <v>0</v>
      </c>
      <c r="I36" s="4">
        <v>5.13</v>
      </c>
      <c r="J36" s="4">
        <f t="shared" si="4"/>
        <v>12.670565302144249</v>
      </c>
      <c r="K36" s="4">
        <f t="shared" si="5"/>
        <v>22.417153996101366</v>
      </c>
      <c r="L36" s="4">
        <v>5.94</v>
      </c>
      <c r="M36" s="4">
        <f t="shared" si="12"/>
        <v>10.942760942760943</v>
      </c>
      <c r="N36" s="4">
        <f t="shared" si="13"/>
        <v>19.36026936026936</v>
      </c>
      <c r="O36" s="4">
        <v>7.88</v>
      </c>
      <c r="P36" s="4">
        <f t="shared" si="14"/>
        <v>8.2487309644670059</v>
      </c>
      <c r="Q36" s="4">
        <f t="shared" si="15"/>
        <v>14.593908629441625</v>
      </c>
      <c r="R36" s="4">
        <v>1.82</v>
      </c>
      <c r="S36" s="7" t="s">
        <v>15</v>
      </c>
      <c r="U36">
        <v>2</v>
      </c>
      <c r="V36">
        <f t="shared" si="6"/>
        <v>0</v>
      </c>
      <c r="W36">
        <f t="shared" si="7"/>
        <v>1</v>
      </c>
      <c r="X36">
        <f t="shared" si="8"/>
        <v>0</v>
      </c>
      <c r="Y36">
        <f t="shared" si="9"/>
        <v>0</v>
      </c>
      <c r="Z36">
        <f t="shared" si="10"/>
        <v>0</v>
      </c>
      <c r="AC36">
        <v>1</v>
      </c>
      <c r="AD36">
        <v>1</v>
      </c>
      <c r="AE36">
        <f t="shared" si="11"/>
        <v>1</v>
      </c>
      <c r="AG36">
        <v>1</v>
      </c>
    </row>
    <row r="37" spans="1:33">
      <c r="A37" s="3">
        <v>471</v>
      </c>
      <c r="B37" s="3">
        <v>76</v>
      </c>
      <c r="C37">
        <v>0</v>
      </c>
      <c r="D37" s="3">
        <v>1</v>
      </c>
      <c r="E37" s="3">
        <v>1</v>
      </c>
      <c r="F37" s="3">
        <v>136</v>
      </c>
      <c r="G37" s="3">
        <v>90</v>
      </c>
      <c r="H37" s="3">
        <v>1</v>
      </c>
      <c r="I37" s="4">
        <v>4.88</v>
      </c>
      <c r="J37" s="4">
        <f t="shared" si="4"/>
        <v>9.4262295081967213</v>
      </c>
      <c r="K37" s="4">
        <f t="shared" si="5"/>
        <v>27.868852459016395</v>
      </c>
      <c r="L37">
        <v>5.6</v>
      </c>
      <c r="M37" s="4">
        <f t="shared" si="12"/>
        <v>8.2142857142857153</v>
      </c>
      <c r="N37" s="4">
        <f t="shared" si="13"/>
        <v>24.285714285714288</v>
      </c>
      <c r="O37" s="4">
        <v>7.56</v>
      </c>
      <c r="P37" s="4">
        <f t="shared" si="14"/>
        <v>6.0846560846560847</v>
      </c>
      <c r="Q37" s="4">
        <f t="shared" si="15"/>
        <v>17.989417989417991</v>
      </c>
      <c r="R37" s="4">
        <v>1.1499999999999999</v>
      </c>
      <c r="S37" s="7" t="s">
        <v>16</v>
      </c>
      <c r="U37">
        <v>1</v>
      </c>
      <c r="V37">
        <f t="shared" si="6"/>
        <v>0</v>
      </c>
      <c r="W37">
        <f t="shared" si="7"/>
        <v>0</v>
      </c>
      <c r="X37">
        <f t="shared" si="8"/>
        <v>0</v>
      </c>
      <c r="Y37">
        <f t="shared" si="9"/>
        <v>1</v>
      </c>
      <c r="Z37">
        <f t="shared" si="10"/>
        <v>0</v>
      </c>
      <c r="AD37">
        <v>0</v>
      </c>
      <c r="AE37">
        <v>0</v>
      </c>
    </row>
    <row r="38" spans="1:33">
      <c r="A38" s="3">
        <v>486</v>
      </c>
      <c r="B38" s="3">
        <v>77</v>
      </c>
      <c r="C38">
        <v>1</v>
      </c>
      <c r="D38" s="3">
        <v>0</v>
      </c>
      <c r="E38" s="3">
        <v>0</v>
      </c>
      <c r="F38" s="3">
        <v>135</v>
      </c>
      <c r="G38" s="3">
        <v>70</v>
      </c>
      <c r="H38" s="3">
        <v>1</v>
      </c>
      <c r="I38">
        <v>2.8</v>
      </c>
      <c r="J38" s="4">
        <f t="shared" si="4"/>
        <v>23.214285714285715</v>
      </c>
      <c r="K38" s="4">
        <f t="shared" si="5"/>
        <v>48.214285714285715</v>
      </c>
      <c r="L38" s="4">
        <v>4.03</v>
      </c>
      <c r="M38" s="4">
        <f t="shared" si="12"/>
        <v>16.129032258064516</v>
      </c>
      <c r="N38" s="4">
        <f t="shared" si="13"/>
        <v>33.498759305210918</v>
      </c>
      <c r="O38" s="4">
        <v>4.6100000000000003</v>
      </c>
      <c r="P38" s="4">
        <f t="shared" si="14"/>
        <v>14.099783080260302</v>
      </c>
      <c r="Q38" s="4">
        <f t="shared" si="15"/>
        <v>29.284164859002168</v>
      </c>
      <c r="R38" s="4">
        <v>1.97</v>
      </c>
      <c r="S38" s="7" t="s">
        <v>15</v>
      </c>
      <c r="U38">
        <v>2</v>
      </c>
      <c r="V38">
        <f t="shared" si="6"/>
        <v>0</v>
      </c>
      <c r="W38">
        <f t="shared" si="7"/>
        <v>1</v>
      </c>
      <c r="X38">
        <f t="shared" si="8"/>
        <v>0</v>
      </c>
      <c r="Y38">
        <f t="shared" si="9"/>
        <v>0</v>
      </c>
      <c r="Z38">
        <f t="shared" si="10"/>
        <v>0</v>
      </c>
      <c r="AC38">
        <v>1</v>
      </c>
      <c r="AD38">
        <v>1</v>
      </c>
      <c r="AE38">
        <f t="shared" si="11"/>
        <v>1</v>
      </c>
      <c r="AG38">
        <v>1</v>
      </c>
    </row>
    <row r="39" spans="1:33">
      <c r="A39" s="3">
        <v>511</v>
      </c>
      <c r="B39" s="3">
        <v>75</v>
      </c>
      <c r="C39">
        <v>1</v>
      </c>
      <c r="D39" s="3">
        <v>0</v>
      </c>
      <c r="E39" s="3">
        <v>1</v>
      </c>
      <c r="F39" s="3">
        <v>149</v>
      </c>
      <c r="G39" s="3">
        <v>79</v>
      </c>
      <c r="H39" s="3">
        <v>1</v>
      </c>
      <c r="I39" s="4">
        <v>3.96</v>
      </c>
      <c r="J39" s="4">
        <f t="shared" si="4"/>
        <v>17.676767676767678</v>
      </c>
      <c r="K39" s="4">
        <f t="shared" si="5"/>
        <v>37.62626262626263</v>
      </c>
      <c r="L39" s="4">
        <v>5.08</v>
      </c>
      <c r="M39" s="4">
        <f t="shared" si="12"/>
        <v>13.779527559055119</v>
      </c>
      <c r="N39" s="4">
        <f t="shared" si="13"/>
        <v>29.330708661417322</v>
      </c>
      <c r="O39" s="4">
        <v>6.24</v>
      </c>
      <c r="P39" s="4">
        <f t="shared" si="14"/>
        <v>11.217948717948717</v>
      </c>
      <c r="Q39" s="4">
        <f t="shared" si="15"/>
        <v>23.878205128205128</v>
      </c>
      <c r="R39" s="4">
        <v>1.74</v>
      </c>
      <c r="S39" s="7" t="s">
        <v>14</v>
      </c>
      <c r="U39">
        <v>0</v>
      </c>
      <c r="V39">
        <f t="shared" si="6"/>
        <v>0</v>
      </c>
      <c r="W39">
        <f t="shared" si="7"/>
        <v>0</v>
      </c>
      <c r="X39">
        <f t="shared" si="8"/>
        <v>1</v>
      </c>
      <c r="Y39">
        <f t="shared" si="9"/>
        <v>0</v>
      </c>
      <c r="Z39">
        <f t="shared" si="10"/>
        <v>0</v>
      </c>
      <c r="AD39">
        <v>1</v>
      </c>
      <c r="AF39">
        <v>1</v>
      </c>
    </row>
    <row r="40" spans="1:33">
      <c r="A40" s="3">
        <v>518</v>
      </c>
      <c r="B40" s="3">
        <v>73</v>
      </c>
      <c r="C40">
        <v>1</v>
      </c>
      <c r="D40" s="3">
        <v>1</v>
      </c>
      <c r="E40" s="3">
        <v>0</v>
      </c>
      <c r="F40" s="3">
        <v>114</v>
      </c>
      <c r="G40" s="3">
        <v>77</v>
      </c>
      <c r="H40" s="3">
        <v>1</v>
      </c>
      <c r="I40" s="4">
        <v>3.26</v>
      </c>
      <c r="J40" s="4">
        <f t="shared" si="4"/>
        <v>11.349693251533743</v>
      </c>
      <c r="K40" s="4">
        <f t="shared" si="5"/>
        <v>34.969325153374236</v>
      </c>
      <c r="L40" s="4">
        <v>3.99</v>
      </c>
      <c r="M40" s="4">
        <f t="shared" si="12"/>
        <v>9.2731829573934839</v>
      </c>
      <c r="N40" s="4">
        <f t="shared" si="13"/>
        <v>28.571428571428569</v>
      </c>
      <c r="O40" s="4">
        <v>4.93</v>
      </c>
      <c r="P40" s="4">
        <f t="shared" si="14"/>
        <v>7.5050709939148081</v>
      </c>
      <c r="Q40" s="4">
        <f t="shared" si="15"/>
        <v>23.1237322515213</v>
      </c>
      <c r="R40" s="4">
        <v>1.93</v>
      </c>
      <c r="S40" s="7" t="s">
        <v>14</v>
      </c>
      <c r="U40">
        <v>0</v>
      </c>
      <c r="V40">
        <f t="shared" si="6"/>
        <v>0</v>
      </c>
      <c r="W40">
        <f t="shared" si="7"/>
        <v>0</v>
      </c>
      <c r="X40">
        <f t="shared" si="8"/>
        <v>1</v>
      </c>
      <c r="Y40">
        <f t="shared" si="9"/>
        <v>0</v>
      </c>
      <c r="Z40">
        <f t="shared" si="10"/>
        <v>0</v>
      </c>
      <c r="AD40">
        <v>1</v>
      </c>
      <c r="AF40">
        <v>1</v>
      </c>
    </row>
    <row r="41" spans="1:33">
      <c r="A41" s="3">
        <v>529</v>
      </c>
      <c r="B41" s="3">
        <v>81</v>
      </c>
      <c r="C41">
        <v>0</v>
      </c>
      <c r="D41" s="3">
        <v>0</v>
      </c>
      <c r="E41" s="3">
        <v>0</v>
      </c>
      <c r="F41" s="3">
        <v>145</v>
      </c>
      <c r="G41" s="3">
        <v>75</v>
      </c>
      <c r="H41" s="3">
        <v>0</v>
      </c>
      <c r="I41" s="4">
        <v>5.17</v>
      </c>
      <c r="J41" s="4">
        <f t="shared" si="4"/>
        <v>13.539651837524179</v>
      </c>
      <c r="K41" s="4">
        <f t="shared" si="5"/>
        <v>28.046421663442942</v>
      </c>
      <c r="L41">
        <v>7.2</v>
      </c>
      <c r="M41" s="4">
        <f t="shared" si="12"/>
        <v>9.7222222222222214</v>
      </c>
      <c r="N41" s="4">
        <f t="shared" si="13"/>
        <v>20.138888888888889</v>
      </c>
      <c r="O41" s="4">
        <v>9.02</v>
      </c>
      <c r="P41" s="4">
        <f t="shared" si="14"/>
        <v>7.7605321507760534</v>
      </c>
      <c r="Q41" s="4">
        <f t="shared" si="15"/>
        <v>16.075388026607541</v>
      </c>
      <c r="R41" s="4">
        <v>1.19</v>
      </c>
      <c r="S41" s="7" t="s">
        <v>13</v>
      </c>
      <c r="U41">
        <v>0</v>
      </c>
      <c r="V41">
        <f t="shared" si="6"/>
        <v>0</v>
      </c>
      <c r="W41">
        <f t="shared" si="7"/>
        <v>0</v>
      </c>
      <c r="X41">
        <f t="shared" si="8"/>
        <v>0</v>
      </c>
      <c r="Y41">
        <f t="shared" si="9"/>
        <v>0</v>
      </c>
      <c r="Z41">
        <f t="shared" si="10"/>
        <v>1</v>
      </c>
      <c r="AB41">
        <v>0</v>
      </c>
      <c r="AC41">
        <v>0</v>
      </c>
      <c r="AD41">
        <v>0</v>
      </c>
      <c r="AF41">
        <v>0</v>
      </c>
      <c r="AG41">
        <v>0</v>
      </c>
    </row>
    <row r="42" spans="1:33">
      <c r="A42" s="3">
        <v>586</v>
      </c>
      <c r="B42" s="3">
        <v>74</v>
      </c>
      <c r="C42">
        <v>0</v>
      </c>
      <c r="D42" s="3">
        <v>0</v>
      </c>
      <c r="E42" s="3">
        <v>1</v>
      </c>
      <c r="F42" s="3">
        <v>141</v>
      </c>
      <c r="G42" s="3">
        <v>83</v>
      </c>
      <c r="H42" s="3">
        <v>0</v>
      </c>
      <c r="I42" s="4">
        <v>3.41</v>
      </c>
      <c r="J42" s="4">
        <f t="shared" si="4"/>
        <v>17.008797653958943</v>
      </c>
      <c r="K42" s="4">
        <f t="shared" si="5"/>
        <v>41.348973607038118</v>
      </c>
      <c r="L42" s="4">
        <v>4.51</v>
      </c>
      <c r="M42" s="4">
        <f t="shared" si="12"/>
        <v>12.860310421286032</v>
      </c>
      <c r="N42" s="4">
        <f t="shared" si="13"/>
        <v>31.263858093126387</v>
      </c>
      <c r="O42" s="4">
        <v>6.59</v>
      </c>
      <c r="P42" s="4">
        <f t="shared" si="14"/>
        <v>8.8012139605462831</v>
      </c>
      <c r="Q42" s="4">
        <f t="shared" si="15"/>
        <v>21.396054628224583</v>
      </c>
      <c r="R42" s="4">
        <v>1.89</v>
      </c>
      <c r="S42" s="7" t="s">
        <v>14</v>
      </c>
      <c r="U42">
        <v>0</v>
      </c>
      <c r="V42">
        <f t="shared" si="6"/>
        <v>0</v>
      </c>
      <c r="W42">
        <f t="shared" si="7"/>
        <v>0</v>
      </c>
      <c r="X42">
        <f t="shared" si="8"/>
        <v>1</v>
      </c>
      <c r="Y42">
        <f t="shared" si="9"/>
        <v>0</v>
      </c>
      <c r="Z42">
        <f t="shared" si="10"/>
        <v>0</v>
      </c>
      <c r="AD42">
        <v>1</v>
      </c>
      <c r="AF42">
        <v>1</v>
      </c>
    </row>
    <row r="43" spans="1:33">
      <c r="A43" s="3">
        <v>588</v>
      </c>
      <c r="B43" s="3">
        <v>68</v>
      </c>
      <c r="C43">
        <v>1</v>
      </c>
      <c r="D43" s="3">
        <v>0</v>
      </c>
      <c r="E43" s="3">
        <v>0</v>
      </c>
      <c r="F43" s="3">
        <v>140</v>
      </c>
      <c r="G43" s="3">
        <v>68</v>
      </c>
      <c r="H43" s="3">
        <v>1</v>
      </c>
      <c r="I43" s="4">
        <v>3.78</v>
      </c>
      <c r="J43" s="4">
        <f t="shared" si="4"/>
        <v>19.047619047619047</v>
      </c>
      <c r="K43" s="4">
        <f t="shared" si="5"/>
        <v>37.037037037037038</v>
      </c>
      <c r="L43" s="4">
        <v>4.62</v>
      </c>
      <c r="M43" s="4">
        <f t="shared" si="12"/>
        <v>15.584415584415584</v>
      </c>
      <c r="N43" s="4">
        <f t="shared" si="13"/>
        <v>30.303030303030301</v>
      </c>
      <c r="O43" s="4">
        <v>6.18</v>
      </c>
      <c r="P43" s="4">
        <f t="shared" si="14"/>
        <v>11.650485436893204</v>
      </c>
      <c r="Q43" s="4">
        <f t="shared" si="15"/>
        <v>22.653721682847898</v>
      </c>
      <c r="R43" s="4">
        <v>2.35</v>
      </c>
      <c r="S43" s="7" t="s">
        <v>14</v>
      </c>
      <c r="U43">
        <v>0</v>
      </c>
      <c r="V43">
        <f t="shared" si="6"/>
        <v>0</v>
      </c>
      <c r="W43">
        <f t="shared" si="7"/>
        <v>0</v>
      </c>
      <c r="X43">
        <f t="shared" si="8"/>
        <v>1</v>
      </c>
      <c r="Y43">
        <f t="shared" si="9"/>
        <v>0</v>
      </c>
      <c r="Z43">
        <f t="shared" si="10"/>
        <v>0</v>
      </c>
      <c r="AD43">
        <v>1</v>
      </c>
      <c r="AF43">
        <v>1</v>
      </c>
    </row>
    <row r="44" spans="1:33">
      <c r="A44" s="3">
        <v>605</v>
      </c>
      <c r="B44" s="3">
        <v>71</v>
      </c>
      <c r="C44">
        <v>0</v>
      </c>
      <c r="D44" s="3">
        <v>1</v>
      </c>
      <c r="E44" s="3">
        <v>0</v>
      </c>
      <c r="F44" s="3">
        <v>134</v>
      </c>
      <c r="G44" s="3">
        <v>80</v>
      </c>
      <c r="H44" s="3">
        <v>0</v>
      </c>
      <c r="I44" s="4">
        <v>4.07</v>
      </c>
      <c r="J44" s="4">
        <f t="shared" si="4"/>
        <v>13.267813267813267</v>
      </c>
      <c r="K44" s="4">
        <f t="shared" si="5"/>
        <v>32.923832923832919</v>
      </c>
      <c r="L44" s="4">
        <v>5.22</v>
      </c>
      <c r="M44" s="4">
        <f t="shared" si="12"/>
        <v>10.344827586206897</v>
      </c>
      <c r="N44" s="4">
        <f t="shared" si="13"/>
        <v>25.670498084291189</v>
      </c>
      <c r="O44" s="4">
        <v>6.33</v>
      </c>
      <c r="P44" s="4">
        <f t="shared" si="14"/>
        <v>8.5308056872037916</v>
      </c>
      <c r="Q44" s="4">
        <f t="shared" si="15"/>
        <v>21.169036334913113</v>
      </c>
      <c r="R44" s="4">
        <v>2.39</v>
      </c>
      <c r="S44" s="7" t="s">
        <v>14</v>
      </c>
      <c r="U44">
        <v>0</v>
      </c>
      <c r="V44">
        <f t="shared" si="6"/>
        <v>0</v>
      </c>
      <c r="W44">
        <f t="shared" si="7"/>
        <v>0</v>
      </c>
      <c r="X44">
        <f t="shared" si="8"/>
        <v>1</v>
      </c>
      <c r="Y44">
        <f t="shared" si="9"/>
        <v>0</v>
      </c>
      <c r="Z44">
        <f t="shared" si="10"/>
        <v>0</v>
      </c>
      <c r="AD44">
        <v>1</v>
      </c>
      <c r="AF44">
        <v>1</v>
      </c>
    </row>
    <row r="45" spans="1:33">
      <c r="A45" s="3">
        <v>660</v>
      </c>
      <c r="B45" s="3">
        <v>72</v>
      </c>
      <c r="C45">
        <v>1</v>
      </c>
      <c r="D45" s="3">
        <v>0</v>
      </c>
      <c r="E45" s="3">
        <v>0</v>
      </c>
      <c r="F45" s="3">
        <v>118</v>
      </c>
      <c r="G45" s="3">
        <v>73</v>
      </c>
      <c r="H45" s="3">
        <v>1</v>
      </c>
      <c r="I45">
        <v>3</v>
      </c>
      <c r="J45" s="4">
        <f t="shared" si="4"/>
        <v>15</v>
      </c>
      <c r="K45" s="4">
        <f t="shared" si="5"/>
        <v>39.333333333333336</v>
      </c>
      <c r="L45" s="4">
        <v>4.42</v>
      </c>
      <c r="M45" s="4">
        <f t="shared" si="12"/>
        <v>10.180995475113122</v>
      </c>
      <c r="N45" s="4">
        <f t="shared" si="13"/>
        <v>26.696832579185521</v>
      </c>
      <c r="O45" s="4">
        <v>4.8600000000000003</v>
      </c>
      <c r="P45" s="4">
        <f t="shared" si="14"/>
        <v>9.2592592592592595</v>
      </c>
      <c r="Q45" s="4">
        <f t="shared" si="15"/>
        <v>24.279835390946502</v>
      </c>
      <c r="R45" s="4">
        <v>1.1200000000000001</v>
      </c>
      <c r="S45" s="7" t="s">
        <v>16</v>
      </c>
      <c r="U45">
        <v>1</v>
      </c>
      <c r="V45">
        <f t="shared" si="6"/>
        <v>0</v>
      </c>
      <c r="W45">
        <f t="shared" si="7"/>
        <v>0</v>
      </c>
      <c r="X45">
        <f t="shared" si="8"/>
        <v>0</v>
      </c>
      <c r="Y45">
        <f t="shared" si="9"/>
        <v>1</v>
      </c>
      <c r="Z45">
        <f t="shared" si="10"/>
        <v>0</v>
      </c>
      <c r="AD45">
        <v>0</v>
      </c>
      <c r="AE45">
        <v>0</v>
      </c>
    </row>
    <row r="46" spans="1:33">
      <c r="A46" s="3">
        <v>666</v>
      </c>
      <c r="B46" s="3">
        <v>72</v>
      </c>
      <c r="C46">
        <v>1</v>
      </c>
      <c r="D46" s="3">
        <v>0</v>
      </c>
      <c r="E46" s="3">
        <v>0</v>
      </c>
      <c r="F46" s="3">
        <v>125</v>
      </c>
      <c r="G46" s="3">
        <v>85</v>
      </c>
      <c r="H46" s="3">
        <v>1</v>
      </c>
      <c r="I46">
        <v>3.2</v>
      </c>
      <c r="J46" s="4">
        <f t="shared" si="4"/>
        <v>12.5</v>
      </c>
      <c r="K46" s="4">
        <f t="shared" si="5"/>
        <v>39.0625</v>
      </c>
      <c r="L46" s="4">
        <v>4.1100000000000003</v>
      </c>
      <c r="M46" s="4">
        <f t="shared" si="12"/>
        <v>9.7323600973235997</v>
      </c>
      <c r="N46" s="4">
        <f t="shared" si="13"/>
        <v>30.41362530413625</v>
      </c>
      <c r="O46" s="4">
        <v>5.39</v>
      </c>
      <c r="P46" s="4">
        <f t="shared" si="14"/>
        <v>7.421150278293136</v>
      </c>
      <c r="Q46" s="4">
        <f t="shared" si="15"/>
        <v>23.19109461966605</v>
      </c>
      <c r="R46" s="4">
        <v>1.01</v>
      </c>
      <c r="S46" s="7" t="s">
        <v>16</v>
      </c>
      <c r="U46">
        <v>1</v>
      </c>
      <c r="V46">
        <f t="shared" si="6"/>
        <v>0</v>
      </c>
      <c r="W46">
        <f t="shared" si="7"/>
        <v>0</v>
      </c>
      <c r="X46">
        <f t="shared" si="8"/>
        <v>0</v>
      </c>
      <c r="Y46">
        <f t="shared" si="9"/>
        <v>1</v>
      </c>
      <c r="Z46">
        <f t="shared" si="10"/>
        <v>0</v>
      </c>
      <c r="AD46">
        <v>0</v>
      </c>
      <c r="AE46">
        <v>0</v>
      </c>
    </row>
    <row r="47" spans="1:33">
      <c r="A47" s="3">
        <v>722</v>
      </c>
      <c r="B47" s="3">
        <v>81</v>
      </c>
      <c r="C47">
        <v>1</v>
      </c>
      <c r="D47" s="3">
        <v>0</v>
      </c>
      <c r="E47" s="3">
        <v>0</v>
      </c>
      <c r="F47" s="3">
        <v>150</v>
      </c>
      <c r="G47" s="3">
        <v>80</v>
      </c>
      <c r="H47" s="3">
        <v>0</v>
      </c>
      <c r="I47" s="4">
        <v>4.12</v>
      </c>
      <c r="J47" s="4">
        <f t="shared" si="4"/>
        <v>16.990291262135923</v>
      </c>
      <c r="K47" s="4">
        <f t="shared" si="5"/>
        <v>36.407766990291265</v>
      </c>
      <c r="L47" s="4">
        <v>5.16</v>
      </c>
      <c r="M47" s="4">
        <f t="shared" si="12"/>
        <v>13.565891472868216</v>
      </c>
      <c r="N47" s="4">
        <f t="shared" si="13"/>
        <v>29.069767441860463</v>
      </c>
      <c r="O47" s="4">
        <v>6.71</v>
      </c>
      <c r="P47" s="4">
        <f t="shared" si="14"/>
        <v>10.432190760059612</v>
      </c>
      <c r="Q47" s="4">
        <f t="shared" si="15"/>
        <v>22.354694485842028</v>
      </c>
      <c r="R47" s="4">
        <v>1.1299999999999999</v>
      </c>
      <c r="S47" s="7" t="s">
        <v>13</v>
      </c>
      <c r="U47">
        <v>0</v>
      </c>
      <c r="V47">
        <f t="shared" si="6"/>
        <v>0</v>
      </c>
      <c r="W47">
        <f t="shared" si="7"/>
        <v>0</v>
      </c>
      <c r="X47">
        <f t="shared" si="8"/>
        <v>0</v>
      </c>
      <c r="Y47">
        <f t="shared" si="9"/>
        <v>0</v>
      </c>
      <c r="Z47">
        <f t="shared" si="10"/>
        <v>1</v>
      </c>
      <c r="AB47">
        <v>0</v>
      </c>
      <c r="AC47">
        <v>0</v>
      </c>
      <c r="AD47">
        <v>0</v>
      </c>
      <c r="AF47">
        <v>0</v>
      </c>
      <c r="AG47">
        <v>0</v>
      </c>
    </row>
    <row r="48" spans="1:33">
      <c r="A48" s="3">
        <v>737</v>
      </c>
      <c r="B48" s="3">
        <v>75</v>
      </c>
      <c r="C48">
        <v>1</v>
      </c>
      <c r="D48" s="3">
        <v>0</v>
      </c>
      <c r="E48" s="3">
        <v>1</v>
      </c>
      <c r="F48" s="3">
        <v>119</v>
      </c>
      <c r="G48" s="3">
        <v>73</v>
      </c>
      <c r="H48" s="3">
        <v>0</v>
      </c>
      <c r="I48" s="4">
        <v>4.32</v>
      </c>
      <c r="J48" s="4">
        <f t="shared" si="4"/>
        <v>10.648148148148147</v>
      </c>
      <c r="K48" s="4">
        <f t="shared" si="5"/>
        <v>27.546296296296294</v>
      </c>
      <c r="L48" s="4">
        <v>5.28</v>
      </c>
      <c r="M48" s="4">
        <f t="shared" si="12"/>
        <v>8.712121212121211</v>
      </c>
      <c r="N48" s="4">
        <f t="shared" si="13"/>
        <v>22.537878787878785</v>
      </c>
      <c r="O48" s="4">
        <v>6.28</v>
      </c>
      <c r="P48" s="4">
        <f t="shared" si="14"/>
        <v>7.3248407643312099</v>
      </c>
      <c r="Q48" s="4">
        <f t="shared" si="15"/>
        <v>18.949044585987259</v>
      </c>
      <c r="R48" s="4">
        <v>1.02</v>
      </c>
      <c r="S48" s="7" t="s">
        <v>16</v>
      </c>
      <c r="U48">
        <v>1</v>
      </c>
      <c r="V48">
        <f t="shared" si="6"/>
        <v>0</v>
      </c>
      <c r="W48">
        <f t="shared" si="7"/>
        <v>0</v>
      </c>
      <c r="X48">
        <f t="shared" si="8"/>
        <v>0</v>
      </c>
      <c r="Y48">
        <f t="shared" si="9"/>
        <v>1</v>
      </c>
      <c r="Z48">
        <f t="shared" si="10"/>
        <v>0</v>
      </c>
      <c r="AD48">
        <v>0</v>
      </c>
      <c r="AE48">
        <v>0</v>
      </c>
    </row>
    <row r="49" spans="1:33">
      <c r="A49" s="3">
        <v>757</v>
      </c>
      <c r="B49" s="3">
        <v>76</v>
      </c>
      <c r="C49">
        <v>1</v>
      </c>
      <c r="D49" s="3">
        <v>1</v>
      </c>
      <c r="E49" s="3">
        <v>0</v>
      </c>
      <c r="F49" s="3">
        <v>107</v>
      </c>
      <c r="G49" s="3">
        <v>61</v>
      </c>
      <c r="H49" s="3">
        <v>1</v>
      </c>
      <c r="I49" s="4">
        <v>2.84</v>
      </c>
      <c r="J49" s="4">
        <f t="shared" si="4"/>
        <v>16.197183098591552</v>
      </c>
      <c r="K49" s="4">
        <f t="shared" si="5"/>
        <v>37.676056338028168</v>
      </c>
      <c r="L49" s="4">
        <v>4.5199999999999996</v>
      </c>
      <c r="M49" s="4">
        <f t="shared" si="12"/>
        <v>10.176991150442479</v>
      </c>
      <c r="N49" s="4">
        <f t="shared" si="13"/>
        <v>23.67256637168142</v>
      </c>
      <c r="O49">
        <v>5.5</v>
      </c>
      <c r="P49" s="4">
        <f t="shared" si="14"/>
        <v>8.3636363636363633</v>
      </c>
      <c r="Q49" s="4">
        <f t="shared" si="15"/>
        <v>19.454545454545453</v>
      </c>
      <c r="R49" s="4">
        <v>1.57</v>
      </c>
      <c r="S49" s="7" t="s">
        <v>15</v>
      </c>
      <c r="U49">
        <v>2</v>
      </c>
      <c r="V49">
        <f t="shared" si="6"/>
        <v>0</v>
      </c>
      <c r="W49">
        <f t="shared" si="7"/>
        <v>1</v>
      </c>
      <c r="X49">
        <f t="shared" si="8"/>
        <v>0</v>
      </c>
      <c r="Y49">
        <f t="shared" si="9"/>
        <v>0</v>
      </c>
      <c r="Z49">
        <f t="shared" si="10"/>
        <v>0</v>
      </c>
      <c r="AC49">
        <v>1</v>
      </c>
      <c r="AD49">
        <v>1</v>
      </c>
      <c r="AE49">
        <f t="shared" si="11"/>
        <v>1</v>
      </c>
      <c r="AG49">
        <v>1</v>
      </c>
    </row>
    <row r="50" spans="1:33">
      <c r="A50" s="3">
        <v>808</v>
      </c>
      <c r="B50" s="3">
        <v>79</v>
      </c>
      <c r="C50">
        <v>1</v>
      </c>
      <c r="D50" s="3">
        <v>1</v>
      </c>
      <c r="E50" s="3">
        <v>1</v>
      </c>
      <c r="F50" s="3">
        <v>135</v>
      </c>
      <c r="G50" s="3">
        <v>79</v>
      </c>
      <c r="H50" s="3">
        <v>0</v>
      </c>
      <c r="I50" s="4">
        <v>3.43</v>
      </c>
      <c r="J50" s="4">
        <f t="shared" si="4"/>
        <v>16.326530612244898</v>
      </c>
      <c r="K50" s="4">
        <f t="shared" si="5"/>
        <v>39.358600583090379</v>
      </c>
      <c r="L50" s="4">
        <v>4.74</v>
      </c>
      <c r="M50" s="4">
        <f t="shared" si="12"/>
        <v>11.814345991561181</v>
      </c>
      <c r="N50" s="4">
        <f t="shared" si="13"/>
        <v>28.481012658227847</v>
      </c>
      <c r="O50" s="4">
        <v>6.69</v>
      </c>
      <c r="P50" s="4">
        <f t="shared" si="14"/>
        <v>8.3707025411061284</v>
      </c>
      <c r="Q50" s="4">
        <f t="shared" si="15"/>
        <v>20.179372197309416</v>
      </c>
      <c r="R50" s="4">
        <v>2.27</v>
      </c>
      <c r="S50" s="7" t="s">
        <v>14</v>
      </c>
      <c r="U50">
        <v>0</v>
      </c>
      <c r="V50">
        <f t="shared" si="6"/>
        <v>0</v>
      </c>
      <c r="W50">
        <f t="shared" si="7"/>
        <v>0</v>
      </c>
      <c r="X50">
        <f t="shared" si="8"/>
        <v>1</v>
      </c>
      <c r="Y50">
        <f t="shared" si="9"/>
        <v>0</v>
      </c>
      <c r="Z50">
        <f t="shared" si="10"/>
        <v>0</v>
      </c>
      <c r="AD50">
        <v>1</v>
      </c>
      <c r="AF50">
        <v>1</v>
      </c>
    </row>
    <row r="51" spans="1:33">
      <c r="A51" s="3">
        <v>834</v>
      </c>
      <c r="B51" s="3">
        <v>76</v>
      </c>
      <c r="C51">
        <v>0</v>
      </c>
      <c r="D51" s="3">
        <v>1</v>
      </c>
      <c r="E51" s="3">
        <v>0</v>
      </c>
      <c r="F51" s="3">
        <v>144</v>
      </c>
      <c r="G51" s="3">
        <v>79</v>
      </c>
      <c r="H51" s="3">
        <v>0</v>
      </c>
      <c r="I51" s="4">
        <v>3.38</v>
      </c>
      <c r="J51" s="4">
        <f t="shared" si="4"/>
        <v>19.23076923076923</v>
      </c>
      <c r="K51" s="4">
        <f t="shared" si="5"/>
        <v>42.603550295857993</v>
      </c>
      <c r="L51" s="4">
        <v>4.83</v>
      </c>
      <c r="M51" s="4">
        <f t="shared" si="12"/>
        <v>13.457556935817806</v>
      </c>
      <c r="N51" s="4">
        <f t="shared" si="13"/>
        <v>29.813664596273291</v>
      </c>
      <c r="O51" s="4">
        <v>6.31</v>
      </c>
      <c r="P51" s="4">
        <f t="shared" si="14"/>
        <v>10.301109350237718</v>
      </c>
      <c r="Q51" s="4">
        <f t="shared" si="15"/>
        <v>22.820919175911254</v>
      </c>
      <c r="R51" s="4">
        <v>2.66</v>
      </c>
      <c r="S51" s="7" t="s">
        <v>14</v>
      </c>
      <c r="U51">
        <v>0</v>
      </c>
      <c r="V51">
        <f t="shared" si="6"/>
        <v>0</v>
      </c>
      <c r="W51">
        <f t="shared" si="7"/>
        <v>0</v>
      </c>
      <c r="X51">
        <f t="shared" si="8"/>
        <v>1</v>
      </c>
      <c r="Y51">
        <f t="shared" si="9"/>
        <v>0</v>
      </c>
      <c r="Z51">
        <f t="shared" si="10"/>
        <v>0</v>
      </c>
      <c r="AD51">
        <v>1</v>
      </c>
      <c r="AF51">
        <v>1</v>
      </c>
    </row>
    <row r="52" spans="1:33">
      <c r="A52" s="3">
        <v>843</v>
      </c>
      <c r="B52" s="3">
        <v>74</v>
      </c>
      <c r="C52">
        <v>0</v>
      </c>
      <c r="D52" s="3">
        <v>0</v>
      </c>
      <c r="E52" s="3">
        <v>0</v>
      </c>
      <c r="F52" s="3">
        <v>135</v>
      </c>
      <c r="G52" s="3">
        <v>75</v>
      </c>
      <c r="H52" s="3">
        <v>0</v>
      </c>
      <c r="I52" s="4">
        <v>3.98</v>
      </c>
      <c r="J52" s="4">
        <f t="shared" si="4"/>
        <v>15.075376884422111</v>
      </c>
      <c r="K52" s="4">
        <f t="shared" si="5"/>
        <v>33.91959798994975</v>
      </c>
      <c r="L52" s="4">
        <v>4.59</v>
      </c>
      <c r="M52" s="4">
        <f t="shared" si="12"/>
        <v>13.071895424836601</v>
      </c>
      <c r="N52" s="4">
        <f t="shared" si="13"/>
        <v>29.411764705882355</v>
      </c>
      <c r="O52" s="4">
        <v>5.23</v>
      </c>
      <c r="P52" s="4">
        <f t="shared" si="14"/>
        <v>11.47227533460803</v>
      </c>
      <c r="Q52" s="4">
        <f t="shared" si="15"/>
        <v>25.812619502868067</v>
      </c>
      <c r="R52" s="4">
        <v>1.55</v>
      </c>
      <c r="S52" s="7" t="s">
        <v>14</v>
      </c>
      <c r="U52">
        <v>0</v>
      </c>
      <c r="V52">
        <f t="shared" si="6"/>
        <v>0</v>
      </c>
      <c r="W52">
        <f t="shared" si="7"/>
        <v>0</v>
      </c>
      <c r="X52">
        <f t="shared" si="8"/>
        <v>1</v>
      </c>
      <c r="Y52">
        <f t="shared" si="9"/>
        <v>0</v>
      </c>
      <c r="Z52">
        <f t="shared" si="10"/>
        <v>0</v>
      </c>
      <c r="AD52">
        <v>1</v>
      </c>
      <c r="AF52">
        <v>1</v>
      </c>
    </row>
    <row r="53" spans="1:33">
      <c r="A53" s="3">
        <v>871</v>
      </c>
      <c r="B53" s="3">
        <v>76</v>
      </c>
      <c r="C53">
        <v>0</v>
      </c>
      <c r="D53" s="3">
        <v>0</v>
      </c>
      <c r="E53" s="3">
        <v>0</v>
      </c>
      <c r="F53" s="3">
        <v>162</v>
      </c>
      <c r="G53" s="3">
        <v>98</v>
      </c>
      <c r="H53" s="3">
        <v>0</v>
      </c>
      <c r="I53">
        <v>4</v>
      </c>
      <c r="J53" s="4">
        <f t="shared" si="4"/>
        <v>16</v>
      </c>
      <c r="K53" s="4">
        <f t="shared" si="5"/>
        <v>40.5</v>
      </c>
      <c r="L53" s="4">
        <v>5.23</v>
      </c>
      <c r="M53" s="4">
        <f t="shared" si="12"/>
        <v>12.237093690248566</v>
      </c>
      <c r="N53" s="4">
        <f t="shared" si="13"/>
        <v>30.975143403441681</v>
      </c>
      <c r="O53" s="4">
        <v>6.59</v>
      </c>
      <c r="P53" s="4">
        <f t="shared" si="14"/>
        <v>9.7116843702579665</v>
      </c>
      <c r="Q53" s="4">
        <f t="shared" si="15"/>
        <v>24.582701062215477</v>
      </c>
      <c r="R53" s="4">
        <v>1.44</v>
      </c>
      <c r="S53" s="7" t="s">
        <v>14</v>
      </c>
      <c r="U53">
        <v>0</v>
      </c>
      <c r="V53">
        <f t="shared" si="6"/>
        <v>0</v>
      </c>
      <c r="W53">
        <f t="shared" si="7"/>
        <v>0</v>
      </c>
      <c r="X53">
        <f t="shared" si="8"/>
        <v>1</v>
      </c>
      <c r="Y53">
        <f t="shared" si="9"/>
        <v>0</v>
      </c>
      <c r="Z53">
        <f t="shared" si="10"/>
        <v>0</v>
      </c>
      <c r="AD53">
        <v>1</v>
      </c>
      <c r="AF53">
        <v>1</v>
      </c>
    </row>
    <row r="54" spans="1:33">
      <c r="A54" s="3">
        <v>1262</v>
      </c>
      <c r="B54" s="3">
        <v>78</v>
      </c>
      <c r="C54">
        <v>1</v>
      </c>
      <c r="D54" s="3">
        <v>1</v>
      </c>
      <c r="E54" s="3">
        <v>0</v>
      </c>
      <c r="F54" s="3">
        <v>102</v>
      </c>
      <c r="G54" s="3">
        <v>64</v>
      </c>
      <c r="H54" s="3">
        <v>0</v>
      </c>
      <c r="I54" s="4">
        <v>3.03</v>
      </c>
      <c r="J54" s="4">
        <f t="shared" si="4"/>
        <v>12.541254125412543</v>
      </c>
      <c r="K54" s="4">
        <f t="shared" si="5"/>
        <v>33.663366336633665</v>
      </c>
      <c r="L54">
        <v>4.4000000000000004</v>
      </c>
      <c r="M54" s="4">
        <f t="shared" si="12"/>
        <v>8.6363636363636349</v>
      </c>
      <c r="N54" s="4">
        <f t="shared" si="13"/>
        <v>23.18181818181818</v>
      </c>
      <c r="O54" s="4">
        <v>5.27</v>
      </c>
      <c r="P54" s="4">
        <f t="shared" si="14"/>
        <v>7.2106261859582546</v>
      </c>
      <c r="Q54" s="4">
        <f t="shared" si="15"/>
        <v>19.35483870967742</v>
      </c>
      <c r="R54" s="4">
        <v>2.13</v>
      </c>
      <c r="S54" s="7" t="s">
        <v>15</v>
      </c>
      <c r="U54">
        <v>2</v>
      </c>
      <c r="V54">
        <f t="shared" si="6"/>
        <v>0</v>
      </c>
      <c r="W54">
        <f t="shared" si="7"/>
        <v>1</v>
      </c>
      <c r="X54">
        <f t="shared" si="8"/>
        <v>0</v>
      </c>
      <c r="Y54">
        <f t="shared" si="9"/>
        <v>0</v>
      </c>
      <c r="Z54">
        <f t="shared" si="10"/>
        <v>0</v>
      </c>
      <c r="AC54">
        <v>1</v>
      </c>
      <c r="AD54">
        <v>1</v>
      </c>
      <c r="AE54">
        <f t="shared" si="11"/>
        <v>1</v>
      </c>
      <c r="AG54">
        <v>1</v>
      </c>
    </row>
    <row r="55" spans="1:33">
      <c r="A55" s="3">
        <v>1269</v>
      </c>
      <c r="B55" s="3">
        <v>81</v>
      </c>
      <c r="C55">
        <v>1</v>
      </c>
      <c r="D55" s="3">
        <v>0</v>
      </c>
      <c r="E55" s="3">
        <v>1</v>
      </c>
      <c r="F55" s="3">
        <v>134</v>
      </c>
      <c r="G55" s="3">
        <v>74</v>
      </c>
      <c r="H55" s="3">
        <v>0</v>
      </c>
      <c r="I55" s="4">
        <v>3.56</v>
      </c>
      <c r="J55" s="4">
        <f t="shared" si="4"/>
        <v>16.853932584269664</v>
      </c>
      <c r="K55" s="4">
        <f t="shared" si="5"/>
        <v>37.640449438202246</v>
      </c>
      <c r="L55" s="4">
        <v>4.66</v>
      </c>
      <c r="M55" s="4">
        <f t="shared" si="12"/>
        <v>12.875536480686694</v>
      </c>
      <c r="N55" s="4">
        <f t="shared" si="13"/>
        <v>28.75536480686695</v>
      </c>
      <c r="O55" s="4">
        <v>5.23</v>
      </c>
      <c r="P55" s="4">
        <f t="shared" si="14"/>
        <v>11.47227533460803</v>
      </c>
      <c r="Q55" s="4">
        <f t="shared" si="15"/>
        <v>25.621414913957931</v>
      </c>
      <c r="R55" s="4">
        <v>1.75</v>
      </c>
      <c r="S55" s="7" t="s">
        <v>14</v>
      </c>
      <c r="U55">
        <v>0</v>
      </c>
      <c r="V55">
        <f t="shared" si="6"/>
        <v>0</v>
      </c>
      <c r="W55">
        <f t="shared" si="7"/>
        <v>0</v>
      </c>
      <c r="X55">
        <f t="shared" si="8"/>
        <v>1</v>
      </c>
      <c r="Y55">
        <f t="shared" si="9"/>
        <v>0</v>
      </c>
      <c r="Z55">
        <f t="shared" si="10"/>
        <v>0</v>
      </c>
      <c r="AD55">
        <v>1</v>
      </c>
      <c r="AF55">
        <v>1</v>
      </c>
    </row>
    <row r="56" spans="1:33">
      <c r="A56" s="3">
        <v>1272</v>
      </c>
      <c r="B56" s="3">
        <v>74</v>
      </c>
      <c r="C56">
        <v>0</v>
      </c>
      <c r="D56" s="3">
        <v>0</v>
      </c>
      <c r="E56" s="3">
        <v>0</v>
      </c>
      <c r="F56" s="3">
        <v>167</v>
      </c>
      <c r="G56" s="3">
        <v>84</v>
      </c>
      <c r="H56" s="3">
        <v>1</v>
      </c>
      <c r="I56" s="4">
        <v>3.22</v>
      </c>
      <c r="J56" s="4">
        <f t="shared" si="4"/>
        <v>25.77639751552795</v>
      </c>
      <c r="K56" s="4">
        <f t="shared" si="5"/>
        <v>51.863354037267079</v>
      </c>
      <c r="L56" s="4">
        <v>4.6100000000000003</v>
      </c>
      <c r="M56" s="4">
        <f t="shared" si="12"/>
        <v>18.004338394793926</v>
      </c>
      <c r="N56" s="4">
        <f t="shared" si="13"/>
        <v>36.225596529284161</v>
      </c>
      <c r="O56" s="4">
        <v>5.62</v>
      </c>
      <c r="P56" s="4">
        <f t="shared" si="14"/>
        <v>14.768683274021353</v>
      </c>
      <c r="Q56" s="4">
        <f t="shared" si="15"/>
        <v>29.715302491103202</v>
      </c>
      <c r="R56" s="4">
        <v>1.58</v>
      </c>
      <c r="S56" s="7" t="s">
        <v>15</v>
      </c>
      <c r="U56">
        <v>2</v>
      </c>
      <c r="V56">
        <f t="shared" si="6"/>
        <v>0</v>
      </c>
      <c r="W56">
        <f t="shared" si="7"/>
        <v>1</v>
      </c>
      <c r="X56">
        <f t="shared" si="8"/>
        <v>0</v>
      </c>
      <c r="Y56">
        <f t="shared" si="9"/>
        <v>0</v>
      </c>
      <c r="Z56">
        <f t="shared" si="10"/>
        <v>0</v>
      </c>
      <c r="AC56">
        <v>1</v>
      </c>
      <c r="AD56">
        <v>1</v>
      </c>
      <c r="AE56">
        <f t="shared" si="11"/>
        <v>1</v>
      </c>
    </row>
    <row r="57" spans="1:33">
      <c r="A57" s="3">
        <v>1273</v>
      </c>
      <c r="B57">
        <v>72.232717320000006</v>
      </c>
      <c r="C57">
        <v>0</v>
      </c>
      <c r="D57" s="3">
        <v>1</v>
      </c>
      <c r="E57" s="3">
        <v>0</v>
      </c>
      <c r="F57" s="3">
        <v>150</v>
      </c>
      <c r="G57" s="3">
        <v>99</v>
      </c>
      <c r="H57" s="3">
        <v>0</v>
      </c>
      <c r="I57" s="4">
        <v>2.76</v>
      </c>
      <c r="J57" s="4">
        <f t="shared" si="4"/>
        <v>18.478260869565219</v>
      </c>
      <c r="K57" s="4">
        <f t="shared" si="5"/>
        <v>54.347826086956523</v>
      </c>
      <c r="L57">
        <v>3.4</v>
      </c>
      <c r="M57" s="4">
        <f t="shared" si="12"/>
        <v>15</v>
      </c>
      <c r="N57" s="4">
        <f t="shared" si="13"/>
        <v>44.117647058823529</v>
      </c>
      <c r="O57" s="4">
        <v>4.55</v>
      </c>
      <c r="P57" s="4">
        <f t="shared" si="14"/>
        <v>11.20879120879121</v>
      </c>
      <c r="Q57" s="4">
        <f t="shared" si="15"/>
        <v>32.967032967032971</v>
      </c>
      <c r="R57" s="4">
        <v>2.87</v>
      </c>
      <c r="S57" s="7" t="s">
        <v>17</v>
      </c>
      <c r="U57">
        <v>3</v>
      </c>
      <c r="V57">
        <f t="shared" si="6"/>
        <v>1</v>
      </c>
      <c r="W57">
        <f t="shared" si="7"/>
        <v>0</v>
      </c>
      <c r="X57">
        <f t="shared" si="8"/>
        <v>0</v>
      </c>
      <c r="Y57">
        <f t="shared" si="9"/>
        <v>0</v>
      </c>
      <c r="Z57">
        <f t="shared" si="10"/>
        <v>0</v>
      </c>
      <c r="AB57">
        <v>1</v>
      </c>
      <c r="AC57">
        <v>2</v>
      </c>
      <c r="AD57">
        <v>1</v>
      </c>
    </row>
    <row r="58" spans="1:33">
      <c r="A58" s="3">
        <v>1296</v>
      </c>
      <c r="B58" s="3">
        <v>97</v>
      </c>
      <c r="C58">
        <v>0</v>
      </c>
      <c r="D58" s="3">
        <v>0</v>
      </c>
      <c r="E58" s="3">
        <v>0</v>
      </c>
      <c r="F58" s="3">
        <v>156</v>
      </c>
      <c r="G58" s="3">
        <v>91</v>
      </c>
      <c r="H58" s="3">
        <v>0</v>
      </c>
      <c r="I58" s="4">
        <v>3.61</v>
      </c>
      <c r="J58" s="4">
        <f t="shared" si="4"/>
        <v>18.005540166204987</v>
      </c>
      <c r="K58" s="4">
        <f t="shared" si="5"/>
        <v>43.21329639889197</v>
      </c>
      <c r="L58" s="4">
        <v>4.0599999999999996</v>
      </c>
      <c r="M58" s="4">
        <f t="shared" si="12"/>
        <v>16.009852216748769</v>
      </c>
      <c r="N58" s="4">
        <f t="shared" si="13"/>
        <v>38.423645320197046</v>
      </c>
      <c r="O58" s="4">
        <v>5.79</v>
      </c>
      <c r="P58" s="4">
        <f t="shared" si="14"/>
        <v>11.226252158894646</v>
      </c>
      <c r="Q58" s="4">
        <f t="shared" si="15"/>
        <v>26.94300518134715</v>
      </c>
      <c r="R58" s="4">
        <v>0.92</v>
      </c>
      <c r="S58" s="7" t="s">
        <v>16</v>
      </c>
      <c r="U58">
        <v>1</v>
      </c>
      <c r="V58">
        <f t="shared" si="6"/>
        <v>0</v>
      </c>
      <c r="W58">
        <f t="shared" si="7"/>
        <v>0</v>
      </c>
      <c r="X58">
        <f t="shared" si="8"/>
        <v>0</v>
      </c>
      <c r="Y58">
        <f t="shared" si="9"/>
        <v>1</v>
      </c>
      <c r="Z58">
        <f t="shared" si="10"/>
        <v>0</v>
      </c>
      <c r="AD58">
        <v>0</v>
      </c>
      <c r="AE58">
        <v>0</v>
      </c>
    </row>
    <row r="59" spans="1:33">
      <c r="A59" s="3">
        <v>1329</v>
      </c>
      <c r="B59" s="3">
        <v>78</v>
      </c>
      <c r="C59">
        <v>0</v>
      </c>
      <c r="D59" s="3">
        <v>0</v>
      </c>
      <c r="E59" s="3">
        <v>0</v>
      </c>
      <c r="F59" s="3">
        <v>134</v>
      </c>
      <c r="G59" s="3">
        <v>70</v>
      </c>
      <c r="H59" s="3">
        <v>0</v>
      </c>
      <c r="I59" s="4">
        <v>4.2699999999999996</v>
      </c>
      <c r="J59" s="4">
        <f t="shared" si="4"/>
        <v>14.988290398126464</v>
      </c>
      <c r="K59" s="4">
        <f t="shared" si="5"/>
        <v>31.381733021077288</v>
      </c>
      <c r="L59" s="4">
        <v>5.71</v>
      </c>
      <c r="M59" s="4">
        <f t="shared" si="12"/>
        <v>11.208406304728546</v>
      </c>
      <c r="N59" s="4">
        <f t="shared" si="13"/>
        <v>23.467600700525395</v>
      </c>
      <c r="O59" s="4">
        <v>8.5299999999999994</v>
      </c>
      <c r="P59" s="4">
        <f t="shared" si="14"/>
        <v>7.5029308323563901</v>
      </c>
      <c r="Q59" s="4">
        <f t="shared" si="15"/>
        <v>15.70926143024619</v>
      </c>
      <c r="R59" s="4">
        <v>1.86</v>
      </c>
      <c r="S59" s="7" t="s">
        <v>15</v>
      </c>
      <c r="U59">
        <v>2</v>
      </c>
      <c r="V59">
        <f t="shared" si="6"/>
        <v>0</v>
      </c>
      <c r="W59">
        <f t="shared" si="7"/>
        <v>1</v>
      </c>
      <c r="X59">
        <f t="shared" si="8"/>
        <v>0</v>
      </c>
      <c r="Y59">
        <f t="shared" si="9"/>
        <v>0</v>
      </c>
      <c r="Z59">
        <f t="shared" si="10"/>
        <v>0</v>
      </c>
      <c r="AC59">
        <v>1</v>
      </c>
      <c r="AD59">
        <v>1</v>
      </c>
      <c r="AE59">
        <f t="shared" si="11"/>
        <v>1</v>
      </c>
      <c r="AG59">
        <v>1</v>
      </c>
    </row>
    <row r="60" spans="1:33">
      <c r="A60" s="3">
        <v>1340</v>
      </c>
      <c r="B60" s="3">
        <v>75</v>
      </c>
      <c r="C60">
        <v>1</v>
      </c>
      <c r="D60" s="3">
        <v>1</v>
      </c>
      <c r="E60" s="3">
        <v>0</v>
      </c>
      <c r="F60" s="3">
        <v>130</v>
      </c>
      <c r="G60" s="3">
        <v>72</v>
      </c>
      <c r="H60" s="3">
        <v>0</v>
      </c>
      <c r="I60" s="4">
        <v>2.96</v>
      </c>
      <c r="J60" s="4">
        <f t="shared" si="4"/>
        <v>19.594594594594597</v>
      </c>
      <c r="K60" s="4">
        <f t="shared" si="5"/>
        <v>43.918918918918919</v>
      </c>
      <c r="L60" s="4">
        <v>3.56</v>
      </c>
      <c r="M60" s="4">
        <f t="shared" si="12"/>
        <v>16.292134831460675</v>
      </c>
      <c r="N60" s="4">
        <f t="shared" si="13"/>
        <v>36.516853932584269</v>
      </c>
      <c r="O60" s="4">
        <v>5.04</v>
      </c>
      <c r="P60" s="4">
        <f t="shared" si="14"/>
        <v>11.507936507936508</v>
      </c>
      <c r="Q60" s="4">
        <f t="shared" si="15"/>
        <v>25.793650793650794</v>
      </c>
      <c r="R60">
        <v>2.2000000000000002</v>
      </c>
      <c r="S60" s="7" t="s">
        <v>14</v>
      </c>
      <c r="U60">
        <v>0</v>
      </c>
      <c r="V60">
        <f t="shared" si="6"/>
        <v>0</v>
      </c>
      <c r="W60">
        <f t="shared" si="7"/>
        <v>0</v>
      </c>
      <c r="X60">
        <f t="shared" si="8"/>
        <v>1</v>
      </c>
      <c r="Y60">
        <f t="shared" si="9"/>
        <v>0</v>
      </c>
      <c r="Z60">
        <f t="shared" si="10"/>
        <v>0</v>
      </c>
      <c r="AD60">
        <v>1</v>
      </c>
      <c r="AF60">
        <v>1</v>
      </c>
    </row>
    <row r="61" spans="1:33">
      <c r="A61" s="3">
        <v>1343</v>
      </c>
      <c r="B61" s="3">
        <v>74</v>
      </c>
      <c r="C61">
        <v>0</v>
      </c>
      <c r="D61" s="3">
        <v>1</v>
      </c>
      <c r="E61" s="3">
        <v>0</v>
      </c>
      <c r="F61" s="3">
        <v>139</v>
      </c>
      <c r="G61" s="3">
        <v>69</v>
      </c>
      <c r="H61" s="3">
        <v>0</v>
      </c>
      <c r="I61" s="4">
        <v>5.53</v>
      </c>
      <c r="J61" s="4">
        <f t="shared" si="4"/>
        <v>12.658227848101266</v>
      </c>
      <c r="K61" s="4">
        <f t="shared" si="5"/>
        <v>25.135623869801083</v>
      </c>
      <c r="L61" s="4">
        <v>6.63</v>
      </c>
      <c r="M61" s="4">
        <f t="shared" si="12"/>
        <v>10.558069381598793</v>
      </c>
      <c r="N61" s="4">
        <f t="shared" si="13"/>
        <v>20.965309200603318</v>
      </c>
      <c r="O61" s="4">
        <v>8.01</v>
      </c>
      <c r="P61" s="4">
        <f t="shared" si="14"/>
        <v>8.7390761548064919</v>
      </c>
      <c r="Q61" s="4">
        <f t="shared" si="15"/>
        <v>17.353308364544318</v>
      </c>
      <c r="R61" s="4">
        <v>2.5099999999999998</v>
      </c>
      <c r="S61" s="7" t="s">
        <v>14</v>
      </c>
      <c r="U61">
        <v>0</v>
      </c>
      <c r="V61">
        <f t="shared" si="6"/>
        <v>0</v>
      </c>
      <c r="W61">
        <f t="shared" si="7"/>
        <v>0</v>
      </c>
      <c r="X61">
        <f t="shared" si="8"/>
        <v>1</v>
      </c>
      <c r="Y61">
        <f t="shared" si="9"/>
        <v>0</v>
      </c>
      <c r="Z61">
        <f t="shared" si="10"/>
        <v>0</v>
      </c>
      <c r="AD61">
        <v>1</v>
      </c>
      <c r="AF61">
        <v>1</v>
      </c>
    </row>
    <row r="62" spans="1:33">
      <c r="A62" s="3">
        <v>1355</v>
      </c>
      <c r="B62" s="3">
        <v>78</v>
      </c>
      <c r="C62">
        <v>0</v>
      </c>
      <c r="D62" s="3">
        <v>1</v>
      </c>
      <c r="E62" s="3">
        <v>1</v>
      </c>
      <c r="F62" s="3">
        <v>159</v>
      </c>
      <c r="G62" s="3">
        <v>58</v>
      </c>
      <c r="H62" s="3">
        <v>0</v>
      </c>
      <c r="I62" s="4">
        <v>2.88</v>
      </c>
      <c r="J62" s="4">
        <f t="shared" si="4"/>
        <v>35.069444444444443</v>
      </c>
      <c r="K62" s="4">
        <f t="shared" si="5"/>
        <v>55.208333333333336</v>
      </c>
      <c r="L62" s="4">
        <v>4.95</v>
      </c>
      <c r="M62" s="4">
        <f t="shared" si="12"/>
        <v>20.404040404040405</v>
      </c>
      <c r="N62" s="4">
        <f t="shared" si="13"/>
        <v>32.121212121212118</v>
      </c>
      <c r="O62" s="4">
        <v>6.87</v>
      </c>
      <c r="P62" s="4">
        <f t="shared" si="14"/>
        <v>14.701601164483261</v>
      </c>
      <c r="Q62" s="4">
        <f t="shared" si="15"/>
        <v>23.144104803493448</v>
      </c>
      <c r="R62" s="4">
        <v>2.25</v>
      </c>
      <c r="S62" s="7" t="s">
        <v>14</v>
      </c>
      <c r="U62">
        <v>0</v>
      </c>
      <c r="V62">
        <f t="shared" si="6"/>
        <v>0</v>
      </c>
      <c r="W62">
        <f t="shared" si="7"/>
        <v>0</v>
      </c>
      <c r="X62">
        <f t="shared" si="8"/>
        <v>1</v>
      </c>
      <c r="Y62">
        <f t="shared" si="9"/>
        <v>0</v>
      </c>
      <c r="Z62">
        <f t="shared" si="10"/>
        <v>0</v>
      </c>
      <c r="AD62">
        <v>1</v>
      </c>
    </row>
    <row r="63" spans="1:33">
      <c r="A63" s="3">
        <v>1357</v>
      </c>
      <c r="B63" s="3">
        <v>64</v>
      </c>
      <c r="C63">
        <v>1</v>
      </c>
      <c r="D63" s="3">
        <v>1</v>
      </c>
      <c r="E63" s="3">
        <v>0</v>
      </c>
      <c r="F63" s="3">
        <v>137</v>
      </c>
      <c r="G63" s="3">
        <v>81</v>
      </c>
      <c r="H63" s="3">
        <v>0</v>
      </c>
      <c r="I63" s="4">
        <v>3.24</v>
      </c>
      <c r="J63" s="4">
        <f t="shared" si="4"/>
        <v>17.283950617283949</v>
      </c>
      <c r="K63" s="4">
        <f t="shared" si="5"/>
        <v>42.283950617283949</v>
      </c>
      <c r="L63" s="4">
        <v>3.97</v>
      </c>
      <c r="M63" s="4">
        <f t="shared" si="12"/>
        <v>14.105793450881611</v>
      </c>
      <c r="N63" s="4">
        <f t="shared" si="13"/>
        <v>34.508816120906801</v>
      </c>
      <c r="O63" s="4">
        <v>4.99</v>
      </c>
      <c r="P63" s="4">
        <f t="shared" si="14"/>
        <v>11.222444889779558</v>
      </c>
      <c r="Q63" s="4">
        <f t="shared" si="15"/>
        <v>27.454909819639276</v>
      </c>
      <c r="R63">
        <v>2.9</v>
      </c>
      <c r="S63" s="7" t="s">
        <v>15</v>
      </c>
      <c r="U63">
        <v>2</v>
      </c>
      <c r="V63">
        <f t="shared" si="6"/>
        <v>0</v>
      </c>
      <c r="W63">
        <f t="shared" si="7"/>
        <v>1</v>
      </c>
      <c r="X63">
        <f t="shared" si="8"/>
        <v>0</v>
      </c>
      <c r="Y63">
        <f t="shared" si="9"/>
        <v>0</v>
      </c>
      <c r="Z63">
        <f t="shared" si="10"/>
        <v>0</v>
      </c>
      <c r="AC63">
        <v>1</v>
      </c>
      <c r="AD63">
        <v>1</v>
      </c>
      <c r="AE63">
        <f t="shared" si="11"/>
        <v>1</v>
      </c>
      <c r="AG63">
        <v>1</v>
      </c>
    </row>
    <row r="64" spans="1:33">
      <c r="A64" s="3">
        <v>1361</v>
      </c>
      <c r="B64" s="3">
        <v>67</v>
      </c>
      <c r="C64">
        <v>0</v>
      </c>
      <c r="D64" s="3">
        <v>1</v>
      </c>
      <c r="E64" s="3">
        <v>0</v>
      </c>
      <c r="F64" s="3">
        <v>136</v>
      </c>
      <c r="G64" s="3">
        <v>88</v>
      </c>
      <c r="H64" s="3">
        <v>1</v>
      </c>
      <c r="I64" s="4">
        <v>3.24</v>
      </c>
      <c r="J64" s="4">
        <f t="shared" si="4"/>
        <v>14.814814814814813</v>
      </c>
      <c r="K64" s="4">
        <f t="shared" si="5"/>
        <v>41.975308641975303</v>
      </c>
      <c r="L64" s="4">
        <v>3.81</v>
      </c>
      <c r="M64" s="4">
        <f t="shared" si="12"/>
        <v>12.598425196850393</v>
      </c>
      <c r="N64" s="4">
        <f t="shared" si="13"/>
        <v>35.69553805774278</v>
      </c>
      <c r="O64" s="4">
        <v>4.95</v>
      </c>
      <c r="P64" s="4">
        <f t="shared" si="14"/>
        <v>9.6969696969696972</v>
      </c>
      <c r="Q64" s="4">
        <f t="shared" si="15"/>
        <v>27.474747474747474</v>
      </c>
      <c r="R64">
        <v>2.2999999999999998</v>
      </c>
      <c r="S64" s="7" t="s">
        <v>15</v>
      </c>
      <c r="U64">
        <v>2</v>
      </c>
      <c r="V64">
        <f t="shared" si="6"/>
        <v>0</v>
      </c>
      <c r="W64">
        <f t="shared" si="7"/>
        <v>1</v>
      </c>
      <c r="X64">
        <f t="shared" si="8"/>
        <v>0</v>
      </c>
      <c r="Y64">
        <f t="shared" si="9"/>
        <v>0</v>
      </c>
      <c r="Z64">
        <f t="shared" si="10"/>
        <v>0</v>
      </c>
      <c r="AC64">
        <v>1</v>
      </c>
      <c r="AD64">
        <v>1</v>
      </c>
      <c r="AE64">
        <f t="shared" si="11"/>
        <v>1</v>
      </c>
      <c r="AG64">
        <v>1</v>
      </c>
    </row>
    <row r="65" spans="1:33">
      <c r="A65" s="3">
        <v>1374</v>
      </c>
      <c r="B65" s="3">
        <v>74</v>
      </c>
      <c r="C65">
        <v>1</v>
      </c>
      <c r="D65" s="3">
        <v>1</v>
      </c>
      <c r="E65" s="3">
        <v>0</v>
      </c>
      <c r="F65" s="3">
        <v>128</v>
      </c>
      <c r="G65" s="3">
        <v>62</v>
      </c>
      <c r="H65" s="3">
        <v>0</v>
      </c>
      <c r="I65" s="4">
        <v>4.37</v>
      </c>
      <c r="J65" s="4">
        <f t="shared" si="4"/>
        <v>15.102974828375286</v>
      </c>
      <c r="K65" s="4">
        <f t="shared" si="5"/>
        <v>29.29061784897025</v>
      </c>
      <c r="L65" s="4">
        <v>5.69</v>
      </c>
      <c r="M65" s="4">
        <f t="shared" si="12"/>
        <v>11.599297012302284</v>
      </c>
      <c r="N65" s="4">
        <f t="shared" si="13"/>
        <v>22.495606326889277</v>
      </c>
      <c r="O65" s="4">
        <v>7.29</v>
      </c>
      <c r="P65" s="4">
        <f t="shared" si="14"/>
        <v>9.0534979423868318</v>
      </c>
      <c r="Q65" s="4">
        <f t="shared" si="15"/>
        <v>17.558299039780522</v>
      </c>
      <c r="R65" s="4">
        <v>2.34</v>
      </c>
      <c r="S65" s="7" t="s">
        <v>15</v>
      </c>
      <c r="U65">
        <v>2</v>
      </c>
      <c r="V65">
        <f t="shared" si="6"/>
        <v>0</v>
      </c>
      <c r="W65">
        <f t="shared" si="7"/>
        <v>1</v>
      </c>
      <c r="X65">
        <f t="shared" si="8"/>
        <v>0</v>
      </c>
      <c r="Y65">
        <f t="shared" si="9"/>
        <v>0</v>
      </c>
      <c r="Z65">
        <f t="shared" si="10"/>
        <v>0</v>
      </c>
      <c r="AC65">
        <v>1</v>
      </c>
      <c r="AD65">
        <v>1</v>
      </c>
      <c r="AE65">
        <f t="shared" si="11"/>
        <v>1</v>
      </c>
      <c r="AG65">
        <v>1</v>
      </c>
    </row>
    <row r="66" spans="1:33">
      <c r="A66" s="3">
        <v>1382</v>
      </c>
      <c r="B66" s="3">
        <v>79</v>
      </c>
      <c r="C66">
        <v>0</v>
      </c>
      <c r="D66" s="3">
        <v>1</v>
      </c>
      <c r="E66" s="3">
        <v>0</v>
      </c>
      <c r="F66" s="3">
        <v>152</v>
      </c>
      <c r="G66" s="3">
        <v>73</v>
      </c>
      <c r="H66" s="3">
        <v>1</v>
      </c>
      <c r="I66" s="4">
        <v>3.72</v>
      </c>
      <c r="J66" s="4">
        <f t="shared" si="4"/>
        <v>21.236559139784944</v>
      </c>
      <c r="K66" s="4">
        <f t="shared" si="5"/>
        <v>40.86021505376344</v>
      </c>
      <c r="L66" s="4">
        <v>5.38</v>
      </c>
      <c r="M66" s="4">
        <f t="shared" ref="M66:M104" si="16">(F66-G66)/L66</f>
        <v>14.684014869888475</v>
      </c>
      <c r="N66" s="4">
        <f t="shared" ref="N66:N104" si="17">F66/L66</f>
        <v>28.25278810408922</v>
      </c>
      <c r="O66" s="4">
        <v>9.5500000000000007</v>
      </c>
      <c r="P66" s="4">
        <f t="shared" ref="P66:P104" si="18">(F66-G66)/O66</f>
        <v>8.2722513089005236</v>
      </c>
      <c r="Q66" s="4">
        <f t="shared" ref="Q66:Q104" si="19">F66/O66</f>
        <v>15.916230366492146</v>
      </c>
      <c r="R66" s="4">
        <v>2.41</v>
      </c>
      <c r="S66" s="7" t="s">
        <v>15</v>
      </c>
      <c r="U66">
        <v>2</v>
      </c>
      <c r="V66">
        <f t="shared" si="6"/>
        <v>0</v>
      </c>
      <c r="W66">
        <f t="shared" si="7"/>
        <v>1</v>
      </c>
      <c r="X66">
        <f t="shared" si="8"/>
        <v>0</v>
      </c>
      <c r="Y66">
        <f t="shared" si="9"/>
        <v>0</v>
      </c>
      <c r="Z66">
        <f t="shared" si="10"/>
        <v>0</v>
      </c>
      <c r="AC66">
        <v>1</v>
      </c>
      <c r="AD66">
        <v>1</v>
      </c>
      <c r="AE66">
        <f t="shared" si="11"/>
        <v>1</v>
      </c>
      <c r="AG66">
        <v>1</v>
      </c>
    </row>
    <row r="67" spans="1:33">
      <c r="A67" s="3">
        <v>1417</v>
      </c>
      <c r="B67" s="3">
        <v>70</v>
      </c>
      <c r="C67">
        <v>0</v>
      </c>
      <c r="D67" s="3">
        <v>0</v>
      </c>
      <c r="E67" s="3">
        <v>0</v>
      </c>
      <c r="F67" s="3">
        <v>145</v>
      </c>
      <c r="G67" s="3">
        <v>98</v>
      </c>
      <c r="H67" s="3">
        <v>0</v>
      </c>
      <c r="I67" s="4">
        <v>2.91</v>
      </c>
      <c r="J67" s="4">
        <f t="shared" ref="J67:J104" si="20">(F67-G67)/I67</f>
        <v>16.151202749140893</v>
      </c>
      <c r="K67" s="4">
        <f t="shared" ref="K67:K104" si="21">F67/I67</f>
        <v>49.828178694158076</v>
      </c>
      <c r="L67">
        <v>4.7</v>
      </c>
      <c r="M67" s="4">
        <f t="shared" si="16"/>
        <v>10</v>
      </c>
      <c r="N67" s="4">
        <f t="shared" si="17"/>
        <v>30.851063829787233</v>
      </c>
      <c r="O67" s="4">
        <v>6.35</v>
      </c>
      <c r="P67" s="4">
        <f t="shared" si="18"/>
        <v>7.4015748031496065</v>
      </c>
      <c r="Q67" s="4">
        <f t="shared" si="19"/>
        <v>22.834645669291341</v>
      </c>
      <c r="S67" s="7" t="s">
        <v>15</v>
      </c>
      <c r="U67">
        <v>2</v>
      </c>
      <c r="V67">
        <f t="shared" ref="V67:V104" si="22">IF(S67="AD",1,0)</f>
        <v>0</v>
      </c>
      <c r="W67">
        <f t="shared" ref="W67:W104" si="23">IF(S67="MCI.pos",1,0)</f>
        <v>1</v>
      </c>
      <c r="X67">
        <f t="shared" ref="X67:X104" si="24">IF(S67="HC.pos",1,0)</f>
        <v>0</v>
      </c>
      <c r="Y67">
        <f t="shared" ref="Y67:Y104" si="25">IF(S67="MCI.neg",1,0)</f>
        <v>0</v>
      </c>
      <c r="Z67">
        <f t="shared" ref="Z67:Z104" si="26">IF(S67="HC",1,0)</f>
        <v>0</v>
      </c>
      <c r="AC67">
        <v>1</v>
      </c>
      <c r="AD67">
        <v>1</v>
      </c>
      <c r="AE67">
        <f t="shared" ref="AE67:AE81" si="27">IF(S67="MCI.pos",1)</f>
        <v>1</v>
      </c>
      <c r="AG67">
        <v>1</v>
      </c>
    </row>
    <row r="68" spans="1:33">
      <c r="A68" s="3">
        <v>1424</v>
      </c>
      <c r="B68" s="3">
        <v>82</v>
      </c>
      <c r="C68">
        <v>1</v>
      </c>
      <c r="D68" s="3">
        <v>0</v>
      </c>
      <c r="E68" s="3">
        <v>0</v>
      </c>
      <c r="F68" s="3">
        <v>155</v>
      </c>
      <c r="G68" s="3">
        <v>76</v>
      </c>
      <c r="H68" s="3">
        <v>1</v>
      </c>
      <c r="I68" s="4">
        <v>4.12</v>
      </c>
      <c r="J68" s="4">
        <f t="shared" si="20"/>
        <v>19.174757281553397</v>
      </c>
      <c r="K68" s="4">
        <f t="shared" si="21"/>
        <v>37.621359223300971</v>
      </c>
      <c r="L68" s="4">
        <v>5.25</v>
      </c>
      <c r="M68" s="4">
        <f t="shared" si="16"/>
        <v>15.047619047619047</v>
      </c>
      <c r="N68" s="4">
        <f t="shared" si="17"/>
        <v>29.523809523809526</v>
      </c>
      <c r="O68" s="4">
        <v>7.08</v>
      </c>
      <c r="P68" s="4">
        <f t="shared" si="18"/>
        <v>11.158192090395481</v>
      </c>
      <c r="Q68" s="4">
        <f t="shared" si="19"/>
        <v>21.892655367231637</v>
      </c>
      <c r="R68" s="4">
        <v>2.02</v>
      </c>
      <c r="S68" s="7" t="s">
        <v>14</v>
      </c>
      <c r="U68">
        <v>0</v>
      </c>
      <c r="V68">
        <f t="shared" si="22"/>
        <v>0</v>
      </c>
      <c r="W68">
        <f t="shared" si="23"/>
        <v>0</v>
      </c>
      <c r="X68">
        <f t="shared" si="24"/>
        <v>1</v>
      </c>
      <c r="Y68">
        <f t="shared" si="25"/>
        <v>0</v>
      </c>
      <c r="Z68">
        <f t="shared" si="26"/>
        <v>0</v>
      </c>
      <c r="AD68">
        <v>1</v>
      </c>
      <c r="AF68">
        <v>1</v>
      </c>
    </row>
    <row r="69" spans="1:33">
      <c r="A69" s="3">
        <v>1462</v>
      </c>
      <c r="B69" s="3">
        <v>74</v>
      </c>
      <c r="C69">
        <v>1</v>
      </c>
      <c r="D69" s="3">
        <v>1</v>
      </c>
      <c r="E69" s="3">
        <v>0</v>
      </c>
      <c r="F69" s="3">
        <v>163</v>
      </c>
      <c r="G69" s="3">
        <v>96</v>
      </c>
      <c r="H69" s="3">
        <v>0</v>
      </c>
      <c r="I69">
        <v>4.8</v>
      </c>
      <c r="J69" s="4">
        <f t="shared" si="20"/>
        <v>13.958333333333334</v>
      </c>
      <c r="K69" s="4">
        <f t="shared" si="21"/>
        <v>33.958333333333336</v>
      </c>
      <c r="L69" s="4">
        <v>6.03</v>
      </c>
      <c r="M69" s="4">
        <f t="shared" si="16"/>
        <v>11.111111111111111</v>
      </c>
      <c r="N69" s="4">
        <f t="shared" si="17"/>
        <v>27.031509121061358</v>
      </c>
      <c r="O69" s="4">
        <v>6.85</v>
      </c>
      <c r="P69" s="4">
        <f t="shared" si="18"/>
        <v>9.7810218978102199</v>
      </c>
      <c r="Q69" s="4">
        <f t="shared" si="19"/>
        <v>23.795620437956206</v>
      </c>
      <c r="R69" s="4">
        <v>2.66</v>
      </c>
      <c r="S69" s="7" t="s">
        <v>15</v>
      </c>
      <c r="U69">
        <v>2</v>
      </c>
      <c r="V69">
        <f t="shared" si="22"/>
        <v>0</v>
      </c>
      <c r="W69">
        <f t="shared" si="23"/>
        <v>1</v>
      </c>
      <c r="X69">
        <f t="shared" si="24"/>
        <v>0</v>
      </c>
      <c r="Y69">
        <f t="shared" si="25"/>
        <v>0</v>
      </c>
      <c r="Z69">
        <f t="shared" si="26"/>
        <v>0</v>
      </c>
      <c r="AC69">
        <v>1</v>
      </c>
      <c r="AD69">
        <v>1</v>
      </c>
      <c r="AE69">
        <f t="shared" si="27"/>
        <v>1</v>
      </c>
      <c r="AG69">
        <v>1</v>
      </c>
    </row>
    <row r="70" spans="1:33">
      <c r="A70" s="3">
        <v>1478</v>
      </c>
      <c r="B70" s="3">
        <v>64</v>
      </c>
      <c r="C70">
        <v>0</v>
      </c>
      <c r="D70" s="3">
        <v>0</v>
      </c>
      <c r="E70" s="3">
        <v>0</v>
      </c>
      <c r="F70" s="3">
        <v>106</v>
      </c>
      <c r="G70" s="3">
        <v>75</v>
      </c>
      <c r="H70" s="3">
        <v>0</v>
      </c>
      <c r="I70" s="4">
        <v>2.56</v>
      </c>
      <c r="J70" s="4">
        <f t="shared" si="20"/>
        <v>12.109375</v>
      </c>
      <c r="K70" s="4">
        <f t="shared" si="21"/>
        <v>41.40625</v>
      </c>
      <c r="L70" s="4">
        <v>2.98</v>
      </c>
      <c r="M70" s="4">
        <f t="shared" si="16"/>
        <v>10.40268456375839</v>
      </c>
      <c r="N70" s="4">
        <f t="shared" si="17"/>
        <v>35.570469798657719</v>
      </c>
      <c r="O70" s="4">
        <v>3.82</v>
      </c>
      <c r="P70" s="4">
        <f t="shared" si="18"/>
        <v>8.1151832460732987</v>
      </c>
      <c r="Q70" s="4">
        <f t="shared" si="19"/>
        <v>27.748691099476442</v>
      </c>
      <c r="R70" s="4">
        <v>1.64</v>
      </c>
      <c r="S70" s="7" t="s">
        <v>14</v>
      </c>
      <c r="U70">
        <v>0</v>
      </c>
      <c r="V70">
        <f t="shared" si="22"/>
        <v>0</v>
      </c>
      <c r="W70">
        <f t="shared" si="23"/>
        <v>0</v>
      </c>
      <c r="X70">
        <f t="shared" si="24"/>
        <v>1</v>
      </c>
      <c r="Y70">
        <f t="shared" si="25"/>
        <v>0</v>
      </c>
      <c r="Z70">
        <f t="shared" si="26"/>
        <v>0</v>
      </c>
      <c r="AD70">
        <v>1</v>
      </c>
      <c r="AF70">
        <v>1</v>
      </c>
    </row>
    <row r="71" spans="1:33">
      <c r="A71" s="3">
        <v>1525</v>
      </c>
      <c r="B71" s="3">
        <v>74</v>
      </c>
      <c r="C71">
        <v>0</v>
      </c>
      <c r="D71" s="3">
        <v>0</v>
      </c>
      <c r="E71" s="3">
        <v>1</v>
      </c>
      <c r="F71" s="3">
        <v>122</v>
      </c>
      <c r="G71" s="3">
        <v>64</v>
      </c>
      <c r="H71" s="3">
        <v>1</v>
      </c>
      <c r="I71" s="4">
        <v>5.07</v>
      </c>
      <c r="J71" s="4">
        <f t="shared" si="20"/>
        <v>11.439842209072978</v>
      </c>
      <c r="K71" s="4">
        <f t="shared" si="21"/>
        <v>24.063116370808679</v>
      </c>
      <c r="L71" s="4">
        <v>5.97</v>
      </c>
      <c r="M71" s="4">
        <f t="shared" si="16"/>
        <v>9.7152428810720277</v>
      </c>
      <c r="N71" s="4">
        <f t="shared" si="17"/>
        <v>20.435510887772196</v>
      </c>
      <c r="O71" s="4">
        <v>7.46</v>
      </c>
      <c r="P71" s="4">
        <f t="shared" si="18"/>
        <v>7.7747989276139409</v>
      </c>
      <c r="Q71" s="4">
        <f t="shared" si="19"/>
        <v>16.353887399463808</v>
      </c>
      <c r="S71" s="7" t="s">
        <v>16</v>
      </c>
      <c r="U71">
        <v>1</v>
      </c>
      <c r="V71">
        <f t="shared" si="22"/>
        <v>0</v>
      </c>
      <c r="W71">
        <f t="shared" si="23"/>
        <v>0</v>
      </c>
      <c r="X71">
        <f t="shared" si="24"/>
        <v>0</v>
      </c>
      <c r="Y71">
        <f t="shared" si="25"/>
        <v>1</v>
      </c>
      <c r="Z71">
        <f t="shared" si="26"/>
        <v>0</v>
      </c>
      <c r="AD71">
        <v>0</v>
      </c>
      <c r="AE71">
        <v>0</v>
      </c>
    </row>
    <row r="72" spans="1:33">
      <c r="A72" s="3">
        <v>1586</v>
      </c>
      <c r="B72" s="3">
        <v>72</v>
      </c>
      <c r="C72">
        <v>0</v>
      </c>
      <c r="D72" s="3">
        <v>1</v>
      </c>
      <c r="E72" s="3">
        <v>0</v>
      </c>
      <c r="F72" s="3">
        <v>117</v>
      </c>
      <c r="G72" s="3">
        <v>84</v>
      </c>
      <c r="H72" s="3">
        <v>0</v>
      </c>
      <c r="I72" s="4">
        <v>3.63</v>
      </c>
      <c r="J72" s="4">
        <f t="shared" si="20"/>
        <v>9.0909090909090917</v>
      </c>
      <c r="K72" s="4">
        <f t="shared" si="21"/>
        <v>32.231404958677686</v>
      </c>
      <c r="L72" s="4">
        <v>4.42</v>
      </c>
      <c r="M72" s="4">
        <f t="shared" si="16"/>
        <v>7.4660633484162897</v>
      </c>
      <c r="N72" s="4">
        <f t="shared" si="17"/>
        <v>26.47058823529412</v>
      </c>
      <c r="O72" s="4">
        <v>7.55</v>
      </c>
      <c r="P72" s="4">
        <f t="shared" si="18"/>
        <v>4.370860927152318</v>
      </c>
      <c r="Q72" s="4">
        <f t="shared" si="19"/>
        <v>15.496688741721854</v>
      </c>
      <c r="S72" s="7" t="s">
        <v>15</v>
      </c>
      <c r="U72">
        <v>2</v>
      </c>
      <c r="V72">
        <f t="shared" si="22"/>
        <v>0</v>
      </c>
      <c r="W72">
        <f t="shared" si="23"/>
        <v>1</v>
      </c>
      <c r="X72">
        <f t="shared" si="24"/>
        <v>0</v>
      </c>
      <c r="Y72">
        <f t="shared" si="25"/>
        <v>0</v>
      </c>
      <c r="Z72">
        <f t="shared" si="26"/>
        <v>0</v>
      </c>
      <c r="AC72">
        <v>1</v>
      </c>
      <c r="AD72">
        <v>1</v>
      </c>
      <c r="AE72">
        <f t="shared" si="27"/>
        <v>1</v>
      </c>
      <c r="AG72">
        <v>1</v>
      </c>
    </row>
    <row r="73" spans="1:33">
      <c r="A73" s="3">
        <v>1606</v>
      </c>
      <c r="B73" s="3">
        <v>78</v>
      </c>
      <c r="C73">
        <v>1</v>
      </c>
      <c r="D73" s="3">
        <v>1</v>
      </c>
      <c r="E73" s="3">
        <v>0</v>
      </c>
      <c r="F73" s="3">
        <v>120</v>
      </c>
      <c r="G73" s="3">
        <v>61</v>
      </c>
      <c r="H73" s="3">
        <v>1</v>
      </c>
      <c r="I73" s="4">
        <v>3.44</v>
      </c>
      <c r="J73" s="4">
        <f t="shared" si="20"/>
        <v>17.151162790697676</v>
      </c>
      <c r="K73" s="4">
        <f t="shared" si="21"/>
        <v>34.883720930232556</v>
      </c>
      <c r="L73">
        <v>4.0999999999999996</v>
      </c>
      <c r="M73" s="4">
        <f t="shared" si="16"/>
        <v>14.390243902439027</v>
      </c>
      <c r="N73" s="4">
        <f t="shared" si="17"/>
        <v>29.26829268292683</v>
      </c>
      <c r="O73" s="4">
        <v>5.61</v>
      </c>
      <c r="P73" s="4">
        <f t="shared" si="18"/>
        <v>10.51693404634581</v>
      </c>
      <c r="Q73" s="4">
        <f t="shared" si="19"/>
        <v>21.390374331550802</v>
      </c>
      <c r="R73" s="4">
        <v>2.17</v>
      </c>
      <c r="S73" s="7" t="s">
        <v>15</v>
      </c>
      <c r="U73">
        <v>2</v>
      </c>
      <c r="V73">
        <f t="shared" si="22"/>
        <v>0</v>
      </c>
      <c r="W73">
        <f t="shared" si="23"/>
        <v>1</v>
      </c>
      <c r="X73">
        <f t="shared" si="24"/>
        <v>0</v>
      </c>
      <c r="Y73">
        <f t="shared" si="25"/>
        <v>0</v>
      </c>
      <c r="Z73">
        <f t="shared" si="26"/>
        <v>0</v>
      </c>
      <c r="AC73">
        <v>1</v>
      </c>
      <c r="AD73">
        <v>1</v>
      </c>
      <c r="AE73">
        <f t="shared" si="27"/>
        <v>1</v>
      </c>
      <c r="AG73">
        <v>1</v>
      </c>
    </row>
    <row r="74" spans="1:33">
      <c r="A74" s="3">
        <v>1610</v>
      </c>
      <c r="B74" s="3">
        <v>81</v>
      </c>
      <c r="C74">
        <v>1</v>
      </c>
      <c r="D74" s="3">
        <v>1</v>
      </c>
      <c r="E74" s="3">
        <v>0</v>
      </c>
      <c r="F74" s="3">
        <v>107</v>
      </c>
      <c r="G74" s="3">
        <v>68</v>
      </c>
      <c r="H74" s="3">
        <v>0</v>
      </c>
      <c r="I74" s="4">
        <v>2.91</v>
      </c>
      <c r="J74" s="4">
        <f t="shared" si="20"/>
        <v>13.402061855670102</v>
      </c>
      <c r="K74" s="4">
        <f t="shared" si="21"/>
        <v>36.769759450171819</v>
      </c>
      <c r="L74" s="4">
        <v>4.68</v>
      </c>
      <c r="M74" s="4">
        <f t="shared" si="16"/>
        <v>8.3333333333333339</v>
      </c>
      <c r="N74" s="4">
        <f t="shared" si="17"/>
        <v>22.863247863247864</v>
      </c>
      <c r="O74" s="4">
        <v>5.44</v>
      </c>
      <c r="P74" s="4">
        <f t="shared" si="18"/>
        <v>7.1691176470588234</v>
      </c>
      <c r="Q74" s="4">
        <f t="shared" si="19"/>
        <v>19.669117647058822</v>
      </c>
      <c r="R74" s="4">
        <v>1.95</v>
      </c>
      <c r="S74" s="7" t="s">
        <v>17</v>
      </c>
      <c r="U74">
        <v>3</v>
      </c>
      <c r="V74">
        <f t="shared" si="22"/>
        <v>1</v>
      </c>
      <c r="W74">
        <f t="shared" si="23"/>
        <v>0</v>
      </c>
      <c r="X74">
        <f t="shared" si="24"/>
        <v>0</v>
      </c>
      <c r="Y74">
        <f t="shared" si="25"/>
        <v>0</v>
      </c>
      <c r="Z74">
        <f t="shared" si="26"/>
        <v>0</v>
      </c>
      <c r="AB74">
        <v>1</v>
      </c>
      <c r="AC74">
        <v>2</v>
      </c>
      <c r="AD74">
        <v>1</v>
      </c>
    </row>
    <row r="75" spans="1:33">
      <c r="A75" s="3">
        <v>1613</v>
      </c>
      <c r="B75" s="3">
        <v>74</v>
      </c>
      <c r="C75">
        <v>1</v>
      </c>
      <c r="D75" s="3">
        <v>0</v>
      </c>
      <c r="E75" s="3">
        <v>0</v>
      </c>
      <c r="F75" s="3">
        <v>118</v>
      </c>
      <c r="G75" s="3">
        <v>72</v>
      </c>
      <c r="H75" s="3">
        <v>0</v>
      </c>
      <c r="I75" s="4">
        <v>4.4400000000000004</v>
      </c>
      <c r="J75" s="4">
        <f t="shared" si="20"/>
        <v>10.36036036036036</v>
      </c>
      <c r="K75" s="4">
        <f t="shared" si="21"/>
        <v>26.576576576576574</v>
      </c>
      <c r="L75" s="4">
        <v>5.19</v>
      </c>
      <c r="M75" s="4">
        <f t="shared" si="16"/>
        <v>8.8631984585741801</v>
      </c>
      <c r="N75" s="4">
        <f t="shared" si="17"/>
        <v>22.736030828516377</v>
      </c>
      <c r="O75" s="4">
        <v>8.11</v>
      </c>
      <c r="P75" s="4">
        <f t="shared" si="18"/>
        <v>5.6720098643649823</v>
      </c>
      <c r="Q75" s="4">
        <f t="shared" si="19"/>
        <v>14.549938347718866</v>
      </c>
      <c r="R75" s="4">
        <v>1.77</v>
      </c>
      <c r="S75" s="7" t="s">
        <v>15</v>
      </c>
      <c r="U75">
        <v>2</v>
      </c>
      <c r="V75">
        <f t="shared" si="22"/>
        <v>0</v>
      </c>
      <c r="W75">
        <f t="shared" si="23"/>
        <v>1</v>
      </c>
      <c r="X75">
        <f t="shared" si="24"/>
        <v>0</v>
      </c>
      <c r="Y75">
        <f t="shared" si="25"/>
        <v>0</v>
      </c>
      <c r="Z75">
        <f t="shared" si="26"/>
        <v>0</v>
      </c>
      <c r="AC75">
        <v>1</v>
      </c>
      <c r="AD75">
        <v>1</v>
      </c>
      <c r="AE75">
        <f t="shared" si="27"/>
        <v>1</v>
      </c>
      <c r="AG75">
        <v>1</v>
      </c>
    </row>
    <row r="76" spans="1:33">
      <c r="A76" s="3">
        <v>1628</v>
      </c>
      <c r="B76" s="3">
        <v>76</v>
      </c>
      <c r="C76">
        <v>0</v>
      </c>
      <c r="D76" s="3">
        <v>1</v>
      </c>
      <c r="E76" s="3">
        <v>1</v>
      </c>
      <c r="F76" s="3">
        <v>135</v>
      </c>
      <c r="G76" s="3">
        <v>74</v>
      </c>
      <c r="H76" s="3">
        <v>0</v>
      </c>
      <c r="I76">
        <v>3.9</v>
      </c>
      <c r="J76" s="4">
        <f t="shared" si="20"/>
        <v>15.641025641025641</v>
      </c>
      <c r="K76" s="4">
        <f t="shared" si="21"/>
        <v>34.615384615384613</v>
      </c>
      <c r="L76" s="4">
        <v>4.7699999999999996</v>
      </c>
      <c r="M76" s="4">
        <f t="shared" si="16"/>
        <v>12.788259958071279</v>
      </c>
      <c r="N76" s="4">
        <f t="shared" si="17"/>
        <v>28.301886792452834</v>
      </c>
      <c r="O76" s="4">
        <v>6.89</v>
      </c>
      <c r="P76" s="4">
        <f t="shared" si="18"/>
        <v>8.8534107402031932</v>
      </c>
      <c r="Q76" s="4">
        <f t="shared" si="19"/>
        <v>19.593613933236576</v>
      </c>
      <c r="R76" s="4">
        <v>2.1800000000000002</v>
      </c>
      <c r="S76" s="7" t="s">
        <v>15</v>
      </c>
      <c r="U76">
        <v>2</v>
      </c>
      <c r="V76">
        <f t="shared" si="22"/>
        <v>0</v>
      </c>
      <c r="W76">
        <f t="shared" si="23"/>
        <v>1</v>
      </c>
      <c r="X76">
        <f t="shared" si="24"/>
        <v>0</v>
      </c>
      <c r="Y76">
        <f t="shared" si="25"/>
        <v>0</v>
      </c>
      <c r="Z76">
        <f t="shared" si="26"/>
        <v>0</v>
      </c>
      <c r="AC76">
        <v>1</v>
      </c>
      <c r="AD76">
        <v>1</v>
      </c>
      <c r="AE76">
        <f t="shared" si="27"/>
        <v>1</v>
      </c>
      <c r="AG76">
        <v>1</v>
      </c>
    </row>
    <row r="77" spans="1:33">
      <c r="A77" s="3">
        <v>1632</v>
      </c>
      <c r="B77" s="3">
        <v>73</v>
      </c>
      <c r="C77">
        <v>1</v>
      </c>
      <c r="D77" s="3">
        <v>1</v>
      </c>
      <c r="E77" s="3">
        <v>0</v>
      </c>
      <c r="F77" s="3">
        <v>130</v>
      </c>
      <c r="G77" s="3">
        <v>81</v>
      </c>
      <c r="H77" s="3">
        <v>0</v>
      </c>
      <c r="I77" s="4">
        <v>3.26</v>
      </c>
      <c r="J77" s="4">
        <f t="shared" si="20"/>
        <v>15.030674846625768</v>
      </c>
      <c r="K77" s="4">
        <f t="shared" si="21"/>
        <v>39.877300613496935</v>
      </c>
      <c r="L77" s="4">
        <v>4.3099999999999996</v>
      </c>
      <c r="M77" s="4">
        <f t="shared" si="16"/>
        <v>11.368909512761022</v>
      </c>
      <c r="N77" s="4">
        <f t="shared" si="17"/>
        <v>30.162412993039446</v>
      </c>
      <c r="O77">
        <v>6.3</v>
      </c>
      <c r="P77" s="4">
        <f t="shared" si="18"/>
        <v>7.7777777777777777</v>
      </c>
      <c r="Q77" s="4">
        <f t="shared" si="19"/>
        <v>20.634920634920636</v>
      </c>
      <c r="R77" s="4">
        <v>2.08</v>
      </c>
      <c r="S77" s="7" t="s">
        <v>15</v>
      </c>
      <c r="U77">
        <v>2</v>
      </c>
      <c r="V77">
        <f t="shared" si="22"/>
        <v>0</v>
      </c>
      <c r="W77">
        <f t="shared" si="23"/>
        <v>1</v>
      </c>
      <c r="X77">
        <f t="shared" si="24"/>
        <v>0</v>
      </c>
      <c r="Y77">
        <f t="shared" si="25"/>
        <v>0</v>
      </c>
      <c r="Z77">
        <f t="shared" si="26"/>
        <v>0</v>
      </c>
      <c r="AC77">
        <v>1</v>
      </c>
      <c r="AD77">
        <v>1</v>
      </c>
      <c r="AE77">
        <f t="shared" si="27"/>
        <v>1</v>
      </c>
      <c r="AG77">
        <v>1</v>
      </c>
    </row>
    <row r="78" spans="1:33">
      <c r="A78" s="3">
        <v>1634</v>
      </c>
      <c r="B78" s="3">
        <v>77</v>
      </c>
      <c r="C78">
        <v>1</v>
      </c>
      <c r="D78" s="3">
        <v>0</v>
      </c>
      <c r="E78" s="3">
        <v>0</v>
      </c>
      <c r="F78" s="3">
        <v>132</v>
      </c>
      <c r="G78" s="3">
        <v>73</v>
      </c>
      <c r="H78" s="3">
        <v>0</v>
      </c>
      <c r="I78" s="4">
        <v>5.57</v>
      </c>
      <c r="J78" s="4">
        <f t="shared" si="20"/>
        <v>10.59245960502693</v>
      </c>
      <c r="K78" s="4">
        <f t="shared" si="21"/>
        <v>23.698384201077197</v>
      </c>
      <c r="L78" s="4">
        <v>6.51</v>
      </c>
      <c r="M78" s="4">
        <f t="shared" si="16"/>
        <v>9.0629800307219668</v>
      </c>
      <c r="N78" s="4">
        <f t="shared" si="17"/>
        <v>20.276497695852534</v>
      </c>
      <c r="O78">
        <v>7.3</v>
      </c>
      <c r="P78" s="4">
        <f t="shared" si="18"/>
        <v>8.0821917808219172</v>
      </c>
      <c r="Q78" s="4">
        <f t="shared" si="19"/>
        <v>18.082191780821919</v>
      </c>
      <c r="R78">
        <v>1.7</v>
      </c>
      <c r="S78" s="7" t="s">
        <v>14</v>
      </c>
      <c r="U78">
        <v>0</v>
      </c>
      <c r="V78">
        <f t="shared" si="22"/>
        <v>0</v>
      </c>
      <c r="W78">
        <f t="shared" si="23"/>
        <v>0</v>
      </c>
      <c r="X78">
        <f t="shared" si="24"/>
        <v>1</v>
      </c>
      <c r="Y78">
        <f t="shared" si="25"/>
        <v>0</v>
      </c>
      <c r="Z78">
        <f t="shared" si="26"/>
        <v>0</v>
      </c>
      <c r="AD78">
        <v>1</v>
      </c>
      <c r="AF78">
        <v>1</v>
      </c>
    </row>
    <row r="79" spans="1:33">
      <c r="A79" s="3">
        <v>1636</v>
      </c>
      <c r="B79" s="3">
        <v>66</v>
      </c>
      <c r="C79">
        <v>1</v>
      </c>
      <c r="D79" s="3">
        <v>1</v>
      </c>
      <c r="E79" s="3">
        <v>0</v>
      </c>
      <c r="F79" s="3">
        <v>156</v>
      </c>
      <c r="G79" s="3">
        <v>81</v>
      </c>
      <c r="H79" s="3">
        <v>1</v>
      </c>
      <c r="I79" s="4">
        <v>4.03</v>
      </c>
      <c r="J79" s="4">
        <f t="shared" si="20"/>
        <v>18.610421836228287</v>
      </c>
      <c r="K79" s="4">
        <f t="shared" si="21"/>
        <v>38.70967741935484</v>
      </c>
      <c r="L79">
        <v>4.8</v>
      </c>
      <c r="M79" s="4">
        <f t="shared" si="16"/>
        <v>15.625</v>
      </c>
      <c r="N79" s="4">
        <f t="shared" si="17"/>
        <v>32.5</v>
      </c>
      <c r="O79" s="4">
        <v>6.27</v>
      </c>
      <c r="P79" s="4">
        <f t="shared" si="18"/>
        <v>11.961722488038278</v>
      </c>
      <c r="Q79" s="4">
        <f t="shared" si="19"/>
        <v>24.880382775119617</v>
      </c>
      <c r="R79">
        <v>1.7</v>
      </c>
      <c r="S79" s="7" t="s">
        <v>15</v>
      </c>
      <c r="U79">
        <v>2</v>
      </c>
      <c r="V79">
        <f t="shared" si="22"/>
        <v>0</v>
      </c>
      <c r="W79">
        <f t="shared" si="23"/>
        <v>1</v>
      </c>
      <c r="X79">
        <f t="shared" si="24"/>
        <v>0</v>
      </c>
      <c r="Y79">
        <f t="shared" si="25"/>
        <v>0</v>
      </c>
      <c r="Z79">
        <f t="shared" si="26"/>
        <v>0</v>
      </c>
      <c r="AC79">
        <v>1</v>
      </c>
      <c r="AD79">
        <v>1</v>
      </c>
      <c r="AE79">
        <f t="shared" si="27"/>
        <v>1</v>
      </c>
      <c r="AG79">
        <v>1</v>
      </c>
    </row>
    <row r="80" spans="1:33">
      <c r="A80" s="3">
        <v>1637</v>
      </c>
      <c r="B80" s="3">
        <v>67</v>
      </c>
      <c r="C80">
        <v>1</v>
      </c>
      <c r="D80" s="3">
        <v>0</v>
      </c>
      <c r="E80" s="3">
        <v>0</v>
      </c>
      <c r="F80" s="3">
        <v>134</v>
      </c>
      <c r="G80" s="3">
        <v>85</v>
      </c>
      <c r="H80" s="3">
        <v>0</v>
      </c>
      <c r="I80" s="4">
        <v>4.09</v>
      </c>
      <c r="J80" s="4">
        <f t="shared" si="20"/>
        <v>11.980440097799512</v>
      </c>
      <c r="K80" s="4">
        <f t="shared" si="21"/>
        <v>32.762836185819069</v>
      </c>
      <c r="L80" s="4">
        <v>5.01</v>
      </c>
      <c r="M80" s="4">
        <f t="shared" si="16"/>
        <v>9.780439121756487</v>
      </c>
      <c r="N80" s="4">
        <f t="shared" si="17"/>
        <v>26.746506986027946</v>
      </c>
      <c r="O80" s="4">
        <v>7.09</v>
      </c>
      <c r="P80" s="4">
        <f t="shared" si="18"/>
        <v>6.9111424541607898</v>
      </c>
      <c r="Q80" s="4">
        <f t="shared" si="19"/>
        <v>18.899858956276447</v>
      </c>
      <c r="R80" s="4">
        <v>1.1200000000000001</v>
      </c>
      <c r="S80" s="7" t="s">
        <v>16</v>
      </c>
      <c r="U80">
        <v>1</v>
      </c>
      <c r="V80">
        <f t="shared" si="22"/>
        <v>0</v>
      </c>
      <c r="W80">
        <f t="shared" si="23"/>
        <v>0</v>
      </c>
      <c r="X80">
        <f t="shared" si="24"/>
        <v>0</v>
      </c>
      <c r="Y80">
        <f t="shared" si="25"/>
        <v>1</v>
      </c>
      <c r="Z80">
        <f t="shared" si="26"/>
        <v>0</v>
      </c>
      <c r="AD80">
        <v>0</v>
      </c>
      <c r="AE80">
        <f>IF(S80="MCI.neg",0)</f>
        <v>0</v>
      </c>
    </row>
    <row r="81" spans="1:33">
      <c r="A81" s="3">
        <v>1639</v>
      </c>
      <c r="B81" s="3">
        <v>81</v>
      </c>
      <c r="C81">
        <v>1</v>
      </c>
      <c r="D81" s="3">
        <v>0</v>
      </c>
      <c r="E81" s="3">
        <v>0</v>
      </c>
      <c r="F81" s="3">
        <v>141</v>
      </c>
      <c r="G81" s="3">
        <v>75</v>
      </c>
      <c r="H81" s="3">
        <v>1</v>
      </c>
      <c r="I81" s="4">
        <v>7.08</v>
      </c>
      <c r="J81" s="4">
        <f t="shared" si="20"/>
        <v>9.3220338983050848</v>
      </c>
      <c r="K81" s="4">
        <f t="shared" si="21"/>
        <v>19.915254237288135</v>
      </c>
      <c r="L81" s="4">
        <v>9.07</v>
      </c>
      <c r="M81" s="4">
        <f t="shared" si="16"/>
        <v>7.2767364939360526</v>
      </c>
      <c r="N81" s="4">
        <f t="shared" si="17"/>
        <v>15.545755237045203</v>
      </c>
      <c r="O81">
        <v>11.1</v>
      </c>
      <c r="P81" s="4">
        <f t="shared" si="18"/>
        <v>5.9459459459459465</v>
      </c>
      <c r="Q81" s="4">
        <f t="shared" si="19"/>
        <v>12.702702702702704</v>
      </c>
      <c r="R81" s="4">
        <v>1.56</v>
      </c>
      <c r="S81" s="7" t="s">
        <v>15</v>
      </c>
      <c r="U81">
        <v>2</v>
      </c>
      <c r="V81">
        <f t="shared" si="22"/>
        <v>0</v>
      </c>
      <c r="W81">
        <f t="shared" si="23"/>
        <v>1</v>
      </c>
      <c r="X81">
        <f t="shared" si="24"/>
        <v>0</v>
      </c>
      <c r="Y81">
        <f t="shared" si="25"/>
        <v>0</v>
      </c>
      <c r="Z81">
        <f t="shared" si="26"/>
        <v>0</v>
      </c>
      <c r="AC81">
        <v>1</v>
      </c>
      <c r="AD81">
        <v>1</v>
      </c>
      <c r="AE81">
        <f t="shared" si="27"/>
        <v>1</v>
      </c>
      <c r="AG81">
        <v>1</v>
      </c>
    </row>
    <row r="82" spans="1:33">
      <c r="A82" s="3">
        <v>1640</v>
      </c>
      <c r="B82" s="3">
        <v>70</v>
      </c>
      <c r="C82">
        <v>1</v>
      </c>
      <c r="D82" s="3">
        <v>0</v>
      </c>
      <c r="E82" s="3">
        <v>0</v>
      </c>
      <c r="F82" s="3">
        <v>148</v>
      </c>
      <c r="G82" s="3">
        <v>83</v>
      </c>
      <c r="H82" s="3">
        <v>1</v>
      </c>
      <c r="I82" s="4">
        <v>3.72</v>
      </c>
      <c r="J82" s="4">
        <f t="shared" si="20"/>
        <v>17.473118279569892</v>
      </c>
      <c r="K82" s="4">
        <f t="shared" si="21"/>
        <v>39.784946236559136</v>
      </c>
      <c r="L82" s="4">
        <v>4.13</v>
      </c>
      <c r="M82" s="4">
        <f t="shared" si="16"/>
        <v>15.738498789346247</v>
      </c>
      <c r="N82" s="4">
        <f t="shared" si="17"/>
        <v>35.835351089588379</v>
      </c>
      <c r="O82" s="4">
        <v>5.68</v>
      </c>
      <c r="P82" s="4">
        <f t="shared" si="18"/>
        <v>11.443661971830986</v>
      </c>
      <c r="Q82" s="4">
        <f t="shared" si="19"/>
        <v>26.056338028169016</v>
      </c>
      <c r="S82" s="7" t="s">
        <v>16</v>
      </c>
      <c r="U82">
        <v>1</v>
      </c>
      <c r="V82">
        <f t="shared" si="22"/>
        <v>0</v>
      </c>
      <c r="W82">
        <f t="shared" si="23"/>
        <v>0</v>
      </c>
      <c r="X82">
        <f t="shared" si="24"/>
        <v>0</v>
      </c>
      <c r="Y82">
        <f t="shared" si="25"/>
        <v>1</v>
      </c>
      <c r="Z82">
        <f t="shared" si="26"/>
        <v>0</v>
      </c>
      <c r="AD82">
        <v>0</v>
      </c>
      <c r="AE82">
        <f>IF(S82="MCI.neg",0)</f>
        <v>0</v>
      </c>
    </row>
    <row r="83" spans="1:33">
      <c r="A83" s="3">
        <v>1641</v>
      </c>
      <c r="B83" s="3">
        <v>64</v>
      </c>
      <c r="C83">
        <v>1</v>
      </c>
      <c r="D83" s="3">
        <v>1</v>
      </c>
      <c r="E83" s="3">
        <v>0</v>
      </c>
      <c r="F83" s="3">
        <v>170</v>
      </c>
      <c r="G83" s="3">
        <v>99</v>
      </c>
      <c r="H83" s="3">
        <v>1</v>
      </c>
      <c r="I83" s="4">
        <v>2.12</v>
      </c>
      <c r="J83" s="4">
        <f t="shared" si="20"/>
        <v>33.490566037735846</v>
      </c>
      <c r="K83" s="4">
        <f t="shared" si="21"/>
        <v>80.188679245283012</v>
      </c>
      <c r="L83" s="4">
        <v>3.12</v>
      </c>
      <c r="M83" s="4">
        <f t="shared" si="16"/>
        <v>22.756410256410255</v>
      </c>
      <c r="N83" s="4">
        <f t="shared" si="17"/>
        <v>54.487179487179482</v>
      </c>
      <c r="O83" s="4">
        <v>4.55</v>
      </c>
      <c r="P83" s="4">
        <f t="shared" si="18"/>
        <v>15.604395604395606</v>
      </c>
      <c r="Q83" s="4">
        <f t="shared" si="19"/>
        <v>37.362637362637365</v>
      </c>
      <c r="R83" s="4">
        <v>2.54</v>
      </c>
      <c r="S83" s="7" t="s">
        <v>17</v>
      </c>
      <c r="U83">
        <v>3</v>
      </c>
      <c r="V83">
        <f t="shared" si="22"/>
        <v>1</v>
      </c>
      <c r="W83">
        <f t="shared" si="23"/>
        <v>0</v>
      </c>
      <c r="X83">
        <f t="shared" si="24"/>
        <v>0</v>
      </c>
      <c r="Y83">
        <f t="shared" si="25"/>
        <v>0</v>
      </c>
      <c r="Z83">
        <f t="shared" si="26"/>
        <v>0</v>
      </c>
      <c r="AB83">
        <v>1</v>
      </c>
      <c r="AC83">
        <v>2</v>
      </c>
      <c r="AD83">
        <v>1</v>
      </c>
    </row>
    <row r="84" spans="1:33">
      <c r="A84" s="3">
        <v>1643</v>
      </c>
      <c r="B84" s="3">
        <v>64</v>
      </c>
      <c r="C84">
        <v>1</v>
      </c>
      <c r="D84" s="3">
        <v>0</v>
      </c>
      <c r="E84" s="3">
        <v>0</v>
      </c>
      <c r="F84" s="3">
        <v>149</v>
      </c>
      <c r="G84" s="3">
        <v>91</v>
      </c>
      <c r="H84" s="3">
        <v>1</v>
      </c>
      <c r="I84" s="4">
        <v>4.0199999999999996</v>
      </c>
      <c r="J84" s="4">
        <f t="shared" si="20"/>
        <v>14.427860696517415</v>
      </c>
      <c r="K84" s="4">
        <f t="shared" si="21"/>
        <v>37.064676616915428</v>
      </c>
      <c r="L84">
        <v>4.8</v>
      </c>
      <c r="M84" s="4">
        <f t="shared" si="16"/>
        <v>12.083333333333334</v>
      </c>
      <c r="N84" s="4">
        <f t="shared" si="17"/>
        <v>31.041666666666668</v>
      </c>
      <c r="O84" s="4">
        <v>6.37</v>
      </c>
      <c r="P84" s="4">
        <f t="shared" si="18"/>
        <v>9.1051805337519625</v>
      </c>
      <c r="Q84" s="4">
        <f t="shared" si="19"/>
        <v>23.390894819466247</v>
      </c>
      <c r="R84" s="4">
        <v>2.17</v>
      </c>
      <c r="S84" s="7" t="s">
        <v>14</v>
      </c>
      <c r="U84">
        <v>0</v>
      </c>
      <c r="V84">
        <f t="shared" si="22"/>
        <v>0</v>
      </c>
      <c r="W84">
        <f t="shared" si="23"/>
        <v>0</v>
      </c>
      <c r="X84">
        <f t="shared" si="24"/>
        <v>1</v>
      </c>
      <c r="Y84">
        <f t="shared" si="25"/>
        <v>0</v>
      </c>
      <c r="Z84">
        <f t="shared" si="26"/>
        <v>0</v>
      </c>
      <c r="AD84">
        <v>1</v>
      </c>
      <c r="AF84">
        <v>1</v>
      </c>
    </row>
    <row r="85" spans="1:33">
      <c r="A85" s="3">
        <v>1645</v>
      </c>
      <c r="B85" s="3">
        <v>82</v>
      </c>
      <c r="C85">
        <v>1</v>
      </c>
      <c r="D85" s="3">
        <v>1</v>
      </c>
      <c r="E85" s="3">
        <v>0</v>
      </c>
      <c r="F85" s="3">
        <v>138</v>
      </c>
      <c r="G85" s="3">
        <v>80</v>
      </c>
      <c r="H85" s="3">
        <v>0</v>
      </c>
      <c r="I85">
        <v>3.8</v>
      </c>
      <c r="J85" s="4">
        <f t="shared" si="20"/>
        <v>15.263157894736842</v>
      </c>
      <c r="K85" s="4">
        <f t="shared" si="21"/>
        <v>36.315789473684212</v>
      </c>
      <c r="L85" s="4">
        <v>5.0599999999999996</v>
      </c>
      <c r="M85" s="4">
        <f t="shared" si="16"/>
        <v>11.462450592885377</v>
      </c>
      <c r="N85" s="4">
        <f t="shared" si="17"/>
        <v>27.272727272727273</v>
      </c>
      <c r="O85" s="4">
        <v>6.77</v>
      </c>
      <c r="P85" s="4">
        <f t="shared" si="18"/>
        <v>8.5672082717872975</v>
      </c>
      <c r="Q85" s="4">
        <f t="shared" si="19"/>
        <v>20.384047267355985</v>
      </c>
      <c r="R85" s="4">
        <v>2.31</v>
      </c>
      <c r="S85" s="7" t="s">
        <v>17</v>
      </c>
      <c r="U85">
        <v>3</v>
      </c>
      <c r="V85">
        <f t="shared" si="22"/>
        <v>1</v>
      </c>
      <c r="W85">
        <f t="shared" si="23"/>
        <v>0</v>
      </c>
      <c r="X85">
        <f t="shared" si="24"/>
        <v>0</v>
      </c>
      <c r="Y85">
        <f t="shared" si="25"/>
        <v>0</v>
      </c>
      <c r="Z85">
        <f t="shared" si="26"/>
        <v>0</v>
      </c>
      <c r="AB85">
        <v>1</v>
      </c>
      <c r="AC85">
        <v>2</v>
      </c>
      <c r="AD85">
        <v>1</v>
      </c>
    </row>
    <row r="86" spans="1:33">
      <c r="A86" s="3">
        <v>1647</v>
      </c>
      <c r="B86" s="3">
        <v>74</v>
      </c>
      <c r="C86">
        <v>1</v>
      </c>
      <c r="D86" s="3">
        <v>1</v>
      </c>
      <c r="E86" s="3">
        <v>0</v>
      </c>
      <c r="F86" s="3">
        <v>124</v>
      </c>
      <c r="G86" s="3">
        <v>74</v>
      </c>
      <c r="H86" s="3">
        <v>0</v>
      </c>
      <c r="I86" s="4">
        <v>3.73</v>
      </c>
      <c r="J86" s="4">
        <f t="shared" si="20"/>
        <v>13.404825737265416</v>
      </c>
      <c r="K86" s="4">
        <f t="shared" si="21"/>
        <v>33.243967828418228</v>
      </c>
      <c r="L86" s="4">
        <v>4.57</v>
      </c>
      <c r="M86" s="4">
        <f t="shared" si="16"/>
        <v>10.940919037199125</v>
      </c>
      <c r="N86" s="4">
        <f t="shared" si="17"/>
        <v>27.133479212253828</v>
      </c>
      <c r="O86" s="4">
        <v>6.18</v>
      </c>
      <c r="P86" s="4">
        <f t="shared" si="18"/>
        <v>8.0906148867313927</v>
      </c>
      <c r="Q86" s="4">
        <f t="shared" si="19"/>
        <v>20.064724919093852</v>
      </c>
      <c r="R86" s="4">
        <v>1.61</v>
      </c>
      <c r="S86" s="7" t="s">
        <v>14</v>
      </c>
      <c r="U86">
        <v>0</v>
      </c>
      <c r="V86">
        <f t="shared" si="22"/>
        <v>0</v>
      </c>
      <c r="W86">
        <f t="shared" si="23"/>
        <v>0</v>
      </c>
      <c r="X86">
        <f t="shared" si="24"/>
        <v>1</v>
      </c>
      <c r="Y86">
        <f t="shared" si="25"/>
        <v>0</v>
      </c>
      <c r="Z86">
        <f t="shared" si="26"/>
        <v>0</v>
      </c>
      <c r="AD86">
        <v>1</v>
      </c>
      <c r="AF86">
        <v>1</v>
      </c>
    </row>
    <row r="87" spans="1:33">
      <c r="A87" s="3">
        <v>1649</v>
      </c>
      <c r="B87" s="3">
        <v>68</v>
      </c>
      <c r="C87">
        <v>1</v>
      </c>
      <c r="D87" s="3">
        <v>0</v>
      </c>
      <c r="E87" s="3">
        <v>0</v>
      </c>
      <c r="F87" s="3">
        <v>137</v>
      </c>
      <c r="G87" s="3">
        <v>80</v>
      </c>
      <c r="H87" s="3">
        <v>0</v>
      </c>
      <c r="I87" s="4">
        <v>3.54</v>
      </c>
      <c r="J87" s="4">
        <f t="shared" si="20"/>
        <v>16.101694915254239</v>
      </c>
      <c r="K87" s="4">
        <f t="shared" si="21"/>
        <v>38.700564971751412</v>
      </c>
      <c r="L87" s="4">
        <v>5.03</v>
      </c>
      <c r="M87" s="4">
        <f t="shared" si="16"/>
        <v>11.332007952286281</v>
      </c>
      <c r="N87" s="4">
        <f t="shared" si="17"/>
        <v>27.236580516898606</v>
      </c>
      <c r="O87" s="4">
        <v>6.63</v>
      </c>
      <c r="P87" s="4">
        <f t="shared" si="18"/>
        <v>8.5972850678733028</v>
      </c>
      <c r="Q87" s="4">
        <f t="shared" si="19"/>
        <v>20.663650075414782</v>
      </c>
      <c r="R87" s="4">
        <v>1.24</v>
      </c>
      <c r="S87" s="7" t="s">
        <v>16</v>
      </c>
      <c r="U87">
        <v>1</v>
      </c>
      <c r="V87">
        <f t="shared" si="22"/>
        <v>0</v>
      </c>
      <c r="W87">
        <f t="shared" si="23"/>
        <v>0</v>
      </c>
      <c r="X87">
        <f t="shared" si="24"/>
        <v>0</v>
      </c>
      <c r="Y87">
        <f t="shared" si="25"/>
        <v>1</v>
      </c>
      <c r="Z87">
        <f t="shared" si="26"/>
        <v>0</v>
      </c>
      <c r="AD87">
        <v>0</v>
      </c>
      <c r="AE87">
        <f>IF(S87="MCI.neg",0)</f>
        <v>0</v>
      </c>
    </row>
    <row r="88" spans="1:33">
      <c r="A88" s="3">
        <v>1650</v>
      </c>
      <c r="B88" s="3">
        <v>73</v>
      </c>
      <c r="C88">
        <v>1</v>
      </c>
      <c r="D88" s="3">
        <v>1</v>
      </c>
      <c r="E88" s="3">
        <v>0</v>
      </c>
      <c r="F88" s="3">
        <v>146</v>
      </c>
      <c r="G88" s="3">
        <v>99</v>
      </c>
      <c r="H88" s="3">
        <v>1</v>
      </c>
      <c r="I88" s="4">
        <v>2.95</v>
      </c>
      <c r="J88" s="4">
        <f t="shared" si="20"/>
        <v>15.932203389830507</v>
      </c>
      <c r="K88" s="4">
        <f t="shared" si="21"/>
        <v>49.49152542372881</v>
      </c>
      <c r="L88" s="4">
        <v>3.51</v>
      </c>
      <c r="M88" s="4">
        <f t="shared" si="16"/>
        <v>13.390313390313391</v>
      </c>
      <c r="N88" s="4">
        <f t="shared" si="17"/>
        <v>41.595441595441599</v>
      </c>
      <c r="O88" s="4">
        <v>3.89</v>
      </c>
      <c r="P88" s="4">
        <f t="shared" si="18"/>
        <v>12.082262210796914</v>
      </c>
      <c r="Q88" s="4">
        <f t="shared" si="19"/>
        <v>37.532133676092542</v>
      </c>
      <c r="R88" s="4">
        <v>2.0099999999999998</v>
      </c>
      <c r="S88" s="7" t="s">
        <v>17</v>
      </c>
      <c r="U88">
        <v>3</v>
      </c>
      <c r="V88">
        <f t="shared" si="22"/>
        <v>1</v>
      </c>
      <c r="W88">
        <f t="shared" si="23"/>
        <v>0</v>
      </c>
      <c r="X88">
        <f t="shared" si="24"/>
        <v>0</v>
      </c>
      <c r="Y88">
        <f t="shared" si="25"/>
        <v>0</v>
      </c>
      <c r="Z88">
        <f t="shared" si="26"/>
        <v>0</v>
      </c>
      <c r="AB88">
        <v>1</v>
      </c>
      <c r="AC88">
        <v>2</v>
      </c>
      <c r="AD88">
        <v>1</v>
      </c>
    </row>
    <row r="89" spans="1:33">
      <c r="A89" s="3">
        <v>1652</v>
      </c>
      <c r="B89" s="3">
        <v>63</v>
      </c>
      <c r="C89">
        <v>0</v>
      </c>
      <c r="D89" s="3">
        <v>1</v>
      </c>
      <c r="E89" s="3">
        <v>0</v>
      </c>
      <c r="F89" s="3">
        <v>114</v>
      </c>
      <c r="G89" s="3">
        <v>66</v>
      </c>
      <c r="H89" s="3">
        <v>0</v>
      </c>
      <c r="I89" s="4">
        <v>3.06</v>
      </c>
      <c r="J89" s="4">
        <f t="shared" si="20"/>
        <v>15.686274509803921</v>
      </c>
      <c r="K89" s="4">
        <f t="shared" si="21"/>
        <v>37.254901960784316</v>
      </c>
      <c r="L89" s="4">
        <v>4.29</v>
      </c>
      <c r="M89" s="4">
        <f t="shared" si="16"/>
        <v>11.188811188811188</v>
      </c>
      <c r="N89" s="4">
        <f t="shared" si="17"/>
        <v>26.573426573426573</v>
      </c>
      <c r="O89" s="4">
        <v>5.45</v>
      </c>
      <c r="P89" s="4">
        <f t="shared" si="18"/>
        <v>8.8073394495412849</v>
      </c>
      <c r="Q89" s="4">
        <f t="shared" si="19"/>
        <v>20.917431192660551</v>
      </c>
      <c r="R89" s="4">
        <v>2.36</v>
      </c>
      <c r="S89" s="7" t="s">
        <v>14</v>
      </c>
      <c r="U89">
        <v>0</v>
      </c>
      <c r="V89">
        <f t="shared" si="22"/>
        <v>0</v>
      </c>
      <c r="W89">
        <f t="shared" si="23"/>
        <v>0</v>
      </c>
      <c r="X89">
        <f t="shared" si="24"/>
        <v>1</v>
      </c>
      <c r="Y89">
        <f t="shared" si="25"/>
        <v>0</v>
      </c>
      <c r="Z89">
        <f t="shared" si="26"/>
        <v>0</v>
      </c>
      <c r="AD89">
        <v>1</v>
      </c>
      <c r="AF89">
        <v>1</v>
      </c>
    </row>
    <row r="90" spans="1:33">
      <c r="A90" s="3">
        <v>1653</v>
      </c>
      <c r="B90" s="3">
        <v>70</v>
      </c>
      <c r="C90">
        <v>0</v>
      </c>
      <c r="D90" s="3">
        <v>0</v>
      </c>
      <c r="E90" s="3">
        <v>0</v>
      </c>
      <c r="F90" s="3">
        <v>142</v>
      </c>
      <c r="G90" s="3">
        <v>57</v>
      </c>
      <c r="H90" s="3">
        <v>1</v>
      </c>
      <c r="I90" s="4">
        <v>2.89</v>
      </c>
      <c r="J90" s="4">
        <f t="shared" si="20"/>
        <v>29.411764705882351</v>
      </c>
      <c r="K90" s="4">
        <f t="shared" si="21"/>
        <v>49.134948096885815</v>
      </c>
      <c r="L90" s="4">
        <v>4.04</v>
      </c>
      <c r="M90" s="4">
        <f t="shared" si="16"/>
        <v>21.03960396039604</v>
      </c>
      <c r="N90" s="4">
        <f t="shared" si="17"/>
        <v>35.148514851485146</v>
      </c>
      <c r="O90" s="4">
        <v>5.16</v>
      </c>
      <c r="P90" s="4">
        <f t="shared" si="18"/>
        <v>16.472868217054263</v>
      </c>
      <c r="Q90" s="4">
        <f t="shared" si="19"/>
        <v>27.519379844961239</v>
      </c>
      <c r="R90" s="4">
        <v>1.45</v>
      </c>
      <c r="S90" s="7" t="s">
        <v>14</v>
      </c>
      <c r="U90">
        <v>0</v>
      </c>
      <c r="V90">
        <f t="shared" si="22"/>
        <v>0</v>
      </c>
      <c r="W90">
        <f t="shared" si="23"/>
        <v>0</v>
      </c>
      <c r="X90">
        <f t="shared" si="24"/>
        <v>1</v>
      </c>
      <c r="Y90">
        <f t="shared" si="25"/>
        <v>0</v>
      </c>
      <c r="Z90">
        <f t="shared" si="26"/>
        <v>0</v>
      </c>
      <c r="AD90">
        <v>1</v>
      </c>
      <c r="AF90">
        <v>1</v>
      </c>
    </row>
    <row r="91" spans="1:33">
      <c r="A91" s="3">
        <v>1654</v>
      </c>
      <c r="B91" s="3">
        <v>66</v>
      </c>
      <c r="C91">
        <v>1</v>
      </c>
      <c r="D91" s="3">
        <v>0</v>
      </c>
      <c r="E91" s="3">
        <v>0</v>
      </c>
      <c r="F91" s="3">
        <v>149</v>
      </c>
      <c r="G91" s="3">
        <v>81</v>
      </c>
      <c r="H91" s="3">
        <v>0</v>
      </c>
      <c r="I91" s="4">
        <v>2.82</v>
      </c>
      <c r="J91" s="4">
        <f t="shared" si="20"/>
        <v>24.113475177304966</v>
      </c>
      <c r="K91" s="4">
        <f t="shared" si="21"/>
        <v>52.836879432624116</v>
      </c>
      <c r="L91" s="4">
        <v>3.38</v>
      </c>
      <c r="M91" s="4">
        <f t="shared" si="16"/>
        <v>20.118343195266274</v>
      </c>
      <c r="N91" s="4">
        <f t="shared" si="17"/>
        <v>44.082840236686394</v>
      </c>
      <c r="O91" s="4">
        <v>4.59</v>
      </c>
      <c r="P91" s="4">
        <f t="shared" si="18"/>
        <v>14.814814814814815</v>
      </c>
      <c r="Q91" s="4">
        <f t="shared" si="19"/>
        <v>32.46187363834423</v>
      </c>
      <c r="R91" s="4">
        <v>1.85</v>
      </c>
      <c r="S91" s="7" t="s">
        <v>14</v>
      </c>
      <c r="U91">
        <v>0</v>
      </c>
      <c r="V91">
        <f t="shared" si="22"/>
        <v>0</v>
      </c>
      <c r="W91">
        <f t="shared" si="23"/>
        <v>0</v>
      </c>
      <c r="X91">
        <f t="shared" si="24"/>
        <v>1</v>
      </c>
      <c r="Y91">
        <f t="shared" si="25"/>
        <v>0</v>
      </c>
      <c r="Z91">
        <f t="shared" si="26"/>
        <v>0</v>
      </c>
      <c r="AD91">
        <v>1</v>
      </c>
      <c r="AF91">
        <v>1</v>
      </c>
    </row>
    <row r="92" spans="1:33">
      <c r="A92" s="3">
        <v>1209</v>
      </c>
      <c r="B92" s="3">
        <v>64</v>
      </c>
      <c r="C92" s="5">
        <v>1</v>
      </c>
      <c r="D92" s="3">
        <v>0</v>
      </c>
      <c r="E92" s="3">
        <v>0</v>
      </c>
      <c r="F92" s="3">
        <v>106</v>
      </c>
      <c r="G92" s="3">
        <v>70</v>
      </c>
      <c r="H92" s="3">
        <v>0</v>
      </c>
      <c r="I92" s="35">
        <v>3.31</v>
      </c>
      <c r="J92" s="4">
        <f t="shared" si="20"/>
        <v>10.876132930513595</v>
      </c>
      <c r="K92" s="4">
        <f t="shared" si="21"/>
        <v>32.024169184290031</v>
      </c>
      <c r="L92" s="35">
        <v>4.08</v>
      </c>
      <c r="M92" s="4">
        <f t="shared" si="16"/>
        <v>8.8235294117647065</v>
      </c>
      <c r="N92" s="4">
        <f t="shared" si="17"/>
        <v>25.980392156862745</v>
      </c>
      <c r="O92" s="35">
        <v>5.01</v>
      </c>
      <c r="P92" s="4">
        <f t="shared" si="18"/>
        <v>7.1856287425149707</v>
      </c>
      <c r="Q92" s="4">
        <f t="shared" si="19"/>
        <v>21.157684630738522</v>
      </c>
      <c r="R92" s="35">
        <v>3.01</v>
      </c>
      <c r="S92" s="7" t="s">
        <v>17</v>
      </c>
      <c r="U92">
        <v>3</v>
      </c>
      <c r="V92">
        <f t="shared" si="22"/>
        <v>1</v>
      </c>
      <c r="W92">
        <f t="shared" si="23"/>
        <v>0</v>
      </c>
      <c r="X92">
        <f t="shared" si="24"/>
        <v>0</v>
      </c>
      <c r="Y92">
        <f t="shared" si="25"/>
        <v>0</v>
      </c>
      <c r="Z92">
        <f t="shared" si="26"/>
        <v>0</v>
      </c>
      <c r="AB92">
        <v>1</v>
      </c>
      <c r="AC92">
        <v>2</v>
      </c>
      <c r="AD92">
        <v>1</v>
      </c>
    </row>
    <row r="93" spans="1:33">
      <c r="A93" s="3">
        <v>1260</v>
      </c>
      <c r="B93" s="3">
        <v>73</v>
      </c>
      <c r="C93">
        <v>0</v>
      </c>
      <c r="D93" s="3">
        <v>1</v>
      </c>
      <c r="E93" s="3">
        <v>0</v>
      </c>
      <c r="F93" s="3">
        <v>122</v>
      </c>
      <c r="G93" s="3">
        <v>69</v>
      </c>
      <c r="H93" s="3">
        <v>1</v>
      </c>
      <c r="I93" s="35">
        <v>4.29</v>
      </c>
      <c r="J93" s="4">
        <f t="shared" si="20"/>
        <v>12.354312354312354</v>
      </c>
      <c r="K93" s="4">
        <f t="shared" si="21"/>
        <v>28.438228438228439</v>
      </c>
      <c r="L93" s="35">
        <v>5.25</v>
      </c>
      <c r="M93" s="4">
        <f t="shared" si="16"/>
        <v>10.095238095238095</v>
      </c>
      <c r="N93" s="4">
        <f t="shared" si="17"/>
        <v>23.238095238095237</v>
      </c>
      <c r="O93" s="35">
        <v>6.29</v>
      </c>
      <c r="P93" s="4">
        <f t="shared" si="18"/>
        <v>8.4260731319554854</v>
      </c>
      <c r="Q93" s="4">
        <f t="shared" si="19"/>
        <v>19.395866454689983</v>
      </c>
      <c r="R93" s="35">
        <v>2.92</v>
      </c>
      <c r="S93" s="7" t="s">
        <v>17</v>
      </c>
      <c r="U93">
        <v>3</v>
      </c>
      <c r="V93">
        <f t="shared" si="22"/>
        <v>1</v>
      </c>
      <c r="W93">
        <f t="shared" si="23"/>
        <v>0</v>
      </c>
      <c r="X93">
        <f t="shared" si="24"/>
        <v>0</v>
      </c>
      <c r="Y93">
        <f t="shared" si="25"/>
        <v>0</v>
      </c>
      <c r="Z93">
        <f t="shared" si="26"/>
        <v>0</v>
      </c>
      <c r="AB93">
        <v>1</v>
      </c>
      <c r="AC93">
        <v>2</v>
      </c>
      <c r="AD93">
        <v>1</v>
      </c>
    </row>
    <row r="94" spans="1:33">
      <c r="A94" s="3">
        <v>1264</v>
      </c>
      <c r="B94" s="3">
        <v>79</v>
      </c>
      <c r="C94">
        <v>1</v>
      </c>
      <c r="D94" s="3">
        <v>1</v>
      </c>
      <c r="E94" s="3">
        <v>0</v>
      </c>
      <c r="F94" s="3">
        <v>128</v>
      </c>
      <c r="G94" s="3">
        <v>75</v>
      </c>
      <c r="H94" s="3">
        <v>0</v>
      </c>
      <c r="I94" s="35">
        <v>4.18</v>
      </c>
      <c r="J94" s="4">
        <f t="shared" si="20"/>
        <v>12.679425837320576</v>
      </c>
      <c r="K94" s="4">
        <f t="shared" si="21"/>
        <v>30.622009569377994</v>
      </c>
      <c r="L94" s="35">
        <v>5.0199999999999996</v>
      </c>
      <c r="M94" s="4">
        <f t="shared" si="16"/>
        <v>10.55776892430279</v>
      </c>
      <c r="N94" s="4">
        <f t="shared" si="17"/>
        <v>25.498007968127492</v>
      </c>
      <c r="O94" s="34">
        <v>8.6999999999999993</v>
      </c>
      <c r="P94" s="4">
        <f t="shared" si="18"/>
        <v>6.0919540229885065</v>
      </c>
      <c r="Q94" s="4">
        <f t="shared" si="19"/>
        <v>14.712643678160921</v>
      </c>
      <c r="R94" s="35">
        <v>2.38</v>
      </c>
      <c r="S94" s="7" t="s">
        <v>17</v>
      </c>
      <c r="U94">
        <v>3</v>
      </c>
      <c r="V94">
        <f t="shared" si="22"/>
        <v>1</v>
      </c>
      <c r="W94">
        <f t="shared" si="23"/>
        <v>0</v>
      </c>
      <c r="X94">
        <f t="shared" si="24"/>
        <v>0</v>
      </c>
      <c r="Y94">
        <f t="shared" si="25"/>
        <v>0</v>
      </c>
      <c r="Z94">
        <f t="shared" si="26"/>
        <v>0</v>
      </c>
      <c r="AB94">
        <v>1</v>
      </c>
      <c r="AC94">
        <v>2</v>
      </c>
      <c r="AD94">
        <v>1</v>
      </c>
    </row>
    <row r="95" spans="1:33">
      <c r="A95" s="3">
        <v>1284</v>
      </c>
      <c r="B95" s="3">
        <v>74</v>
      </c>
      <c r="C95">
        <v>1</v>
      </c>
      <c r="D95" s="3">
        <v>1</v>
      </c>
      <c r="E95" s="3">
        <v>0</v>
      </c>
      <c r="F95" s="3">
        <v>118</v>
      </c>
      <c r="G95" s="3">
        <v>77</v>
      </c>
      <c r="H95" s="3">
        <v>0</v>
      </c>
      <c r="I95" s="35">
        <v>3.27</v>
      </c>
      <c r="J95" s="4">
        <f t="shared" si="20"/>
        <v>12.538226299694189</v>
      </c>
      <c r="K95" s="4">
        <f t="shared" si="21"/>
        <v>36.085626911314982</v>
      </c>
      <c r="L95" s="35">
        <v>4.1100000000000003</v>
      </c>
      <c r="M95" s="4">
        <f t="shared" si="16"/>
        <v>9.9756690997566899</v>
      </c>
      <c r="N95" s="4">
        <f t="shared" si="17"/>
        <v>28.710462287104619</v>
      </c>
      <c r="O95" s="35">
        <v>6.16</v>
      </c>
      <c r="P95" s="4">
        <f t="shared" si="18"/>
        <v>6.6558441558441555</v>
      </c>
      <c r="Q95" s="4">
        <f t="shared" si="19"/>
        <v>19.155844155844154</v>
      </c>
      <c r="R95" s="34"/>
      <c r="S95" s="7" t="s">
        <v>17</v>
      </c>
      <c r="U95">
        <v>3</v>
      </c>
      <c r="V95">
        <f t="shared" si="22"/>
        <v>1</v>
      </c>
      <c r="W95">
        <f t="shared" si="23"/>
        <v>0</v>
      </c>
      <c r="X95">
        <f t="shared" si="24"/>
        <v>0</v>
      </c>
      <c r="Y95">
        <f t="shared" si="25"/>
        <v>0</v>
      </c>
      <c r="Z95">
        <f t="shared" si="26"/>
        <v>0</v>
      </c>
      <c r="AB95">
        <v>1</v>
      </c>
      <c r="AC95">
        <v>2</v>
      </c>
      <c r="AD95">
        <v>1</v>
      </c>
    </row>
    <row r="96" spans="1:33">
      <c r="A96" s="3">
        <v>1387</v>
      </c>
      <c r="B96" s="3">
        <v>84</v>
      </c>
      <c r="C96">
        <v>1</v>
      </c>
      <c r="D96" s="3">
        <v>0</v>
      </c>
      <c r="E96" s="3">
        <v>1</v>
      </c>
      <c r="F96" s="3">
        <v>134</v>
      </c>
      <c r="G96" s="3">
        <v>77</v>
      </c>
      <c r="H96" s="3">
        <v>0</v>
      </c>
      <c r="I96" s="35">
        <v>4.01</v>
      </c>
      <c r="J96" s="4">
        <f t="shared" si="20"/>
        <v>14.214463840399004</v>
      </c>
      <c r="K96" s="4">
        <f t="shared" si="21"/>
        <v>33.416458852867834</v>
      </c>
      <c r="L96" s="34">
        <v>5</v>
      </c>
      <c r="M96" s="4">
        <f t="shared" si="16"/>
        <v>11.4</v>
      </c>
      <c r="N96" s="4">
        <f t="shared" si="17"/>
        <v>26.8</v>
      </c>
      <c r="O96" s="35">
        <v>6.56</v>
      </c>
      <c r="P96" s="4">
        <f t="shared" si="18"/>
        <v>8.6890243902439028</v>
      </c>
      <c r="Q96" s="4">
        <f t="shared" si="19"/>
        <v>20.426829268292686</v>
      </c>
      <c r="R96" s="35">
        <v>2.4300000000000002</v>
      </c>
      <c r="S96" s="7" t="s">
        <v>17</v>
      </c>
      <c r="U96">
        <v>3</v>
      </c>
      <c r="V96">
        <f t="shared" si="22"/>
        <v>1</v>
      </c>
      <c r="W96">
        <f t="shared" si="23"/>
        <v>0</v>
      </c>
      <c r="X96">
        <f t="shared" si="24"/>
        <v>0</v>
      </c>
      <c r="Y96">
        <f t="shared" si="25"/>
        <v>0</v>
      </c>
      <c r="Z96">
        <f t="shared" si="26"/>
        <v>0</v>
      </c>
      <c r="AB96">
        <v>1</v>
      </c>
      <c r="AC96">
        <v>2</v>
      </c>
      <c r="AD96">
        <v>1</v>
      </c>
    </row>
    <row r="97" spans="1:30">
      <c r="A97" s="3">
        <v>1404</v>
      </c>
      <c r="B97" s="3">
        <v>76</v>
      </c>
      <c r="C97">
        <v>0</v>
      </c>
      <c r="D97" s="3">
        <v>1</v>
      </c>
      <c r="E97" s="3">
        <v>0</v>
      </c>
      <c r="F97" s="3">
        <v>148</v>
      </c>
      <c r="G97" s="3">
        <v>96</v>
      </c>
      <c r="H97" s="3">
        <v>0</v>
      </c>
      <c r="I97" s="35">
        <v>3.36</v>
      </c>
      <c r="J97" s="4">
        <f t="shared" si="20"/>
        <v>15.476190476190476</v>
      </c>
      <c r="K97" s="4">
        <f t="shared" si="21"/>
        <v>44.047619047619051</v>
      </c>
      <c r="L97" s="35">
        <v>4.49</v>
      </c>
      <c r="M97" s="4">
        <f t="shared" si="16"/>
        <v>11.581291759465479</v>
      </c>
      <c r="N97" s="4">
        <f t="shared" si="17"/>
        <v>32.962138084632514</v>
      </c>
      <c r="O97" s="35">
        <v>6.54</v>
      </c>
      <c r="P97" s="4">
        <f t="shared" si="18"/>
        <v>7.951070336391437</v>
      </c>
      <c r="Q97" s="4">
        <f t="shared" si="19"/>
        <v>22.629969418960243</v>
      </c>
      <c r="R97" s="35">
        <v>3.02</v>
      </c>
      <c r="S97" s="7" t="s">
        <v>17</v>
      </c>
      <c r="U97">
        <v>3</v>
      </c>
      <c r="V97">
        <f t="shared" si="22"/>
        <v>1</v>
      </c>
      <c r="W97">
        <f t="shared" si="23"/>
        <v>0</v>
      </c>
      <c r="X97">
        <f t="shared" si="24"/>
        <v>0</v>
      </c>
      <c r="Y97">
        <f t="shared" si="25"/>
        <v>0</v>
      </c>
      <c r="Z97">
        <f t="shared" si="26"/>
        <v>0</v>
      </c>
      <c r="AB97">
        <v>1</v>
      </c>
      <c r="AC97">
        <v>2</v>
      </c>
      <c r="AD97">
        <v>1</v>
      </c>
    </row>
    <row r="98" spans="1:30">
      <c r="A98" s="3">
        <v>1430</v>
      </c>
      <c r="B98" s="3">
        <v>81</v>
      </c>
      <c r="C98">
        <v>0</v>
      </c>
      <c r="D98" s="3">
        <v>0</v>
      </c>
      <c r="E98" s="3">
        <v>1</v>
      </c>
      <c r="F98" s="3">
        <v>158</v>
      </c>
      <c r="G98" s="3">
        <v>100</v>
      </c>
      <c r="H98" s="3">
        <v>0</v>
      </c>
      <c r="I98" s="35">
        <v>4.25</v>
      </c>
      <c r="J98" s="4">
        <f t="shared" si="20"/>
        <v>13.647058823529411</v>
      </c>
      <c r="K98" s="4">
        <f t="shared" si="21"/>
        <v>37.176470588235297</v>
      </c>
      <c r="L98" s="35">
        <v>6.07</v>
      </c>
      <c r="M98" s="4">
        <f t="shared" si="16"/>
        <v>9.5551894563426689</v>
      </c>
      <c r="N98" s="4">
        <f t="shared" si="17"/>
        <v>26.029654036243819</v>
      </c>
      <c r="O98" s="35">
        <v>8.57</v>
      </c>
      <c r="P98" s="4">
        <f t="shared" si="18"/>
        <v>6.7677946324387399</v>
      </c>
      <c r="Q98" s="4">
        <f t="shared" si="19"/>
        <v>18.436406067677947</v>
      </c>
      <c r="R98" s="35">
        <v>2.23</v>
      </c>
      <c r="S98" s="7" t="s">
        <v>17</v>
      </c>
      <c r="U98">
        <v>3</v>
      </c>
      <c r="V98">
        <f t="shared" si="22"/>
        <v>1</v>
      </c>
      <c r="W98">
        <f t="shared" si="23"/>
        <v>0</v>
      </c>
      <c r="X98">
        <f t="shared" si="24"/>
        <v>0</v>
      </c>
      <c r="Y98">
        <f t="shared" si="25"/>
        <v>0</v>
      </c>
      <c r="Z98">
        <f t="shared" si="26"/>
        <v>0</v>
      </c>
      <c r="AB98">
        <v>1</v>
      </c>
      <c r="AC98">
        <v>2</v>
      </c>
      <c r="AD98">
        <v>1</v>
      </c>
    </row>
    <row r="99" spans="1:30">
      <c r="A99" s="3">
        <v>1537</v>
      </c>
      <c r="B99" s="3">
        <v>78</v>
      </c>
      <c r="C99">
        <v>0</v>
      </c>
      <c r="D99" s="3">
        <v>1</v>
      </c>
      <c r="E99" s="3">
        <v>0</v>
      </c>
      <c r="F99" s="3">
        <v>149</v>
      </c>
      <c r="G99" s="3">
        <v>85</v>
      </c>
      <c r="H99" s="3">
        <v>1</v>
      </c>
      <c r="I99" s="35">
        <v>4.9400000000000004</v>
      </c>
      <c r="J99" s="4">
        <f t="shared" si="20"/>
        <v>12.955465587044534</v>
      </c>
      <c r="K99" s="4">
        <f t="shared" si="21"/>
        <v>30.161943319838056</v>
      </c>
      <c r="L99" s="35">
        <v>6.42</v>
      </c>
      <c r="M99" s="4">
        <f t="shared" si="16"/>
        <v>9.9688473520249214</v>
      </c>
      <c r="N99" s="4">
        <f t="shared" si="17"/>
        <v>23.208722741433021</v>
      </c>
      <c r="O99" s="35">
        <v>8.67</v>
      </c>
      <c r="P99" s="4">
        <f t="shared" si="18"/>
        <v>7.3817762399077278</v>
      </c>
      <c r="Q99" s="4">
        <f t="shared" si="19"/>
        <v>17.185697808535178</v>
      </c>
      <c r="R99" s="34"/>
      <c r="S99" s="7" t="s">
        <v>17</v>
      </c>
      <c r="U99">
        <v>3</v>
      </c>
      <c r="V99">
        <f t="shared" si="22"/>
        <v>1</v>
      </c>
      <c r="W99">
        <f t="shared" si="23"/>
        <v>0</v>
      </c>
      <c r="X99">
        <f t="shared" si="24"/>
        <v>0</v>
      </c>
      <c r="Y99">
        <f t="shared" si="25"/>
        <v>0</v>
      </c>
      <c r="Z99">
        <f t="shared" si="26"/>
        <v>0</v>
      </c>
      <c r="AB99">
        <v>1</v>
      </c>
      <c r="AC99">
        <v>2</v>
      </c>
      <c r="AD99">
        <v>1</v>
      </c>
    </row>
    <row r="100" spans="1:30">
      <c r="A100" s="3">
        <v>1538</v>
      </c>
      <c r="B100" s="3">
        <v>78</v>
      </c>
      <c r="C100">
        <v>1</v>
      </c>
      <c r="D100" s="3">
        <v>1</v>
      </c>
      <c r="E100" s="3">
        <v>1</v>
      </c>
      <c r="F100" s="3">
        <v>162</v>
      </c>
      <c r="G100" s="3">
        <v>85</v>
      </c>
      <c r="H100" s="3">
        <v>1</v>
      </c>
      <c r="I100" s="35">
        <v>4.3899999999999997</v>
      </c>
      <c r="J100" s="4">
        <f t="shared" si="20"/>
        <v>17.53986332574032</v>
      </c>
      <c r="K100" s="4">
        <f t="shared" si="21"/>
        <v>36.902050113895221</v>
      </c>
      <c r="L100" s="35">
        <v>5.15</v>
      </c>
      <c r="M100" s="4">
        <f t="shared" si="16"/>
        <v>14.95145631067961</v>
      </c>
      <c r="N100" s="4">
        <f t="shared" si="17"/>
        <v>31.456310679611647</v>
      </c>
      <c r="O100" s="35">
        <v>6.49</v>
      </c>
      <c r="P100" s="4">
        <f t="shared" si="18"/>
        <v>11.864406779661017</v>
      </c>
      <c r="Q100" s="4">
        <f t="shared" si="19"/>
        <v>24.961479198767332</v>
      </c>
      <c r="R100" s="35">
        <v>2.0099999999999998</v>
      </c>
      <c r="S100" s="7" t="s">
        <v>17</v>
      </c>
      <c r="U100">
        <v>3</v>
      </c>
      <c r="V100">
        <f t="shared" si="22"/>
        <v>1</v>
      </c>
      <c r="W100">
        <f t="shared" si="23"/>
        <v>0</v>
      </c>
      <c r="X100">
        <f t="shared" si="24"/>
        <v>0</v>
      </c>
      <c r="Y100">
        <f t="shared" si="25"/>
        <v>0</v>
      </c>
      <c r="Z100">
        <f t="shared" si="26"/>
        <v>0</v>
      </c>
      <c r="AB100">
        <v>1</v>
      </c>
      <c r="AC100">
        <v>2</v>
      </c>
      <c r="AD100">
        <v>1</v>
      </c>
    </row>
    <row r="101" spans="1:30">
      <c r="A101" s="3">
        <v>1543</v>
      </c>
      <c r="B101" s="3">
        <v>81</v>
      </c>
      <c r="C101">
        <v>0</v>
      </c>
      <c r="D101" s="3">
        <v>1</v>
      </c>
      <c r="E101" s="3">
        <v>0</v>
      </c>
      <c r="F101" s="3">
        <v>168</v>
      </c>
      <c r="G101" s="3">
        <v>98</v>
      </c>
      <c r="H101" s="3">
        <v>1</v>
      </c>
      <c r="I101" s="34">
        <v>4.4000000000000004</v>
      </c>
      <c r="J101" s="4">
        <f t="shared" si="20"/>
        <v>15.909090909090908</v>
      </c>
      <c r="K101" s="4">
        <f t="shared" si="21"/>
        <v>38.18181818181818</v>
      </c>
      <c r="L101" s="34">
        <v>5.7</v>
      </c>
      <c r="M101" s="4">
        <f t="shared" si="16"/>
        <v>12.280701754385964</v>
      </c>
      <c r="N101" s="4">
        <f t="shared" si="17"/>
        <v>29.473684210526315</v>
      </c>
      <c r="O101" s="35">
        <v>7.34</v>
      </c>
      <c r="P101" s="4">
        <f t="shared" si="18"/>
        <v>9.5367847411444142</v>
      </c>
      <c r="Q101" s="4">
        <f t="shared" si="19"/>
        <v>22.888283378746593</v>
      </c>
      <c r="R101" s="35">
        <v>2.3199999999999998</v>
      </c>
      <c r="S101" s="7" t="s">
        <v>17</v>
      </c>
      <c r="U101">
        <v>3</v>
      </c>
      <c r="V101">
        <f t="shared" si="22"/>
        <v>1</v>
      </c>
      <c r="W101">
        <f t="shared" si="23"/>
        <v>0</v>
      </c>
      <c r="X101">
        <f t="shared" si="24"/>
        <v>0</v>
      </c>
      <c r="Y101">
        <f t="shared" si="25"/>
        <v>0</v>
      </c>
      <c r="Z101">
        <f t="shared" si="26"/>
        <v>0</v>
      </c>
      <c r="AB101">
        <v>1</v>
      </c>
      <c r="AC101">
        <v>2</v>
      </c>
      <c r="AD101">
        <v>1</v>
      </c>
    </row>
    <row r="102" spans="1:30">
      <c r="A102" s="3">
        <v>1547</v>
      </c>
      <c r="B102" s="3">
        <v>74</v>
      </c>
      <c r="C102">
        <v>1</v>
      </c>
      <c r="D102" s="3">
        <v>0</v>
      </c>
      <c r="E102" s="3">
        <v>0</v>
      </c>
      <c r="F102" s="3">
        <v>157</v>
      </c>
      <c r="G102" s="3">
        <v>83</v>
      </c>
      <c r="H102" s="3">
        <v>1</v>
      </c>
      <c r="I102" s="35">
        <v>2.84</v>
      </c>
      <c r="J102" s="4">
        <f t="shared" si="20"/>
        <v>26.056338028169016</v>
      </c>
      <c r="K102" s="4">
        <f t="shared" si="21"/>
        <v>55.281690140845072</v>
      </c>
      <c r="L102" s="35">
        <v>3.91</v>
      </c>
      <c r="M102" s="4">
        <f t="shared" si="16"/>
        <v>18.925831202046034</v>
      </c>
      <c r="N102" s="4">
        <f t="shared" si="17"/>
        <v>40.153452685421996</v>
      </c>
      <c r="O102" s="35">
        <v>4.41</v>
      </c>
      <c r="P102" s="4">
        <f t="shared" si="18"/>
        <v>16.780045351473923</v>
      </c>
      <c r="Q102" s="4">
        <f t="shared" si="19"/>
        <v>35.600907029478456</v>
      </c>
      <c r="R102" s="35">
        <v>1.46</v>
      </c>
      <c r="S102" s="7" t="s">
        <v>17</v>
      </c>
      <c r="U102">
        <v>3</v>
      </c>
      <c r="V102">
        <f t="shared" si="22"/>
        <v>1</v>
      </c>
      <c r="W102">
        <f t="shared" si="23"/>
        <v>0</v>
      </c>
      <c r="X102">
        <f t="shared" si="24"/>
        <v>0</v>
      </c>
      <c r="Y102">
        <f t="shared" si="25"/>
        <v>0</v>
      </c>
      <c r="Z102">
        <f t="shared" si="26"/>
        <v>0</v>
      </c>
      <c r="AB102">
        <v>1</v>
      </c>
      <c r="AC102">
        <v>2</v>
      </c>
      <c r="AD102">
        <v>1</v>
      </c>
    </row>
    <row r="103" spans="1:30">
      <c r="A103" s="3">
        <v>1572</v>
      </c>
      <c r="B103" s="3">
        <v>86</v>
      </c>
      <c r="C103">
        <v>1</v>
      </c>
      <c r="D103" s="3">
        <v>1</v>
      </c>
      <c r="E103" s="3">
        <v>0</v>
      </c>
      <c r="F103" s="3">
        <v>121</v>
      </c>
      <c r="G103" s="3">
        <v>85</v>
      </c>
      <c r="H103" s="3">
        <v>0</v>
      </c>
      <c r="I103" s="35">
        <v>4.99</v>
      </c>
      <c r="J103" s="4">
        <f t="shared" si="20"/>
        <v>7.214428857715431</v>
      </c>
      <c r="K103" s="4">
        <f t="shared" si="21"/>
        <v>24.248496993987974</v>
      </c>
      <c r="L103" s="35">
        <v>7.85</v>
      </c>
      <c r="M103" s="4">
        <f t="shared" si="16"/>
        <v>4.5859872611464967</v>
      </c>
      <c r="N103" s="4">
        <f t="shared" si="17"/>
        <v>15.414012738853504</v>
      </c>
      <c r="O103" s="34">
        <v>12.3</v>
      </c>
      <c r="P103" s="4">
        <f t="shared" si="18"/>
        <v>2.9268292682926829</v>
      </c>
      <c r="Q103" s="4">
        <f t="shared" si="19"/>
        <v>9.8373983739837385</v>
      </c>
      <c r="R103" s="35">
        <v>1.56</v>
      </c>
      <c r="S103" s="7" t="s">
        <v>17</v>
      </c>
      <c r="U103">
        <v>3</v>
      </c>
      <c r="V103">
        <f t="shared" si="22"/>
        <v>1</v>
      </c>
      <c r="W103">
        <f t="shared" si="23"/>
        <v>0</v>
      </c>
      <c r="X103">
        <f t="shared" si="24"/>
        <v>0</v>
      </c>
      <c r="Y103">
        <f t="shared" si="25"/>
        <v>0</v>
      </c>
      <c r="Z103">
        <f t="shared" si="26"/>
        <v>0</v>
      </c>
      <c r="AB103">
        <v>1</v>
      </c>
      <c r="AC103">
        <v>2</v>
      </c>
      <c r="AD103">
        <v>1</v>
      </c>
    </row>
    <row r="104" spans="1:30">
      <c r="A104" s="3">
        <v>1611</v>
      </c>
      <c r="B104" s="3">
        <v>73</v>
      </c>
      <c r="C104">
        <v>0</v>
      </c>
      <c r="D104" s="3">
        <v>1</v>
      </c>
      <c r="E104" s="3">
        <v>0</v>
      </c>
      <c r="F104" s="3">
        <v>160</v>
      </c>
      <c r="G104" s="3">
        <v>101</v>
      </c>
      <c r="H104" s="3">
        <v>0</v>
      </c>
      <c r="I104" s="35">
        <v>2.95</v>
      </c>
      <c r="J104" s="4">
        <f t="shared" si="20"/>
        <v>20</v>
      </c>
      <c r="K104" s="4">
        <f t="shared" si="21"/>
        <v>54.237288135593218</v>
      </c>
      <c r="L104" s="35">
        <v>3.67</v>
      </c>
      <c r="M104" s="4">
        <f t="shared" si="16"/>
        <v>16.076294277929154</v>
      </c>
      <c r="N104" s="4">
        <f t="shared" si="17"/>
        <v>43.596730245231612</v>
      </c>
      <c r="O104" s="34">
        <v>4.5999999999999996</v>
      </c>
      <c r="P104" s="4">
        <f t="shared" si="18"/>
        <v>12.82608695652174</v>
      </c>
      <c r="Q104" s="4">
        <f t="shared" si="19"/>
        <v>34.782608695652179</v>
      </c>
      <c r="R104" s="34">
        <v>2.1</v>
      </c>
      <c r="S104" s="7" t="s">
        <v>17</v>
      </c>
      <c r="U104">
        <v>3</v>
      </c>
      <c r="V104">
        <f t="shared" si="22"/>
        <v>1</v>
      </c>
      <c r="W104">
        <f t="shared" si="23"/>
        <v>0</v>
      </c>
      <c r="X104">
        <f t="shared" si="24"/>
        <v>0</v>
      </c>
      <c r="Y104">
        <f t="shared" si="25"/>
        <v>0</v>
      </c>
      <c r="Z104">
        <f t="shared" si="26"/>
        <v>0</v>
      </c>
      <c r="AB104">
        <v>1</v>
      </c>
      <c r="AC104">
        <v>2</v>
      </c>
      <c r="AD10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007800"/>
  </sheetPr>
  <dimension ref="B1:W421"/>
  <sheetViews>
    <sheetView topLeftCell="A342" zoomScaleNormal="100" workbookViewId="0">
      <selection activeCell="B357" sqref="B357:I359"/>
    </sheetView>
  </sheetViews>
  <sheetFormatPr defaultRowHeight="15"/>
  <cols>
    <col min="1" max="1" width="5" customWidth="1"/>
    <col min="3" max="3" width="75.85546875" bestFit="1" customWidth="1"/>
  </cols>
  <sheetData>
    <row r="1" spans="2:2">
      <c r="B1" t="s">
        <v>397</v>
      </c>
    </row>
    <row r="2" spans="2:2">
      <c r="B2" t="s">
        <v>365</v>
      </c>
    </row>
    <row r="3" spans="2:2">
      <c r="B3" t="s">
        <v>366</v>
      </c>
    </row>
    <row r="4" spans="2:2">
      <c r="B4" t="s">
        <v>367</v>
      </c>
    </row>
    <row r="5" spans="2:2">
      <c r="B5" t="s">
        <v>58</v>
      </c>
    </row>
    <row r="6" spans="2:2">
      <c r="B6" t="s">
        <v>59</v>
      </c>
    </row>
    <row r="7" spans="2:2">
      <c r="B7" t="s">
        <v>60</v>
      </c>
    </row>
    <row r="8" spans="2:2">
      <c r="B8" t="s">
        <v>61</v>
      </c>
    </row>
    <row r="9" spans="2:2">
      <c r="B9" t="s">
        <v>62</v>
      </c>
    </row>
    <row r="10" spans="2:2">
      <c r="B10" t="s">
        <v>63</v>
      </c>
    </row>
    <row r="11" spans="2:2">
      <c r="B11" t="s">
        <v>34</v>
      </c>
    </row>
    <row r="12" spans="2:2" ht="16.350000000000001" customHeight="1"/>
    <row r="15" spans="2:2">
      <c r="B15" s="5" t="s">
        <v>368</v>
      </c>
    </row>
    <row r="18" spans="2:9">
      <c r="B18" s="5" t="s">
        <v>35</v>
      </c>
    </row>
    <row r="19" spans="2:9" ht="15.75" thickBot="1"/>
    <row r="20" spans="2:9">
      <c r="B20" s="12" t="s">
        <v>36</v>
      </c>
      <c r="C20" s="13" t="s">
        <v>37</v>
      </c>
      <c r="D20" s="13" t="s">
        <v>38</v>
      </c>
      <c r="E20" s="13" t="s">
        <v>39</v>
      </c>
      <c r="F20" s="13" t="s">
        <v>40</v>
      </c>
      <c r="G20" s="13" t="s">
        <v>41</v>
      </c>
      <c r="H20" s="13" t="s">
        <v>42</v>
      </c>
      <c r="I20" s="13" t="s">
        <v>43</v>
      </c>
    </row>
    <row r="21" spans="2:9">
      <c r="B21" s="51" t="s">
        <v>364</v>
      </c>
      <c r="C21" s="52">
        <v>38</v>
      </c>
      <c r="D21" s="52">
        <v>0</v>
      </c>
      <c r="E21" s="52">
        <v>38</v>
      </c>
      <c r="F21" s="55">
        <v>0</v>
      </c>
      <c r="G21" s="55">
        <v>1</v>
      </c>
      <c r="H21" s="55">
        <v>0.52631578947368418</v>
      </c>
      <c r="I21" s="55">
        <v>0.50600940624005597</v>
      </c>
    </row>
    <row r="22" spans="2:9">
      <c r="B22" s="10" t="s">
        <v>1</v>
      </c>
      <c r="C22" s="53">
        <v>38</v>
      </c>
      <c r="D22" s="53">
        <v>0</v>
      </c>
      <c r="E22" s="53">
        <v>38</v>
      </c>
      <c r="F22" s="25">
        <v>64</v>
      </c>
      <c r="G22" s="25">
        <v>89</v>
      </c>
      <c r="H22" s="25">
        <v>74.731546525263155</v>
      </c>
      <c r="I22" s="25">
        <v>6.2878977737579271</v>
      </c>
    </row>
    <row r="23" spans="2:9">
      <c r="B23" s="10" t="s">
        <v>53</v>
      </c>
      <c r="C23" s="53">
        <v>38</v>
      </c>
      <c r="D23" s="53">
        <v>0</v>
      </c>
      <c r="E23" s="53">
        <v>38</v>
      </c>
      <c r="F23" s="25">
        <v>102</v>
      </c>
      <c r="G23" s="25">
        <v>172</v>
      </c>
      <c r="H23" s="25">
        <v>132.89473684210532</v>
      </c>
      <c r="I23" s="25">
        <v>16.24606309679648</v>
      </c>
    </row>
    <row r="24" spans="2:9">
      <c r="B24" s="10" t="s">
        <v>54</v>
      </c>
      <c r="C24" s="53">
        <v>38</v>
      </c>
      <c r="D24" s="53">
        <v>0</v>
      </c>
      <c r="E24" s="53">
        <v>38</v>
      </c>
      <c r="F24" s="25">
        <v>50</v>
      </c>
      <c r="G24" s="25">
        <v>99</v>
      </c>
      <c r="H24" s="25">
        <v>75.631578947368439</v>
      </c>
      <c r="I24" s="25">
        <v>10.695846763117229</v>
      </c>
    </row>
    <row r="25" spans="2:9">
      <c r="B25" s="10" t="s">
        <v>30</v>
      </c>
      <c r="C25" s="53">
        <v>38</v>
      </c>
      <c r="D25" s="53">
        <v>0</v>
      </c>
      <c r="E25" s="53">
        <v>38</v>
      </c>
      <c r="F25" s="25">
        <v>2.36</v>
      </c>
      <c r="G25" s="25">
        <v>7.08</v>
      </c>
      <c r="H25" s="25">
        <v>3.7007894736842104</v>
      </c>
      <c r="I25" s="25">
        <v>0.91515581771467358</v>
      </c>
    </row>
    <row r="26" spans="2:9">
      <c r="B26" s="10" t="s">
        <v>27</v>
      </c>
      <c r="C26" s="53">
        <v>38</v>
      </c>
      <c r="D26" s="53">
        <v>0</v>
      </c>
      <c r="E26" s="53">
        <v>38</v>
      </c>
      <c r="F26" s="25">
        <v>9.0909090909090917</v>
      </c>
      <c r="G26" s="25">
        <v>26.258992805755398</v>
      </c>
      <c r="H26" s="25">
        <v>16.02013412353886</v>
      </c>
      <c r="I26" s="25">
        <v>4.1925632830814683</v>
      </c>
    </row>
    <row r="27" spans="2:9">
      <c r="B27" s="10" t="s">
        <v>8</v>
      </c>
      <c r="C27" s="53">
        <v>38</v>
      </c>
      <c r="D27" s="53">
        <v>0</v>
      </c>
      <c r="E27" s="53">
        <v>38</v>
      </c>
      <c r="F27" s="25">
        <v>19.915254237288135</v>
      </c>
      <c r="G27" s="25">
        <v>61.870503597122308</v>
      </c>
      <c r="H27" s="25">
        <v>37.637125753380332</v>
      </c>
      <c r="I27" s="25">
        <v>9.0552869265342508</v>
      </c>
    </row>
    <row r="28" spans="2:9">
      <c r="B28" s="10" t="s">
        <v>31</v>
      </c>
      <c r="C28" s="53">
        <v>38</v>
      </c>
      <c r="D28" s="53">
        <v>0</v>
      </c>
      <c r="E28" s="53">
        <v>38</v>
      </c>
      <c r="F28" s="25">
        <v>3.41</v>
      </c>
      <c r="G28" s="25">
        <v>9.07</v>
      </c>
      <c r="H28" s="25">
        <v>4.7476315789473693</v>
      </c>
      <c r="I28" s="25">
        <v>1.0995882133670849</v>
      </c>
    </row>
    <row r="29" spans="2:9">
      <c r="B29" s="10" t="s">
        <v>28</v>
      </c>
      <c r="C29" s="53">
        <v>38</v>
      </c>
      <c r="D29" s="53">
        <v>0</v>
      </c>
      <c r="E29" s="53">
        <v>38</v>
      </c>
      <c r="F29" s="25">
        <v>7.2767364939360526</v>
      </c>
      <c r="G29" s="25">
        <v>20.467836257309941</v>
      </c>
      <c r="H29" s="25">
        <v>12.401395453285248</v>
      </c>
      <c r="I29" s="25">
        <v>3.102484129871296</v>
      </c>
    </row>
    <row r="30" spans="2:9">
      <c r="B30" s="10" t="s">
        <v>9</v>
      </c>
      <c r="C30" s="53">
        <v>38</v>
      </c>
      <c r="D30" s="53">
        <v>0</v>
      </c>
      <c r="E30" s="53">
        <v>38</v>
      </c>
      <c r="F30" s="25">
        <v>15.545755237045203</v>
      </c>
      <c r="G30" s="25">
        <v>45.866666666666667</v>
      </c>
      <c r="H30" s="25">
        <v>29.050996490271903</v>
      </c>
      <c r="I30" s="25">
        <v>6.1805439013451462</v>
      </c>
    </row>
    <row r="31" spans="2:9">
      <c r="B31" s="10" t="s">
        <v>32</v>
      </c>
      <c r="C31" s="53">
        <v>38</v>
      </c>
      <c r="D31" s="53">
        <v>0</v>
      </c>
      <c r="E31" s="53">
        <v>38</v>
      </c>
      <c r="F31" s="25">
        <v>4.21</v>
      </c>
      <c r="G31" s="25">
        <v>11.1</v>
      </c>
      <c r="H31" s="25">
        <v>6.2344736842105277</v>
      </c>
      <c r="I31" s="25">
        <v>1.5458815334639899</v>
      </c>
    </row>
    <row r="32" spans="2:9">
      <c r="B32" s="10" t="s">
        <v>29</v>
      </c>
      <c r="C32" s="53">
        <v>38</v>
      </c>
      <c r="D32" s="53">
        <v>0</v>
      </c>
      <c r="E32" s="53">
        <v>38</v>
      </c>
      <c r="F32" s="25">
        <v>4.370860927152318</v>
      </c>
      <c r="G32" s="25">
        <v>15.521064301552107</v>
      </c>
      <c r="H32" s="25">
        <v>9.5638832488078371</v>
      </c>
      <c r="I32" s="25">
        <v>2.6274842169632979</v>
      </c>
    </row>
    <row r="33" spans="2:9" ht="15.75" thickBot="1">
      <c r="B33" s="23" t="s">
        <v>10</v>
      </c>
      <c r="C33" s="54">
        <v>38</v>
      </c>
      <c r="D33" s="54">
        <v>0</v>
      </c>
      <c r="E33" s="54">
        <v>38</v>
      </c>
      <c r="F33" s="26">
        <v>12.702702702702704</v>
      </c>
      <c r="G33" s="26">
        <v>33.725490196078432</v>
      </c>
      <c r="H33" s="26">
        <v>22.371328640177538</v>
      </c>
      <c r="I33" s="26">
        <v>5.3537641373562197</v>
      </c>
    </row>
    <row r="36" spans="2:9">
      <c r="B36" s="5" t="s">
        <v>65</v>
      </c>
    </row>
    <row r="37" spans="2:9" ht="15.75" thickBot="1"/>
    <row r="38" spans="2:9">
      <c r="B38" s="13" t="s">
        <v>36</v>
      </c>
      <c r="C38" s="13" t="s">
        <v>69</v>
      </c>
      <c r="D38" s="13" t="s">
        <v>70</v>
      </c>
      <c r="E38" s="13" t="s">
        <v>71</v>
      </c>
      <c r="F38" s="13" t="s">
        <v>72</v>
      </c>
    </row>
    <row r="39" spans="2:9">
      <c r="B39" s="57" t="s">
        <v>2</v>
      </c>
      <c r="C39" s="22" t="s">
        <v>67</v>
      </c>
      <c r="D39" s="56">
        <v>17</v>
      </c>
      <c r="E39" s="56">
        <v>17</v>
      </c>
      <c r="F39" s="24">
        <v>44.736842105263158</v>
      </c>
    </row>
    <row r="40" spans="2:9">
      <c r="B40" s="58" t="s">
        <v>66</v>
      </c>
      <c r="C40" s="10" t="s">
        <v>68</v>
      </c>
      <c r="D40" s="53">
        <v>21</v>
      </c>
      <c r="E40" s="53">
        <v>21</v>
      </c>
      <c r="F40" s="25">
        <v>55.263157894736842</v>
      </c>
    </row>
    <row r="41" spans="2:9">
      <c r="B41" s="57" t="s">
        <v>3</v>
      </c>
      <c r="C41" s="22" t="s">
        <v>67</v>
      </c>
      <c r="D41" s="56">
        <v>20</v>
      </c>
      <c r="E41" s="56">
        <v>20</v>
      </c>
      <c r="F41" s="24">
        <v>52.631578947368418</v>
      </c>
    </row>
    <row r="42" spans="2:9">
      <c r="B42" s="58" t="s">
        <v>66</v>
      </c>
      <c r="C42" s="10" t="s">
        <v>68</v>
      </c>
      <c r="D42" s="53">
        <v>18</v>
      </c>
      <c r="E42" s="53">
        <v>18</v>
      </c>
      <c r="F42" s="25">
        <v>47.368421052631582</v>
      </c>
    </row>
    <row r="43" spans="2:9">
      <c r="B43" s="57" t="s">
        <v>4</v>
      </c>
      <c r="C43" s="22" t="s">
        <v>67</v>
      </c>
      <c r="D43" s="56">
        <v>32</v>
      </c>
      <c r="E43" s="56">
        <v>32</v>
      </c>
      <c r="F43" s="24">
        <v>84.21052631578948</v>
      </c>
    </row>
    <row r="44" spans="2:9">
      <c r="B44" s="58" t="s">
        <v>66</v>
      </c>
      <c r="C44" s="10" t="s">
        <v>68</v>
      </c>
      <c r="D44" s="53">
        <v>6</v>
      </c>
      <c r="E44" s="53">
        <v>6</v>
      </c>
      <c r="F44" s="25">
        <v>15.789473684210526</v>
      </c>
    </row>
    <row r="45" spans="2:9">
      <c r="B45" s="57" t="s">
        <v>7</v>
      </c>
      <c r="C45" s="22" t="s">
        <v>67</v>
      </c>
      <c r="D45" s="56">
        <v>24</v>
      </c>
      <c r="E45" s="56">
        <v>24</v>
      </c>
      <c r="F45" s="24">
        <v>63.157894736842103</v>
      </c>
    </row>
    <row r="46" spans="2:9" ht="15.75" thickBot="1">
      <c r="B46" s="59" t="s">
        <v>66</v>
      </c>
      <c r="C46" s="23" t="s">
        <v>68</v>
      </c>
      <c r="D46" s="54">
        <v>14</v>
      </c>
      <c r="E46" s="54">
        <v>14</v>
      </c>
      <c r="F46" s="26">
        <v>36.842105263157897</v>
      </c>
    </row>
    <row r="49" spans="2:23">
      <c r="B49" s="5" t="s">
        <v>73</v>
      </c>
    </row>
    <row r="50" spans="2:23" ht="15.75" thickBot="1"/>
    <row r="51" spans="2:23">
      <c r="B51" s="12"/>
      <c r="C51" s="13" t="s">
        <v>1</v>
      </c>
      <c r="D51" s="13" t="s">
        <v>53</v>
      </c>
      <c r="E51" s="13" t="s">
        <v>54</v>
      </c>
      <c r="F51" s="13" t="s">
        <v>30</v>
      </c>
      <c r="G51" s="13" t="s">
        <v>27</v>
      </c>
      <c r="H51" s="13" t="s">
        <v>8</v>
      </c>
      <c r="I51" s="13" t="s">
        <v>31</v>
      </c>
      <c r="J51" s="13" t="s">
        <v>28</v>
      </c>
      <c r="K51" s="13" t="s">
        <v>9</v>
      </c>
      <c r="L51" s="13" t="s">
        <v>32</v>
      </c>
      <c r="M51" s="13" t="s">
        <v>29</v>
      </c>
      <c r="N51" s="13" t="s">
        <v>10</v>
      </c>
      <c r="O51" s="61" t="s">
        <v>74</v>
      </c>
      <c r="P51" s="61" t="s">
        <v>75</v>
      </c>
      <c r="Q51" s="61" t="s">
        <v>76</v>
      </c>
      <c r="R51" s="61" t="s">
        <v>77</v>
      </c>
      <c r="S51" s="61" t="s">
        <v>78</v>
      </c>
      <c r="T51" s="61" t="s">
        <v>79</v>
      </c>
      <c r="U51" s="61" t="s">
        <v>80</v>
      </c>
      <c r="V51" s="61" t="s">
        <v>81</v>
      </c>
      <c r="W51" s="62" t="s">
        <v>364</v>
      </c>
    </row>
    <row r="52" spans="2:23">
      <c r="B52" s="22" t="s">
        <v>1</v>
      </c>
      <c r="C52" s="27">
        <v>1</v>
      </c>
      <c r="D52" s="24">
        <v>-0.29461962718626855</v>
      </c>
      <c r="E52" s="24">
        <v>-0.49269705809188608</v>
      </c>
      <c r="F52" s="24">
        <v>0.48750016646780792</v>
      </c>
      <c r="G52" s="24">
        <v>-0.38515711744516062</v>
      </c>
      <c r="H52" s="24">
        <v>-0.58698324198493168</v>
      </c>
      <c r="I52" s="24">
        <v>0.4630020760118847</v>
      </c>
      <c r="J52" s="24">
        <v>-0.35392423150509</v>
      </c>
      <c r="K52" s="24">
        <v>-0.60429851783737798</v>
      </c>
      <c r="L52" s="24">
        <v>0.393481408962774</v>
      </c>
      <c r="M52" s="24">
        <v>-0.32276934741629826</v>
      </c>
      <c r="N52" s="24">
        <v>-0.532654890906609</v>
      </c>
      <c r="O52" s="64">
        <v>-0.22610413394487897</v>
      </c>
      <c r="P52" s="64">
        <v>0.22610413394487899</v>
      </c>
      <c r="Q52" s="64">
        <v>0.26586349316791258</v>
      </c>
      <c r="R52" s="64">
        <v>-0.26586349316791258</v>
      </c>
      <c r="S52" s="64">
        <v>-5.362949142430793E-2</v>
      </c>
      <c r="T52" s="64">
        <v>5.362949142430791E-2</v>
      </c>
      <c r="U52" s="64">
        <v>-0.11102919753826886</v>
      </c>
      <c r="V52" s="64">
        <v>0.11102919753826879</v>
      </c>
      <c r="W52" s="55">
        <v>-5.3593946611992247E-3</v>
      </c>
    </row>
    <row r="53" spans="2:23">
      <c r="B53" s="10" t="s">
        <v>53</v>
      </c>
      <c r="C53" s="25">
        <v>-0.29461962718626855</v>
      </c>
      <c r="D53" s="29">
        <v>1</v>
      </c>
      <c r="E53" s="25">
        <v>0.65131715525459599</v>
      </c>
      <c r="F53" s="25">
        <v>0.10905782150848051</v>
      </c>
      <c r="G53" s="25">
        <v>0.58001602045632428</v>
      </c>
      <c r="H53" s="25">
        <v>0.44761362920401626</v>
      </c>
      <c r="I53" s="25">
        <v>0.15882863741897363</v>
      </c>
      <c r="J53" s="25">
        <v>0.57052146991893682</v>
      </c>
      <c r="K53" s="25">
        <v>0.4648311791665824</v>
      </c>
      <c r="L53" s="25">
        <v>0.1212693909407138</v>
      </c>
      <c r="M53" s="25">
        <v>0.5194794188831674</v>
      </c>
      <c r="N53" s="25">
        <v>0.42876088088612824</v>
      </c>
      <c r="O53" s="65">
        <v>0.14126859869813932</v>
      </c>
      <c r="P53" s="65">
        <v>-0.14126859869813937</v>
      </c>
      <c r="Q53" s="65">
        <v>1.3496854062278085E-2</v>
      </c>
      <c r="R53" s="65">
        <v>-1.3496854062278124E-2</v>
      </c>
      <c r="S53" s="65">
        <v>0.18623492629032878</v>
      </c>
      <c r="T53" s="65">
        <v>-0.18623492629032878</v>
      </c>
      <c r="U53" s="65">
        <v>-6.6270658359688248E-2</v>
      </c>
      <c r="V53" s="65">
        <v>6.6270658359688248E-2</v>
      </c>
      <c r="W53" s="66">
        <v>-9.1709392987274443E-2</v>
      </c>
    </row>
    <row r="54" spans="2:23">
      <c r="B54" s="10" t="s">
        <v>54</v>
      </c>
      <c r="C54" s="25">
        <v>-0.49269705809188608</v>
      </c>
      <c r="D54" s="25">
        <v>0.65131715525459599</v>
      </c>
      <c r="E54" s="29">
        <v>1</v>
      </c>
      <c r="F54" s="25">
        <v>-0.20719286320779121</v>
      </c>
      <c r="G54" s="25">
        <v>0.21343741684818618</v>
      </c>
      <c r="H54" s="25">
        <v>0.5501201257287569</v>
      </c>
      <c r="I54" s="25">
        <v>-0.12917873017984779</v>
      </c>
      <c r="J54" s="25">
        <v>0.1286809689934888</v>
      </c>
      <c r="K54" s="25">
        <v>0.51140708580497563</v>
      </c>
      <c r="L54" s="25">
        <v>-0.12424032841627913</v>
      </c>
      <c r="M54" s="25">
        <v>0.11331659076634241</v>
      </c>
      <c r="N54" s="25">
        <v>0.44449440990699612</v>
      </c>
      <c r="O54" s="65">
        <v>0.28214071345067626</v>
      </c>
      <c r="P54" s="65">
        <v>-0.28214071345067637</v>
      </c>
      <c r="Q54" s="65">
        <v>-7.306606326849828E-2</v>
      </c>
      <c r="R54" s="65">
        <v>7.306606326849828E-2</v>
      </c>
      <c r="S54" s="65">
        <v>0.30626763772714022</v>
      </c>
      <c r="T54" s="65">
        <v>-0.30626763772714022</v>
      </c>
      <c r="U54" s="65">
        <v>0.19043666370228832</v>
      </c>
      <c r="V54" s="65">
        <v>-0.19043666370228832</v>
      </c>
      <c r="W54" s="66">
        <v>-9.803468201133049E-2</v>
      </c>
    </row>
    <row r="55" spans="2:23">
      <c r="B55" s="10" t="s">
        <v>30</v>
      </c>
      <c r="C55" s="25">
        <v>0.48750016646780792</v>
      </c>
      <c r="D55" s="25">
        <v>0.10905782150848051</v>
      </c>
      <c r="E55" s="25">
        <v>-0.20719286320779121</v>
      </c>
      <c r="F55" s="29">
        <v>1</v>
      </c>
      <c r="G55" s="25">
        <v>-0.54176964747149625</v>
      </c>
      <c r="H55" s="25">
        <v>-0.79221782837118171</v>
      </c>
      <c r="I55" s="25">
        <v>0.93100383181878998</v>
      </c>
      <c r="J55" s="25">
        <v>-0.42369420218527992</v>
      </c>
      <c r="K55" s="25">
        <v>-0.72407375169925636</v>
      </c>
      <c r="L55" s="25">
        <v>0.80642625159321513</v>
      </c>
      <c r="M55" s="25">
        <v>-0.38060090862811086</v>
      </c>
      <c r="N55" s="25">
        <v>-0.63635764502926229</v>
      </c>
      <c r="O55" s="65">
        <v>-0.27331685344951756</v>
      </c>
      <c r="P55" s="65">
        <v>0.27331685344951756</v>
      </c>
      <c r="Q55" s="65">
        <v>0.18409217029835345</v>
      </c>
      <c r="R55" s="65">
        <v>-0.18409217029835342</v>
      </c>
      <c r="S55" s="65">
        <v>2.5153177761901187E-2</v>
      </c>
      <c r="T55" s="65">
        <v>-2.5153177761901187E-2</v>
      </c>
      <c r="U55" s="65">
        <v>-8.2701427118784934E-2</v>
      </c>
      <c r="V55" s="65">
        <v>8.2701427118784934E-2</v>
      </c>
      <c r="W55" s="66">
        <v>0.28856363220135683</v>
      </c>
    </row>
    <row r="56" spans="2:23">
      <c r="B56" s="10" t="s">
        <v>27</v>
      </c>
      <c r="C56" s="25">
        <v>-0.38515711744516062</v>
      </c>
      <c r="D56" s="25">
        <v>0.58001602045632428</v>
      </c>
      <c r="E56" s="25">
        <v>0.21343741684818618</v>
      </c>
      <c r="F56" s="25">
        <v>-0.54176964747149625</v>
      </c>
      <c r="G56" s="29">
        <v>1</v>
      </c>
      <c r="H56" s="25">
        <v>0.83032280644832646</v>
      </c>
      <c r="I56" s="25">
        <v>-0.45940035082548974</v>
      </c>
      <c r="J56" s="25">
        <v>0.91266379189271807</v>
      </c>
      <c r="K56" s="25">
        <v>0.78166938342551973</v>
      </c>
      <c r="L56" s="25">
        <v>-0.4318633583127453</v>
      </c>
      <c r="M56" s="25">
        <v>0.84312542246074618</v>
      </c>
      <c r="N56" s="25">
        <v>0.72771076074118324</v>
      </c>
      <c r="O56" s="65">
        <v>0.19497556911145708</v>
      </c>
      <c r="P56" s="65">
        <v>-0.19497556911145719</v>
      </c>
      <c r="Q56" s="65">
        <v>-7.3802501872696144E-2</v>
      </c>
      <c r="R56" s="65">
        <v>7.3802501872696116E-2</v>
      </c>
      <c r="S56" s="65">
        <v>-1.1505746687223758E-2</v>
      </c>
      <c r="T56" s="65">
        <v>1.150574668722378E-2</v>
      </c>
      <c r="U56" s="65">
        <v>-0.1265650194501286</v>
      </c>
      <c r="V56" s="65">
        <v>0.1265650194501286</v>
      </c>
      <c r="W56" s="66">
        <v>-0.27559272153681302</v>
      </c>
    </row>
    <row r="57" spans="2:23">
      <c r="B57" s="10" t="s">
        <v>8</v>
      </c>
      <c r="C57" s="25">
        <v>-0.58698324198493168</v>
      </c>
      <c r="D57" s="25">
        <v>0.44761362920401626</v>
      </c>
      <c r="E57" s="25">
        <v>0.5501201257287569</v>
      </c>
      <c r="F57" s="25">
        <v>-0.79221782837118171</v>
      </c>
      <c r="G57" s="25">
        <v>0.83032280644832646</v>
      </c>
      <c r="H57" s="29">
        <v>1</v>
      </c>
      <c r="I57" s="25">
        <v>-0.66898531998227562</v>
      </c>
      <c r="J57" s="25">
        <v>0.67154499716764138</v>
      </c>
      <c r="K57" s="25">
        <v>0.89420893249301048</v>
      </c>
      <c r="L57" s="25">
        <v>-0.61328115238719461</v>
      </c>
      <c r="M57" s="25">
        <v>0.61895204678414928</v>
      </c>
      <c r="N57" s="25">
        <v>0.8098174111963512</v>
      </c>
      <c r="O57" s="65">
        <v>0.35487495672794417</v>
      </c>
      <c r="P57" s="65">
        <v>-0.35487495672794428</v>
      </c>
      <c r="Q57" s="65">
        <v>-0.12878643762994529</v>
      </c>
      <c r="R57" s="65">
        <v>0.12878643762994527</v>
      </c>
      <c r="S57" s="65">
        <v>7.3933035193343766E-2</v>
      </c>
      <c r="T57" s="65">
        <v>-7.3933035193343738E-2</v>
      </c>
      <c r="U57" s="65">
        <v>6.9262020512006625E-2</v>
      </c>
      <c r="V57" s="65">
        <v>-6.9262020512006625E-2</v>
      </c>
      <c r="W57" s="66">
        <v>-0.31524096676866609</v>
      </c>
    </row>
    <row r="58" spans="2:23">
      <c r="B58" s="10" t="s">
        <v>31</v>
      </c>
      <c r="C58" s="25">
        <v>0.4630020760118847</v>
      </c>
      <c r="D58" s="25">
        <v>0.15882863741897363</v>
      </c>
      <c r="E58" s="25">
        <v>-0.12917873017984779</v>
      </c>
      <c r="F58" s="25">
        <v>0.93100383181878998</v>
      </c>
      <c r="G58" s="25">
        <v>-0.45940035082548974</v>
      </c>
      <c r="H58" s="25">
        <v>-0.66898531998227562</v>
      </c>
      <c r="I58" s="29">
        <v>1</v>
      </c>
      <c r="J58" s="25">
        <v>-0.48592846241947002</v>
      </c>
      <c r="K58" s="25">
        <v>-0.75994138128544364</v>
      </c>
      <c r="L58" s="25">
        <v>0.88160805066380987</v>
      </c>
      <c r="M58" s="25">
        <v>-0.45058816330353385</v>
      </c>
      <c r="N58" s="25">
        <v>-0.67895534271429059</v>
      </c>
      <c r="O58" s="65">
        <v>-0.1902225738503763</v>
      </c>
      <c r="P58" s="65">
        <v>0.19022257385037633</v>
      </c>
      <c r="Q58" s="65">
        <v>0.11839429887434928</v>
      </c>
      <c r="R58" s="65">
        <v>-0.11839429887434924</v>
      </c>
      <c r="S58" s="65">
        <v>0.12410031519921211</v>
      </c>
      <c r="T58" s="65">
        <v>-0.12410031519921211</v>
      </c>
      <c r="U58" s="65">
        <v>-5.9488624545707455E-2</v>
      </c>
      <c r="V58" s="65">
        <v>5.9488624545707455E-2</v>
      </c>
      <c r="W58" s="66">
        <v>0.30880689615704271</v>
      </c>
    </row>
    <row r="59" spans="2:23">
      <c r="B59" s="10" t="s">
        <v>28</v>
      </c>
      <c r="C59" s="25">
        <v>-0.35392423150509</v>
      </c>
      <c r="D59" s="25">
        <v>0.57052146991893682</v>
      </c>
      <c r="E59" s="25">
        <v>0.1286809689934888</v>
      </c>
      <c r="F59" s="25">
        <v>-0.42369420218527992</v>
      </c>
      <c r="G59" s="25">
        <v>0.91266379189271807</v>
      </c>
      <c r="H59" s="25">
        <v>0.67154499716764138</v>
      </c>
      <c r="I59" s="25">
        <v>-0.48592846241947002</v>
      </c>
      <c r="J59" s="29">
        <v>1</v>
      </c>
      <c r="K59" s="25">
        <v>0.81001875372617227</v>
      </c>
      <c r="L59" s="25">
        <v>-0.47523182389604418</v>
      </c>
      <c r="M59" s="25">
        <v>0.93629474456158923</v>
      </c>
      <c r="N59" s="25">
        <v>0.76586130679538655</v>
      </c>
      <c r="O59" s="65">
        <v>0.11087729354333074</v>
      </c>
      <c r="P59" s="65">
        <v>-0.1108772935433308</v>
      </c>
      <c r="Q59" s="65">
        <v>2.0980935631253691E-2</v>
      </c>
      <c r="R59" s="65">
        <v>-2.0980935631253719E-2</v>
      </c>
      <c r="S59" s="65">
        <v>-0.13660219451089081</v>
      </c>
      <c r="T59" s="65">
        <v>0.13660219451089087</v>
      </c>
      <c r="U59" s="65">
        <v>-0.16965101066582253</v>
      </c>
      <c r="V59" s="65">
        <v>0.16965101066582253</v>
      </c>
      <c r="W59" s="66">
        <v>-0.29963192580919812</v>
      </c>
    </row>
    <row r="60" spans="2:23">
      <c r="B60" s="10" t="s">
        <v>9</v>
      </c>
      <c r="C60" s="25">
        <v>-0.60429851783737798</v>
      </c>
      <c r="D60" s="25">
        <v>0.4648311791665824</v>
      </c>
      <c r="E60" s="25">
        <v>0.51140708580497563</v>
      </c>
      <c r="F60" s="25">
        <v>-0.72407375169925636</v>
      </c>
      <c r="G60" s="25">
        <v>0.78166938342551973</v>
      </c>
      <c r="H60" s="25">
        <v>0.89420893249301048</v>
      </c>
      <c r="I60" s="25">
        <v>-0.75994138128544364</v>
      </c>
      <c r="J60" s="25">
        <v>0.81001875372617227</v>
      </c>
      <c r="K60" s="29">
        <v>1</v>
      </c>
      <c r="L60" s="25">
        <v>-0.7110790916412294</v>
      </c>
      <c r="M60" s="25">
        <v>0.75775213275969222</v>
      </c>
      <c r="N60" s="25">
        <v>0.91563841254756706</v>
      </c>
      <c r="O60" s="65">
        <v>0.28933726397868414</v>
      </c>
      <c r="P60" s="65">
        <v>-0.28933726397868409</v>
      </c>
      <c r="Q60" s="65">
        <v>-4.1928848358999939E-2</v>
      </c>
      <c r="R60" s="65">
        <v>4.1928848358999925E-2</v>
      </c>
      <c r="S60" s="65">
        <v>-2.7429535024550207E-2</v>
      </c>
      <c r="T60" s="65">
        <v>2.7429535024550179E-2</v>
      </c>
      <c r="U60" s="65">
        <v>2.4055891886597795E-2</v>
      </c>
      <c r="V60" s="65">
        <v>-2.4055891886597795E-2</v>
      </c>
      <c r="W60" s="66">
        <v>-0.36416900479934883</v>
      </c>
    </row>
    <row r="61" spans="2:23">
      <c r="B61" s="10" t="s">
        <v>32</v>
      </c>
      <c r="C61" s="25">
        <v>0.393481408962774</v>
      </c>
      <c r="D61" s="25">
        <v>0.1212693909407138</v>
      </c>
      <c r="E61" s="25">
        <v>-0.12424032841627913</v>
      </c>
      <c r="F61" s="25">
        <v>0.80642625159321513</v>
      </c>
      <c r="G61" s="25">
        <v>-0.4318633583127453</v>
      </c>
      <c r="H61" s="25">
        <v>-0.61328115238719461</v>
      </c>
      <c r="I61" s="25">
        <v>0.88160805066380987</v>
      </c>
      <c r="J61" s="25">
        <v>-0.47523182389604418</v>
      </c>
      <c r="K61" s="25">
        <v>-0.7110790916412294</v>
      </c>
      <c r="L61" s="29">
        <v>1</v>
      </c>
      <c r="M61" s="25">
        <v>-0.59739216499803371</v>
      </c>
      <c r="N61" s="25">
        <v>-0.81637184710579558</v>
      </c>
      <c r="O61" s="65">
        <v>6.382255673400998E-3</v>
      </c>
      <c r="P61" s="65">
        <v>-6.3822556734009685E-3</v>
      </c>
      <c r="Q61" s="65">
        <v>6.2901418248551486E-2</v>
      </c>
      <c r="R61" s="65">
        <v>-6.2901418248551527E-2</v>
      </c>
      <c r="S61" s="65">
        <v>8.5010785378974371E-2</v>
      </c>
      <c r="T61" s="65">
        <v>-8.5010785378974413E-2</v>
      </c>
      <c r="U61" s="65">
        <v>-2.5655905258619618E-2</v>
      </c>
      <c r="V61" s="65">
        <v>2.5655905258619618E-2</v>
      </c>
      <c r="W61" s="66">
        <v>0.38664641653677451</v>
      </c>
    </row>
    <row r="62" spans="2:23">
      <c r="B62" s="10" t="s">
        <v>29</v>
      </c>
      <c r="C62" s="25">
        <v>-0.32276934741629826</v>
      </c>
      <c r="D62" s="25">
        <v>0.5194794188831674</v>
      </c>
      <c r="E62" s="25">
        <v>0.11331659076634241</v>
      </c>
      <c r="F62" s="25">
        <v>-0.38060090862811086</v>
      </c>
      <c r="G62" s="25">
        <v>0.84312542246074618</v>
      </c>
      <c r="H62" s="25">
        <v>0.61895204678414928</v>
      </c>
      <c r="I62" s="25">
        <v>-0.45058816330353385</v>
      </c>
      <c r="J62" s="25">
        <v>0.93629474456158923</v>
      </c>
      <c r="K62" s="25">
        <v>0.75775213275969222</v>
      </c>
      <c r="L62" s="25">
        <v>-0.59739216499803371</v>
      </c>
      <c r="M62" s="29">
        <v>1</v>
      </c>
      <c r="N62" s="25">
        <v>0.85479307231706658</v>
      </c>
      <c r="O62" s="65">
        <v>-3.9136846152429877E-2</v>
      </c>
      <c r="P62" s="65">
        <v>3.9136846152429842E-2</v>
      </c>
      <c r="Q62" s="65">
        <v>6.5403725187437478E-2</v>
      </c>
      <c r="R62" s="65">
        <v>-6.5403725187437506E-2</v>
      </c>
      <c r="S62" s="65">
        <v>-8.8078670487203484E-2</v>
      </c>
      <c r="T62" s="65">
        <v>8.807867048720347E-2</v>
      </c>
      <c r="U62" s="65">
        <v>-0.18974649790062745</v>
      </c>
      <c r="V62" s="65">
        <v>0.18974649790062745</v>
      </c>
      <c r="W62" s="66">
        <v>-0.34699781581000616</v>
      </c>
    </row>
    <row r="63" spans="2:23">
      <c r="B63" s="10" t="s">
        <v>10</v>
      </c>
      <c r="C63" s="25">
        <v>-0.532654890906609</v>
      </c>
      <c r="D63" s="25">
        <v>0.42876088088612824</v>
      </c>
      <c r="E63" s="25">
        <v>0.44449440990699612</v>
      </c>
      <c r="F63" s="25">
        <v>-0.63635764502926229</v>
      </c>
      <c r="G63" s="25">
        <v>0.72771076074118324</v>
      </c>
      <c r="H63" s="25">
        <v>0.8098174111963512</v>
      </c>
      <c r="I63" s="25">
        <v>-0.67895534271429059</v>
      </c>
      <c r="J63" s="25">
        <v>0.76586130679538655</v>
      </c>
      <c r="K63" s="25">
        <v>0.91563841254756706</v>
      </c>
      <c r="L63" s="25">
        <v>-0.81637184710579558</v>
      </c>
      <c r="M63" s="25">
        <v>0.85479307231706658</v>
      </c>
      <c r="N63" s="29">
        <v>1</v>
      </c>
      <c r="O63" s="65">
        <v>9.8851670725238094E-2</v>
      </c>
      <c r="P63" s="65">
        <v>-9.8851670725238053E-2</v>
      </c>
      <c r="Q63" s="65">
        <v>1.161903000331046E-2</v>
      </c>
      <c r="R63" s="65">
        <v>-1.1619030003310485E-2</v>
      </c>
      <c r="S63" s="65">
        <v>2.0858302485902591E-2</v>
      </c>
      <c r="T63" s="65">
        <v>-2.085830248590257E-2</v>
      </c>
      <c r="U63" s="65">
        <v>-2.2270654144098772E-2</v>
      </c>
      <c r="V63" s="65">
        <v>2.2270654144098772E-2</v>
      </c>
      <c r="W63" s="66">
        <v>-0.40855726264983644</v>
      </c>
    </row>
    <row r="64" spans="2:23">
      <c r="B64" s="60" t="s">
        <v>74</v>
      </c>
      <c r="C64" s="65">
        <v>-0.22610413394487897</v>
      </c>
      <c r="D64" s="65">
        <v>0.14126859869813932</v>
      </c>
      <c r="E64" s="65">
        <v>0.28214071345067626</v>
      </c>
      <c r="F64" s="65">
        <v>-0.27331685344951756</v>
      </c>
      <c r="G64" s="65">
        <v>0.19497556911145708</v>
      </c>
      <c r="H64" s="65">
        <v>0.35487495672794417</v>
      </c>
      <c r="I64" s="65">
        <v>-0.1902225738503763</v>
      </c>
      <c r="J64" s="65">
        <v>0.11087729354333074</v>
      </c>
      <c r="K64" s="65">
        <v>0.28933726397868414</v>
      </c>
      <c r="L64" s="65">
        <v>6.382255673400998E-3</v>
      </c>
      <c r="M64" s="65">
        <v>-3.9136846152429877E-2</v>
      </c>
      <c r="N64" s="65">
        <v>9.8851670725238094E-2</v>
      </c>
      <c r="O64" s="69">
        <v>1</v>
      </c>
      <c r="P64" s="65">
        <v>-0.99999999999999978</v>
      </c>
      <c r="Q64" s="65">
        <v>0.11157698783409643</v>
      </c>
      <c r="R64" s="65">
        <v>-0.11157698783409634</v>
      </c>
      <c r="S64" s="65">
        <v>-0.19097885354754379</v>
      </c>
      <c r="T64" s="65">
        <v>0.19097885354754396</v>
      </c>
      <c r="U64" s="65">
        <v>0.24831028277529327</v>
      </c>
      <c r="V64" s="65">
        <v>-0.24831028277529327</v>
      </c>
      <c r="W64" s="66">
        <v>-0.20641742749307826</v>
      </c>
    </row>
    <row r="65" spans="2:23">
      <c r="B65" s="60" t="s">
        <v>75</v>
      </c>
      <c r="C65" s="65">
        <v>0.22610413394487899</v>
      </c>
      <c r="D65" s="65">
        <v>-0.14126859869813937</v>
      </c>
      <c r="E65" s="65">
        <v>-0.28214071345067637</v>
      </c>
      <c r="F65" s="65">
        <v>0.27331685344951756</v>
      </c>
      <c r="G65" s="65">
        <v>-0.19497556911145719</v>
      </c>
      <c r="H65" s="65">
        <v>-0.35487495672794428</v>
      </c>
      <c r="I65" s="65">
        <v>0.19022257385037633</v>
      </c>
      <c r="J65" s="65">
        <v>-0.1108772935433308</v>
      </c>
      <c r="K65" s="65">
        <v>-0.28933726397868409</v>
      </c>
      <c r="L65" s="65">
        <v>-6.3822556734009685E-3</v>
      </c>
      <c r="M65" s="65">
        <v>3.9136846152429842E-2</v>
      </c>
      <c r="N65" s="65">
        <v>-9.8851670725238053E-2</v>
      </c>
      <c r="O65" s="65">
        <v>-0.99999999999999978</v>
      </c>
      <c r="P65" s="69">
        <v>1</v>
      </c>
      <c r="Q65" s="65">
        <v>-0.11157698783409652</v>
      </c>
      <c r="R65" s="65">
        <v>0.11157698783409631</v>
      </c>
      <c r="S65" s="65">
        <v>0.19097885354754388</v>
      </c>
      <c r="T65" s="65">
        <v>-0.19097885354754396</v>
      </c>
      <c r="U65" s="65">
        <v>-0.24831028277529335</v>
      </c>
      <c r="V65" s="65">
        <v>0.24831028277529335</v>
      </c>
      <c r="W65" s="66">
        <v>0.2064174274930784</v>
      </c>
    </row>
    <row r="66" spans="2:23">
      <c r="B66" s="60" t="s">
        <v>76</v>
      </c>
      <c r="C66" s="65">
        <v>0.26586349316791258</v>
      </c>
      <c r="D66" s="65">
        <v>1.3496854062278085E-2</v>
      </c>
      <c r="E66" s="65">
        <v>-7.306606326849828E-2</v>
      </c>
      <c r="F66" s="65">
        <v>0.18409217029835345</v>
      </c>
      <c r="G66" s="65">
        <v>-7.3802501872696144E-2</v>
      </c>
      <c r="H66" s="65">
        <v>-0.12878643762994529</v>
      </c>
      <c r="I66" s="65">
        <v>0.11839429887434928</v>
      </c>
      <c r="J66" s="65">
        <v>2.0980935631253691E-2</v>
      </c>
      <c r="K66" s="65">
        <v>-4.1928848358999939E-2</v>
      </c>
      <c r="L66" s="65">
        <v>6.2901418248551486E-2</v>
      </c>
      <c r="M66" s="65">
        <v>6.5403725187437478E-2</v>
      </c>
      <c r="N66" s="65">
        <v>1.161903000331046E-2</v>
      </c>
      <c r="O66" s="65">
        <v>0.11157698783409643</v>
      </c>
      <c r="P66" s="65">
        <v>-0.11157698783409652</v>
      </c>
      <c r="Q66" s="69">
        <v>1</v>
      </c>
      <c r="R66" s="65">
        <v>-1.0000000000000002</v>
      </c>
      <c r="S66" s="65">
        <v>-0.12171612389003696</v>
      </c>
      <c r="T66" s="65">
        <v>0.12171612389003707</v>
      </c>
      <c r="U66" s="65">
        <v>4.0253824294970722E-2</v>
      </c>
      <c r="V66" s="65">
        <v>-4.0253824294970722E-2</v>
      </c>
      <c r="W66" s="66">
        <v>-0.37222222222222207</v>
      </c>
    </row>
    <row r="67" spans="2:23">
      <c r="B67" s="60" t="s">
        <v>77</v>
      </c>
      <c r="C67" s="65">
        <v>-0.26586349316791258</v>
      </c>
      <c r="D67" s="65">
        <v>-1.3496854062278124E-2</v>
      </c>
      <c r="E67" s="65">
        <v>7.306606326849828E-2</v>
      </c>
      <c r="F67" s="65">
        <v>-0.18409217029835342</v>
      </c>
      <c r="G67" s="65">
        <v>7.3802501872696116E-2</v>
      </c>
      <c r="H67" s="65">
        <v>0.12878643762994527</v>
      </c>
      <c r="I67" s="65">
        <v>-0.11839429887434924</v>
      </c>
      <c r="J67" s="65">
        <v>-2.0980935631253719E-2</v>
      </c>
      <c r="K67" s="65">
        <v>4.1928848358999925E-2</v>
      </c>
      <c r="L67" s="65">
        <v>-6.2901418248551527E-2</v>
      </c>
      <c r="M67" s="65">
        <v>-6.5403725187437506E-2</v>
      </c>
      <c r="N67" s="65">
        <v>-1.1619030003310485E-2</v>
      </c>
      <c r="O67" s="65">
        <v>-0.11157698783409634</v>
      </c>
      <c r="P67" s="65">
        <v>0.11157698783409631</v>
      </c>
      <c r="Q67" s="65">
        <v>-1.0000000000000002</v>
      </c>
      <c r="R67" s="69">
        <v>1</v>
      </c>
      <c r="S67" s="65">
        <v>0.12171612389003697</v>
      </c>
      <c r="T67" s="65">
        <v>-0.12171612389003703</v>
      </c>
      <c r="U67" s="65">
        <v>-4.0253824294970653E-2</v>
      </c>
      <c r="V67" s="65">
        <v>4.0253824294970653E-2</v>
      </c>
      <c r="W67" s="66">
        <v>0.37222222222222212</v>
      </c>
    </row>
    <row r="68" spans="2:23">
      <c r="B68" s="60" t="s">
        <v>78</v>
      </c>
      <c r="C68" s="65">
        <v>-5.362949142430793E-2</v>
      </c>
      <c r="D68" s="65">
        <v>0.18623492629032878</v>
      </c>
      <c r="E68" s="65">
        <v>0.30626763772714022</v>
      </c>
      <c r="F68" s="65">
        <v>2.5153177761901187E-2</v>
      </c>
      <c r="G68" s="65">
        <v>-1.1505746687223758E-2</v>
      </c>
      <c r="H68" s="65">
        <v>7.3933035193343766E-2</v>
      </c>
      <c r="I68" s="65">
        <v>0.12410031519921211</v>
      </c>
      <c r="J68" s="65">
        <v>-0.13660219451089081</v>
      </c>
      <c r="K68" s="65">
        <v>-2.7429535024550207E-2</v>
      </c>
      <c r="L68" s="65">
        <v>8.5010785378974371E-2</v>
      </c>
      <c r="M68" s="65">
        <v>-8.8078670487203484E-2</v>
      </c>
      <c r="N68" s="65">
        <v>2.0858302485902591E-2</v>
      </c>
      <c r="O68" s="65">
        <v>-0.19097885354754379</v>
      </c>
      <c r="P68" s="65">
        <v>0.19097885354754388</v>
      </c>
      <c r="Q68" s="65">
        <v>-0.12171612389003696</v>
      </c>
      <c r="R68" s="65">
        <v>0.12171612389003697</v>
      </c>
      <c r="S68" s="69">
        <v>1</v>
      </c>
      <c r="T68" s="65">
        <v>-1</v>
      </c>
      <c r="U68" s="65">
        <v>-0.18110797665025458</v>
      </c>
      <c r="V68" s="65">
        <v>0.18110797665025458</v>
      </c>
      <c r="W68" s="66">
        <v>0.16735967034880053</v>
      </c>
    </row>
    <row r="69" spans="2:23">
      <c r="B69" s="60" t="s">
        <v>79</v>
      </c>
      <c r="C69" s="65">
        <v>5.362949142430791E-2</v>
      </c>
      <c r="D69" s="65">
        <v>-0.18623492629032878</v>
      </c>
      <c r="E69" s="65">
        <v>-0.30626763772714022</v>
      </c>
      <c r="F69" s="65">
        <v>-2.5153177761901187E-2</v>
      </c>
      <c r="G69" s="65">
        <v>1.150574668722378E-2</v>
      </c>
      <c r="H69" s="65">
        <v>-7.3933035193343738E-2</v>
      </c>
      <c r="I69" s="65">
        <v>-0.12410031519921211</v>
      </c>
      <c r="J69" s="65">
        <v>0.13660219451089087</v>
      </c>
      <c r="K69" s="65">
        <v>2.7429535024550179E-2</v>
      </c>
      <c r="L69" s="65">
        <v>-8.5010785378974413E-2</v>
      </c>
      <c r="M69" s="65">
        <v>8.807867048720347E-2</v>
      </c>
      <c r="N69" s="65">
        <v>-2.085830248590257E-2</v>
      </c>
      <c r="O69" s="65">
        <v>0.19097885354754396</v>
      </c>
      <c r="P69" s="65">
        <v>-0.19097885354754396</v>
      </c>
      <c r="Q69" s="65">
        <v>0.12171612389003707</v>
      </c>
      <c r="R69" s="65">
        <v>-0.12171612389003703</v>
      </c>
      <c r="S69" s="65">
        <v>-1</v>
      </c>
      <c r="T69" s="69">
        <v>1</v>
      </c>
      <c r="U69" s="65">
        <v>0.1811079766502546</v>
      </c>
      <c r="V69" s="65">
        <v>-0.1811079766502546</v>
      </c>
      <c r="W69" s="66">
        <v>-0.16735967034880042</v>
      </c>
    </row>
    <row r="70" spans="2:23">
      <c r="B70" s="60" t="s">
        <v>80</v>
      </c>
      <c r="C70" s="65">
        <v>-0.11102919753826886</v>
      </c>
      <c r="D70" s="65">
        <v>-6.6270658359688248E-2</v>
      </c>
      <c r="E70" s="65">
        <v>0.19043666370228832</v>
      </c>
      <c r="F70" s="65">
        <v>-8.2701427118784934E-2</v>
      </c>
      <c r="G70" s="65">
        <v>-0.1265650194501286</v>
      </c>
      <c r="H70" s="65">
        <v>6.9262020512006625E-2</v>
      </c>
      <c r="I70" s="65">
        <v>-5.9488624545707455E-2</v>
      </c>
      <c r="J70" s="65">
        <v>-0.16965101066582253</v>
      </c>
      <c r="K70" s="65">
        <v>2.4055891886597795E-2</v>
      </c>
      <c r="L70" s="65">
        <v>-2.5655905258619618E-2</v>
      </c>
      <c r="M70" s="65">
        <v>-0.18974649790062745</v>
      </c>
      <c r="N70" s="65">
        <v>-2.2270654144098772E-2</v>
      </c>
      <c r="O70" s="65">
        <v>0.24831028277529327</v>
      </c>
      <c r="P70" s="65">
        <v>-0.24831028277529335</v>
      </c>
      <c r="Q70" s="65">
        <v>4.0253824294970722E-2</v>
      </c>
      <c r="R70" s="65">
        <v>-4.0253824294970653E-2</v>
      </c>
      <c r="S70" s="65">
        <v>-0.18110797665025458</v>
      </c>
      <c r="T70" s="65">
        <v>0.1811079766502546</v>
      </c>
      <c r="U70" s="69">
        <v>1</v>
      </c>
      <c r="V70" s="65">
        <v>-1</v>
      </c>
      <c r="W70" s="66">
        <v>4.0253824294970729E-2</v>
      </c>
    </row>
    <row r="71" spans="2:23">
      <c r="B71" s="60" t="s">
        <v>81</v>
      </c>
      <c r="C71" s="65">
        <v>0.11102919753826879</v>
      </c>
      <c r="D71" s="65">
        <v>6.6270658359688248E-2</v>
      </c>
      <c r="E71" s="65">
        <v>-0.19043666370228832</v>
      </c>
      <c r="F71" s="65">
        <v>8.2701427118784934E-2</v>
      </c>
      <c r="G71" s="65">
        <v>0.1265650194501286</v>
      </c>
      <c r="H71" s="65">
        <v>-6.9262020512006625E-2</v>
      </c>
      <c r="I71" s="65">
        <v>5.9488624545707455E-2</v>
      </c>
      <c r="J71" s="65">
        <v>0.16965101066582253</v>
      </c>
      <c r="K71" s="65">
        <v>-2.4055891886597795E-2</v>
      </c>
      <c r="L71" s="65">
        <v>2.5655905258619618E-2</v>
      </c>
      <c r="M71" s="65">
        <v>0.18974649790062745</v>
      </c>
      <c r="N71" s="65">
        <v>2.2270654144098772E-2</v>
      </c>
      <c r="O71" s="65">
        <v>-0.24831028277529327</v>
      </c>
      <c r="P71" s="65">
        <v>0.24831028277529335</v>
      </c>
      <c r="Q71" s="65">
        <v>-4.0253824294970722E-2</v>
      </c>
      <c r="R71" s="65">
        <v>4.0253824294970653E-2</v>
      </c>
      <c r="S71" s="65">
        <v>0.18110797665025458</v>
      </c>
      <c r="T71" s="65">
        <v>-0.1811079766502546</v>
      </c>
      <c r="U71" s="65">
        <v>-1</v>
      </c>
      <c r="V71" s="69">
        <v>1</v>
      </c>
      <c r="W71" s="66">
        <v>-4.0253824294970729E-2</v>
      </c>
    </row>
    <row r="72" spans="2:23" ht="15.75" thickBot="1">
      <c r="B72" s="63" t="s">
        <v>364</v>
      </c>
      <c r="C72" s="67">
        <v>-5.3593946611992247E-3</v>
      </c>
      <c r="D72" s="67">
        <v>-9.1709392987274443E-2</v>
      </c>
      <c r="E72" s="67">
        <v>-9.803468201133049E-2</v>
      </c>
      <c r="F72" s="67">
        <v>0.28856363220135683</v>
      </c>
      <c r="G72" s="67">
        <v>-0.27559272153681302</v>
      </c>
      <c r="H72" s="67">
        <v>-0.31524096676866609</v>
      </c>
      <c r="I72" s="67">
        <v>0.30880689615704271</v>
      </c>
      <c r="J72" s="67">
        <v>-0.29963192580919812</v>
      </c>
      <c r="K72" s="67">
        <v>-0.36416900479934883</v>
      </c>
      <c r="L72" s="67">
        <v>0.38664641653677451</v>
      </c>
      <c r="M72" s="67">
        <v>-0.34699781581000616</v>
      </c>
      <c r="N72" s="67">
        <v>-0.40855726264983644</v>
      </c>
      <c r="O72" s="67">
        <v>-0.20641742749307826</v>
      </c>
      <c r="P72" s="67">
        <v>0.2064174274930784</v>
      </c>
      <c r="Q72" s="67">
        <v>-0.37222222222222207</v>
      </c>
      <c r="R72" s="67">
        <v>0.37222222222222212</v>
      </c>
      <c r="S72" s="67">
        <v>0.16735967034880053</v>
      </c>
      <c r="T72" s="67">
        <v>-0.16735967034880042</v>
      </c>
      <c r="U72" s="67">
        <v>4.0253824294970729E-2</v>
      </c>
      <c r="V72" s="67">
        <v>-4.0253824294970729E-2</v>
      </c>
      <c r="W72" s="70">
        <v>1</v>
      </c>
    </row>
    <row r="75" spans="2:23">
      <c r="B75" s="5" t="s">
        <v>82</v>
      </c>
    </row>
    <row r="76" spans="2:23" ht="15.75" thickBot="1"/>
    <row r="77" spans="2:23">
      <c r="B77" s="12"/>
      <c r="C77" s="13" t="s">
        <v>1</v>
      </c>
      <c r="D77" s="13" t="s">
        <v>53</v>
      </c>
      <c r="E77" s="13" t="s">
        <v>54</v>
      </c>
      <c r="F77" s="13" t="s">
        <v>30</v>
      </c>
      <c r="G77" s="13" t="s">
        <v>27</v>
      </c>
      <c r="H77" s="13" t="s">
        <v>8</v>
      </c>
      <c r="I77" s="13" t="s">
        <v>31</v>
      </c>
      <c r="J77" s="13" t="s">
        <v>28</v>
      </c>
      <c r="K77" s="13" t="s">
        <v>9</v>
      </c>
      <c r="L77" s="13" t="s">
        <v>32</v>
      </c>
      <c r="M77" s="13" t="s">
        <v>29</v>
      </c>
      <c r="N77" s="13" t="s">
        <v>10</v>
      </c>
      <c r="O77" s="13" t="s">
        <v>74</v>
      </c>
      <c r="P77" s="13" t="s">
        <v>75</v>
      </c>
      <c r="Q77" s="13" t="s">
        <v>76</v>
      </c>
      <c r="R77" s="13" t="s">
        <v>77</v>
      </c>
      <c r="S77" s="13" t="s">
        <v>78</v>
      </c>
      <c r="T77" s="13" t="s">
        <v>79</v>
      </c>
      <c r="U77" s="13" t="s">
        <v>80</v>
      </c>
      <c r="V77" s="13" t="s">
        <v>81</v>
      </c>
    </row>
    <row r="78" spans="2:23">
      <c r="B78" s="22" t="s">
        <v>83</v>
      </c>
      <c r="C78" s="24">
        <v>0.43319301042890346</v>
      </c>
      <c r="D78" s="24">
        <v>9.7569986519401367E-3</v>
      </c>
      <c r="E78" s="24">
        <v>8.8046312322042544E-3</v>
      </c>
      <c r="F78" s="24">
        <v>1.1756956800493648E-2</v>
      </c>
      <c r="G78" s="24">
        <v>2.2626802129062096E-3</v>
      </c>
      <c r="H78" s="24">
        <v>2.698428187702326E-3</v>
      </c>
      <c r="I78" s="24">
        <v>8.9103013803101799E-3</v>
      </c>
      <c r="J78" s="24">
        <v>1.1383413893841822E-3</v>
      </c>
      <c r="K78" s="24">
        <v>1.3226127433307127E-3</v>
      </c>
      <c r="L78" s="24">
        <v>1.1609859076184207E-2</v>
      </c>
      <c r="M78" s="24">
        <v>3.0286679084547269E-3</v>
      </c>
      <c r="N78" s="24">
        <v>3.3586803332864242E-3</v>
      </c>
      <c r="O78" s="24">
        <v>0.50566016594751695</v>
      </c>
      <c r="P78" s="24">
        <v>0.50566016594751806</v>
      </c>
      <c r="Q78" s="24">
        <v>0.65164255807670934</v>
      </c>
      <c r="R78" s="24">
        <v>0.6516425580767089</v>
      </c>
      <c r="S78" s="24">
        <v>0.50495833541114743</v>
      </c>
      <c r="T78" s="24">
        <v>0.50495833541114665</v>
      </c>
      <c r="U78" s="24">
        <v>0.77689774028364333</v>
      </c>
      <c r="V78" s="24">
        <v>0.77689774028364322</v>
      </c>
    </row>
    <row r="79" spans="2:23" ht="15.75" thickBot="1">
      <c r="B79" s="23" t="s">
        <v>84</v>
      </c>
      <c r="C79" s="26">
        <v>2.3084398314965937</v>
      </c>
      <c r="D79" s="26">
        <v>102.49053378737061</v>
      </c>
      <c r="E79" s="26">
        <v>113.57659095844362</v>
      </c>
      <c r="F79" s="26">
        <v>85.056024017882947</v>
      </c>
      <c r="G79" s="26">
        <v>441.95374772628156</v>
      </c>
      <c r="H79" s="26">
        <v>370.58610807482188</v>
      </c>
      <c r="I79" s="26">
        <v>112.22964940442773</v>
      </c>
      <c r="J79" s="26">
        <v>878.47108901221463</v>
      </c>
      <c r="K79" s="26">
        <v>756.07921142640544</v>
      </c>
      <c r="L79" s="26">
        <v>86.133689775041475</v>
      </c>
      <c r="M79" s="26">
        <v>330.17816090315938</v>
      </c>
      <c r="N79" s="26">
        <v>297.73598579460918</v>
      </c>
      <c r="O79" s="26">
        <v>1.9776127671163861</v>
      </c>
      <c r="P79" s="26">
        <v>1.9776127671163819</v>
      </c>
      <c r="Q79" s="26">
        <v>1.5345836265689128</v>
      </c>
      <c r="R79" s="26">
        <v>1.5345836265689139</v>
      </c>
      <c r="S79" s="26">
        <v>1.9803614078095759</v>
      </c>
      <c r="T79" s="26">
        <v>1.980361407809579</v>
      </c>
      <c r="U79" s="26">
        <v>1.2871706894589532</v>
      </c>
      <c r="V79" s="26">
        <v>1.2871706894589534</v>
      </c>
    </row>
    <row r="82" spans="2:10">
      <c r="B82" s="1" t="s">
        <v>369</v>
      </c>
    </row>
    <row r="84" spans="2:10">
      <c r="B84" s="5" t="s">
        <v>370</v>
      </c>
    </row>
    <row r="85" spans="2:10" ht="15.75" thickBot="1"/>
    <row r="86" spans="2:10">
      <c r="B86" s="13" t="s">
        <v>98</v>
      </c>
      <c r="C86" s="13" t="s">
        <v>45</v>
      </c>
      <c r="D86" s="13" t="s">
        <v>99</v>
      </c>
      <c r="E86" s="13" t="s">
        <v>100</v>
      </c>
      <c r="F86" s="13" t="s">
        <v>101</v>
      </c>
      <c r="G86" s="13" t="s">
        <v>102</v>
      </c>
      <c r="H86" s="13" t="s">
        <v>103</v>
      </c>
      <c r="I86" s="13" t="s">
        <v>104</v>
      </c>
      <c r="J86" s="13" t="s">
        <v>105</v>
      </c>
    </row>
    <row r="87" spans="2:10">
      <c r="B87" s="71">
        <v>1</v>
      </c>
      <c r="C87" s="73" t="s">
        <v>10</v>
      </c>
      <c r="D87" s="76">
        <v>0.21923183240422964</v>
      </c>
      <c r="E87" s="76">
        <v>0.16691903686392751</v>
      </c>
      <c r="F87" s="76">
        <v>0.14377789899903659</v>
      </c>
      <c r="G87" s="76">
        <v>-1.9988520668952816</v>
      </c>
      <c r="H87" s="76">
        <v>-55.724323926194664</v>
      </c>
      <c r="I87" s="76">
        <v>-52.449151606741893</v>
      </c>
      <c r="J87" s="76">
        <v>0.87692732961691855</v>
      </c>
    </row>
    <row r="88" spans="2:10">
      <c r="B88" s="50">
        <v>2</v>
      </c>
      <c r="C88" s="74" t="s">
        <v>337</v>
      </c>
      <c r="D88" s="77">
        <v>0.18747979915895277</v>
      </c>
      <c r="E88" s="77">
        <v>0.30736629755164691</v>
      </c>
      <c r="F88" s="77">
        <v>0.26778722884031242</v>
      </c>
      <c r="G88" s="77">
        <v>-5.3938541914762084</v>
      </c>
      <c r="H88" s="77">
        <v>-60.740246466404514</v>
      </c>
      <c r="I88" s="77">
        <v>-55.827487987225354</v>
      </c>
      <c r="J88" s="77">
        <v>0.76751302163195889</v>
      </c>
    </row>
    <row r="89" spans="2:10">
      <c r="B89" s="50">
        <v>3</v>
      </c>
      <c r="C89" s="74" t="s">
        <v>371</v>
      </c>
      <c r="D89" s="77">
        <v>0.1853473218193433</v>
      </c>
      <c r="E89" s="77">
        <v>0.33480905613724588</v>
      </c>
      <c r="F89" s="77">
        <v>0.27611573756112051</v>
      </c>
      <c r="G89" s="77">
        <v>-4.4480131700757326</v>
      </c>
      <c r="H89" s="77">
        <v>-60.276478488795377</v>
      </c>
      <c r="I89" s="77">
        <v>-53.726133849889834</v>
      </c>
      <c r="J89" s="77">
        <v>0.77605610117321311</v>
      </c>
    </row>
    <row r="90" spans="2:10">
      <c r="B90" s="50">
        <v>4</v>
      </c>
      <c r="C90" s="74" t="s">
        <v>372</v>
      </c>
      <c r="D90" s="77">
        <v>0.18513323081927416</v>
      </c>
      <c r="E90" s="77">
        <v>0.35511924597952849</v>
      </c>
      <c r="F90" s="77">
        <v>0.27695188185583497</v>
      </c>
      <c r="G90" s="77">
        <v>-3.228188709372219</v>
      </c>
      <c r="H90" s="77">
        <v>-59.454809501205688</v>
      </c>
      <c r="I90" s="77">
        <v>-51.266878702573763</v>
      </c>
      <c r="J90" s="77">
        <v>0.79228206922515076</v>
      </c>
    </row>
    <row r="91" spans="2:10">
      <c r="B91" s="79">
        <v>5</v>
      </c>
      <c r="C91" s="80" t="s">
        <v>373</v>
      </c>
      <c r="D91" s="81">
        <v>0.18368951070168232</v>
      </c>
      <c r="E91" s="81">
        <v>0.37953765274098428</v>
      </c>
      <c r="F91" s="82">
        <v>0.28259041098176307</v>
      </c>
      <c r="G91" s="81">
        <v>-2.1661732290550191</v>
      </c>
      <c r="H91" s="81">
        <v>-58.921628527941472</v>
      </c>
      <c r="I91" s="81">
        <v>-49.096111569583151</v>
      </c>
      <c r="J91" s="81">
        <v>0.80295127292343216</v>
      </c>
    </row>
    <row r="92" spans="2:10">
      <c r="B92" s="50">
        <v>6</v>
      </c>
      <c r="C92" s="74" t="s">
        <v>374</v>
      </c>
      <c r="D92" s="77">
        <v>0.18757718732479242</v>
      </c>
      <c r="E92" s="77">
        <v>0.38620575925387379</v>
      </c>
      <c r="F92" s="77">
        <v>0.26740687394817192</v>
      </c>
      <c r="G92" s="77">
        <v>-0.42231527574085703</v>
      </c>
      <c r="H92" s="77">
        <v>-57.332224696087437</v>
      </c>
      <c r="I92" s="77">
        <v>-45.869121578002733</v>
      </c>
      <c r="J92" s="77">
        <v>0.83699214647199038</v>
      </c>
    </row>
    <row r="93" spans="2:10">
      <c r="B93" s="50">
        <v>7</v>
      </c>
      <c r="C93" s="74" t="s">
        <v>375</v>
      </c>
      <c r="D93" s="77">
        <v>0.19159690996710296</v>
      </c>
      <c r="E93" s="77">
        <v>0.39327645177084081</v>
      </c>
      <c r="F93" s="77">
        <v>0.25170762385070367</v>
      </c>
      <c r="G93" s="77">
        <v>1.3060781370996253</v>
      </c>
      <c r="H93" s="77">
        <v>-55.772512128079867</v>
      </c>
      <c r="I93" s="77">
        <v>-42.671822850268782</v>
      </c>
      <c r="J93" s="77">
        <v>0.87216510057941632</v>
      </c>
    </row>
    <row r="94" spans="2:10">
      <c r="B94" s="50">
        <v>8</v>
      </c>
      <c r="C94" s="74" t="s">
        <v>376</v>
      </c>
      <c r="D94" s="77">
        <v>0.19447469991271205</v>
      </c>
      <c r="E94" s="77">
        <v>0.40469133526719825</v>
      </c>
      <c r="F94" s="77">
        <v>0.2404682553409081</v>
      </c>
      <c r="G94" s="77">
        <v>2.8675980954587885</v>
      </c>
      <c r="H94" s="77">
        <v>-54.494254204370961</v>
      </c>
      <c r="I94" s="77">
        <v>-39.755978766833493</v>
      </c>
      <c r="J94" s="77">
        <v>0.90256474975618328</v>
      </c>
    </row>
    <row r="95" spans="2:10">
      <c r="B95" s="50">
        <v>9</v>
      </c>
      <c r="C95" s="74" t="s">
        <v>377</v>
      </c>
      <c r="D95" s="77">
        <v>0.19813656698906962</v>
      </c>
      <c r="E95" s="77">
        <v>0.41439636867674989</v>
      </c>
      <c r="F95" s="77">
        <v>0.22616663003713378</v>
      </c>
      <c r="G95" s="77">
        <v>4.4947985434612718</v>
      </c>
      <c r="H95" s="77">
        <v>-53.118855326416011</v>
      </c>
      <c r="I95" s="77">
        <v>-36.742993729152154</v>
      </c>
      <c r="J95" s="77">
        <v>0.93696581011720026</v>
      </c>
    </row>
    <row r="96" spans="2:10">
      <c r="B96" s="50">
        <v>10</v>
      </c>
      <c r="C96" s="74" t="s">
        <v>378</v>
      </c>
      <c r="D96" s="77">
        <v>0.20204582307836277</v>
      </c>
      <c r="E96" s="77">
        <v>0.42416940422666627</v>
      </c>
      <c r="F96" s="77">
        <v>0.21089881319950562</v>
      </c>
      <c r="G96" s="77">
        <v>6.1193868245197649</v>
      </c>
      <c r="H96" s="77">
        <v>-51.758382056038407</v>
      </c>
      <c r="I96" s="77">
        <v>-33.744934299048154</v>
      </c>
      <c r="J96" s="77">
        <v>0.97295514458252941</v>
      </c>
    </row>
    <row r="97" spans="2:10">
      <c r="B97" s="50">
        <v>11</v>
      </c>
      <c r="C97" s="74" t="s">
        <v>379</v>
      </c>
      <c r="D97" s="77">
        <v>0.20790126759425614</v>
      </c>
      <c r="E97" s="77">
        <v>0.42942652115798607</v>
      </c>
      <c r="F97" s="77">
        <v>0.18803004934021095</v>
      </c>
      <c r="G97" s="77">
        <v>7.9174451356982019</v>
      </c>
      <c r="H97" s="77">
        <v>-50.106901130873297</v>
      </c>
      <c r="I97" s="77">
        <v>-30.455867214156669</v>
      </c>
      <c r="J97" s="77">
        <v>1.0188812122178821</v>
      </c>
    </row>
    <row r="98" spans="2:10" ht="15.75" thickBot="1">
      <c r="B98" s="72">
        <v>12</v>
      </c>
      <c r="C98" s="75" t="s">
        <v>380</v>
      </c>
      <c r="D98" s="78">
        <v>0.21397468031678304</v>
      </c>
      <c r="E98" s="78">
        <v>0.43534459360848932</v>
      </c>
      <c r="F98" s="78">
        <v>0.16430999854056422</v>
      </c>
      <c r="G98" s="78">
        <v>9.6901141554601438</v>
      </c>
      <c r="H98" s="78">
        <v>-48.503101039614116</v>
      </c>
      <c r="I98" s="78">
        <v>-27.214480963171095</v>
      </c>
      <c r="J98" s="78">
        <v>1.0665713231839646</v>
      </c>
    </row>
    <row r="99" spans="2:10">
      <c r="B99" s="2" t="s">
        <v>106</v>
      </c>
    </row>
    <row r="102" spans="2:10">
      <c r="B102" s="5" t="s">
        <v>381</v>
      </c>
    </row>
    <row r="103" spans="2:10" ht="15.75" thickBot="1"/>
    <row r="104" spans="2:10">
      <c r="B104" s="83" t="s">
        <v>37</v>
      </c>
      <c r="C104" s="84">
        <v>38</v>
      </c>
    </row>
    <row r="105" spans="2:10">
      <c r="B105" s="10" t="s">
        <v>108</v>
      </c>
      <c r="C105" s="25">
        <v>38</v>
      </c>
    </row>
    <row r="106" spans="2:10">
      <c r="B106" s="10" t="s">
        <v>109</v>
      </c>
      <c r="C106" s="25">
        <v>32</v>
      </c>
    </row>
    <row r="107" spans="2:10">
      <c r="B107" s="10" t="s">
        <v>100</v>
      </c>
      <c r="C107" s="25">
        <v>0.37953765274098428</v>
      </c>
    </row>
    <row r="108" spans="2:10">
      <c r="B108" s="10" t="s">
        <v>101</v>
      </c>
      <c r="C108" s="25">
        <v>0.28259041098176307</v>
      </c>
    </row>
    <row r="109" spans="2:10">
      <c r="B109" s="10" t="s">
        <v>99</v>
      </c>
      <c r="C109" s="25">
        <v>0.18368951070168232</v>
      </c>
    </row>
    <row r="110" spans="2:10">
      <c r="B110" s="10" t="s">
        <v>110</v>
      </c>
      <c r="C110" s="25">
        <v>0.42859014302907428</v>
      </c>
    </row>
    <row r="111" spans="2:10">
      <c r="B111" s="10" t="s">
        <v>111</v>
      </c>
      <c r="C111" s="25">
        <v>30.742861820031457</v>
      </c>
    </row>
    <row r="112" spans="2:10">
      <c r="B112" s="10" t="s">
        <v>112</v>
      </c>
      <c r="C112" s="25">
        <v>1.6190351257611444</v>
      </c>
    </row>
    <row r="113" spans="2:7">
      <c r="B113" s="10" t="s">
        <v>113</v>
      </c>
      <c r="C113" s="25">
        <v>-2.1661732290550191</v>
      </c>
    </row>
    <row r="114" spans="2:7">
      <c r="B114" s="10" t="s">
        <v>114</v>
      </c>
      <c r="C114" s="25">
        <v>-58.921628527941465</v>
      </c>
    </row>
    <row r="115" spans="2:7">
      <c r="B115" s="10" t="s">
        <v>115</v>
      </c>
      <c r="C115" s="25">
        <v>-49.096111569583151</v>
      </c>
    </row>
    <row r="116" spans="2:7">
      <c r="B116" s="10" t="s">
        <v>116</v>
      </c>
      <c r="C116" s="25">
        <v>0.85313572748114663</v>
      </c>
    </row>
    <row r="117" spans="2:7">
      <c r="B117" s="10" t="s">
        <v>117</v>
      </c>
      <c r="C117" s="25">
        <v>7.7727062661701991</v>
      </c>
    </row>
    <row r="118" spans="2:7" ht="15.75" thickBot="1">
      <c r="B118" s="23" t="s">
        <v>118</v>
      </c>
      <c r="C118" s="26">
        <v>0.17954767190425702</v>
      </c>
    </row>
    <row r="121" spans="2:7">
      <c r="B121" s="5" t="s">
        <v>382</v>
      </c>
    </row>
    <row r="122" spans="2:7" ht="15.75" thickBot="1"/>
    <row r="123" spans="2:7">
      <c r="B123" s="12" t="s">
        <v>120</v>
      </c>
      <c r="C123" s="13" t="s">
        <v>109</v>
      </c>
      <c r="D123" s="13" t="s">
        <v>121</v>
      </c>
      <c r="E123" s="13" t="s">
        <v>122</v>
      </c>
      <c r="F123" s="13" t="s">
        <v>123</v>
      </c>
      <c r="G123" s="13" t="s">
        <v>124</v>
      </c>
    </row>
    <row r="124" spans="2:7">
      <c r="B124" s="22" t="s">
        <v>125</v>
      </c>
      <c r="C124" s="56">
        <v>5</v>
      </c>
      <c r="D124" s="24">
        <v>3.5956198680724842</v>
      </c>
      <c r="E124" s="24">
        <v>0.71912397361449687</v>
      </c>
      <c r="F124" s="24">
        <v>3.9148886121340776</v>
      </c>
      <c r="G124" s="68">
        <v>6.9930338018281838E-3</v>
      </c>
    </row>
    <row r="125" spans="2:7">
      <c r="B125" s="10" t="s">
        <v>126</v>
      </c>
      <c r="C125" s="53">
        <v>32</v>
      </c>
      <c r="D125" s="25">
        <v>5.8780643424538344</v>
      </c>
      <c r="E125" s="25">
        <v>0.18368951070168232</v>
      </c>
      <c r="F125" s="25"/>
      <c r="G125" s="25"/>
    </row>
    <row r="126" spans="2:7" ht="15.75" thickBot="1">
      <c r="B126" s="23" t="s">
        <v>127</v>
      </c>
      <c r="C126" s="54">
        <v>37</v>
      </c>
      <c r="D126" s="26">
        <v>9.4736842105263186</v>
      </c>
      <c r="E126" s="26"/>
      <c r="F126" s="26"/>
      <c r="G126" s="26"/>
    </row>
    <row r="127" spans="2:7">
      <c r="B127" s="2" t="s">
        <v>128</v>
      </c>
    </row>
    <row r="130" spans="2:7">
      <c r="B130" s="5" t="s">
        <v>383</v>
      </c>
    </row>
    <row r="131" spans="2:7" ht="15.75" thickBot="1"/>
    <row r="132" spans="2:7">
      <c r="B132" s="12" t="s">
        <v>120</v>
      </c>
      <c r="C132" s="13" t="s">
        <v>109</v>
      </c>
      <c r="D132" s="13" t="s">
        <v>121</v>
      </c>
      <c r="E132" s="13" t="s">
        <v>122</v>
      </c>
      <c r="F132" s="13" t="s">
        <v>123</v>
      </c>
      <c r="G132" s="13" t="s">
        <v>124</v>
      </c>
    </row>
    <row r="133" spans="2:7">
      <c r="B133" s="22" t="s">
        <v>1</v>
      </c>
      <c r="C133" s="56">
        <v>1</v>
      </c>
      <c r="D133" s="24">
        <v>2.7211368443297301E-4</v>
      </c>
      <c r="E133" s="24">
        <v>2.7211368443297301E-4</v>
      </c>
      <c r="F133" s="24">
        <v>1.4813784597363013E-3</v>
      </c>
      <c r="G133" s="24">
        <v>0.96953717775003512</v>
      </c>
    </row>
    <row r="134" spans="2:7">
      <c r="B134" s="10" t="s">
        <v>53</v>
      </c>
      <c r="C134" s="53">
        <v>1</v>
      </c>
      <c r="D134" s="25">
        <v>9.0283504815967197E-2</v>
      </c>
      <c r="E134" s="25">
        <v>9.0283504815967197E-2</v>
      </c>
      <c r="F134" s="25">
        <v>0.49150060050293515</v>
      </c>
      <c r="G134" s="25">
        <v>0.48832583066118546</v>
      </c>
    </row>
    <row r="135" spans="2:7">
      <c r="B135" s="10" t="s">
        <v>54</v>
      </c>
      <c r="C135" s="53">
        <v>0</v>
      </c>
      <c r="D135" s="25">
        <v>0</v>
      </c>
      <c r="E135" s="25"/>
      <c r="F135" s="25"/>
      <c r="G135" s="25"/>
    </row>
    <row r="136" spans="2:7">
      <c r="B136" s="10" t="s">
        <v>30</v>
      </c>
      <c r="C136" s="53">
        <v>0</v>
      </c>
      <c r="D136" s="25">
        <v>0</v>
      </c>
      <c r="E136" s="25"/>
      <c r="F136" s="25"/>
      <c r="G136" s="25"/>
    </row>
    <row r="137" spans="2:7">
      <c r="B137" s="10" t="s">
        <v>27</v>
      </c>
      <c r="C137" s="53">
        <v>0</v>
      </c>
      <c r="D137" s="25">
        <v>0</v>
      </c>
      <c r="E137" s="25"/>
      <c r="F137" s="25"/>
      <c r="G137" s="25"/>
    </row>
    <row r="138" spans="2:7">
      <c r="B138" s="10" t="s">
        <v>8</v>
      </c>
      <c r="C138" s="53">
        <v>0</v>
      </c>
      <c r="D138" s="25">
        <v>0</v>
      </c>
      <c r="E138" s="25"/>
      <c r="F138" s="25"/>
      <c r="G138" s="25"/>
    </row>
    <row r="139" spans="2:7">
      <c r="B139" s="10" t="s">
        <v>31</v>
      </c>
      <c r="C139" s="53">
        <v>0</v>
      </c>
      <c r="D139" s="25">
        <v>0</v>
      </c>
      <c r="E139" s="25"/>
      <c r="F139" s="25"/>
      <c r="G139" s="25"/>
    </row>
    <row r="140" spans="2:7">
      <c r="B140" s="10" t="s">
        <v>28</v>
      </c>
      <c r="C140" s="53">
        <v>0</v>
      </c>
      <c r="D140" s="25">
        <v>0</v>
      </c>
      <c r="E140" s="25"/>
      <c r="F140" s="25"/>
      <c r="G140" s="25"/>
    </row>
    <row r="141" spans="2:7">
      <c r="B141" s="10" t="s">
        <v>9</v>
      </c>
      <c r="C141" s="53">
        <v>0</v>
      </c>
      <c r="D141" s="25">
        <v>0</v>
      </c>
      <c r="E141" s="25"/>
      <c r="F141" s="25"/>
      <c r="G141" s="25"/>
    </row>
    <row r="142" spans="2:7">
      <c r="B142" s="10" t="s">
        <v>32</v>
      </c>
      <c r="C142" s="53">
        <v>1</v>
      </c>
      <c r="D142" s="25">
        <v>2.0621320058362462</v>
      </c>
      <c r="E142" s="25">
        <v>2.0621320058362462</v>
      </c>
      <c r="F142" s="25">
        <v>11.226182692517565</v>
      </c>
      <c r="G142" s="28">
        <v>2.0802602435659591E-3</v>
      </c>
    </row>
    <row r="143" spans="2:7">
      <c r="B143" s="10" t="s">
        <v>29</v>
      </c>
      <c r="C143" s="53">
        <v>0</v>
      </c>
      <c r="D143" s="25">
        <v>0</v>
      </c>
      <c r="E143" s="25"/>
      <c r="F143" s="25"/>
      <c r="G143" s="25"/>
    </row>
    <row r="144" spans="2:7">
      <c r="B144" s="10" t="s">
        <v>10</v>
      </c>
      <c r="C144" s="53">
        <v>0</v>
      </c>
      <c r="D144" s="25">
        <v>0</v>
      </c>
      <c r="E144" s="25"/>
      <c r="F144" s="25"/>
      <c r="G144" s="25"/>
    </row>
    <row r="145" spans="2:7">
      <c r="B145" s="10" t="s">
        <v>2</v>
      </c>
      <c r="C145" s="53">
        <v>1</v>
      </c>
      <c r="D145" s="25">
        <v>0.5835489118316346</v>
      </c>
      <c r="E145" s="25">
        <v>0.5835489118316346</v>
      </c>
      <c r="F145" s="25">
        <v>3.1768221800064391</v>
      </c>
      <c r="G145" s="25">
        <v>8.418109330957689E-2</v>
      </c>
    </row>
    <row r="146" spans="2:7">
      <c r="B146" s="10" t="s">
        <v>3</v>
      </c>
      <c r="C146" s="53">
        <v>1</v>
      </c>
      <c r="D146" s="25">
        <v>0.85938333190420302</v>
      </c>
      <c r="E146" s="25">
        <v>0.85938333190420302</v>
      </c>
      <c r="F146" s="25">
        <v>4.6784562091837092</v>
      </c>
      <c r="G146" s="28">
        <v>3.8121192724311838E-2</v>
      </c>
    </row>
    <row r="147" spans="2:7">
      <c r="B147" s="10" t="s">
        <v>4</v>
      </c>
      <c r="C147" s="53">
        <v>0</v>
      </c>
      <c r="D147" s="25">
        <v>0</v>
      </c>
      <c r="E147" s="25"/>
      <c r="F147" s="25"/>
      <c r="G147" s="25"/>
    </row>
    <row r="148" spans="2:7" ht="15.75" thickBot="1">
      <c r="B148" s="23" t="s">
        <v>7</v>
      </c>
      <c r="C148" s="54">
        <v>0</v>
      </c>
      <c r="D148" s="26">
        <v>0</v>
      </c>
      <c r="E148" s="26"/>
      <c r="F148" s="26"/>
      <c r="G148" s="26"/>
    </row>
    <row r="151" spans="2:7">
      <c r="B151" s="5" t="s">
        <v>384</v>
      </c>
    </row>
    <row r="152" spans="2:7" ht="15.75" thickBot="1"/>
    <row r="153" spans="2:7">
      <c r="B153" s="12" t="s">
        <v>120</v>
      </c>
      <c r="C153" s="13" t="s">
        <v>109</v>
      </c>
      <c r="D153" s="13" t="s">
        <v>121</v>
      </c>
      <c r="E153" s="13" t="s">
        <v>122</v>
      </c>
      <c r="F153" s="13" t="s">
        <v>123</v>
      </c>
      <c r="G153" s="13" t="s">
        <v>124</v>
      </c>
    </row>
    <row r="154" spans="2:7">
      <c r="B154" s="22" t="s">
        <v>1</v>
      </c>
      <c r="C154" s="56">
        <v>1</v>
      </c>
      <c r="D154" s="24">
        <v>0.29855768957565854</v>
      </c>
      <c r="E154" s="24">
        <v>0.29855768957565854</v>
      </c>
      <c r="F154" s="24">
        <v>1.6253388036975385</v>
      </c>
      <c r="G154" s="24">
        <v>0.21152836231300395</v>
      </c>
    </row>
    <row r="155" spans="2:7">
      <c r="B155" s="10" t="s">
        <v>53</v>
      </c>
      <c r="C155" s="53">
        <v>1</v>
      </c>
      <c r="D155" s="25">
        <v>0.28128431910440632</v>
      </c>
      <c r="E155" s="25">
        <v>0.28128431910440632</v>
      </c>
      <c r="F155" s="25">
        <v>1.5313031105037953</v>
      </c>
      <c r="G155" s="25">
        <v>0.2249206046110297</v>
      </c>
    </row>
    <row r="156" spans="2:7">
      <c r="B156" s="10" t="s">
        <v>54</v>
      </c>
      <c r="C156" s="53">
        <v>0</v>
      </c>
      <c r="D156" s="25">
        <v>0</v>
      </c>
      <c r="E156" s="25"/>
      <c r="F156" s="25"/>
      <c r="G156" s="25"/>
    </row>
    <row r="157" spans="2:7">
      <c r="B157" s="10" t="s">
        <v>30</v>
      </c>
      <c r="C157" s="53">
        <v>0</v>
      </c>
      <c r="D157" s="25">
        <v>0</v>
      </c>
      <c r="E157" s="25"/>
      <c r="F157" s="25"/>
      <c r="G157" s="25"/>
    </row>
    <row r="158" spans="2:7">
      <c r="B158" s="10" t="s">
        <v>27</v>
      </c>
      <c r="C158" s="53">
        <v>0</v>
      </c>
      <c r="D158" s="25">
        <v>0</v>
      </c>
      <c r="E158" s="25"/>
      <c r="F158" s="25"/>
      <c r="G158" s="25"/>
    </row>
    <row r="159" spans="2:7">
      <c r="B159" s="10" t="s">
        <v>8</v>
      </c>
      <c r="C159" s="53">
        <v>0</v>
      </c>
      <c r="D159" s="25">
        <v>0</v>
      </c>
      <c r="E159" s="25"/>
      <c r="F159" s="25"/>
      <c r="G159" s="25"/>
    </row>
    <row r="160" spans="2:7">
      <c r="B160" s="10" t="s">
        <v>31</v>
      </c>
      <c r="C160" s="53">
        <v>0</v>
      </c>
      <c r="D160" s="25">
        <v>0</v>
      </c>
      <c r="E160" s="25"/>
      <c r="F160" s="25"/>
      <c r="G160" s="25"/>
    </row>
    <row r="161" spans="2:7">
      <c r="B161" s="10" t="s">
        <v>28</v>
      </c>
      <c r="C161" s="53">
        <v>0</v>
      </c>
      <c r="D161" s="25">
        <v>0</v>
      </c>
      <c r="E161" s="25"/>
      <c r="F161" s="25"/>
      <c r="G161" s="25"/>
    </row>
    <row r="162" spans="2:7">
      <c r="B162" s="10" t="s">
        <v>9</v>
      </c>
      <c r="C162" s="53">
        <v>0</v>
      </c>
      <c r="D162" s="25">
        <v>0</v>
      </c>
      <c r="E162" s="25"/>
      <c r="F162" s="25"/>
      <c r="G162" s="25"/>
    </row>
    <row r="163" spans="2:7">
      <c r="B163" s="10" t="s">
        <v>32</v>
      </c>
      <c r="C163" s="53">
        <v>1</v>
      </c>
      <c r="D163" s="25">
        <v>1.9696629641619456</v>
      </c>
      <c r="E163" s="25">
        <v>1.9696629641619456</v>
      </c>
      <c r="F163" s="25">
        <v>10.722784097131935</v>
      </c>
      <c r="G163" s="28">
        <v>2.5449275044770185E-3</v>
      </c>
    </row>
    <row r="164" spans="2:7">
      <c r="B164" s="10" t="s">
        <v>29</v>
      </c>
      <c r="C164" s="53">
        <v>0</v>
      </c>
      <c r="D164" s="25">
        <v>0</v>
      </c>
      <c r="E164" s="25"/>
      <c r="F164" s="25"/>
      <c r="G164" s="25"/>
    </row>
    <row r="165" spans="2:7">
      <c r="B165" s="10" t="s">
        <v>10</v>
      </c>
      <c r="C165" s="53">
        <v>0</v>
      </c>
      <c r="D165" s="25">
        <v>0</v>
      </c>
      <c r="E165" s="25"/>
      <c r="F165" s="25"/>
      <c r="G165" s="25"/>
    </row>
    <row r="166" spans="2:7">
      <c r="B166" s="10" t="s">
        <v>2</v>
      </c>
      <c r="C166" s="53">
        <v>1</v>
      </c>
      <c r="D166" s="25">
        <v>0.33626556218251213</v>
      </c>
      <c r="E166" s="25">
        <v>0.33626556218251213</v>
      </c>
      <c r="F166" s="25">
        <v>1.8306192928382188</v>
      </c>
      <c r="G166" s="25">
        <v>0.18553682912526678</v>
      </c>
    </row>
    <row r="167" spans="2:7">
      <c r="B167" s="10" t="s">
        <v>3</v>
      </c>
      <c r="C167" s="53">
        <v>1</v>
      </c>
      <c r="D167" s="25">
        <v>0.85938333190420302</v>
      </c>
      <c r="E167" s="25">
        <v>0.85938333190420302</v>
      </c>
      <c r="F167" s="25">
        <v>4.6784562091837092</v>
      </c>
      <c r="G167" s="28">
        <v>3.8121192724311838E-2</v>
      </c>
    </row>
    <row r="168" spans="2:7">
      <c r="B168" s="10" t="s">
        <v>4</v>
      </c>
      <c r="C168" s="53">
        <v>0</v>
      </c>
      <c r="D168" s="25">
        <v>0</v>
      </c>
      <c r="E168" s="25"/>
      <c r="F168" s="25"/>
      <c r="G168" s="25"/>
    </row>
    <row r="169" spans="2:7" ht="15.75" thickBot="1">
      <c r="B169" s="23" t="s">
        <v>7</v>
      </c>
      <c r="C169" s="54">
        <v>0</v>
      </c>
      <c r="D169" s="26">
        <v>0</v>
      </c>
      <c r="E169" s="26"/>
      <c r="F169" s="26"/>
      <c r="G169" s="26"/>
    </row>
    <row r="172" spans="2:7">
      <c r="B172" s="5" t="s">
        <v>385</v>
      </c>
    </row>
    <row r="173" spans="2:7" ht="15.75" thickBot="1"/>
    <row r="174" spans="2:7">
      <c r="B174" s="12" t="s">
        <v>120</v>
      </c>
      <c r="C174" s="13" t="s">
        <v>109</v>
      </c>
      <c r="D174" s="13" t="s">
        <v>121</v>
      </c>
      <c r="E174" s="13" t="s">
        <v>122</v>
      </c>
      <c r="F174" s="13" t="s">
        <v>123</v>
      </c>
      <c r="G174" s="13" t="s">
        <v>124</v>
      </c>
    </row>
    <row r="175" spans="2:7">
      <c r="B175" s="22" t="s">
        <v>1</v>
      </c>
      <c r="C175" s="56">
        <v>1</v>
      </c>
      <c r="D175" s="24">
        <v>0.29855768957565854</v>
      </c>
      <c r="E175" s="24">
        <v>0.29855768957565854</v>
      </c>
      <c r="F175" s="24">
        <v>1.6253388036975385</v>
      </c>
      <c r="G175" s="24">
        <v>0.21152836231300395</v>
      </c>
    </row>
    <row r="176" spans="2:7">
      <c r="B176" s="10" t="s">
        <v>53</v>
      </c>
      <c r="C176" s="53">
        <v>1</v>
      </c>
      <c r="D176" s="25">
        <v>0.28128431910440632</v>
      </c>
      <c r="E176" s="25">
        <v>0.28128431910440632</v>
      </c>
      <c r="F176" s="25">
        <v>1.5313031105037953</v>
      </c>
      <c r="G176" s="25">
        <v>0.2249206046110297</v>
      </c>
    </row>
    <row r="177" spans="2:7">
      <c r="B177" s="10" t="s">
        <v>54</v>
      </c>
      <c r="C177" s="53">
        <v>0</v>
      </c>
      <c r="D177" s="25">
        <v>0</v>
      </c>
      <c r="E177" s="25"/>
      <c r="F177" s="25"/>
      <c r="G177" s="25"/>
    </row>
    <row r="178" spans="2:7">
      <c r="B178" s="10" t="s">
        <v>30</v>
      </c>
      <c r="C178" s="53">
        <v>0</v>
      </c>
      <c r="D178" s="25">
        <v>0</v>
      </c>
      <c r="E178" s="25"/>
      <c r="F178" s="25"/>
      <c r="G178" s="25"/>
    </row>
    <row r="179" spans="2:7">
      <c r="B179" s="10" t="s">
        <v>27</v>
      </c>
      <c r="C179" s="53">
        <v>0</v>
      </c>
      <c r="D179" s="25">
        <v>0</v>
      </c>
      <c r="E179" s="25"/>
      <c r="F179" s="25"/>
      <c r="G179" s="25"/>
    </row>
    <row r="180" spans="2:7">
      <c r="B180" s="10" t="s">
        <v>8</v>
      </c>
      <c r="C180" s="53">
        <v>0</v>
      </c>
      <c r="D180" s="25">
        <v>0</v>
      </c>
      <c r="E180" s="25"/>
      <c r="F180" s="25"/>
      <c r="G180" s="25"/>
    </row>
    <row r="181" spans="2:7">
      <c r="B181" s="10" t="s">
        <v>31</v>
      </c>
      <c r="C181" s="53">
        <v>0</v>
      </c>
      <c r="D181" s="25">
        <v>0</v>
      </c>
      <c r="E181" s="25"/>
      <c r="F181" s="25"/>
      <c r="G181" s="25"/>
    </row>
    <row r="182" spans="2:7">
      <c r="B182" s="10" t="s">
        <v>28</v>
      </c>
      <c r="C182" s="53">
        <v>0</v>
      </c>
      <c r="D182" s="25">
        <v>0</v>
      </c>
      <c r="E182" s="25"/>
      <c r="F182" s="25"/>
      <c r="G182" s="25"/>
    </row>
    <row r="183" spans="2:7">
      <c r="B183" s="10" t="s">
        <v>9</v>
      </c>
      <c r="C183" s="53">
        <v>0</v>
      </c>
      <c r="D183" s="25">
        <v>0</v>
      </c>
      <c r="E183" s="25"/>
      <c r="F183" s="25"/>
      <c r="G183" s="25"/>
    </row>
    <row r="184" spans="2:7">
      <c r="B184" s="10" t="s">
        <v>32</v>
      </c>
      <c r="C184" s="53">
        <v>1</v>
      </c>
      <c r="D184" s="25">
        <v>1.9696629641619456</v>
      </c>
      <c r="E184" s="25">
        <v>1.9696629641619456</v>
      </c>
      <c r="F184" s="25">
        <v>10.722784097131935</v>
      </c>
      <c r="G184" s="28">
        <v>2.5449275044770185E-3</v>
      </c>
    </row>
    <row r="185" spans="2:7">
      <c r="B185" s="10" t="s">
        <v>29</v>
      </c>
      <c r="C185" s="53">
        <v>0</v>
      </c>
      <c r="D185" s="25">
        <v>0</v>
      </c>
      <c r="E185" s="25"/>
      <c r="F185" s="25"/>
      <c r="G185" s="25"/>
    </row>
    <row r="186" spans="2:7">
      <c r="B186" s="10" t="s">
        <v>10</v>
      </c>
      <c r="C186" s="53">
        <v>0</v>
      </c>
      <c r="D186" s="25">
        <v>0</v>
      </c>
      <c r="E186" s="25"/>
      <c r="F186" s="25"/>
      <c r="G186" s="25"/>
    </row>
    <row r="187" spans="2:7">
      <c r="B187" s="10" t="s">
        <v>2</v>
      </c>
      <c r="C187" s="53">
        <v>1</v>
      </c>
      <c r="D187" s="25">
        <v>0.33626556218251213</v>
      </c>
      <c r="E187" s="25">
        <v>0.33626556218251213</v>
      </c>
      <c r="F187" s="25">
        <v>1.8306192928382188</v>
      </c>
      <c r="G187" s="25">
        <v>0.18553682912526678</v>
      </c>
    </row>
    <row r="188" spans="2:7">
      <c r="B188" s="10" t="s">
        <v>3</v>
      </c>
      <c r="C188" s="53">
        <v>1</v>
      </c>
      <c r="D188" s="25">
        <v>0.85938333190420302</v>
      </c>
      <c r="E188" s="25">
        <v>0.85938333190420302</v>
      </c>
      <c r="F188" s="25">
        <v>4.6784562091837092</v>
      </c>
      <c r="G188" s="28">
        <v>3.8121192724311838E-2</v>
      </c>
    </row>
    <row r="189" spans="2:7">
      <c r="B189" s="10" t="s">
        <v>4</v>
      </c>
      <c r="C189" s="53">
        <v>0</v>
      </c>
      <c r="D189" s="25">
        <v>0</v>
      </c>
      <c r="E189" s="25"/>
      <c r="F189" s="25"/>
      <c r="G189" s="25"/>
    </row>
    <row r="190" spans="2:7" ht="15.75" thickBot="1">
      <c r="B190" s="23" t="s">
        <v>7</v>
      </c>
      <c r="C190" s="54">
        <v>0</v>
      </c>
      <c r="D190" s="26">
        <v>0</v>
      </c>
      <c r="E190" s="26"/>
      <c r="F190" s="26"/>
      <c r="G190" s="26"/>
    </row>
    <row r="193" spans="2:8">
      <c r="B193" s="5" t="s">
        <v>386</v>
      </c>
    </row>
    <row r="194" spans="2:8" ht="15.75" thickBot="1"/>
    <row r="195" spans="2:8">
      <c r="B195" s="12" t="s">
        <v>120</v>
      </c>
      <c r="C195" s="13" t="s">
        <v>133</v>
      </c>
      <c r="D195" s="13" t="s">
        <v>134</v>
      </c>
      <c r="E195" s="13" t="s">
        <v>135</v>
      </c>
      <c r="F195" s="13" t="s">
        <v>136</v>
      </c>
      <c r="G195" s="13" t="s">
        <v>137</v>
      </c>
      <c r="H195" s="13" t="s">
        <v>138</v>
      </c>
    </row>
    <row r="196" spans="2:8">
      <c r="B196" s="22" t="s">
        <v>139</v>
      </c>
      <c r="C196" s="24">
        <v>1.8577444735161444</v>
      </c>
      <c r="D196" s="24">
        <v>1.2950741807620678</v>
      </c>
      <c r="E196" s="24">
        <v>1.434469547082609</v>
      </c>
      <c r="F196" s="24">
        <v>0.16113958027014452</v>
      </c>
      <c r="G196" s="24">
        <v>-0.78023530750460957</v>
      </c>
      <c r="H196" s="24">
        <v>4.4957242545368983</v>
      </c>
    </row>
    <row r="197" spans="2:8">
      <c r="B197" s="10" t="s">
        <v>1</v>
      </c>
      <c r="C197" s="25">
        <v>-1.8103716041126667E-2</v>
      </c>
      <c r="D197" s="25">
        <v>1.4200243026777233E-2</v>
      </c>
      <c r="E197" s="25">
        <v>-1.2748877612156848</v>
      </c>
      <c r="F197" s="25">
        <v>0.21152836231300395</v>
      </c>
      <c r="G197" s="25">
        <v>-4.7028664547301438E-2</v>
      </c>
      <c r="H197" s="25">
        <v>1.0821232465048104E-2</v>
      </c>
    </row>
    <row r="198" spans="2:8">
      <c r="B198" s="10" t="s">
        <v>53</v>
      </c>
      <c r="C198" s="25">
        <v>-5.8761229600278377E-3</v>
      </c>
      <c r="D198" s="25">
        <v>4.748542098661033E-3</v>
      </c>
      <c r="E198" s="25">
        <v>-1.2374583267746018</v>
      </c>
      <c r="F198" s="25">
        <v>0.2249206046110297</v>
      </c>
      <c r="G198" s="25">
        <v>-1.5548586693512655E-2</v>
      </c>
      <c r="H198" s="25">
        <v>3.7963407734569795E-3</v>
      </c>
    </row>
    <row r="199" spans="2:8">
      <c r="B199" s="10" t="s">
        <v>54</v>
      </c>
      <c r="C199" s="25">
        <v>0</v>
      </c>
      <c r="D199" s="25">
        <v>0</v>
      </c>
      <c r="E199" s="25"/>
      <c r="F199" s="25"/>
      <c r="G199" s="25"/>
      <c r="H199" s="25"/>
    </row>
    <row r="200" spans="2:8">
      <c r="B200" s="10" t="s">
        <v>30</v>
      </c>
      <c r="C200" s="25">
        <v>0</v>
      </c>
      <c r="D200" s="25">
        <v>0</v>
      </c>
      <c r="E200" s="25"/>
      <c r="F200" s="25"/>
      <c r="G200" s="25"/>
      <c r="H200" s="25"/>
    </row>
    <row r="201" spans="2:8">
      <c r="B201" s="10" t="s">
        <v>27</v>
      </c>
      <c r="C201" s="25">
        <v>0</v>
      </c>
      <c r="D201" s="25">
        <v>0</v>
      </c>
      <c r="E201" s="25"/>
      <c r="F201" s="25"/>
      <c r="G201" s="25"/>
      <c r="H201" s="25"/>
    </row>
    <row r="202" spans="2:8">
      <c r="B202" s="10" t="s">
        <v>8</v>
      </c>
      <c r="C202" s="25">
        <v>0</v>
      </c>
      <c r="D202" s="25">
        <v>0</v>
      </c>
      <c r="E202" s="25"/>
      <c r="F202" s="25"/>
      <c r="G202" s="25"/>
      <c r="H202" s="25"/>
    </row>
    <row r="203" spans="2:8">
      <c r="B203" s="10" t="s">
        <v>31</v>
      </c>
      <c r="C203" s="25">
        <v>0</v>
      </c>
      <c r="D203" s="25">
        <v>0</v>
      </c>
      <c r="E203" s="25"/>
      <c r="F203" s="25"/>
      <c r="G203" s="25"/>
      <c r="H203" s="25"/>
    </row>
    <row r="204" spans="2:8">
      <c r="B204" s="10" t="s">
        <v>28</v>
      </c>
      <c r="C204" s="25">
        <v>0</v>
      </c>
      <c r="D204" s="25">
        <v>0</v>
      </c>
      <c r="E204" s="25"/>
      <c r="F204" s="25"/>
      <c r="G204" s="25"/>
      <c r="H204" s="25"/>
    </row>
    <row r="205" spans="2:8">
      <c r="B205" s="10" t="s">
        <v>9</v>
      </c>
      <c r="C205" s="25">
        <v>0</v>
      </c>
      <c r="D205" s="25">
        <v>0</v>
      </c>
      <c r="E205" s="25"/>
      <c r="F205" s="25"/>
      <c r="G205" s="25"/>
      <c r="H205" s="25"/>
    </row>
    <row r="206" spans="2:8">
      <c r="B206" s="10" t="s">
        <v>32</v>
      </c>
      <c r="C206" s="25">
        <v>0.17003508753931354</v>
      </c>
      <c r="D206" s="25">
        <v>5.1925987988588544E-2</v>
      </c>
      <c r="E206" s="25">
        <v>3.2745662456471911</v>
      </c>
      <c r="F206" s="28">
        <v>2.5449275044770129E-3</v>
      </c>
      <c r="G206" s="25">
        <v>6.4265311214362519E-2</v>
      </c>
      <c r="H206" s="25">
        <v>0.27580486386426456</v>
      </c>
    </row>
    <row r="207" spans="2:8">
      <c r="B207" s="10" t="s">
        <v>29</v>
      </c>
      <c r="C207" s="25">
        <v>0</v>
      </c>
      <c r="D207" s="25">
        <v>0</v>
      </c>
      <c r="E207" s="25"/>
      <c r="F207" s="25"/>
      <c r="G207" s="25"/>
      <c r="H207" s="25"/>
    </row>
    <row r="208" spans="2:8">
      <c r="B208" s="10" t="s">
        <v>10</v>
      </c>
      <c r="C208" s="25">
        <v>0</v>
      </c>
      <c r="D208" s="25">
        <v>0</v>
      </c>
      <c r="E208" s="25"/>
      <c r="F208" s="25"/>
      <c r="G208" s="25"/>
      <c r="H208" s="25"/>
    </row>
    <row r="209" spans="2:8">
      <c r="B209" s="10" t="s">
        <v>74</v>
      </c>
      <c r="C209" s="25">
        <v>-0.19902520327554268</v>
      </c>
      <c r="D209" s="25">
        <v>0.14709877587235839</v>
      </c>
      <c r="E209" s="25">
        <v>-1.3530038037042691</v>
      </c>
      <c r="F209" s="25">
        <v>0.18553682912526678</v>
      </c>
      <c r="G209" s="25">
        <v>-0.4986556046289588</v>
      </c>
      <c r="H209" s="25">
        <v>0.10060519807787344</v>
      </c>
    </row>
    <row r="210" spans="2:8">
      <c r="B210" s="10" t="s">
        <v>75</v>
      </c>
      <c r="C210" s="25">
        <v>0</v>
      </c>
      <c r="D210" s="25">
        <v>0</v>
      </c>
      <c r="E210" s="25"/>
      <c r="F210" s="25"/>
      <c r="G210" s="25"/>
      <c r="H210" s="25"/>
    </row>
    <row r="211" spans="2:8">
      <c r="B211" s="10" t="s">
        <v>76</v>
      </c>
      <c r="C211" s="25">
        <v>-0.32042713348191265</v>
      </c>
      <c r="D211" s="25">
        <v>0.14814193064083747</v>
      </c>
      <c r="E211" s="25">
        <v>-2.1629739270697899</v>
      </c>
      <c r="F211" s="28">
        <v>3.8121192724311838E-2</v>
      </c>
      <c r="G211" s="25">
        <v>-0.62218237156561074</v>
      </c>
      <c r="H211" s="25">
        <v>-1.8671895398214511E-2</v>
      </c>
    </row>
    <row r="212" spans="2:8">
      <c r="B212" s="10" t="s">
        <v>77</v>
      </c>
      <c r="C212" s="25">
        <v>0</v>
      </c>
      <c r="D212" s="25">
        <v>0</v>
      </c>
      <c r="E212" s="25"/>
      <c r="F212" s="25"/>
      <c r="G212" s="25"/>
      <c r="H212" s="25"/>
    </row>
    <row r="213" spans="2:8">
      <c r="B213" s="10" t="s">
        <v>78</v>
      </c>
      <c r="C213" s="25">
        <v>0</v>
      </c>
      <c r="D213" s="25">
        <v>0</v>
      </c>
      <c r="E213" s="25"/>
      <c r="F213" s="25"/>
      <c r="G213" s="25"/>
      <c r="H213" s="25"/>
    </row>
    <row r="214" spans="2:8">
      <c r="B214" s="10" t="s">
        <v>79</v>
      </c>
      <c r="C214" s="25">
        <v>0</v>
      </c>
      <c r="D214" s="25">
        <v>0</v>
      </c>
      <c r="E214" s="25"/>
      <c r="F214" s="25"/>
      <c r="G214" s="25"/>
      <c r="H214" s="25"/>
    </row>
    <row r="215" spans="2:8">
      <c r="B215" s="10" t="s">
        <v>80</v>
      </c>
      <c r="C215" s="25">
        <v>0</v>
      </c>
      <c r="D215" s="25">
        <v>0</v>
      </c>
      <c r="E215" s="25"/>
      <c r="F215" s="25"/>
      <c r="G215" s="25"/>
      <c r="H215" s="25"/>
    </row>
    <row r="216" spans="2:8" ht="15.75" thickBot="1">
      <c r="B216" s="23" t="s">
        <v>81</v>
      </c>
      <c r="C216" s="26">
        <v>0</v>
      </c>
      <c r="D216" s="26">
        <v>0</v>
      </c>
      <c r="E216" s="26"/>
      <c r="F216" s="26"/>
      <c r="G216" s="26"/>
      <c r="H216" s="26"/>
    </row>
    <row r="219" spans="2:8">
      <c r="B219" s="5" t="s">
        <v>387</v>
      </c>
    </row>
    <row r="221" spans="2:8">
      <c r="B221" s="5" t="s">
        <v>388</v>
      </c>
    </row>
    <row r="224" spans="2:8">
      <c r="B224" s="5" t="s">
        <v>389</v>
      </c>
    </row>
    <row r="225" spans="2:8" ht="15.75" thickBot="1"/>
    <row r="226" spans="2:8">
      <c r="B226" s="12" t="s">
        <v>120</v>
      </c>
      <c r="C226" s="13" t="s">
        <v>133</v>
      </c>
      <c r="D226" s="13" t="s">
        <v>134</v>
      </c>
      <c r="E226" s="13" t="s">
        <v>135</v>
      </c>
      <c r="F226" s="13" t="s">
        <v>136</v>
      </c>
      <c r="G226" s="13" t="s">
        <v>137</v>
      </c>
      <c r="H226" s="13" t="s">
        <v>138</v>
      </c>
    </row>
    <row r="227" spans="2:8">
      <c r="B227" s="22" t="s">
        <v>1</v>
      </c>
      <c r="C227" s="24">
        <v>-0.22496482157832043</v>
      </c>
      <c r="D227" s="24">
        <v>0.17645853103476533</v>
      </c>
      <c r="E227" s="24">
        <v>-1.2748877612156848</v>
      </c>
      <c r="F227" s="24">
        <v>0.21152836231300395</v>
      </c>
      <c r="G227" s="24">
        <v>-0.58439908717723843</v>
      </c>
      <c r="H227" s="24">
        <v>0.13446944402059752</v>
      </c>
    </row>
    <row r="228" spans="2:8">
      <c r="B228" s="10" t="s">
        <v>53</v>
      </c>
      <c r="C228" s="25">
        <v>-0.18866025650095866</v>
      </c>
      <c r="D228" s="25">
        <v>0.15245786659555316</v>
      </c>
      <c r="E228" s="25">
        <v>-1.2374583267746018</v>
      </c>
      <c r="F228" s="25">
        <v>0.2249206046110297</v>
      </c>
      <c r="G228" s="25">
        <v>-0.49920676843896294</v>
      </c>
      <c r="H228" s="25">
        <v>0.12188625543704565</v>
      </c>
    </row>
    <row r="229" spans="2:8">
      <c r="B229" s="10" t="s">
        <v>54</v>
      </c>
      <c r="C229" s="25">
        <v>0</v>
      </c>
      <c r="D229" s="25">
        <v>0</v>
      </c>
      <c r="E229" s="25"/>
      <c r="F229" s="25"/>
      <c r="G229" s="25"/>
      <c r="H229" s="25"/>
    </row>
    <row r="230" spans="2:8">
      <c r="B230" s="10" t="s">
        <v>30</v>
      </c>
      <c r="C230" s="25">
        <v>0</v>
      </c>
      <c r="D230" s="25">
        <v>0</v>
      </c>
      <c r="E230" s="25"/>
      <c r="F230" s="25"/>
      <c r="G230" s="25"/>
      <c r="H230" s="25"/>
    </row>
    <row r="231" spans="2:8">
      <c r="B231" s="10" t="s">
        <v>27</v>
      </c>
      <c r="C231" s="25">
        <v>0</v>
      </c>
      <c r="D231" s="25">
        <v>0</v>
      </c>
      <c r="E231" s="25"/>
      <c r="F231" s="25"/>
      <c r="G231" s="25"/>
      <c r="H231" s="25"/>
    </row>
    <row r="232" spans="2:8">
      <c r="B232" s="10" t="s">
        <v>8</v>
      </c>
      <c r="C232" s="25">
        <v>0</v>
      </c>
      <c r="D232" s="25">
        <v>0</v>
      </c>
      <c r="E232" s="25"/>
      <c r="F232" s="25"/>
      <c r="G232" s="25"/>
      <c r="H232" s="25"/>
    </row>
    <row r="233" spans="2:8">
      <c r="B233" s="10" t="s">
        <v>31</v>
      </c>
      <c r="C233" s="25">
        <v>0</v>
      </c>
      <c r="D233" s="25">
        <v>0</v>
      </c>
      <c r="E233" s="25"/>
      <c r="F233" s="25"/>
      <c r="G233" s="25"/>
      <c r="H233" s="25"/>
    </row>
    <row r="234" spans="2:8">
      <c r="B234" s="10" t="s">
        <v>28</v>
      </c>
      <c r="C234" s="25">
        <v>0</v>
      </c>
      <c r="D234" s="25">
        <v>0</v>
      </c>
      <c r="E234" s="25"/>
      <c r="F234" s="25"/>
      <c r="G234" s="25"/>
      <c r="H234" s="25"/>
    </row>
    <row r="235" spans="2:8">
      <c r="B235" s="10" t="s">
        <v>9</v>
      </c>
      <c r="C235" s="25">
        <v>0</v>
      </c>
      <c r="D235" s="25">
        <v>0</v>
      </c>
      <c r="E235" s="25"/>
      <c r="F235" s="25"/>
      <c r="G235" s="25"/>
      <c r="H235" s="25"/>
    </row>
    <row r="236" spans="2:8">
      <c r="B236" s="10" t="s">
        <v>32</v>
      </c>
      <c r="C236" s="25">
        <v>0.51946485307677692</v>
      </c>
      <c r="D236" s="25">
        <v>0.15863623274297475</v>
      </c>
      <c r="E236" s="25">
        <v>3.2745662456471916</v>
      </c>
      <c r="F236" s="28">
        <v>2.5449275044770042E-3</v>
      </c>
      <c r="G236" s="25">
        <v>0.19633342112511698</v>
      </c>
      <c r="H236" s="25">
        <v>0.84259628502843686</v>
      </c>
    </row>
    <row r="237" spans="2:8">
      <c r="B237" s="10" t="s">
        <v>29</v>
      </c>
      <c r="C237" s="25">
        <v>0</v>
      </c>
      <c r="D237" s="25">
        <v>0</v>
      </c>
      <c r="E237" s="25"/>
      <c r="F237" s="25"/>
      <c r="G237" s="25"/>
      <c r="H237" s="25"/>
    </row>
    <row r="238" spans="2:8">
      <c r="B238" s="10" t="s">
        <v>10</v>
      </c>
      <c r="C238" s="25">
        <v>0</v>
      </c>
      <c r="D238" s="25">
        <v>0</v>
      </c>
      <c r="E238" s="25"/>
      <c r="F238" s="25"/>
      <c r="G238" s="25"/>
      <c r="H238" s="25"/>
    </row>
    <row r="239" spans="2:8">
      <c r="B239" s="10" t="s">
        <v>74</v>
      </c>
      <c r="C239" s="25">
        <v>-0.19819419670964258</v>
      </c>
      <c r="D239" s="25">
        <v>0.14648458205884143</v>
      </c>
      <c r="E239" s="25">
        <v>-1.3530038037042691</v>
      </c>
      <c r="F239" s="25">
        <v>0.18553682912526678</v>
      </c>
      <c r="G239" s="25">
        <v>-0.49657352620497219</v>
      </c>
      <c r="H239" s="25">
        <v>0.10018513278568705</v>
      </c>
    </row>
    <row r="240" spans="2:8">
      <c r="B240" s="10" t="s">
        <v>75</v>
      </c>
      <c r="C240" s="25">
        <v>0</v>
      </c>
      <c r="D240" s="25">
        <v>0</v>
      </c>
      <c r="E240" s="25"/>
      <c r="F240" s="25"/>
      <c r="G240" s="25"/>
      <c r="H240" s="25"/>
    </row>
    <row r="241" spans="2:8">
      <c r="B241" s="10" t="s">
        <v>76</v>
      </c>
      <c r="C241" s="25">
        <v>-0.32042713348191265</v>
      </c>
      <c r="D241" s="25">
        <v>0.14814193064083747</v>
      </c>
      <c r="E241" s="25">
        <v>-2.1629739270697899</v>
      </c>
      <c r="F241" s="28">
        <v>3.8121192724311838E-2</v>
      </c>
      <c r="G241" s="25">
        <v>-0.62218237156561074</v>
      </c>
      <c r="H241" s="25">
        <v>-1.8671895398214511E-2</v>
      </c>
    </row>
    <row r="242" spans="2:8">
      <c r="B242" s="10" t="s">
        <v>77</v>
      </c>
      <c r="C242" s="25">
        <v>0</v>
      </c>
      <c r="D242" s="25">
        <v>0</v>
      </c>
      <c r="E242" s="25"/>
      <c r="F242" s="25"/>
      <c r="G242" s="25"/>
      <c r="H242" s="25"/>
    </row>
    <row r="243" spans="2:8">
      <c r="B243" s="10" t="s">
        <v>78</v>
      </c>
      <c r="C243" s="25">
        <v>0</v>
      </c>
      <c r="D243" s="25">
        <v>0</v>
      </c>
      <c r="E243" s="25"/>
      <c r="F243" s="25"/>
      <c r="G243" s="25"/>
      <c r="H243" s="25"/>
    </row>
    <row r="244" spans="2:8">
      <c r="B244" s="10" t="s">
        <v>79</v>
      </c>
      <c r="C244" s="25">
        <v>0</v>
      </c>
      <c r="D244" s="25">
        <v>0</v>
      </c>
      <c r="E244" s="25"/>
      <c r="F244" s="25"/>
      <c r="G244" s="25"/>
      <c r="H244" s="25"/>
    </row>
    <row r="245" spans="2:8">
      <c r="B245" s="10" t="s">
        <v>80</v>
      </c>
      <c r="C245" s="25">
        <v>0</v>
      </c>
      <c r="D245" s="25">
        <v>0</v>
      </c>
      <c r="E245" s="25"/>
      <c r="F245" s="25"/>
      <c r="G245" s="25"/>
      <c r="H245" s="25"/>
    </row>
    <row r="246" spans="2:8" ht="15.75" thickBot="1">
      <c r="B246" s="23" t="s">
        <v>81</v>
      </c>
      <c r="C246" s="26">
        <v>0</v>
      </c>
      <c r="D246" s="26">
        <v>0</v>
      </c>
      <c r="E246" s="26"/>
      <c r="F246" s="26"/>
      <c r="G246" s="26"/>
      <c r="H246" s="26"/>
    </row>
    <row r="265" spans="2:13">
      <c r="G265" t="s">
        <v>143</v>
      </c>
    </row>
    <row r="268" spans="2:13">
      <c r="B268" s="5" t="s">
        <v>390</v>
      </c>
    </row>
    <row r="269" spans="2:13" ht="15.75" thickBot="1"/>
    <row r="270" spans="2:13">
      <c r="B270" s="12" t="s">
        <v>145</v>
      </c>
      <c r="C270" s="13" t="s">
        <v>146</v>
      </c>
      <c r="D270" s="13" t="s">
        <v>364</v>
      </c>
      <c r="E270" s="13" t="s">
        <v>391</v>
      </c>
      <c r="F270" s="13" t="s">
        <v>184</v>
      </c>
      <c r="G270" s="13" t="s">
        <v>185</v>
      </c>
      <c r="H270" s="13" t="s">
        <v>186</v>
      </c>
      <c r="I270" s="13" t="s">
        <v>187</v>
      </c>
      <c r="J270" s="13" t="s">
        <v>188</v>
      </c>
      <c r="K270" s="13" t="s">
        <v>189</v>
      </c>
      <c r="L270" s="13" t="s">
        <v>190</v>
      </c>
      <c r="M270" s="13" t="s">
        <v>191</v>
      </c>
    </row>
    <row r="271" spans="2:13">
      <c r="B271" s="22" t="s">
        <v>147</v>
      </c>
      <c r="C271" s="56">
        <v>1</v>
      </c>
      <c r="D271" s="24">
        <v>0</v>
      </c>
      <c r="E271" s="24">
        <v>3.9561455192164696E-3</v>
      </c>
      <c r="F271" s="24">
        <v>-3.9561455192164696E-3</v>
      </c>
      <c r="G271" s="24">
        <v>-9.2306031381316593E-3</v>
      </c>
      <c r="H271" s="24">
        <v>0.15549446539589737</v>
      </c>
      <c r="I271" s="24">
        <v>-0.31277571576585478</v>
      </c>
      <c r="J271" s="24">
        <v>0.32068800680428772</v>
      </c>
      <c r="K271" s="24">
        <v>0.4559254757857234</v>
      </c>
      <c r="L271" s="24">
        <v>-0.92473365823185594</v>
      </c>
      <c r="M271" s="24">
        <v>0.93264594927028877</v>
      </c>
    </row>
    <row r="272" spans="2:13">
      <c r="B272" s="10" t="s">
        <v>148</v>
      </c>
      <c r="C272" s="53">
        <v>1</v>
      </c>
      <c r="D272" s="25">
        <v>0</v>
      </c>
      <c r="E272" s="25">
        <v>0.26563176737117233</v>
      </c>
      <c r="F272" s="25">
        <v>-0.26563176737117233</v>
      </c>
      <c r="G272" s="25">
        <v>-0.61978039320692602</v>
      </c>
      <c r="H272" s="25">
        <v>0.17919580220934531</v>
      </c>
      <c r="I272" s="25">
        <v>-9.9378137153281032E-2</v>
      </c>
      <c r="J272" s="25">
        <v>0.6306416718956257</v>
      </c>
      <c r="K272" s="25">
        <v>0.4645434815290525</v>
      </c>
      <c r="L272" s="25">
        <v>-0.68061233963243295</v>
      </c>
      <c r="M272" s="25">
        <v>1.2118758743747775</v>
      </c>
    </row>
    <row r="273" spans="2:13">
      <c r="B273" s="10" t="s">
        <v>149</v>
      </c>
      <c r="C273" s="53">
        <v>1</v>
      </c>
      <c r="D273" s="25">
        <v>0</v>
      </c>
      <c r="E273" s="25">
        <v>0.30015006355609863</v>
      </c>
      <c r="F273" s="25">
        <v>-0.30015006355609863</v>
      </c>
      <c r="G273" s="25">
        <v>-0.70031956739550438</v>
      </c>
      <c r="H273" s="25">
        <v>0.14218005623083171</v>
      </c>
      <c r="I273" s="25">
        <v>1.0538766247534859E-2</v>
      </c>
      <c r="J273" s="25">
        <v>0.58976136086466235</v>
      </c>
      <c r="K273" s="25">
        <v>0.45155805727667486</v>
      </c>
      <c r="L273" s="25">
        <v>-0.61964359980914163</v>
      </c>
      <c r="M273" s="25">
        <v>1.2199437269213389</v>
      </c>
    </row>
    <row r="274" spans="2:13">
      <c r="B274" s="10" t="s">
        <v>150</v>
      </c>
      <c r="C274" s="53">
        <v>1</v>
      </c>
      <c r="D274" s="25">
        <v>0</v>
      </c>
      <c r="E274" s="25">
        <v>0.11047601535302448</v>
      </c>
      <c r="F274" s="25">
        <v>-0.11047601535302448</v>
      </c>
      <c r="G274" s="25">
        <v>-0.25776611326670223</v>
      </c>
      <c r="H274" s="25">
        <v>0.15789093764394554</v>
      </c>
      <c r="I274" s="25">
        <v>-0.21113730016072146</v>
      </c>
      <c r="J274" s="25">
        <v>0.43208933086677043</v>
      </c>
      <c r="K274" s="25">
        <v>0.45674835401100966</v>
      </c>
      <c r="L274" s="25">
        <v>-0.81988993649272301</v>
      </c>
      <c r="M274" s="25">
        <v>1.0408419671987721</v>
      </c>
    </row>
    <row r="275" spans="2:13">
      <c r="B275" s="10" t="s">
        <v>151</v>
      </c>
      <c r="C275" s="53">
        <v>1</v>
      </c>
      <c r="D275" s="25">
        <v>0</v>
      </c>
      <c r="E275" s="25">
        <v>0.15049446998354821</v>
      </c>
      <c r="F275" s="25">
        <v>-0.15049446998354821</v>
      </c>
      <c r="G275" s="25">
        <v>-0.35113843010929702</v>
      </c>
      <c r="H275" s="25">
        <v>0.16901622144700965</v>
      </c>
      <c r="I275" s="25">
        <v>-0.193780307063877</v>
      </c>
      <c r="J275" s="25">
        <v>0.49476924703097341</v>
      </c>
      <c r="K275" s="25">
        <v>0.4607124849772436</v>
      </c>
      <c r="L275" s="25">
        <v>-0.78794615240507893</v>
      </c>
      <c r="M275" s="25">
        <v>1.0889350923721755</v>
      </c>
    </row>
    <row r="276" spans="2:13">
      <c r="B276" s="10" t="s">
        <v>152</v>
      </c>
      <c r="C276" s="53">
        <v>1</v>
      </c>
      <c r="D276" s="25">
        <v>0</v>
      </c>
      <c r="E276" s="25">
        <v>0.6896162567374774</v>
      </c>
      <c r="F276" s="25">
        <v>-0.6896162567374774</v>
      </c>
      <c r="G276" s="25">
        <v>-1.6090343372425526</v>
      </c>
      <c r="H276" s="25">
        <v>0.13748088630163469</v>
      </c>
      <c r="I276" s="25">
        <v>0.40957685534417931</v>
      </c>
      <c r="J276" s="25">
        <v>0.96965565813077548</v>
      </c>
      <c r="K276" s="25">
        <v>0.45010054965525792</v>
      </c>
      <c r="L276" s="25">
        <v>-0.22720856075538276</v>
      </c>
      <c r="M276" s="25">
        <v>1.6064410742303377</v>
      </c>
    </row>
    <row r="277" spans="2:13">
      <c r="B277" s="10" t="s">
        <v>230</v>
      </c>
      <c r="C277" s="53">
        <v>1</v>
      </c>
      <c r="D277" s="25">
        <v>1</v>
      </c>
      <c r="E277" s="25">
        <v>0.74955339272320121</v>
      </c>
      <c r="F277" s="25">
        <v>0.25044660727679879</v>
      </c>
      <c r="G277" s="25">
        <v>0.58434990013246579</v>
      </c>
      <c r="H277" s="25">
        <v>0.21434162563125128</v>
      </c>
      <c r="I277" s="25">
        <v>0.31295378858806039</v>
      </c>
      <c r="J277" s="25">
        <v>1.186152996858342</v>
      </c>
      <c r="K277" s="25">
        <v>0.47919916859269468</v>
      </c>
      <c r="L277" s="25">
        <v>-0.22654337193133933</v>
      </c>
      <c r="M277" s="25">
        <v>1.7256501573777419</v>
      </c>
    </row>
    <row r="278" spans="2:13">
      <c r="B278" s="10" t="s">
        <v>153</v>
      </c>
      <c r="C278" s="53">
        <v>1</v>
      </c>
      <c r="D278" s="25">
        <v>0</v>
      </c>
      <c r="E278" s="25">
        <v>0.33705941097755515</v>
      </c>
      <c r="F278" s="25">
        <v>-0.33705941097755515</v>
      </c>
      <c r="G278" s="25">
        <v>-0.78643761752283237</v>
      </c>
      <c r="H278" s="25">
        <v>0.16395036647705377</v>
      </c>
      <c r="I278" s="25">
        <v>3.1034428314574702E-3</v>
      </c>
      <c r="J278" s="25">
        <v>0.67101537912365283</v>
      </c>
      <c r="K278" s="25">
        <v>0.4588782337065494</v>
      </c>
      <c r="L278" s="25">
        <v>-0.59764496383755028</v>
      </c>
      <c r="M278" s="25">
        <v>1.2717637857926607</v>
      </c>
    </row>
    <row r="279" spans="2:13">
      <c r="B279" s="10" t="s">
        <v>154</v>
      </c>
      <c r="C279" s="53">
        <v>1</v>
      </c>
      <c r="D279" s="25">
        <v>0</v>
      </c>
      <c r="E279" s="25">
        <v>8.5547212261962324E-2</v>
      </c>
      <c r="F279" s="25">
        <v>-8.5547212261962324E-2</v>
      </c>
      <c r="G279" s="25">
        <v>-0.19960144593469817</v>
      </c>
      <c r="H279" s="25">
        <v>0.2245623342279624</v>
      </c>
      <c r="I279" s="25">
        <v>-0.3718712940073895</v>
      </c>
      <c r="J279" s="25">
        <v>0.54296571853131415</v>
      </c>
      <c r="K279" s="25">
        <v>0.48385716141811252</v>
      </c>
      <c r="L279" s="25">
        <v>-0.90003757329216993</v>
      </c>
      <c r="M279" s="25">
        <v>1.0711319978160945</v>
      </c>
    </row>
    <row r="280" spans="2:13">
      <c r="B280" s="10" t="s">
        <v>155</v>
      </c>
      <c r="C280" s="53">
        <v>1</v>
      </c>
      <c r="D280" s="25">
        <v>0</v>
      </c>
      <c r="E280" s="25">
        <v>0.49351849977943957</v>
      </c>
      <c r="F280" s="25">
        <v>-0.49351849977943957</v>
      </c>
      <c r="G280" s="25">
        <v>-1.15149288383415</v>
      </c>
      <c r="H280" s="25">
        <v>0.15152098276942458</v>
      </c>
      <c r="I280" s="25">
        <v>0.18488035774580497</v>
      </c>
      <c r="J280" s="25">
        <v>0.80215664181307411</v>
      </c>
      <c r="K280" s="25">
        <v>0.45458565630813141</v>
      </c>
      <c r="L280" s="25">
        <v>-0.4324421810035371</v>
      </c>
      <c r="M280" s="25">
        <v>1.4194791805624163</v>
      </c>
    </row>
    <row r="281" spans="2:13">
      <c r="B281" s="10" t="s">
        <v>156</v>
      </c>
      <c r="C281" s="53">
        <v>1</v>
      </c>
      <c r="D281" s="25">
        <v>0</v>
      </c>
      <c r="E281" s="25">
        <v>0.30962810678348363</v>
      </c>
      <c r="F281" s="25">
        <v>-0.30962810678348363</v>
      </c>
      <c r="G281" s="25">
        <v>-0.72243403591873878</v>
      </c>
      <c r="H281" s="25">
        <v>0.15599042560111254</v>
      </c>
      <c r="I281" s="25">
        <v>-8.1139923806090586E-3</v>
      </c>
      <c r="J281" s="25">
        <v>0.62737020594757631</v>
      </c>
      <c r="K281" s="25">
        <v>0.45609486248027237</v>
      </c>
      <c r="L281" s="25">
        <v>-0.61940672637365035</v>
      </c>
      <c r="M281" s="25">
        <v>1.2386629399406175</v>
      </c>
    </row>
    <row r="282" spans="2:13">
      <c r="B282" s="10" t="s">
        <v>157</v>
      </c>
      <c r="C282" s="53">
        <v>1</v>
      </c>
      <c r="D282" s="25">
        <v>0</v>
      </c>
      <c r="E282" s="25">
        <v>0.22565767026438555</v>
      </c>
      <c r="F282" s="25">
        <v>-0.22565767026438555</v>
      </c>
      <c r="G282" s="25">
        <v>-0.52651157273366789</v>
      </c>
      <c r="H282" s="25">
        <v>0.19503997453368727</v>
      </c>
      <c r="I282" s="25">
        <v>-0.17162575716670786</v>
      </c>
      <c r="J282" s="25">
        <v>0.62294109769547901</v>
      </c>
      <c r="K282" s="25">
        <v>0.47088225955941865</v>
      </c>
      <c r="L282" s="25">
        <v>-0.73349810506592894</v>
      </c>
      <c r="M282" s="25">
        <v>1.1848134455946999</v>
      </c>
    </row>
    <row r="283" spans="2:13">
      <c r="B283" s="10" t="s">
        <v>158</v>
      </c>
      <c r="C283" s="53">
        <v>1</v>
      </c>
      <c r="D283" s="25">
        <v>0</v>
      </c>
      <c r="E283" s="25">
        <v>0.51148381531095333</v>
      </c>
      <c r="F283" s="25">
        <v>-0.51148381531095333</v>
      </c>
      <c r="G283" s="25">
        <v>-1.1934101230047556</v>
      </c>
      <c r="H283" s="25">
        <v>0.17598002207638852</v>
      </c>
      <c r="I283" s="25">
        <v>0.15302424056448721</v>
      </c>
      <c r="J283" s="25">
        <v>0.86994339005741939</v>
      </c>
      <c r="K283" s="25">
        <v>0.46331250670760932</v>
      </c>
      <c r="L283" s="25">
        <v>-0.43225287803392087</v>
      </c>
      <c r="M283" s="25">
        <v>1.4552205086558274</v>
      </c>
    </row>
    <row r="284" spans="2:13">
      <c r="B284" s="10" t="s">
        <v>159</v>
      </c>
      <c r="C284" s="53">
        <v>1</v>
      </c>
      <c r="D284" s="25">
        <v>0</v>
      </c>
      <c r="E284" s="25">
        <v>0.62784412720773553</v>
      </c>
      <c r="F284" s="25">
        <v>-0.62784412720773553</v>
      </c>
      <c r="G284" s="25">
        <v>-1.4649056620164604</v>
      </c>
      <c r="H284" s="25">
        <v>0.14282155249523204</v>
      </c>
      <c r="I284" s="25">
        <v>0.33692614476852339</v>
      </c>
      <c r="J284" s="25">
        <v>0.9187621096469476</v>
      </c>
      <c r="K284" s="25">
        <v>0.45176045262819392</v>
      </c>
      <c r="L284" s="25">
        <v>-0.29236180199757089</v>
      </c>
      <c r="M284" s="25">
        <v>1.5480500564130419</v>
      </c>
    </row>
    <row r="285" spans="2:13">
      <c r="B285" s="10" t="s">
        <v>160</v>
      </c>
      <c r="C285" s="53">
        <v>1</v>
      </c>
      <c r="D285" s="25">
        <v>0</v>
      </c>
      <c r="E285" s="25">
        <v>0.28397263344489032</v>
      </c>
      <c r="F285" s="25">
        <v>-0.28397263344489032</v>
      </c>
      <c r="G285" s="25">
        <v>-0.66257387871289997</v>
      </c>
      <c r="H285" s="25">
        <v>0.15653372436889829</v>
      </c>
      <c r="I285" s="25">
        <v>-3.4876129094754293E-2</v>
      </c>
      <c r="J285" s="25">
        <v>0.60282139598453499</v>
      </c>
      <c r="K285" s="25">
        <v>0.45628096340575131</v>
      </c>
      <c r="L285" s="25">
        <v>-0.64544127489259651</v>
      </c>
      <c r="M285" s="25">
        <v>1.213386541782377</v>
      </c>
    </row>
    <row r="286" spans="2:13">
      <c r="B286" s="10" t="s">
        <v>237</v>
      </c>
      <c r="C286" s="53">
        <v>1</v>
      </c>
      <c r="D286" s="25">
        <v>1</v>
      </c>
      <c r="E286" s="25">
        <v>0.15221111138917881</v>
      </c>
      <c r="F286" s="25">
        <v>0.84778888861082113</v>
      </c>
      <c r="G286" s="25">
        <v>1.9780876961356286</v>
      </c>
      <c r="H286" s="25">
        <v>0.14019789834686666</v>
      </c>
      <c r="I286" s="25">
        <v>-0.13336266243357675</v>
      </c>
      <c r="J286" s="25">
        <v>0.43778488521193437</v>
      </c>
      <c r="K286" s="25">
        <v>0.45093786867212726</v>
      </c>
      <c r="L286" s="25">
        <v>-0.76631926912823767</v>
      </c>
      <c r="M286" s="25">
        <v>1.0707414919065954</v>
      </c>
    </row>
    <row r="287" spans="2:13">
      <c r="B287" s="10" t="s">
        <v>161</v>
      </c>
      <c r="C287" s="53">
        <v>1</v>
      </c>
      <c r="D287" s="25">
        <v>0</v>
      </c>
      <c r="E287" s="25">
        <v>-8.9309599009957663E-2</v>
      </c>
      <c r="F287" s="25">
        <v>8.9309599009957663E-2</v>
      </c>
      <c r="G287" s="25">
        <v>0.2083799650144991</v>
      </c>
      <c r="H287" s="25">
        <v>0.21744177577134091</v>
      </c>
      <c r="I287" s="25">
        <v>-0.53222400233511302</v>
      </c>
      <c r="J287" s="25">
        <v>0.35360480431519775</v>
      </c>
      <c r="K287" s="25">
        <v>0.4805938374056376</v>
      </c>
      <c r="L287" s="25">
        <v>-1.0682472110726355</v>
      </c>
      <c r="M287" s="25">
        <v>0.88962801305272032</v>
      </c>
    </row>
    <row r="288" spans="2:13">
      <c r="B288" s="10" t="s">
        <v>162</v>
      </c>
      <c r="C288" s="53">
        <v>1</v>
      </c>
      <c r="D288" s="25">
        <v>0</v>
      </c>
      <c r="E288" s="25">
        <v>0.68833461499725268</v>
      </c>
      <c r="F288" s="25">
        <v>-0.68833461499725268</v>
      </c>
      <c r="G288" s="25">
        <v>-1.6060439704292455</v>
      </c>
      <c r="H288" s="25">
        <v>0.15436336578821216</v>
      </c>
      <c r="I288" s="25">
        <v>0.37390672821782583</v>
      </c>
      <c r="J288" s="25">
        <v>1.0027625017766795</v>
      </c>
      <c r="K288" s="25">
        <v>0.45554095249400761</v>
      </c>
      <c r="L288" s="25">
        <v>-0.23957194043959507</v>
      </c>
      <c r="M288" s="25">
        <v>1.6162411704341004</v>
      </c>
    </row>
    <row r="289" spans="2:13">
      <c r="B289" s="10" t="s">
        <v>245</v>
      </c>
      <c r="C289" s="53">
        <v>1</v>
      </c>
      <c r="D289" s="25">
        <v>1</v>
      </c>
      <c r="E289" s="25">
        <v>0.7712461221918141</v>
      </c>
      <c r="F289" s="25">
        <v>0.2287538778081859</v>
      </c>
      <c r="G289" s="25">
        <v>0.53373574154426584</v>
      </c>
      <c r="H289" s="25">
        <v>0.16673463937257815</v>
      </c>
      <c r="I289" s="25">
        <v>0.43161877574759033</v>
      </c>
      <c r="J289" s="25">
        <v>1.1108734686360378</v>
      </c>
      <c r="K289" s="25">
        <v>0.45988036560434498</v>
      </c>
      <c r="L289" s="25">
        <v>-0.16549952850043459</v>
      </c>
      <c r="M289" s="25">
        <v>1.7079917728840628</v>
      </c>
    </row>
    <row r="290" spans="2:13">
      <c r="B290" s="10" t="s">
        <v>247</v>
      </c>
      <c r="C290" s="53">
        <v>1</v>
      </c>
      <c r="D290" s="25">
        <v>1</v>
      </c>
      <c r="E290" s="25">
        <v>0.13391635881995578</v>
      </c>
      <c r="F290" s="25">
        <v>0.86608364118004422</v>
      </c>
      <c r="G290" s="25">
        <v>2.0207735881627396</v>
      </c>
      <c r="H290" s="25">
        <v>0.1494687107697156</v>
      </c>
      <c r="I290" s="25">
        <v>-0.17054144194766607</v>
      </c>
      <c r="J290" s="25">
        <v>0.43837415958757764</v>
      </c>
      <c r="K290" s="25">
        <v>0.45390572391284428</v>
      </c>
      <c r="L290" s="25">
        <v>-0.7906593449957765</v>
      </c>
      <c r="M290" s="25">
        <v>1.058492062635688</v>
      </c>
    </row>
    <row r="291" spans="2:13">
      <c r="B291" s="10" t="s">
        <v>163</v>
      </c>
      <c r="C291" s="53">
        <v>1</v>
      </c>
      <c r="D291" s="25">
        <v>0</v>
      </c>
      <c r="E291" s="25">
        <v>0.55356979782800053</v>
      </c>
      <c r="F291" s="25">
        <v>-0.55356979782800053</v>
      </c>
      <c r="G291" s="25">
        <v>-1.2916064609317159</v>
      </c>
      <c r="H291" s="25">
        <v>0.17825536765808223</v>
      </c>
      <c r="I291" s="25">
        <v>0.19047549579833672</v>
      </c>
      <c r="J291" s="25">
        <v>0.91666409985766428</v>
      </c>
      <c r="K291" s="25">
        <v>0.46418152354504633</v>
      </c>
      <c r="L291" s="25">
        <v>-0.39193702488905868</v>
      </c>
      <c r="M291" s="25">
        <v>1.4990766205450599</v>
      </c>
    </row>
    <row r="292" spans="2:13">
      <c r="B292" s="10" t="s">
        <v>164</v>
      </c>
      <c r="C292" s="53">
        <v>1</v>
      </c>
      <c r="D292" s="25">
        <v>0</v>
      </c>
      <c r="E292" s="25">
        <v>0.33043333408758979</v>
      </c>
      <c r="F292" s="25">
        <v>-0.33043333408758979</v>
      </c>
      <c r="G292" s="25">
        <v>-0.7709774465465814</v>
      </c>
      <c r="H292" s="25">
        <v>0.16093721816306736</v>
      </c>
      <c r="I292" s="25">
        <v>2.6149482109770195E-3</v>
      </c>
      <c r="J292" s="25">
        <v>0.65825171996420262</v>
      </c>
      <c r="K292" s="25">
        <v>0.45781033069574684</v>
      </c>
      <c r="L292" s="25">
        <v>-0.60209579347725339</v>
      </c>
      <c r="M292" s="25">
        <v>1.2629624616524331</v>
      </c>
    </row>
    <row r="293" spans="2:13">
      <c r="B293" s="10" t="s">
        <v>256</v>
      </c>
      <c r="C293" s="53">
        <v>1</v>
      </c>
      <c r="D293" s="25">
        <v>1</v>
      </c>
      <c r="E293" s="25">
        <v>0.78830987913376349</v>
      </c>
      <c r="F293" s="25">
        <v>0.21169012086623651</v>
      </c>
      <c r="G293" s="25">
        <v>0.49392204722700794</v>
      </c>
      <c r="H293" s="25">
        <v>0.1562832202688198</v>
      </c>
      <c r="I293" s="25">
        <v>0.46997137674823686</v>
      </c>
      <c r="J293" s="25">
        <v>1.1066483815192902</v>
      </c>
      <c r="K293" s="25">
        <v>0.45619508506698619</v>
      </c>
      <c r="L293" s="25">
        <v>-0.14092910075201359</v>
      </c>
      <c r="M293" s="25">
        <v>1.7175488590195407</v>
      </c>
    </row>
    <row r="294" spans="2:13">
      <c r="B294" s="10" t="s">
        <v>261</v>
      </c>
      <c r="C294" s="53">
        <v>1</v>
      </c>
      <c r="D294" s="25">
        <v>1</v>
      </c>
      <c r="E294" s="25">
        <v>0.74237499171760701</v>
      </c>
      <c r="F294" s="25">
        <v>0.25762500828239299</v>
      </c>
      <c r="G294" s="25">
        <v>0.60109877110476728</v>
      </c>
      <c r="H294" s="25">
        <v>0.17423319990954467</v>
      </c>
      <c r="I294" s="25">
        <v>0.38747357728784293</v>
      </c>
      <c r="J294" s="25">
        <v>1.0972764061473712</v>
      </c>
      <c r="K294" s="25">
        <v>0.46265183308012697</v>
      </c>
      <c r="L294" s="25">
        <v>-0.20001595348631784</v>
      </c>
      <c r="M294" s="25">
        <v>1.684765936921532</v>
      </c>
    </row>
    <row r="295" spans="2:13">
      <c r="B295" s="10" t="s">
        <v>265</v>
      </c>
      <c r="C295" s="53">
        <v>1</v>
      </c>
      <c r="D295" s="25">
        <v>1</v>
      </c>
      <c r="E295" s="25">
        <v>0.58920110561742312</v>
      </c>
      <c r="F295" s="25">
        <v>0.41079889438257688</v>
      </c>
      <c r="G295" s="25">
        <v>0.95848889915956259</v>
      </c>
      <c r="H295" s="25">
        <v>0.15713238309888297</v>
      </c>
      <c r="I295" s="25">
        <v>0.26913291514933207</v>
      </c>
      <c r="J295" s="25">
        <v>0.90926929608551421</v>
      </c>
      <c r="K295" s="25">
        <v>0.45648668821775784</v>
      </c>
      <c r="L295" s="25">
        <v>-0.34063185044921251</v>
      </c>
      <c r="M295" s="25">
        <v>1.5190340616840587</v>
      </c>
    </row>
    <row r="296" spans="2:13">
      <c r="B296" s="10" t="s">
        <v>269</v>
      </c>
      <c r="C296" s="53">
        <v>1</v>
      </c>
      <c r="D296" s="25">
        <v>1</v>
      </c>
      <c r="E296" s="25">
        <v>0.74255288818139842</v>
      </c>
      <c r="F296" s="25">
        <v>0.25744711181860158</v>
      </c>
      <c r="G296" s="25">
        <v>0.60068369748096873</v>
      </c>
      <c r="H296" s="25">
        <v>0.16900035671439217</v>
      </c>
      <c r="I296" s="25">
        <v>0.39831042653682647</v>
      </c>
      <c r="J296" s="25">
        <v>1.0867953498259704</v>
      </c>
      <c r="K296" s="25">
        <v>0.46070666510402702</v>
      </c>
      <c r="L296" s="25">
        <v>-0.19587587951341934</v>
      </c>
      <c r="M296" s="25">
        <v>1.6809816558762161</v>
      </c>
    </row>
    <row r="297" spans="2:13">
      <c r="B297" s="10" t="s">
        <v>270</v>
      </c>
      <c r="C297" s="53">
        <v>1</v>
      </c>
      <c r="D297" s="25">
        <v>1</v>
      </c>
      <c r="E297" s="25">
        <v>0.48829125624093112</v>
      </c>
      <c r="F297" s="25">
        <v>0.51170874375906883</v>
      </c>
      <c r="G297" s="25">
        <v>1.193934933133439</v>
      </c>
      <c r="H297" s="25">
        <v>0.14615023589202336</v>
      </c>
      <c r="I297" s="25">
        <v>0.19059296760104411</v>
      </c>
      <c r="J297" s="25">
        <v>0.78598954488081807</v>
      </c>
      <c r="K297" s="25">
        <v>0.45282380917192994</v>
      </c>
      <c r="L297" s="25">
        <v>-0.43408065936427492</v>
      </c>
      <c r="M297" s="25">
        <v>1.4106631718461371</v>
      </c>
    </row>
    <row r="298" spans="2:13">
      <c r="B298" s="10" t="s">
        <v>271</v>
      </c>
      <c r="C298" s="53">
        <v>1</v>
      </c>
      <c r="D298" s="25">
        <v>1</v>
      </c>
      <c r="E298" s="25">
        <v>1.0054815357508036</v>
      </c>
      <c r="F298" s="25">
        <v>-5.4815357508035678E-3</v>
      </c>
      <c r="G298" s="25">
        <v>-1.2789691596877711E-2</v>
      </c>
      <c r="H298" s="25">
        <v>0.1329788601634162</v>
      </c>
      <c r="I298" s="25">
        <v>0.73461246151147508</v>
      </c>
      <c r="J298" s="25">
        <v>1.2763506099901321</v>
      </c>
      <c r="K298" s="25">
        <v>0.44874590577747192</v>
      </c>
      <c r="L298" s="25">
        <v>9.1416037541090733E-2</v>
      </c>
      <c r="M298" s="25">
        <v>1.9195470339605163</v>
      </c>
    </row>
    <row r="299" spans="2:13">
      <c r="B299" s="10" t="s">
        <v>272</v>
      </c>
      <c r="C299" s="53">
        <v>1</v>
      </c>
      <c r="D299" s="25">
        <v>1</v>
      </c>
      <c r="E299" s="25">
        <v>0.95919009906780817</v>
      </c>
      <c r="F299" s="25">
        <v>4.0809900932191834E-2</v>
      </c>
      <c r="G299" s="25">
        <v>9.5218944243016371E-2</v>
      </c>
      <c r="H299" s="25">
        <v>0.22016265562279588</v>
      </c>
      <c r="I299" s="25">
        <v>0.51073344484973371</v>
      </c>
      <c r="J299" s="25">
        <v>1.4076467532858827</v>
      </c>
      <c r="K299" s="25">
        <v>0.48183099281030495</v>
      </c>
      <c r="L299" s="25">
        <v>-2.2267516089652051E-2</v>
      </c>
      <c r="M299" s="25">
        <v>1.9406477142252685</v>
      </c>
    </row>
    <row r="300" spans="2:13">
      <c r="B300" s="10" t="s">
        <v>273</v>
      </c>
      <c r="C300" s="53">
        <v>1</v>
      </c>
      <c r="D300" s="25">
        <v>1</v>
      </c>
      <c r="E300" s="25">
        <v>0.29871699055042678</v>
      </c>
      <c r="F300" s="25">
        <v>0.70128300944957322</v>
      </c>
      <c r="G300" s="25">
        <v>1.636255571565957</v>
      </c>
      <c r="H300" s="25">
        <v>0.13582949944439832</v>
      </c>
      <c r="I300" s="25">
        <v>2.2041354109549827E-2</v>
      </c>
      <c r="J300" s="25">
        <v>0.57539262699130367</v>
      </c>
      <c r="K300" s="25">
        <v>0.44959889192590113</v>
      </c>
      <c r="L300" s="25">
        <v>-0.61708598358651279</v>
      </c>
      <c r="M300" s="25">
        <v>1.2145199646873663</v>
      </c>
    </row>
    <row r="301" spans="2:13">
      <c r="B301" s="10" t="s">
        <v>275</v>
      </c>
      <c r="C301" s="53">
        <v>1</v>
      </c>
      <c r="D301" s="25">
        <v>1</v>
      </c>
      <c r="E301" s="25">
        <v>0.72500179363253114</v>
      </c>
      <c r="F301" s="25">
        <v>0.27499820636746886</v>
      </c>
      <c r="G301" s="25">
        <v>0.64163446322845974</v>
      </c>
      <c r="H301" s="25">
        <v>0.18570692740854175</v>
      </c>
      <c r="I301" s="25">
        <v>0.3467291610865309</v>
      </c>
      <c r="J301" s="25">
        <v>1.1032744261785314</v>
      </c>
      <c r="K301" s="25">
        <v>0.46709375246218371</v>
      </c>
      <c r="L301" s="25">
        <v>-0.22643704526957142</v>
      </c>
      <c r="M301" s="25">
        <v>1.6764406325346337</v>
      </c>
    </row>
    <row r="302" spans="2:13">
      <c r="B302" s="10" t="s">
        <v>278</v>
      </c>
      <c r="C302" s="53">
        <v>1</v>
      </c>
      <c r="D302" s="25">
        <v>1</v>
      </c>
      <c r="E302" s="25">
        <v>0.95151023987804195</v>
      </c>
      <c r="F302" s="25">
        <v>4.8489760121958048E-2</v>
      </c>
      <c r="G302" s="25">
        <v>0.1131378332204636</v>
      </c>
      <c r="H302" s="25">
        <v>0.18039462068582157</v>
      </c>
      <c r="I302" s="25">
        <v>0.58405842202612379</v>
      </c>
      <c r="J302" s="25">
        <v>1.3189620577299601</v>
      </c>
      <c r="K302" s="25">
        <v>0.46500723636741798</v>
      </c>
      <c r="L302" s="25">
        <v>4.3214951809891211E-3</v>
      </c>
      <c r="M302" s="25">
        <v>1.8986989845750948</v>
      </c>
    </row>
    <row r="303" spans="2:13">
      <c r="B303" s="10" t="s">
        <v>279</v>
      </c>
      <c r="C303" s="53">
        <v>1</v>
      </c>
      <c r="D303" s="25">
        <v>1</v>
      </c>
      <c r="E303" s="25">
        <v>0.69441670820047274</v>
      </c>
      <c r="F303" s="25">
        <v>0.30558329179952726</v>
      </c>
      <c r="G303" s="25">
        <v>0.71299654639700238</v>
      </c>
      <c r="H303" s="25">
        <v>0.13416207106521172</v>
      </c>
      <c r="I303" s="25">
        <v>0.42113751222295681</v>
      </c>
      <c r="J303" s="25">
        <v>0.96769590417798867</v>
      </c>
      <c r="K303" s="25">
        <v>0.44909795369628358</v>
      </c>
      <c r="L303" s="25">
        <v>-0.22036588815355573</v>
      </c>
      <c r="M303" s="25">
        <v>1.6091993045545012</v>
      </c>
    </row>
    <row r="304" spans="2:13">
      <c r="B304" s="10" t="s">
        <v>280</v>
      </c>
      <c r="C304" s="53">
        <v>1</v>
      </c>
      <c r="D304" s="25">
        <v>1</v>
      </c>
      <c r="E304" s="25">
        <v>0.88324440365140622</v>
      </c>
      <c r="F304" s="25">
        <v>0.11675559634859378</v>
      </c>
      <c r="G304" s="25">
        <v>0.27241782912556023</v>
      </c>
      <c r="H304" s="25">
        <v>0.19956150158890859</v>
      </c>
      <c r="I304" s="25">
        <v>0.47675092699827248</v>
      </c>
      <c r="J304" s="25">
        <v>1.2897378803045401</v>
      </c>
      <c r="K304" s="25">
        <v>0.47277299374869364</v>
      </c>
      <c r="L304" s="25">
        <v>-7.9762671192621926E-2</v>
      </c>
      <c r="M304" s="25">
        <v>1.8462514784954345</v>
      </c>
    </row>
    <row r="305" spans="2:13">
      <c r="B305" s="10" t="s">
        <v>281</v>
      </c>
      <c r="C305" s="53">
        <v>1</v>
      </c>
      <c r="D305" s="25">
        <v>1</v>
      </c>
      <c r="E305" s="25">
        <v>0.66110200465708724</v>
      </c>
      <c r="F305" s="25">
        <v>0.33889799534291276</v>
      </c>
      <c r="G305" s="25">
        <v>0.79072746038380759</v>
      </c>
      <c r="H305" s="25">
        <v>0.14666493695303676</v>
      </c>
      <c r="I305" s="25">
        <v>0.36235530426411877</v>
      </c>
      <c r="J305" s="25">
        <v>0.95984870505005571</v>
      </c>
      <c r="K305" s="25">
        <v>0.45299019242486976</v>
      </c>
      <c r="L305" s="25">
        <v>-0.26160882254382167</v>
      </c>
      <c r="M305" s="25">
        <v>1.5838128318579963</v>
      </c>
    </row>
    <row r="306" spans="2:13">
      <c r="B306" s="10" t="s">
        <v>282</v>
      </c>
      <c r="C306" s="53">
        <v>1</v>
      </c>
      <c r="D306" s="25">
        <v>1</v>
      </c>
      <c r="E306" s="25">
        <v>0.84349826920795401</v>
      </c>
      <c r="F306" s="25">
        <v>0.15650173079204599</v>
      </c>
      <c r="G306" s="25">
        <v>0.36515475994376606</v>
      </c>
      <c r="H306" s="25">
        <v>0.11757205189527392</v>
      </c>
      <c r="I306" s="25">
        <v>0.60401183644597078</v>
      </c>
      <c r="J306" s="25">
        <v>1.0829847019699372</v>
      </c>
      <c r="K306" s="25">
        <v>0.44442400710194235</v>
      </c>
      <c r="L306" s="25">
        <v>-6.1763809482609289E-2</v>
      </c>
      <c r="M306" s="25">
        <v>1.7487603478985174</v>
      </c>
    </row>
    <row r="307" spans="2:13">
      <c r="B307" s="10" t="s">
        <v>284</v>
      </c>
      <c r="C307" s="53">
        <v>1</v>
      </c>
      <c r="D307" s="25">
        <v>1</v>
      </c>
      <c r="E307" s="25">
        <v>0.81234403190893734</v>
      </c>
      <c r="F307" s="25">
        <v>0.18765596809106266</v>
      </c>
      <c r="G307" s="25">
        <v>0.43784480614695948</v>
      </c>
      <c r="H307" s="25">
        <v>0.17662546671294962</v>
      </c>
      <c r="I307" s="25">
        <v>0.45256972946091628</v>
      </c>
      <c r="J307" s="25">
        <v>1.1721183343569583</v>
      </c>
      <c r="K307" s="25">
        <v>0.46355805051066645</v>
      </c>
      <c r="L307" s="25">
        <v>-0.13189281779565865</v>
      </c>
      <c r="M307" s="25">
        <v>1.7565808816135333</v>
      </c>
    </row>
    <row r="308" spans="2:13" ht="15.75" thickBot="1">
      <c r="B308" s="23" t="s">
        <v>286</v>
      </c>
      <c r="C308" s="54">
        <v>1</v>
      </c>
      <c r="D308" s="26">
        <v>1</v>
      </c>
      <c r="E308" s="26">
        <v>1.1297724750254265</v>
      </c>
      <c r="F308" s="26">
        <v>-0.12977247502542655</v>
      </c>
      <c r="G308" s="26">
        <v>-0.30278921980859269</v>
      </c>
      <c r="H308" s="26">
        <v>0.25459701811708879</v>
      </c>
      <c r="I308" s="26">
        <v>0.61117531968267347</v>
      </c>
      <c r="J308" s="26">
        <v>1.6483696303681796</v>
      </c>
      <c r="K308" s="26">
        <v>0.49850692305703798</v>
      </c>
      <c r="L308" s="26">
        <v>0.11434710151553862</v>
      </c>
      <c r="M308" s="26">
        <v>2.1451978485353145</v>
      </c>
    </row>
    <row r="327" spans="7:7">
      <c r="G327" t="s">
        <v>143</v>
      </c>
    </row>
    <row r="346" spans="2:9">
      <c r="G346" t="s">
        <v>143</v>
      </c>
    </row>
    <row r="349" spans="2:9">
      <c r="B349" s="5" t="s">
        <v>392</v>
      </c>
    </row>
    <row r="351" spans="2:9">
      <c r="B351" s="85" t="s">
        <v>193</v>
      </c>
      <c r="C351" s="85"/>
      <c r="D351" s="85"/>
      <c r="E351" s="85"/>
      <c r="F351" s="85"/>
      <c r="G351" s="85"/>
      <c r="H351" s="85"/>
      <c r="I351" s="85"/>
    </row>
    <row r="352" spans="2:9">
      <c r="B352" s="85"/>
      <c r="C352" s="85"/>
      <c r="D352" s="85"/>
      <c r="E352" s="85"/>
      <c r="F352" s="85"/>
      <c r="G352" s="85"/>
      <c r="H352" s="85"/>
      <c r="I352" s="85"/>
    </row>
    <row r="354" spans="2:9">
      <c r="B354" s="85" t="s">
        <v>393</v>
      </c>
      <c r="C354" s="85"/>
      <c r="D354" s="85"/>
      <c r="E354" s="85"/>
      <c r="F354" s="85"/>
      <c r="G354" s="85"/>
      <c r="H354" s="85"/>
      <c r="I354" s="85"/>
    </row>
    <row r="355" spans="2:9">
      <c r="B355" s="85"/>
      <c r="C355" s="85"/>
      <c r="D355" s="85"/>
      <c r="E355" s="85"/>
      <c r="F355" s="85"/>
      <c r="G355" s="85"/>
      <c r="H355" s="85"/>
      <c r="I355" s="85"/>
    </row>
    <row r="357" spans="2:9">
      <c r="B357" s="85" t="s">
        <v>195</v>
      </c>
      <c r="C357" s="85"/>
      <c r="D357" s="85"/>
      <c r="E357" s="85"/>
      <c r="F357" s="85"/>
      <c r="G357" s="85"/>
      <c r="H357" s="85"/>
      <c r="I357" s="85"/>
    </row>
    <row r="358" spans="2:9">
      <c r="B358" s="85"/>
      <c r="C358" s="85"/>
      <c r="D358" s="85"/>
      <c r="E358" s="85"/>
      <c r="F358" s="85"/>
      <c r="G358" s="85"/>
      <c r="H358" s="85"/>
      <c r="I358" s="85"/>
    </row>
    <row r="359" spans="2:9">
      <c r="B359" s="85"/>
      <c r="C359" s="85"/>
      <c r="D359" s="85"/>
      <c r="E359" s="85"/>
      <c r="F359" s="85"/>
      <c r="G359" s="85"/>
      <c r="H359" s="85"/>
      <c r="I359" s="85"/>
    </row>
    <row r="361" spans="2:9">
      <c r="B361" s="85" t="s">
        <v>394</v>
      </c>
      <c r="C361" s="85"/>
      <c r="D361" s="85"/>
      <c r="E361" s="85"/>
      <c r="F361" s="85"/>
      <c r="G361" s="85"/>
      <c r="H361" s="85"/>
      <c r="I361" s="85"/>
    </row>
    <row r="362" spans="2:9">
      <c r="B362" s="85"/>
      <c r="C362" s="85"/>
      <c r="D362" s="85"/>
      <c r="E362" s="85"/>
      <c r="F362" s="85"/>
      <c r="G362" s="85"/>
      <c r="H362" s="85"/>
      <c r="I362" s="85"/>
    </row>
    <row r="363" spans="2:9">
      <c r="B363" s="85"/>
      <c r="C363" s="85"/>
      <c r="D363" s="85"/>
      <c r="E363" s="85"/>
      <c r="F363" s="85"/>
      <c r="G363" s="85"/>
      <c r="H363" s="85"/>
      <c r="I363" s="85"/>
    </row>
    <row r="364" spans="2:9">
      <c r="B364" s="85" t="s">
        <v>395</v>
      </c>
      <c r="C364" s="85"/>
      <c r="D364" s="85"/>
      <c r="E364" s="85"/>
      <c r="F364" s="85"/>
      <c r="G364" s="85"/>
      <c r="H364" s="85"/>
      <c r="I364" s="85"/>
    </row>
    <row r="365" spans="2:9">
      <c r="B365" s="85"/>
      <c r="C365" s="85"/>
      <c r="D365" s="85"/>
      <c r="E365" s="85"/>
      <c r="F365" s="85"/>
      <c r="G365" s="85"/>
      <c r="H365" s="85"/>
      <c r="I365" s="85"/>
    </row>
    <row r="366" spans="2:9">
      <c r="B366" s="85"/>
      <c r="C366" s="85"/>
      <c r="D366" s="85"/>
      <c r="E366" s="85"/>
      <c r="F366" s="85"/>
      <c r="G366" s="85"/>
      <c r="H366" s="85"/>
      <c r="I366" s="85"/>
    </row>
    <row r="367" spans="2:9">
      <c r="B367" s="85" t="s">
        <v>396</v>
      </c>
      <c r="C367" s="85"/>
      <c r="D367" s="85"/>
      <c r="E367" s="85"/>
      <c r="F367" s="85"/>
      <c r="G367" s="85"/>
      <c r="H367" s="85"/>
      <c r="I367" s="85"/>
    </row>
    <row r="368" spans="2:9">
      <c r="B368" s="85"/>
      <c r="C368" s="85"/>
      <c r="D368" s="85"/>
      <c r="E368" s="85"/>
      <c r="F368" s="85"/>
      <c r="G368" s="85"/>
      <c r="H368" s="85"/>
      <c r="I368" s="85"/>
    </row>
    <row r="372" spans="2:6">
      <c r="B372" s="1" t="s">
        <v>199</v>
      </c>
    </row>
    <row r="373" spans="2:6" ht="15.75" thickBot="1"/>
    <row r="374" spans="2:6">
      <c r="B374" s="12" t="s">
        <v>200</v>
      </c>
      <c r="C374" s="13" t="s">
        <v>201</v>
      </c>
      <c r="D374" s="13" t="s">
        <v>134</v>
      </c>
      <c r="E374" s="13" t="s">
        <v>137</v>
      </c>
      <c r="F374" s="13" t="s">
        <v>138</v>
      </c>
    </row>
    <row r="375" spans="2:6">
      <c r="B375" s="22" t="s">
        <v>67</v>
      </c>
      <c r="C375" s="24">
        <v>0.42476047012356638</v>
      </c>
      <c r="D375" s="24">
        <v>0.10758388220756905</v>
      </c>
      <c r="E375" s="24">
        <v>0.20561927323839269</v>
      </c>
      <c r="F375" s="24">
        <v>0.64390166700874008</v>
      </c>
    </row>
    <row r="376" spans="2:6" ht="15.75" thickBot="1">
      <c r="B376" s="23" t="s">
        <v>68</v>
      </c>
      <c r="C376" s="26">
        <v>0.62378567339910906</v>
      </c>
      <c r="D376" s="26">
        <v>9.5315981522501925E-2</v>
      </c>
      <c r="E376" s="26">
        <v>0.42963337247334249</v>
      </c>
      <c r="F376" s="26">
        <v>0.81793797432487558</v>
      </c>
    </row>
    <row r="395" spans="2:7">
      <c r="G395" t="s">
        <v>143</v>
      </c>
    </row>
    <row r="398" spans="2:7">
      <c r="B398" s="1" t="s">
        <v>202</v>
      </c>
    </row>
    <row r="399" spans="2:7" ht="15.75" thickBot="1"/>
    <row r="400" spans="2:7">
      <c r="B400" s="12" t="s">
        <v>200</v>
      </c>
      <c r="C400" s="13" t="s">
        <v>201</v>
      </c>
      <c r="D400" s="13" t="s">
        <v>134</v>
      </c>
      <c r="E400" s="13" t="s">
        <v>137</v>
      </c>
      <c r="F400" s="13" t="s">
        <v>138</v>
      </c>
    </row>
    <row r="401" spans="2:6">
      <c r="B401" s="22" t="s">
        <v>67</v>
      </c>
      <c r="C401" s="24">
        <v>0.36405950502038137</v>
      </c>
      <c r="D401" s="24">
        <v>9.80699566341523E-2</v>
      </c>
      <c r="E401" s="24">
        <v>0.16429754036269395</v>
      </c>
      <c r="F401" s="24">
        <v>0.56382146967806879</v>
      </c>
    </row>
    <row r="402" spans="2:6" ht="15.75" thickBot="1">
      <c r="B402" s="23" t="s">
        <v>68</v>
      </c>
      <c r="C402" s="26">
        <v>0.68448663850229408</v>
      </c>
      <c r="D402" s="26">
        <v>0.10580974683671523</v>
      </c>
      <c r="E402" s="26">
        <v>0.46895923710978643</v>
      </c>
      <c r="F402" s="26">
        <v>0.90001403989480178</v>
      </c>
    </row>
    <row r="421" spans="7:7">
      <c r="G421" t="s">
        <v>143</v>
      </c>
    </row>
  </sheetData>
  <mergeCells count="6">
    <mergeCell ref="B351:I352"/>
    <mergeCell ref="B354:I355"/>
    <mergeCell ref="B357:I359"/>
    <mergeCell ref="B361:I363"/>
    <mergeCell ref="B364:I366"/>
    <mergeCell ref="B367:I368"/>
  </mergeCells>
  <pageMargins left="0.7" right="0.7" top="0.75" bottom="0.75" header="0.3" footer="0.3"/>
  <ignoredErrors>
    <ignoredError sqref="C39:C46 B375:B377 B401:B403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BT569867">
              <controlPr defaultSize="0" print="0" autoFill="0" autoPict="0" macro="[0]!ReRunXLSTAT">
                <anchor>
                  <from>
                    <xdr:col>2</xdr:col>
                    <xdr:colOff>47625</xdr:colOff>
                    <xdr:row>10</xdr:row>
                    <xdr:rowOff>0</xdr:rowOff>
                  </from>
                  <to>
                    <xdr:col>2</xdr:col>
                    <xdr:colOff>552450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DD489738">
              <controlPr defaultSize="0" autoFill="0" autoPict="0" macro="[0]!GoToResultsNew120920173252223">
                <anchor moveWithCells="1">
                  <from>
                    <xdr:col>1</xdr:col>
                    <xdr:colOff>9525</xdr:colOff>
                    <xdr:row>11</xdr:row>
                    <xdr:rowOff>9525</xdr:rowOff>
                  </from>
                  <to>
                    <xdr:col>2</xdr:col>
                    <xdr:colOff>1828800</xdr:colOff>
                    <xdr:row>11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7800"/>
  </sheetPr>
  <dimension ref="B1:AC134"/>
  <sheetViews>
    <sheetView topLeftCell="A58" zoomScaleNormal="100" workbookViewId="0">
      <selection activeCell="O85" sqref="O85"/>
    </sheetView>
  </sheetViews>
  <sheetFormatPr defaultRowHeight="15"/>
  <cols>
    <col min="1" max="1" width="5" customWidth="1"/>
  </cols>
  <sheetData>
    <row r="1" spans="2:9">
      <c r="B1" t="s">
        <v>51</v>
      </c>
    </row>
    <row r="2" spans="2:9">
      <c r="B2" t="s">
        <v>50</v>
      </c>
    </row>
    <row r="3" spans="2:9">
      <c r="B3" t="s">
        <v>33</v>
      </c>
    </row>
    <row r="4" spans="2:9">
      <c r="B4" t="s">
        <v>34</v>
      </c>
    </row>
    <row r="5" spans="2:9" ht="16.350000000000001" customHeight="1"/>
    <row r="8" spans="2:9">
      <c r="B8" s="5" t="s">
        <v>35</v>
      </c>
    </row>
    <row r="9" spans="2:9" ht="15.75" thickBot="1"/>
    <row r="10" spans="2:9">
      <c r="B10" s="12" t="s">
        <v>36</v>
      </c>
      <c r="C10" s="13" t="s">
        <v>37</v>
      </c>
      <c r="D10" s="13" t="s">
        <v>38</v>
      </c>
      <c r="E10" s="13" t="s">
        <v>39</v>
      </c>
      <c r="F10" s="13" t="s">
        <v>40</v>
      </c>
      <c r="G10" s="13" t="s">
        <v>41</v>
      </c>
      <c r="H10" s="13" t="s">
        <v>42</v>
      </c>
      <c r="I10" s="13" t="s">
        <v>43</v>
      </c>
    </row>
    <row r="11" spans="2:9">
      <c r="B11" s="14" t="s">
        <v>1</v>
      </c>
      <c r="C11" s="16">
        <v>103</v>
      </c>
      <c r="D11" s="16">
        <v>0</v>
      </c>
      <c r="E11" s="16">
        <v>103</v>
      </c>
      <c r="F11" s="19">
        <v>63</v>
      </c>
      <c r="G11" s="19">
        <v>97</v>
      </c>
      <c r="H11" s="19">
        <v>74.408072672621373</v>
      </c>
      <c r="I11" s="19">
        <v>6.1955082091753351</v>
      </c>
    </row>
    <row r="12" spans="2:9">
      <c r="B12" s="11" t="s">
        <v>2</v>
      </c>
      <c r="C12" s="17">
        <v>103</v>
      </c>
      <c r="D12" s="17">
        <v>0</v>
      </c>
      <c r="E12" s="17">
        <v>103</v>
      </c>
      <c r="F12" s="20">
        <v>0</v>
      </c>
      <c r="G12" s="20">
        <v>1</v>
      </c>
      <c r="H12" s="20">
        <v>0.55339805825242716</v>
      </c>
      <c r="I12" s="20">
        <v>0.49957148970845605</v>
      </c>
    </row>
    <row r="13" spans="2:9">
      <c r="B13" s="11" t="s">
        <v>3</v>
      </c>
      <c r="C13" s="17">
        <v>103</v>
      </c>
      <c r="D13" s="17">
        <v>0</v>
      </c>
      <c r="E13" s="17">
        <v>103</v>
      </c>
      <c r="F13" s="20">
        <v>0</v>
      </c>
      <c r="G13" s="20">
        <v>1</v>
      </c>
      <c r="H13" s="20">
        <v>0.49514563106796111</v>
      </c>
      <c r="I13" s="20">
        <v>0.50242132166740239</v>
      </c>
    </row>
    <row r="14" spans="2:9">
      <c r="B14" s="11" t="s">
        <v>4</v>
      </c>
      <c r="C14" s="17">
        <v>103</v>
      </c>
      <c r="D14" s="17">
        <v>0</v>
      </c>
      <c r="E14" s="17">
        <v>103</v>
      </c>
      <c r="F14" s="20">
        <v>0</v>
      </c>
      <c r="G14" s="20">
        <v>1</v>
      </c>
      <c r="H14" s="20">
        <v>0.17475728155339806</v>
      </c>
      <c r="I14" s="20">
        <v>0.38161638848608825</v>
      </c>
    </row>
    <row r="15" spans="2:9">
      <c r="B15" s="11" t="s">
        <v>5</v>
      </c>
      <c r="C15" s="17">
        <v>103</v>
      </c>
      <c r="D15" s="17">
        <v>0</v>
      </c>
      <c r="E15" s="17">
        <v>103</v>
      </c>
      <c r="F15" s="20">
        <v>102</v>
      </c>
      <c r="G15" s="20">
        <v>172</v>
      </c>
      <c r="H15" s="20">
        <v>134.75728155339814</v>
      </c>
      <c r="I15" s="20">
        <v>16.59049220949408</v>
      </c>
    </row>
    <row r="16" spans="2:9">
      <c r="B16" s="11" t="s">
        <v>6</v>
      </c>
      <c r="C16" s="17">
        <v>103</v>
      </c>
      <c r="D16" s="17">
        <v>0</v>
      </c>
      <c r="E16" s="17">
        <v>103</v>
      </c>
      <c r="F16" s="20">
        <v>50</v>
      </c>
      <c r="G16" s="20">
        <v>101</v>
      </c>
      <c r="H16" s="20">
        <v>78.087378640776734</v>
      </c>
      <c r="I16" s="20">
        <v>10.535753131195701</v>
      </c>
    </row>
    <row r="17" spans="2:9">
      <c r="B17" s="11" t="s">
        <v>7</v>
      </c>
      <c r="C17" s="17">
        <v>103</v>
      </c>
      <c r="D17" s="17">
        <v>0</v>
      </c>
      <c r="E17" s="17">
        <v>103</v>
      </c>
      <c r="F17" s="20">
        <v>0</v>
      </c>
      <c r="G17" s="20">
        <v>1</v>
      </c>
      <c r="H17" s="20">
        <v>0.34951456310679596</v>
      </c>
      <c r="I17" s="20">
        <v>0.47914830206739956</v>
      </c>
    </row>
    <row r="18" spans="2:9">
      <c r="B18" s="11" t="s">
        <v>30</v>
      </c>
      <c r="C18" s="17">
        <v>103</v>
      </c>
      <c r="D18" s="17">
        <v>0</v>
      </c>
      <c r="E18" s="17">
        <v>103</v>
      </c>
      <c r="F18" s="20">
        <v>2.12</v>
      </c>
      <c r="G18" s="20">
        <v>7.08</v>
      </c>
      <c r="H18" s="20">
        <v>3.6840776699029116</v>
      </c>
      <c r="I18" s="20">
        <v>0.82079640533221276</v>
      </c>
    </row>
    <row r="19" spans="2:9">
      <c r="B19" s="11" t="s">
        <v>27</v>
      </c>
      <c r="C19" s="17">
        <v>103</v>
      </c>
      <c r="D19" s="17">
        <v>0</v>
      </c>
      <c r="E19" s="17">
        <v>103</v>
      </c>
      <c r="F19" s="20">
        <v>7.214428857715431</v>
      </c>
      <c r="G19" s="20">
        <v>35.069444444444443</v>
      </c>
      <c r="H19" s="20">
        <v>15.914560533165426</v>
      </c>
      <c r="I19" s="20">
        <v>4.8741621624006575</v>
      </c>
    </row>
    <row r="20" spans="2:9">
      <c r="B20" s="11" t="s">
        <v>8</v>
      </c>
      <c r="C20" s="17">
        <v>103</v>
      </c>
      <c r="D20" s="17">
        <v>0</v>
      </c>
      <c r="E20" s="17">
        <v>103</v>
      </c>
      <c r="F20" s="20">
        <v>19.915254237288135</v>
      </c>
      <c r="G20" s="20">
        <v>80.188679245283012</v>
      </c>
      <c r="H20" s="20">
        <v>38.147964811081579</v>
      </c>
      <c r="I20" s="20">
        <v>9.1842759464209429</v>
      </c>
    </row>
    <row r="21" spans="2:9">
      <c r="B21" s="11" t="s">
        <v>31</v>
      </c>
      <c r="C21" s="17">
        <v>103</v>
      </c>
      <c r="D21" s="17">
        <v>0</v>
      </c>
      <c r="E21" s="17">
        <v>103</v>
      </c>
      <c r="F21" s="20">
        <v>2.98</v>
      </c>
      <c r="G21" s="20">
        <v>9.07</v>
      </c>
      <c r="H21" s="20">
        <v>4.730776699029124</v>
      </c>
      <c r="I21" s="20">
        <v>1.0223691146110421</v>
      </c>
    </row>
    <row r="22" spans="2:9">
      <c r="B22" s="11" t="s">
        <v>28</v>
      </c>
      <c r="C22" s="17">
        <v>103</v>
      </c>
      <c r="D22" s="17">
        <v>0</v>
      </c>
      <c r="E22" s="17">
        <v>103</v>
      </c>
      <c r="F22" s="20">
        <v>4.5859872611464967</v>
      </c>
      <c r="G22" s="20">
        <v>22.756410256410255</v>
      </c>
      <c r="H22" s="20">
        <v>12.308669651377858</v>
      </c>
      <c r="I22" s="20">
        <v>3.3735264571725998</v>
      </c>
    </row>
    <row r="23" spans="2:9">
      <c r="B23" s="11" t="s">
        <v>9</v>
      </c>
      <c r="C23" s="17">
        <v>103</v>
      </c>
      <c r="D23" s="17">
        <v>0</v>
      </c>
      <c r="E23" s="17">
        <v>103</v>
      </c>
      <c r="F23" s="20">
        <v>15.414012738853504</v>
      </c>
      <c r="G23" s="20">
        <v>54.487179487179482</v>
      </c>
      <c r="H23" s="20">
        <v>29.545158320253226</v>
      </c>
      <c r="I23" s="20">
        <v>6.4742398296726442</v>
      </c>
    </row>
    <row r="24" spans="2:9">
      <c r="B24" s="11" t="s">
        <v>32</v>
      </c>
      <c r="C24" s="17">
        <v>103</v>
      </c>
      <c r="D24" s="17">
        <v>0</v>
      </c>
      <c r="E24" s="17">
        <v>103</v>
      </c>
      <c r="F24" s="20">
        <v>3.82</v>
      </c>
      <c r="G24" s="20">
        <v>12.3</v>
      </c>
      <c r="H24" s="20">
        <v>6.1855339805825249</v>
      </c>
      <c r="I24" s="20">
        <v>1.478810285035953</v>
      </c>
    </row>
    <row r="25" spans="2:9">
      <c r="B25" s="11" t="s">
        <v>29</v>
      </c>
      <c r="C25" s="17">
        <v>103</v>
      </c>
      <c r="D25" s="17">
        <v>0</v>
      </c>
      <c r="E25" s="17">
        <v>103</v>
      </c>
      <c r="F25" s="20">
        <v>2.9268292682926829</v>
      </c>
      <c r="G25" s="20">
        <v>16.780045351473923</v>
      </c>
      <c r="H25" s="20">
        <v>9.5072353625117305</v>
      </c>
      <c r="I25" s="20">
        <v>2.7139922122949587</v>
      </c>
    </row>
    <row r="26" spans="2:9">
      <c r="B26" s="11" t="s">
        <v>10</v>
      </c>
      <c r="C26" s="17">
        <v>103</v>
      </c>
      <c r="D26" s="17">
        <v>0</v>
      </c>
      <c r="E26" s="17">
        <v>103</v>
      </c>
      <c r="F26" s="20">
        <v>9.8373983739837385</v>
      </c>
      <c r="G26" s="20">
        <v>37.532133676092542</v>
      </c>
      <c r="H26" s="20">
        <v>22.80313081902203</v>
      </c>
      <c r="I26" s="20">
        <v>5.3490125704559706</v>
      </c>
    </row>
    <row r="27" spans="2:9">
      <c r="B27" s="11" t="s">
        <v>11</v>
      </c>
      <c r="C27" s="17">
        <v>103</v>
      </c>
      <c r="D27" s="17">
        <v>11</v>
      </c>
      <c r="E27" s="17">
        <v>92</v>
      </c>
      <c r="F27" s="20">
        <v>0.92</v>
      </c>
      <c r="G27" s="20">
        <v>3.02</v>
      </c>
      <c r="H27" s="20">
        <v>1.8375000000000001</v>
      </c>
      <c r="I27" s="20">
        <v>0.54446591433085301</v>
      </c>
    </row>
    <row r="28" spans="2:9">
      <c r="B28" s="11" t="s">
        <v>23</v>
      </c>
      <c r="C28" s="17">
        <v>103</v>
      </c>
      <c r="D28" s="17">
        <v>0</v>
      </c>
      <c r="E28" s="17">
        <v>103</v>
      </c>
      <c r="F28" s="20">
        <v>0</v>
      </c>
      <c r="G28" s="20">
        <v>1</v>
      </c>
      <c r="H28" s="20">
        <v>0.17475728155339804</v>
      </c>
      <c r="I28" s="20">
        <v>0.38161638848608825</v>
      </c>
    </row>
    <row r="29" spans="2:9">
      <c r="B29" s="11" t="s">
        <v>24</v>
      </c>
      <c r="C29" s="17">
        <v>103</v>
      </c>
      <c r="D29" s="17">
        <v>0</v>
      </c>
      <c r="E29" s="17">
        <v>103</v>
      </c>
      <c r="F29" s="20">
        <v>0</v>
      </c>
      <c r="G29" s="20">
        <v>1</v>
      </c>
      <c r="H29" s="20">
        <v>0.20388349514563109</v>
      </c>
      <c r="I29" s="20">
        <v>0.40485347872375138</v>
      </c>
    </row>
    <row r="30" spans="2:9">
      <c r="B30" s="11" t="s">
        <v>26</v>
      </c>
      <c r="C30" s="17">
        <v>103</v>
      </c>
      <c r="D30" s="17">
        <v>0</v>
      </c>
      <c r="E30" s="17">
        <v>103</v>
      </c>
      <c r="F30" s="20">
        <v>0</v>
      </c>
      <c r="G30" s="20">
        <v>1</v>
      </c>
      <c r="H30" s="20">
        <v>0.34951456310679618</v>
      </c>
      <c r="I30" s="20">
        <v>0.47914830206739956</v>
      </c>
    </row>
    <row r="31" spans="2:9">
      <c r="B31" s="11" t="s">
        <v>25</v>
      </c>
      <c r="C31" s="17">
        <v>103</v>
      </c>
      <c r="D31" s="17">
        <v>0</v>
      </c>
      <c r="E31" s="17">
        <v>103</v>
      </c>
      <c r="F31" s="20">
        <v>0</v>
      </c>
      <c r="G31" s="20">
        <v>1</v>
      </c>
      <c r="H31" s="20">
        <v>9.7087378640776684E-2</v>
      </c>
      <c r="I31" s="20">
        <v>0.29752452878930236</v>
      </c>
    </row>
    <row r="32" spans="2:9">
      <c r="B32" s="11" t="s">
        <v>13</v>
      </c>
      <c r="C32" s="17">
        <v>103</v>
      </c>
      <c r="D32" s="17">
        <v>0</v>
      </c>
      <c r="E32" s="17">
        <v>103</v>
      </c>
      <c r="F32" s="20">
        <v>0</v>
      </c>
      <c r="G32" s="20">
        <v>1</v>
      </c>
      <c r="H32" s="20">
        <v>0.17475728155339817</v>
      </c>
      <c r="I32" s="20">
        <v>0.38161638848608836</v>
      </c>
    </row>
    <row r="33" spans="2:29">
      <c r="B33" s="11" t="s">
        <v>18</v>
      </c>
      <c r="C33" s="17">
        <v>103</v>
      </c>
      <c r="D33" s="17">
        <v>67</v>
      </c>
      <c r="E33" s="17">
        <v>36</v>
      </c>
      <c r="F33" s="20">
        <v>0</v>
      </c>
      <c r="G33" s="20">
        <v>1</v>
      </c>
      <c r="H33" s="20">
        <v>0.5</v>
      </c>
      <c r="I33" s="20">
        <v>0.50709255283710997</v>
      </c>
    </row>
    <row r="34" spans="2:29">
      <c r="B34" s="11" t="s">
        <v>19</v>
      </c>
      <c r="C34" s="17">
        <v>103</v>
      </c>
      <c r="D34" s="17">
        <v>46</v>
      </c>
      <c r="E34" s="17">
        <v>57</v>
      </c>
      <c r="F34" s="20">
        <v>0</v>
      </c>
      <c r="G34" s="20">
        <v>2</v>
      </c>
      <c r="H34" s="20">
        <v>0.99999999999999989</v>
      </c>
      <c r="I34" s="20">
        <v>0.8017837257372733</v>
      </c>
    </row>
    <row r="35" spans="2:29">
      <c r="B35" s="11" t="s">
        <v>20</v>
      </c>
      <c r="C35" s="17">
        <v>103</v>
      </c>
      <c r="D35" s="17">
        <v>0</v>
      </c>
      <c r="E35" s="17">
        <v>103</v>
      </c>
      <c r="F35" s="20">
        <v>0</v>
      </c>
      <c r="G35" s="20">
        <v>1</v>
      </c>
      <c r="H35" s="20">
        <v>0.72815533980582503</v>
      </c>
      <c r="I35" s="20">
        <v>0.44708587492174279</v>
      </c>
    </row>
    <row r="36" spans="2:29">
      <c r="B36" s="11" t="s">
        <v>21</v>
      </c>
      <c r="C36" s="17">
        <v>103</v>
      </c>
      <c r="D36" s="17">
        <v>72</v>
      </c>
      <c r="E36" s="17">
        <v>31</v>
      </c>
      <c r="F36" s="20">
        <v>0</v>
      </c>
      <c r="G36" s="20">
        <v>1</v>
      </c>
      <c r="H36" s="20">
        <v>0.67741935483870963</v>
      </c>
      <c r="I36" s="20">
        <v>0.47519096331149147</v>
      </c>
    </row>
    <row r="37" spans="2:29" ht="15.75" thickBot="1">
      <c r="B37" s="15" t="s">
        <v>22</v>
      </c>
      <c r="C37" s="18">
        <v>103</v>
      </c>
      <c r="D37" s="18">
        <v>50</v>
      </c>
      <c r="E37" s="18">
        <v>53</v>
      </c>
      <c r="F37" s="21">
        <v>0</v>
      </c>
      <c r="G37" s="21">
        <v>1</v>
      </c>
      <c r="H37" s="21">
        <v>0.66037735849056578</v>
      </c>
      <c r="I37" s="21">
        <v>0.47811312736048855</v>
      </c>
    </row>
    <row r="40" spans="2:29">
      <c r="B40" s="5" t="s">
        <v>44</v>
      </c>
    </row>
    <row r="41" spans="2:29" ht="15.75" thickBot="1"/>
    <row r="42" spans="2:29">
      <c r="B42" s="12" t="s">
        <v>45</v>
      </c>
      <c r="C42" s="13" t="s">
        <v>1</v>
      </c>
      <c r="D42" s="13" t="s">
        <v>2</v>
      </c>
      <c r="E42" s="13" t="s">
        <v>3</v>
      </c>
      <c r="F42" s="13" t="s">
        <v>4</v>
      </c>
      <c r="G42" s="13" t="s">
        <v>5</v>
      </c>
      <c r="H42" s="13" t="s">
        <v>6</v>
      </c>
      <c r="I42" s="13" t="s">
        <v>7</v>
      </c>
      <c r="J42" s="38" t="s">
        <v>30</v>
      </c>
      <c r="K42" s="38" t="s">
        <v>27</v>
      </c>
      <c r="L42" s="38" t="s">
        <v>8</v>
      </c>
      <c r="M42" s="38" t="s">
        <v>31</v>
      </c>
      <c r="N42" s="38" t="s">
        <v>28</v>
      </c>
      <c r="O42" s="38" t="s">
        <v>9</v>
      </c>
      <c r="P42" s="38" t="s">
        <v>32</v>
      </c>
      <c r="Q42" s="38" t="s">
        <v>29</v>
      </c>
      <c r="R42" s="38" t="s">
        <v>10</v>
      </c>
      <c r="S42" s="13" t="s">
        <v>11</v>
      </c>
      <c r="T42" s="13" t="s">
        <v>23</v>
      </c>
      <c r="U42" s="13" t="s">
        <v>24</v>
      </c>
      <c r="V42" s="13" t="s">
        <v>26</v>
      </c>
      <c r="W42" s="13" t="s">
        <v>25</v>
      </c>
      <c r="X42" s="13" t="s">
        <v>13</v>
      </c>
      <c r="Y42" s="13" t="s">
        <v>18</v>
      </c>
      <c r="Z42" s="13" t="s">
        <v>19</v>
      </c>
      <c r="AA42" s="13" t="s">
        <v>20</v>
      </c>
      <c r="AB42" s="13" t="s">
        <v>21</v>
      </c>
      <c r="AC42" s="13" t="s">
        <v>22</v>
      </c>
    </row>
    <row r="43" spans="2:29">
      <c r="B43" s="22" t="s">
        <v>1</v>
      </c>
      <c r="C43" s="27">
        <v>1</v>
      </c>
      <c r="D43" s="24">
        <v>8.7453640612195474E-2</v>
      </c>
      <c r="E43" s="24">
        <v>-8.4124827619549036E-2</v>
      </c>
      <c r="F43" s="24">
        <v>0.16443355801619619</v>
      </c>
      <c r="G43" s="24">
        <v>2.5237930841574961E-2</v>
      </c>
      <c r="H43" s="24">
        <v>-0.13031848464989421</v>
      </c>
      <c r="I43" s="24">
        <v>-2.5830605140428377E-2</v>
      </c>
      <c r="J43" s="39">
        <v>0.44065840191702021</v>
      </c>
      <c r="K43" s="39">
        <v>-0.19515644696047843</v>
      </c>
      <c r="L43" s="39">
        <v>-0.37089723611273656</v>
      </c>
      <c r="M43" s="39">
        <v>0.47711578551080974</v>
      </c>
      <c r="N43" s="39">
        <v>-0.21155269732091667</v>
      </c>
      <c r="O43" s="39">
        <v>-0.4037417149154427</v>
      </c>
      <c r="P43" s="39">
        <v>0.4479284687198018</v>
      </c>
      <c r="Q43" s="39">
        <v>-0.21189027269924654</v>
      </c>
      <c r="R43" s="39">
        <v>-0.39080025564406323</v>
      </c>
      <c r="S43" s="24">
        <v>-1.6801005530217308E-2</v>
      </c>
      <c r="T43" s="24">
        <v>0.14051873820821703</v>
      </c>
      <c r="U43" s="24">
        <v>2.1225735344252934E-2</v>
      </c>
      <c r="V43" s="24">
        <v>-0.13108131198138392</v>
      </c>
      <c r="W43" s="24">
        <v>-3.2341160648754037E-2</v>
      </c>
      <c r="X43" s="24">
        <v>2.6760146516366906E-2</v>
      </c>
      <c r="Y43" s="24">
        <v>0.11912474727571423</v>
      </c>
      <c r="Z43" s="24">
        <v>9.9263585508784266E-2</v>
      </c>
      <c r="AA43" s="24">
        <v>-1.3192586022049127E-3</v>
      </c>
      <c r="AB43" s="24">
        <v>6.1728049109757412E-2</v>
      </c>
      <c r="AC43" s="24">
        <v>-0.12787000185351244</v>
      </c>
    </row>
    <row r="44" spans="2:29">
      <c r="B44" s="10" t="s">
        <v>2</v>
      </c>
      <c r="C44" s="25">
        <v>8.7453640612195474E-2</v>
      </c>
      <c r="D44" s="29">
        <v>1</v>
      </c>
      <c r="E44" s="25">
        <v>3.0337995560696607E-2</v>
      </c>
      <c r="F44" s="25">
        <v>-0.10085311355260117</v>
      </c>
      <c r="G44" s="25">
        <v>-0.15160464863154596</v>
      </c>
      <c r="H44" s="25">
        <v>-0.17691775743540206</v>
      </c>
      <c r="I44" s="25">
        <v>0.12605331366361791</v>
      </c>
      <c r="J44" s="40">
        <v>8.8884538275107561E-2</v>
      </c>
      <c r="K44" s="40">
        <v>-8.9663717567407389E-2</v>
      </c>
      <c r="L44" s="40">
        <v>-0.15275006847060313</v>
      </c>
      <c r="M44" s="40">
        <v>3.9268325662291007E-2</v>
      </c>
      <c r="N44" s="40">
        <v>-3.480518082036281E-2</v>
      </c>
      <c r="O44" s="40">
        <v>-0.10026147329253801</v>
      </c>
      <c r="P44" s="40">
        <v>-2.8073062630220736E-2</v>
      </c>
      <c r="Q44" s="40">
        <v>2.1437555204821795E-2</v>
      </c>
      <c r="R44" s="40">
        <v>-2.7142911540819818E-2</v>
      </c>
      <c r="S44" s="25">
        <v>1.9841154258872049E-2</v>
      </c>
      <c r="T44" s="25">
        <v>5.3422193812516443E-2</v>
      </c>
      <c r="U44" s="25">
        <v>6.6827532708995982E-2</v>
      </c>
      <c r="V44" s="25">
        <v>-7.8733615474436441E-2</v>
      </c>
      <c r="W44" s="25">
        <v>9.6698364633324846E-2</v>
      </c>
      <c r="X44" s="25">
        <v>-0.10085311355260129</v>
      </c>
      <c r="Y44" s="25">
        <v>0.16692446522239721</v>
      </c>
      <c r="Z44" s="25">
        <v>0.13346347815039139</v>
      </c>
      <c r="AA44" s="25">
        <v>2.1734226318368424E-2</v>
      </c>
      <c r="AB44" s="25">
        <v>-7.9091157883870056E-2</v>
      </c>
      <c r="AC44" s="25">
        <v>6.6162795350760514E-2</v>
      </c>
    </row>
    <row r="45" spans="2:29">
      <c r="B45" s="10" t="s">
        <v>3</v>
      </c>
      <c r="C45" s="25">
        <v>-8.4124827619549036E-2</v>
      </c>
      <c r="D45" s="25">
        <v>3.0337995560696607E-2</v>
      </c>
      <c r="E45" s="29">
        <v>1</v>
      </c>
      <c r="F45" s="25">
        <v>-0.14893225986524508</v>
      </c>
      <c r="G45" s="25">
        <v>-2.4254357989015145E-2</v>
      </c>
      <c r="H45" s="25">
        <v>7.1387054477427811E-2</v>
      </c>
      <c r="I45" s="25">
        <v>-7.4333132963915596E-2</v>
      </c>
      <c r="J45" s="40">
        <v>-0.10503117277202746</v>
      </c>
      <c r="K45" s="40">
        <v>2.123885473308797E-2</v>
      </c>
      <c r="L45" s="40">
        <v>7.9651422513310463E-2</v>
      </c>
      <c r="M45" s="40">
        <v>-6.5458943457473481E-2</v>
      </c>
      <c r="N45" s="40">
        <v>-2.4885790890831511E-2</v>
      </c>
      <c r="O45" s="40">
        <v>3.8361599931627396E-2</v>
      </c>
      <c r="P45" s="40">
        <v>-4.2532426796137459E-4</v>
      </c>
      <c r="Q45" s="40">
        <v>-6.075171202248348E-2</v>
      </c>
      <c r="R45" s="40">
        <v>-3.0341640537043628E-3</v>
      </c>
      <c r="S45" s="28">
        <v>0.39744116359197768</v>
      </c>
      <c r="T45" s="28">
        <v>0.2601350138979614</v>
      </c>
      <c r="U45" s="25">
        <v>0.12540979577127559</v>
      </c>
      <c r="V45" s="25">
        <v>-3.3608065435812996E-2</v>
      </c>
      <c r="W45" s="25">
        <v>-0.19357325345596346</v>
      </c>
      <c r="X45" s="28">
        <v>-0.20006566908564599</v>
      </c>
      <c r="Y45" s="28">
        <v>0.50077339566719137</v>
      </c>
      <c r="Z45" s="28">
        <v>0.40039043445117412</v>
      </c>
      <c r="AA45" s="28">
        <v>0.29958702931659281</v>
      </c>
      <c r="AB45" s="28">
        <v>0.3919831548048891</v>
      </c>
      <c r="AC45" s="25">
        <v>0.17366949131803097</v>
      </c>
    </row>
    <row r="46" spans="2:29">
      <c r="B46" s="10" t="s">
        <v>4</v>
      </c>
      <c r="C46" s="25">
        <v>0.16443355801619619</v>
      </c>
      <c r="D46" s="25">
        <v>-0.10085311355260117</v>
      </c>
      <c r="E46" s="25">
        <v>-0.14893225986524508</v>
      </c>
      <c r="F46" s="29">
        <v>1</v>
      </c>
      <c r="G46" s="25">
        <v>-1.4913788765352225E-2</v>
      </c>
      <c r="H46" s="25">
        <v>-0.14038628895919283</v>
      </c>
      <c r="I46" s="25">
        <v>-6.9233657268075927E-2</v>
      </c>
      <c r="J46" s="40">
        <v>7.2195481723750052E-2</v>
      </c>
      <c r="K46" s="40">
        <v>1.7914904718964036E-2</v>
      </c>
      <c r="L46" s="40">
        <v>-8.013461520332861E-2</v>
      </c>
      <c r="M46" s="40">
        <v>5.2418360899614699E-2</v>
      </c>
      <c r="N46" s="40">
        <v>1.7875494207700529E-2</v>
      </c>
      <c r="O46" s="40">
        <v>-9.1043468683865758E-2</v>
      </c>
      <c r="P46" s="40">
        <v>6.7238016341413381E-2</v>
      </c>
      <c r="Q46" s="40">
        <v>-7.5165127529123509E-3</v>
      </c>
      <c r="R46" s="40">
        <v>-0.11758468318785555</v>
      </c>
      <c r="S46" s="25">
        <v>-9.214780230470633E-2</v>
      </c>
      <c r="T46" s="25">
        <v>-9.8039215686274647E-3</v>
      </c>
      <c r="U46" s="25">
        <v>-0.10596590655564311</v>
      </c>
      <c r="V46" s="25">
        <v>-1.5616614421370517E-2</v>
      </c>
      <c r="W46" s="25">
        <v>0.10814402278798928</v>
      </c>
      <c r="X46" s="25">
        <v>5.7516339869281098E-2</v>
      </c>
      <c r="Y46" s="25">
        <v>-7.0186240634359673E-2</v>
      </c>
      <c r="Z46" s="25">
        <v>-6.0540263104731588E-2</v>
      </c>
      <c r="AA46" s="25">
        <v>-0.12106103179999469</v>
      </c>
      <c r="AB46" s="25">
        <v>-0.26024783904758497</v>
      </c>
      <c r="AC46" s="25">
        <v>-0.1001041625217288</v>
      </c>
    </row>
    <row r="47" spans="2:29">
      <c r="B47" s="10" t="s">
        <v>5</v>
      </c>
      <c r="C47" s="25">
        <v>2.5237930841574961E-2</v>
      </c>
      <c r="D47" s="25">
        <v>-0.15160464863154596</v>
      </c>
      <c r="E47" s="25">
        <v>-2.4254357989015145E-2</v>
      </c>
      <c r="F47" s="25">
        <v>-1.4913788765352225E-2</v>
      </c>
      <c r="G47" s="29">
        <v>1</v>
      </c>
      <c r="H47" s="28">
        <v>0.58613671779910759</v>
      </c>
      <c r="I47" s="28">
        <v>0.216738442153005</v>
      </c>
      <c r="J47" s="40">
        <v>8.2587390255668788E-2</v>
      </c>
      <c r="K47" s="41">
        <v>0.61476837380718607</v>
      </c>
      <c r="L47" s="41">
        <v>0.49031772337010338</v>
      </c>
      <c r="M47" s="40">
        <v>0.13539194134551302</v>
      </c>
      <c r="N47" s="41">
        <v>0.61810864022351331</v>
      </c>
      <c r="O47" s="41">
        <v>0.46442162404353604</v>
      </c>
      <c r="P47" s="40">
        <v>0.13365835336117071</v>
      </c>
      <c r="Q47" s="41">
        <v>0.56239119198202936</v>
      </c>
      <c r="R47" s="41">
        <v>0.40227369499853938</v>
      </c>
      <c r="S47" s="25">
        <v>9.2668468895876821E-2</v>
      </c>
      <c r="T47" s="25">
        <v>0.18019825820717114</v>
      </c>
      <c r="U47" s="25">
        <v>-4.8026067409473953E-2</v>
      </c>
      <c r="V47" s="25">
        <v>-4.8422200987058364E-2</v>
      </c>
      <c r="W47" s="25">
        <v>-7.661240954710534E-2</v>
      </c>
      <c r="X47" s="25">
        <v>-8.7197555281296434E-3</v>
      </c>
      <c r="Y47" s="25">
        <v>0.18312374189560171</v>
      </c>
      <c r="Z47" s="25">
        <v>0.14902658791068907</v>
      </c>
      <c r="AA47" s="25">
        <v>5.8426521901668901E-2</v>
      </c>
      <c r="AB47" s="25">
        <v>6.7763082257574825E-2</v>
      </c>
      <c r="AC47" s="25">
        <v>-4.7847325574697001E-2</v>
      </c>
    </row>
    <row r="48" spans="2:29">
      <c r="B48" s="10" t="s">
        <v>6</v>
      </c>
      <c r="C48" s="25">
        <v>-0.13031848464989421</v>
      </c>
      <c r="D48" s="25">
        <v>-0.17691775743540206</v>
      </c>
      <c r="E48" s="25">
        <v>7.1387054477427811E-2</v>
      </c>
      <c r="F48" s="25">
        <v>-0.14038628895919283</v>
      </c>
      <c r="G48" s="28">
        <v>0.58613671779910759</v>
      </c>
      <c r="H48" s="29">
        <v>1</v>
      </c>
      <c r="I48" s="25">
        <v>7.4854440902196798E-3</v>
      </c>
      <c r="J48" s="40">
        <v>-0.14094938962184939</v>
      </c>
      <c r="K48" s="40">
        <v>6.1821216226572141E-2</v>
      </c>
      <c r="L48" s="41">
        <v>0.43823436111257547</v>
      </c>
      <c r="M48" s="40">
        <v>-9.9561674984677218E-2</v>
      </c>
      <c r="N48" s="40">
        <v>5.8115231648691701E-2</v>
      </c>
      <c r="O48" s="41">
        <v>0.45566010342773511</v>
      </c>
      <c r="P48" s="40">
        <v>-3.8868521055489838E-2</v>
      </c>
      <c r="Q48" s="40">
        <v>2.2347332214621245E-2</v>
      </c>
      <c r="R48" s="41">
        <v>0.38269391067736463</v>
      </c>
      <c r="S48" s="25">
        <v>4.9068046222330637E-2</v>
      </c>
      <c r="T48" s="28">
        <v>0.34241944072609737</v>
      </c>
      <c r="U48" s="25">
        <v>-0.14442342860905738</v>
      </c>
      <c r="V48" s="25">
        <v>-0.12845927099916063</v>
      </c>
      <c r="W48" s="25">
        <v>4.1053570383341287E-2</v>
      </c>
      <c r="X48" s="25">
        <v>-5.9918667344977201E-2</v>
      </c>
      <c r="Y48" s="28">
        <v>0.40486561528349108</v>
      </c>
      <c r="Z48" s="28">
        <v>0.30910619956552282</v>
      </c>
      <c r="AA48" s="25">
        <v>2.3824284883819824E-2</v>
      </c>
      <c r="AB48" s="25">
        <v>-0.18556026082515886</v>
      </c>
      <c r="AC48" s="25">
        <v>2.8150871559632874E-3</v>
      </c>
    </row>
    <row r="49" spans="2:29">
      <c r="B49" s="10" t="s">
        <v>7</v>
      </c>
      <c r="C49" s="25">
        <v>-2.5830605140428377E-2</v>
      </c>
      <c r="D49" s="25">
        <v>0.12605331366361791</v>
      </c>
      <c r="E49" s="25">
        <v>-7.4333132963915596E-2</v>
      </c>
      <c r="F49" s="25">
        <v>-6.9233657268075927E-2</v>
      </c>
      <c r="G49" s="28">
        <v>0.216738442153005</v>
      </c>
      <c r="H49" s="25">
        <v>7.4854440902196798E-3</v>
      </c>
      <c r="I49" s="29">
        <v>1</v>
      </c>
      <c r="J49" s="40">
        <v>4.6945262308976887E-2</v>
      </c>
      <c r="K49" s="40">
        <v>0.1865860194662701</v>
      </c>
      <c r="L49" s="40">
        <v>7.8725021138646642E-2</v>
      </c>
      <c r="M49" s="40">
        <v>4.046799111071344E-2</v>
      </c>
      <c r="N49" s="41">
        <v>0.19780151358824338</v>
      </c>
      <c r="O49" s="40">
        <v>7.5007389238801958E-2</v>
      </c>
      <c r="P49" s="40">
        <v>-2.1020305571966214E-2</v>
      </c>
      <c r="Q49" s="41">
        <v>0.23653569765016694</v>
      </c>
      <c r="R49" s="40">
        <v>0.13369788095668822</v>
      </c>
      <c r="S49" s="25">
        <v>-7.6861791336180679E-2</v>
      </c>
      <c r="T49" s="25">
        <v>3.8000428425335013E-2</v>
      </c>
      <c r="U49" s="25">
        <v>3.3365964809144777E-2</v>
      </c>
      <c r="V49" s="25">
        <v>-0.15298507462686567</v>
      </c>
      <c r="W49" s="25">
        <v>0.10349075902163686</v>
      </c>
      <c r="X49" s="25">
        <v>3.800042842533477E-2</v>
      </c>
      <c r="Y49" s="25">
        <v>5.6721610522878252E-17</v>
      </c>
      <c r="Z49" s="25">
        <v>1.4845202359717911E-17</v>
      </c>
      <c r="AA49" s="25">
        <v>-0.10130632191519831</v>
      </c>
      <c r="AB49" s="25">
        <v>-0.11277749207515973</v>
      </c>
      <c r="AC49" s="25">
        <v>-0.13590860797296744</v>
      </c>
    </row>
    <row r="50" spans="2:29">
      <c r="B50" s="10" t="s">
        <v>30</v>
      </c>
      <c r="C50" s="28">
        <v>0.44065840191702021</v>
      </c>
      <c r="D50" s="25">
        <v>8.8884538275107561E-2</v>
      </c>
      <c r="E50" s="25">
        <v>-0.10503117277202746</v>
      </c>
      <c r="F50" s="25">
        <v>7.2195481723750052E-2</v>
      </c>
      <c r="G50" s="25">
        <v>8.2587390255668788E-2</v>
      </c>
      <c r="H50" s="25">
        <v>-0.14094938962184939</v>
      </c>
      <c r="I50" s="25">
        <v>4.6945262308976887E-2</v>
      </c>
      <c r="J50" s="42">
        <v>1</v>
      </c>
      <c r="K50" s="43">
        <v>-0.49486291689057599</v>
      </c>
      <c r="L50" s="43">
        <v>-0.77462879345630875</v>
      </c>
      <c r="M50" s="43">
        <v>0.90611807930043964</v>
      </c>
      <c r="N50" s="43">
        <v>-0.43029367200657664</v>
      </c>
      <c r="O50" s="43">
        <v>-0.71579105901945961</v>
      </c>
      <c r="P50" s="43">
        <v>0.76620503457874845</v>
      </c>
      <c r="Q50" s="43">
        <v>-0.38865549585871539</v>
      </c>
      <c r="R50" s="43">
        <v>-0.64694604267520661</v>
      </c>
      <c r="S50" s="25">
        <v>6.8795404569140739E-2</v>
      </c>
      <c r="T50" s="25">
        <v>-1.8573061044513606E-2</v>
      </c>
      <c r="U50" s="25">
        <v>0.1420384338287467</v>
      </c>
      <c r="V50" s="25">
        <v>-2.908636193376735E-2</v>
      </c>
      <c r="W50" s="25">
        <v>6.3800859647044128E-2</v>
      </c>
      <c r="X50" s="25">
        <v>-0.14533602594502087</v>
      </c>
      <c r="Y50" s="25">
        <v>0.150969200041115</v>
      </c>
      <c r="Z50" s="25">
        <v>0.10334172391097647</v>
      </c>
      <c r="AA50" s="25">
        <v>8.1595708300123651E-2</v>
      </c>
      <c r="AB50" s="25">
        <v>3.6103210923097921E-2</v>
      </c>
      <c r="AC50" s="25">
        <v>0.15821136080581311</v>
      </c>
    </row>
    <row r="51" spans="2:29">
      <c r="B51" s="10" t="s">
        <v>27</v>
      </c>
      <c r="C51" s="28">
        <v>-0.19515644696047843</v>
      </c>
      <c r="D51" s="25">
        <v>-8.9663717567407389E-2</v>
      </c>
      <c r="E51" s="25">
        <v>2.123885473308797E-2</v>
      </c>
      <c r="F51" s="25">
        <v>1.7914904718964036E-2</v>
      </c>
      <c r="G51" s="28">
        <v>0.61476837380718607</v>
      </c>
      <c r="H51" s="25">
        <v>6.1821216226572141E-2</v>
      </c>
      <c r="I51" s="25">
        <v>0.1865860194662701</v>
      </c>
      <c r="J51" s="43">
        <v>-0.49486291689057599</v>
      </c>
      <c r="K51" s="42">
        <v>1</v>
      </c>
      <c r="L51" s="43">
        <v>0.81972043613545742</v>
      </c>
      <c r="M51" s="43">
        <v>-0.37752921826697339</v>
      </c>
      <c r="N51" s="43">
        <v>0.9313462029268581</v>
      </c>
      <c r="O51" s="43">
        <v>0.70555514920838491</v>
      </c>
      <c r="P51" s="43">
        <v>-0.33227147475995511</v>
      </c>
      <c r="Q51" s="43">
        <v>0.86430855604673773</v>
      </c>
      <c r="R51" s="43">
        <v>0.63459456550806659</v>
      </c>
      <c r="S51" s="25">
        <v>1.5173726160566671E-2</v>
      </c>
      <c r="T51" s="25">
        <v>8.2495630256115195E-3</v>
      </c>
      <c r="U51" s="25">
        <v>-4.7989355671908589E-2</v>
      </c>
      <c r="V51" s="25">
        <v>2.7139850136267119E-2</v>
      </c>
      <c r="W51" s="25">
        <v>-0.14808089435017052</v>
      </c>
      <c r="X51" s="25">
        <v>0.12403601042376035</v>
      </c>
      <c r="Y51" s="25">
        <v>-0.11930712087418405</v>
      </c>
      <c r="Z51" s="25">
        <v>-9.9985817100471636E-2</v>
      </c>
      <c r="AA51" s="25">
        <v>-7.3285160853689907E-3</v>
      </c>
      <c r="AB51" s="25">
        <v>0.20559140598313666</v>
      </c>
      <c r="AC51" s="25">
        <v>-0.18728413802687258</v>
      </c>
    </row>
    <row r="52" spans="2:29">
      <c r="B52" s="10" t="s">
        <v>8</v>
      </c>
      <c r="C52" s="28">
        <v>-0.37089723611273656</v>
      </c>
      <c r="D52" s="25">
        <v>-0.15275006847060313</v>
      </c>
      <c r="E52" s="25">
        <v>7.9651422513310463E-2</v>
      </c>
      <c r="F52" s="25">
        <v>-8.013461520332861E-2</v>
      </c>
      <c r="G52" s="28">
        <v>0.49031772337010338</v>
      </c>
      <c r="H52" s="28">
        <v>0.43823436111257547</v>
      </c>
      <c r="I52" s="25">
        <v>7.8725021138646642E-2</v>
      </c>
      <c r="J52" s="43">
        <v>-0.77462879345630875</v>
      </c>
      <c r="K52" s="43">
        <v>0.81972043613545742</v>
      </c>
      <c r="L52" s="42">
        <v>1</v>
      </c>
      <c r="M52" s="43">
        <v>-0.64772392128021961</v>
      </c>
      <c r="N52" s="43">
        <v>0.73970935894903023</v>
      </c>
      <c r="O52" s="43">
        <v>0.9019871304517505</v>
      </c>
      <c r="P52" s="43">
        <v>-0.55471515181793807</v>
      </c>
      <c r="Q52" s="43">
        <v>0.67268589557801406</v>
      </c>
      <c r="R52" s="43">
        <v>0.80606820892674158</v>
      </c>
      <c r="S52" s="25">
        <v>1.7724013520467568E-3</v>
      </c>
      <c r="T52" s="25">
        <v>0.14342530613257318</v>
      </c>
      <c r="U52" s="25">
        <v>-0.13169191591662352</v>
      </c>
      <c r="V52" s="25">
        <v>-3.2156004120314587E-2</v>
      </c>
      <c r="W52" s="25">
        <v>-0.11173910958219967</v>
      </c>
      <c r="X52" s="25">
        <v>0.12377640232775217</v>
      </c>
      <c r="Y52" s="25">
        <v>1.7284531572739268E-2</v>
      </c>
      <c r="Z52" s="25">
        <v>1.4610172561940284E-2</v>
      </c>
      <c r="AA52" s="25">
        <v>-3.1291477756452114E-2</v>
      </c>
      <c r="AB52" s="25">
        <v>4.4174523104656332E-2</v>
      </c>
      <c r="AC52" s="25">
        <v>-0.21168353340999344</v>
      </c>
    </row>
    <row r="53" spans="2:29">
      <c r="B53" s="10" t="s">
        <v>31</v>
      </c>
      <c r="C53" s="28">
        <v>0.47711578551080974</v>
      </c>
      <c r="D53" s="25">
        <v>3.9268325662291007E-2</v>
      </c>
      <c r="E53" s="25">
        <v>-6.5458943457473481E-2</v>
      </c>
      <c r="F53" s="25">
        <v>5.2418360899614699E-2</v>
      </c>
      <c r="G53" s="25">
        <v>0.13539194134551302</v>
      </c>
      <c r="H53" s="25">
        <v>-9.9561674984677218E-2</v>
      </c>
      <c r="I53" s="25">
        <v>4.046799111071344E-2</v>
      </c>
      <c r="J53" s="43">
        <v>0.90611807930043964</v>
      </c>
      <c r="K53" s="43">
        <v>-0.37752921826697339</v>
      </c>
      <c r="L53" s="43">
        <v>-0.64772392128021961</v>
      </c>
      <c r="M53" s="42">
        <v>1</v>
      </c>
      <c r="N53" s="43">
        <v>-0.45664262276398443</v>
      </c>
      <c r="O53" s="43">
        <v>-0.76497603640685097</v>
      </c>
      <c r="P53" s="43">
        <v>0.88559560843854568</v>
      </c>
      <c r="Q53" s="43">
        <v>-0.43218000669641132</v>
      </c>
      <c r="R53" s="43">
        <v>-0.71317470479759126</v>
      </c>
      <c r="S53" s="25">
        <v>7.2791423441586484E-2</v>
      </c>
      <c r="T53" s="25">
        <v>3.3572049908760199E-2</v>
      </c>
      <c r="U53" s="25">
        <v>0.15570530400081775</v>
      </c>
      <c r="V53" s="25">
        <v>-2.9779249616497794E-2</v>
      </c>
      <c r="W53" s="25">
        <v>-1.1853376432377606E-2</v>
      </c>
      <c r="X53" s="25">
        <v>-0.15212693438780581</v>
      </c>
      <c r="Y53" s="25">
        <v>0.1971524931229694</v>
      </c>
      <c r="Z53" s="25">
        <v>0.14800578822705004</v>
      </c>
      <c r="AA53" s="25">
        <v>0.13773819524251119</v>
      </c>
      <c r="AB53" s="25">
        <v>0.15514615660623085</v>
      </c>
      <c r="AC53" s="25">
        <v>0.14746475680771801</v>
      </c>
    </row>
    <row r="54" spans="2:29">
      <c r="B54" s="10" t="s">
        <v>28</v>
      </c>
      <c r="C54" s="28">
        <v>-0.21155269732091667</v>
      </c>
      <c r="D54" s="25">
        <v>-3.480518082036281E-2</v>
      </c>
      <c r="E54" s="25">
        <v>-2.4885790890831511E-2</v>
      </c>
      <c r="F54" s="25">
        <v>1.7875494207700529E-2</v>
      </c>
      <c r="G54" s="28">
        <v>0.61810864022351331</v>
      </c>
      <c r="H54" s="25">
        <v>5.8115231648691701E-2</v>
      </c>
      <c r="I54" s="28">
        <v>0.19780151358824338</v>
      </c>
      <c r="J54" s="43">
        <v>-0.43029367200657664</v>
      </c>
      <c r="K54" s="43">
        <v>0.9313462029268581</v>
      </c>
      <c r="L54" s="43">
        <v>0.73970935894903023</v>
      </c>
      <c r="M54" s="43">
        <v>-0.45664262276398443</v>
      </c>
      <c r="N54" s="42">
        <v>1</v>
      </c>
      <c r="O54" s="43">
        <v>0.78457806197631486</v>
      </c>
      <c r="P54" s="43">
        <v>-0.42332028728735155</v>
      </c>
      <c r="Q54" s="43">
        <v>0.94442699365828542</v>
      </c>
      <c r="R54" s="43">
        <v>0.72407766344237623</v>
      </c>
      <c r="S54" s="25">
        <v>-6.6728721169566881E-3</v>
      </c>
      <c r="T54" s="25">
        <v>-1.3979774195346309E-2</v>
      </c>
      <c r="U54" s="25">
        <v>-7.0735585809839199E-2</v>
      </c>
      <c r="V54" s="25">
        <v>1.8645494193567851E-2</v>
      </c>
      <c r="W54" s="25">
        <v>-0.10214762502756944</v>
      </c>
      <c r="X54" s="25">
        <v>0.14525038157839484</v>
      </c>
      <c r="Y54" s="25">
        <v>-0.15707160484693072</v>
      </c>
      <c r="Z54" s="25">
        <v>-0.13299338546415973</v>
      </c>
      <c r="AA54" s="25">
        <v>-5.6003786845831439E-2</v>
      </c>
      <c r="AB54" s="25">
        <v>9.3970049801122973E-2</v>
      </c>
      <c r="AC54" s="25">
        <v>-0.18109714332888813</v>
      </c>
    </row>
    <row r="55" spans="2:29">
      <c r="B55" s="10" t="s">
        <v>9</v>
      </c>
      <c r="C55" s="28">
        <v>-0.4037417149154427</v>
      </c>
      <c r="D55" s="25">
        <v>-0.10026147329253801</v>
      </c>
      <c r="E55" s="25">
        <v>3.8361599931627396E-2</v>
      </c>
      <c r="F55" s="25">
        <v>-9.1043468683865758E-2</v>
      </c>
      <c r="G55" s="28">
        <v>0.46442162404353604</v>
      </c>
      <c r="H55" s="28">
        <v>0.45566010342773511</v>
      </c>
      <c r="I55" s="25">
        <v>7.5007389238801958E-2</v>
      </c>
      <c r="J55" s="43">
        <v>-0.71579105901945961</v>
      </c>
      <c r="K55" s="43">
        <v>0.70555514920838491</v>
      </c>
      <c r="L55" s="43">
        <v>0.9019871304517505</v>
      </c>
      <c r="M55" s="43">
        <v>-0.76497603640685097</v>
      </c>
      <c r="N55" s="43">
        <v>0.78457806197631486</v>
      </c>
      <c r="O55" s="42">
        <v>1</v>
      </c>
      <c r="P55" s="43">
        <v>-0.6805331491662111</v>
      </c>
      <c r="Q55" s="43">
        <v>0.73116427518635618</v>
      </c>
      <c r="R55" s="43">
        <v>0.91547608189030416</v>
      </c>
      <c r="S55" s="25">
        <v>-1.8722482170899332E-2</v>
      </c>
      <c r="T55" s="25">
        <v>0.12319029170305792</v>
      </c>
      <c r="U55" s="25">
        <v>-0.16959664940443897</v>
      </c>
      <c r="V55" s="25">
        <v>-3.2683653146955961E-2</v>
      </c>
      <c r="W55" s="25">
        <v>-4.3800052719871634E-2</v>
      </c>
      <c r="X55" s="25">
        <v>0.13191851228369417</v>
      </c>
      <c r="Y55" s="25">
        <v>-7.6996521984259315E-3</v>
      </c>
      <c r="Z55" s="25">
        <v>-6.536948533427683E-3</v>
      </c>
      <c r="AA55" s="25">
        <v>-8.3453041750123316E-2</v>
      </c>
      <c r="AB55" s="25">
        <v>-0.10699319758943836</v>
      </c>
      <c r="AC55" s="25">
        <v>-0.19825566021791857</v>
      </c>
    </row>
    <row r="56" spans="2:29">
      <c r="B56" s="10" t="s">
        <v>32</v>
      </c>
      <c r="C56" s="28">
        <v>0.4479284687198018</v>
      </c>
      <c r="D56" s="25">
        <v>-2.8073062630220736E-2</v>
      </c>
      <c r="E56" s="25">
        <v>-4.2532426796137459E-4</v>
      </c>
      <c r="F56" s="25">
        <v>6.7238016341413381E-2</v>
      </c>
      <c r="G56" s="25">
        <v>0.13365835336117071</v>
      </c>
      <c r="H56" s="25">
        <v>-3.8868521055489838E-2</v>
      </c>
      <c r="I56" s="25">
        <v>-2.1020305571966214E-2</v>
      </c>
      <c r="J56" s="43">
        <v>0.76620503457874845</v>
      </c>
      <c r="K56" s="43">
        <v>-0.33227147475995511</v>
      </c>
      <c r="L56" s="43">
        <v>-0.55471515181793807</v>
      </c>
      <c r="M56" s="43">
        <v>0.88559560843854568</v>
      </c>
      <c r="N56" s="43">
        <v>-0.42332028728735155</v>
      </c>
      <c r="O56" s="43">
        <v>-0.6805331491662111</v>
      </c>
      <c r="P56" s="42">
        <v>1</v>
      </c>
      <c r="Q56" s="43">
        <v>-0.53778263309811758</v>
      </c>
      <c r="R56" s="43">
        <v>-0.80326262850440677</v>
      </c>
      <c r="S56" s="25">
        <v>0.11089392521768317</v>
      </c>
      <c r="T56" s="25">
        <v>9.5555062782049976E-2</v>
      </c>
      <c r="U56" s="25">
        <v>0.19001558217220885</v>
      </c>
      <c r="V56" s="25">
        <v>-8.0516045205298911E-2</v>
      </c>
      <c r="W56" s="25">
        <v>-2.1733042981525244E-2</v>
      </c>
      <c r="X56" s="25">
        <v>-0.17910291527099781</v>
      </c>
      <c r="Y56" s="25">
        <v>0.25961717109465171</v>
      </c>
      <c r="Z56" s="25">
        <v>0.20584855701999336</v>
      </c>
      <c r="AA56" s="25">
        <v>0.16733859256542033</v>
      </c>
      <c r="AB56" s="25">
        <v>0.20385616480596883</v>
      </c>
      <c r="AC56" s="25">
        <v>0.1607303552108042</v>
      </c>
    </row>
    <row r="57" spans="2:29">
      <c r="B57" s="10" t="s">
        <v>29</v>
      </c>
      <c r="C57" s="28">
        <v>-0.21189027269924654</v>
      </c>
      <c r="D57" s="25">
        <v>2.1437555204821795E-2</v>
      </c>
      <c r="E57" s="25">
        <v>-6.075171202248348E-2</v>
      </c>
      <c r="F57" s="25">
        <v>-7.5165127529123509E-3</v>
      </c>
      <c r="G57" s="28">
        <v>0.56239119198202936</v>
      </c>
      <c r="H57" s="25">
        <v>2.2347332214621245E-2</v>
      </c>
      <c r="I57" s="28">
        <v>0.23653569765016694</v>
      </c>
      <c r="J57" s="43">
        <v>-0.38865549585871539</v>
      </c>
      <c r="K57" s="43">
        <v>0.86430855604673773</v>
      </c>
      <c r="L57" s="43">
        <v>0.67268589557801406</v>
      </c>
      <c r="M57" s="43">
        <v>-0.43218000669641132</v>
      </c>
      <c r="N57" s="43">
        <v>0.94442699365828542</v>
      </c>
      <c r="O57" s="43">
        <v>0.73116427518635618</v>
      </c>
      <c r="P57" s="43">
        <v>-0.53778263309811758</v>
      </c>
      <c r="Q57" s="42">
        <v>1</v>
      </c>
      <c r="R57" s="43">
        <v>0.80544540599618464</v>
      </c>
      <c r="S57" s="25">
        <v>-6.2129855344895825E-2</v>
      </c>
      <c r="T57" s="25">
        <v>-3.2327571878774747E-2</v>
      </c>
      <c r="U57" s="25">
        <v>-9.5252255012956935E-2</v>
      </c>
      <c r="V57" s="25">
        <v>3.3189987252802915E-2</v>
      </c>
      <c r="W57" s="25">
        <v>-0.10200331672294258</v>
      </c>
      <c r="X57" s="25">
        <v>0.17123347608715808</v>
      </c>
      <c r="Y57" s="25">
        <v>-0.19527025050698629</v>
      </c>
      <c r="Z57" s="25">
        <v>-0.16187216915568514</v>
      </c>
      <c r="AA57" s="25">
        <v>-7.8278053395193031E-2</v>
      </c>
      <c r="AB57" s="25">
        <v>6.5213950785545483E-2</v>
      </c>
      <c r="AC57" s="25">
        <v>-0.19672946975292482</v>
      </c>
    </row>
    <row r="58" spans="2:29">
      <c r="B58" s="10" t="s">
        <v>10</v>
      </c>
      <c r="C58" s="28">
        <v>-0.39080025564406323</v>
      </c>
      <c r="D58" s="25">
        <v>-2.7142911540819818E-2</v>
      </c>
      <c r="E58" s="25">
        <v>-3.0341640537043628E-3</v>
      </c>
      <c r="F58" s="25">
        <v>-0.11758468318785555</v>
      </c>
      <c r="G58" s="28">
        <v>0.40227369499853938</v>
      </c>
      <c r="H58" s="28">
        <v>0.38269391067736463</v>
      </c>
      <c r="I58" s="25">
        <v>0.13369788095668822</v>
      </c>
      <c r="J58" s="43">
        <v>-0.64694604267520661</v>
      </c>
      <c r="K58" s="43">
        <v>0.63459456550806659</v>
      </c>
      <c r="L58" s="43">
        <v>0.80606820892674158</v>
      </c>
      <c r="M58" s="43">
        <v>-0.71317470479759126</v>
      </c>
      <c r="N58" s="43">
        <v>0.72407766344237623</v>
      </c>
      <c r="O58" s="43">
        <v>0.91547608189030416</v>
      </c>
      <c r="P58" s="43">
        <v>-0.80326262850440677</v>
      </c>
      <c r="Q58" s="43">
        <v>0.80544540599618464</v>
      </c>
      <c r="R58" s="42">
        <v>1</v>
      </c>
      <c r="S58" s="25">
        <v>-7.8967485265457077E-2</v>
      </c>
      <c r="T58" s="25">
        <v>8.9478246272740286E-2</v>
      </c>
      <c r="U58" s="25">
        <v>-0.19320048419869573</v>
      </c>
      <c r="V58" s="25">
        <v>-7.5164670354540032E-3</v>
      </c>
      <c r="W58" s="25">
        <v>-4.4163005999517162E-2</v>
      </c>
      <c r="X58" s="25">
        <v>0.15935532312184478</v>
      </c>
      <c r="Y58" s="25">
        <v>-6.114521045817712E-2</v>
      </c>
      <c r="Z58" s="25">
        <v>-5.0657804624105782E-2</v>
      </c>
      <c r="AA58" s="25">
        <v>-0.10663057819532133</v>
      </c>
      <c r="AB58" s="25">
        <v>-0.12782632180581852</v>
      </c>
      <c r="AC58" s="25">
        <v>-0.21635432626881343</v>
      </c>
    </row>
    <row r="59" spans="2:29">
      <c r="B59" s="10" t="s">
        <v>11</v>
      </c>
      <c r="C59" s="25">
        <v>-1.6801005530217308E-2</v>
      </c>
      <c r="D59" s="25">
        <v>1.9841154258872049E-2</v>
      </c>
      <c r="E59" s="28">
        <v>0.39744116359197768</v>
      </c>
      <c r="F59" s="25">
        <v>-9.214780230470633E-2</v>
      </c>
      <c r="G59" s="25">
        <v>9.2668468895876821E-2</v>
      </c>
      <c r="H59" s="25">
        <v>4.9068046222330637E-2</v>
      </c>
      <c r="I59" s="25">
        <v>-7.6861791336180679E-2</v>
      </c>
      <c r="J59" s="36">
        <v>6.8795404569140739E-2</v>
      </c>
      <c r="K59" s="36">
        <v>1.5173726160566671E-2</v>
      </c>
      <c r="L59" s="36">
        <v>1.7724013520467568E-3</v>
      </c>
      <c r="M59" s="36">
        <v>7.2791423441586484E-2</v>
      </c>
      <c r="N59" s="36">
        <v>-6.6728721169566881E-3</v>
      </c>
      <c r="O59" s="36">
        <v>-1.8722482170899332E-2</v>
      </c>
      <c r="P59" s="36">
        <v>0.11089392521768317</v>
      </c>
      <c r="Q59" s="36">
        <v>-6.2129855344895825E-2</v>
      </c>
      <c r="R59" s="36">
        <v>-7.8967485265457077E-2</v>
      </c>
      <c r="S59" s="29">
        <v>1</v>
      </c>
      <c r="T59" s="28">
        <v>0.40883967459329473</v>
      </c>
      <c r="U59" s="28">
        <v>0.23789169129573789</v>
      </c>
      <c r="V59" s="25">
        <v>0.12215569150117939</v>
      </c>
      <c r="W59" s="28">
        <v>-0.4252968985720878</v>
      </c>
      <c r="X59" s="28">
        <v>-0.54845397036076393</v>
      </c>
      <c r="Y59" s="28">
        <v>0.86615459233559078</v>
      </c>
      <c r="Z59" s="28">
        <v>0.74684251620415087</v>
      </c>
      <c r="AA59" s="28">
        <v>0.7407045607363707</v>
      </c>
      <c r="AB59" s="28">
        <v>0.81106938131168094</v>
      </c>
      <c r="AC59" s="28">
        <v>0.78046875256724213</v>
      </c>
    </row>
    <row r="60" spans="2:29">
      <c r="B60" s="10" t="s">
        <v>23</v>
      </c>
      <c r="C60" s="25">
        <v>0.14051873820821703</v>
      </c>
      <c r="D60" s="25">
        <v>5.3422193812516443E-2</v>
      </c>
      <c r="E60" s="28">
        <v>0.2601350138979614</v>
      </c>
      <c r="F60" s="25">
        <v>-9.8039215686274647E-3</v>
      </c>
      <c r="G60" s="25">
        <v>0.18019825820717114</v>
      </c>
      <c r="H60" s="28">
        <v>0.34241944072609737</v>
      </c>
      <c r="I60" s="25">
        <v>3.8000428425335013E-2</v>
      </c>
      <c r="J60" s="36">
        <v>-1.8573061044513606E-2</v>
      </c>
      <c r="K60" s="36">
        <v>8.2495630256115195E-3</v>
      </c>
      <c r="L60" s="49">
        <v>0.14342530613257318</v>
      </c>
      <c r="M60" s="36">
        <v>3.3572049908760199E-2</v>
      </c>
      <c r="N60" s="36">
        <v>-1.3979774195346309E-2</v>
      </c>
      <c r="O60" s="36">
        <v>0.12319029170305792</v>
      </c>
      <c r="P60" s="36">
        <v>9.5555062782049976E-2</v>
      </c>
      <c r="Q60" s="36">
        <v>-3.2327571878774747E-2</v>
      </c>
      <c r="R60" s="36">
        <v>8.9478246272740286E-2</v>
      </c>
      <c r="S60" s="28">
        <v>0.40883967459329473</v>
      </c>
      <c r="T60" s="29">
        <v>1</v>
      </c>
      <c r="U60" s="28">
        <v>-0.23287856208158786</v>
      </c>
      <c r="V60" s="28">
        <v>-0.33731887150160322</v>
      </c>
      <c r="W60" s="25">
        <v>-0.15089863644835705</v>
      </c>
      <c r="X60" s="28">
        <v>-0.2117647058823531</v>
      </c>
      <c r="Y60" s="28">
        <v>1</v>
      </c>
      <c r="Z60" s="28">
        <v>0.85485041426511021</v>
      </c>
      <c r="AA60" s="28">
        <v>0.2811740093419231</v>
      </c>
      <c r="AB60" s="25"/>
      <c r="AC60" s="25"/>
    </row>
    <row r="61" spans="2:29">
      <c r="B61" s="10" t="s">
        <v>24</v>
      </c>
      <c r="C61" s="25">
        <v>2.1225735344252934E-2</v>
      </c>
      <c r="D61" s="25">
        <v>6.6827532708995982E-2</v>
      </c>
      <c r="E61" s="25">
        <v>0.12540979577127559</v>
      </c>
      <c r="F61" s="25">
        <v>-0.10596590655564311</v>
      </c>
      <c r="G61" s="25">
        <v>-4.8026067409473953E-2</v>
      </c>
      <c r="H61" s="25">
        <v>-0.14442342860905738</v>
      </c>
      <c r="I61" s="25">
        <v>3.3365964809144777E-2</v>
      </c>
      <c r="J61" s="49">
        <v>0.1420384338287467</v>
      </c>
      <c r="K61" s="36">
        <v>-4.7989355671908589E-2</v>
      </c>
      <c r="L61" s="36">
        <v>-0.13169191591662352</v>
      </c>
      <c r="M61" s="49">
        <v>0.15570530400081775</v>
      </c>
      <c r="N61" s="36">
        <v>-7.0735585809839199E-2</v>
      </c>
      <c r="O61" s="36">
        <v>-0.16959664940443897</v>
      </c>
      <c r="P61" s="49">
        <v>0.19001558217220885</v>
      </c>
      <c r="Q61" s="36">
        <v>-9.5252255012956935E-2</v>
      </c>
      <c r="R61" s="36">
        <v>-0.19320048419869573</v>
      </c>
      <c r="S61" s="28">
        <v>0.23789169129573789</v>
      </c>
      <c r="T61" s="28">
        <v>-0.23287856208158786</v>
      </c>
      <c r="U61" s="29">
        <v>1</v>
      </c>
      <c r="V61" s="28">
        <v>-0.37095102052519791</v>
      </c>
      <c r="W61" s="25">
        <v>-0.16594388252633796</v>
      </c>
      <c r="X61" s="28">
        <v>-0.23287856208158789</v>
      </c>
      <c r="Y61" s="25"/>
      <c r="Z61" s="25">
        <v>-5.0808398910850598E-18</v>
      </c>
      <c r="AA61" s="28">
        <v>0.30920827300957038</v>
      </c>
      <c r="AB61" s="28">
        <v>1</v>
      </c>
      <c r="AC61" s="25"/>
    </row>
    <row r="62" spans="2:29">
      <c r="B62" s="10" t="s">
        <v>26</v>
      </c>
      <c r="C62" s="25">
        <v>-0.13108131198138392</v>
      </c>
      <c r="D62" s="25">
        <v>-7.8733615474436441E-2</v>
      </c>
      <c r="E62" s="25">
        <v>-3.3608065435812996E-2</v>
      </c>
      <c r="F62" s="25">
        <v>-1.5616614421370517E-2</v>
      </c>
      <c r="G62" s="25">
        <v>-4.8422200987058364E-2</v>
      </c>
      <c r="H62" s="25">
        <v>-0.12845927099916063</v>
      </c>
      <c r="I62" s="25">
        <v>-0.15298507462686567</v>
      </c>
      <c r="J62" s="36">
        <v>-2.908636193376735E-2</v>
      </c>
      <c r="K62" s="36">
        <v>2.7139850136267119E-2</v>
      </c>
      <c r="L62" s="36">
        <v>-3.2156004120314587E-2</v>
      </c>
      <c r="M62" s="36">
        <v>-2.9779249616497794E-2</v>
      </c>
      <c r="N62" s="36">
        <v>1.8645494193567851E-2</v>
      </c>
      <c r="O62" s="36">
        <v>-3.2683653146955961E-2</v>
      </c>
      <c r="P62" s="36">
        <v>-8.0516045205298911E-2</v>
      </c>
      <c r="Q62" s="36">
        <v>3.3189987252802915E-2</v>
      </c>
      <c r="R62" s="36">
        <v>-7.5164670354540032E-3</v>
      </c>
      <c r="S62" s="25">
        <v>0.12215569150117939</v>
      </c>
      <c r="T62" s="28">
        <v>-0.33731887150160322</v>
      </c>
      <c r="U62" s="28">
        <v>-0.37095102052519791</v>
      </c>
      <c r="V62" s="29">
        <v>1</v>
      </c>
      <c r="W62" s="28">
        <v>-0.24036563385670498</v>
      </c>
      <c r="X62" s="28">
        <v>-0.33731887150160317</v>
      </c>
      <c r="Y62" s="25"/>
      <c r="Z62" s="25"/>
      <c r="AA62" s="28">
        <v>0.44788058109877094</v>
      </c>
      <c r="AB62" s="25"/>
      <c r="AC62" s="28">
        <v>1</v>
      </c>
    </row>
    <row r="63" spans="2:29">
      <c r="B63" s="10" t="s">
        <v>25</v>
      </c>
      <c r="C63" s="25">
        <v>-3.2341160648754037E-2</v>
      </c>
      <c r="D63" s="25">
        <v>9.6698364633324846E-2</v>
      </c>
      <c r="E63" s="25">
        <v>-0.19357325345596346</v>
      </c>
      <c r="F63" s="25">
        <v>0.10814402278798928</v>
      </c>
      <c r="G63" s="25">
        <v>-7.661240954710534E-2</v>
      </c>
      <c r="H63" s="25">
        <v>4.1053570383341287E-2</v>
      </c>
      <c r="I63" s="25">
        <v>0.10349075902163686</v>
      </c>
      <c r="J63" s="36">
        <v>6.3800859647044128E-2</v>
      </c>
      <c r="K63" s="36">
        <v>-0.14808089435017052</v>
      </c>
      <c r="L63" s="36">
        <v>-0.11173910958219967</v>
      </c>
      <c r="M63" s="36">
        <v>-1.1853376432377606E-2</v>
      </c>
      <c r="N63" s="36">
        <v>-0.10214762502756944</v>
      </c>
      <c r="O63" s="36">
        <v>-4.3800052719871634E-2</v>
      </c>
      <c r="P63" s="36">
        <v>-2.1733042981525244E-2</v>
      </c>
      <c r="Q63" s="36">
        <v>-0.10200331672294258</v>
      </c>
      <c r="R63" s="36">
        <v>-4.4163005999517162E-2</v>
      </c>
      <c r="S63" s="28">
        <v>-0.4252968985720878</v>
      </c>
      <c r="T63" s="25">
        <v>-0.15089863644835705</v>
      </c>
      <c r="U63" s="25">
        <v>-0.16594388252633796</v>
      </c>
      <c r="V63" s="28">
        <v>-0.24036563385670498</v>
      </c>
      <c r="W63" s="29">
        <v>1</v>
      </c>
      <c r="X63" s="25">
        <v>-0.15089863644835702</v>
      </c>
      <c r="Y63" s="25"/>
      <c r="Z63" s="25"/>
      <c r="AA63" s="28">
        <v>-0.53667348842636475</v>
      </c>
      <c r="AB63" s="28">
        <v>-1.0000000000000002</v>
      </c>
      <c r="AC63" s="25"/>
    </row>
    <row r="64" spans="2:29">
      <c r="B64" s="10" t="s">
        <v>13</v>
      </c>
      <c r="C64" s="25">
        <v>2.6760146516366906E-2</v>
      </c>
      <c r="D64" s="25">
        <v>-0.10085311355260129</v>
      </c>
      <c r="E64" s="28">
        <v>-0.20006566908564599</v>
      </c>
      <c r="F64" s="25">
        <v>5.7516339869281098E-2</v>
      </c>
      <c r="G64" s="25">
        <v>-8.7197555281296434E-3</v>
      </c>
      <c r="H64" s="25">
        <v>-5.9918667344977201E-2</v>
      </c>
      <c r="I64" s="25">
        <v>3.800042842533477E-2</v>
      </c>
      <c r="J64" s="49">
        <v>-0.14533602594502087</v>
      </c>
      <c r="K64" s="36">
        <v>0.12403601042376035</v>
      </c>
      <c r="L64" s="36">
        <v>0.12377640232775217</v>
      </c>
      <c r="M64" s="49">
        <v>-0.15212693438780581</v>
      </c>
      <c r="N64" s="49">
        <v>0.14525038157839484</v>
      </c>
      <c r="O64" s="36">
        <v>0.13191851228369417</v>
      </c>
      <c r="P64" s="49">
        <v>-0.17910291527099781</v>
      </c>
      <c r="Q64" s="49">
        <v>0.17123347608715808</v>
      </c>
      <c r="R64" s="49">
        <v>0.15935532312184478</v>
      </c>
      <c r="S64" s="28">
        <v>-0.54845397036076393</v>
      </c>
      <c r="T64" s="28">
        <v>-0.2117647058823531</v>
      </c>
      <c r="U64" s="28">
        <v>-0.23287856208158789</v>
      </c>
      <c r="V64" s="28">
        <v>-0.33731887150160317</v>
      </c>
      <c r="W64" s="25">
        <v>-0.15089863644835702</v>
      </c>
      <c r="X64" s="29">
        <v>1</v>
      </c>
      <c r="Y64" s="28">
        <v>-1</v>
      </c>
      <c r="Z64" s="28">
        <v>-0.85485041426511033</v>
      </c>
      <c r="AA64" s="28">
        <v>-0.75314466788015089</v>
      </c>
      <c r="AB64" s="25"/>
      <c r="AC64" s="28">
        <v>-1</v>
      </c>
    </row>
    <row r="65" spans="2:29">
      <c r="B65" s="10" t="s">
        <v>18</v>
      </c>
      <c r="C65" s="25">
        <v>0.11912474727571423</v>
      </c>
      <c r="D65" s="25">
        <v>0.16692446522239721</v>
      </c>
      <c r="E65" s="28">
        <v>0.50077339566719137</v>
      </c>
      <c r="F65" s="25">
        <v>-7.0186240634359673E-2</v>
      </c>
      <c r="G65" s="25">
        <v>0.18312374189560171</v>
      </c>
      <c r="H65" s="28">
        <v>0.40486561528349108</v>
      </c>
      <c r="I65" s="25">
        <v>5.6721610522878252E-17</v>
      </c>
      <c r="J65" s="36">
        <v>0.150969200041115</v>
      </c>
      <c r="K65" s="36">
        <v>-0.11930712087418405</v>
      </c>
      <c r="L65" s="36">
        <v>1.7284531572739268E-2</v>
      </c>
      <c r="M65" s="36">
        <v>0.1971524931229694</v>
      </c>
      <c r="N65" s="36">
        <v>-0.15707160484693072</v>
      </c>
      <c r="O65" s="36">
        <v>-7.6996521984259315E-3</v>
      </c>
      <c r="P65" s="36">
        <v>0.25961717109465171</v>
      </c>
      <c r="Q65" s="36">
        <v>-0.19527025050698629</v>
      </c>
      <c r="R65" s="36">
        <v>-6.114521045817712E-2</v>
      </c>
      <c r="S65" s="28">
        <v>0.86615459233559078</v>
      </c>
      <c r="T65" s="28">
        <v>1</v>
      </c>
      <c r="U65" s="25"/>
      <c r="V65" s="25"/>
      <c r="W65" s="25"/>
      <c r="X65" s="28">
        <v>-1</v>
      </c>
      <c r="Y65" s="29">
        <v>1</v>
      </c>
      <c r="Z65" s="28">
        <v>1</v>
      </c>
      <c r="AA65" s="28">
        <v>1</v>
      </c>
      <c r="AB65" s="25"/>
      <c r="AC65" s="25"/>
    </row>
    <row r="66" spans="2:29">
      <c r="B66" s="10" t="s">
        <v>19</v>
      </c>
      <c r="C66" s="25">
        <v>9.9263585508784266E-2</v>
      </c>
      <c r="D66" s="25">
        <v>0.13346347815039139</v>
      </c>
      <c r="E66" s="28">
        <v>0.40039043445117412</v>
      </c>
      <c r="F66" s="25">
        <v>-6.0540263104731588E-2</v>
      </c>
      <c r="G66" s="25">
        <v>0.14902658791068907</v>
      </c>
      <c r="H66" s="28">
        <v>0.30910619956552282</v>
      </c>
      <c r="I66" s="25">
        <v>1.4845202359717911E-17</v>
      </c>
      <c r="J66" s="36">
        <v>0.10334172391097647</v>
      </c>
      <c r="K66" s="36">
        <v>-9.9985817100471636E-2</v>
      </c>
      <c r="L66" s="36">
        <v>1.4610172561940284E-2</v>
      </c>
      <c r="M66" s="36">
        <v>0.14800578822705004</v>
      </c>
      <c r="N66" s="36">
        <v>-0.13299338546415973</v>
      </c>
      <c r="O66" s="36">
        <v>-6.536948533427683E-3</v>
      </c>
      <c r="P66" s="36">
        <v>0.20584855701999336</v>
      </c>
      <c r="Q66" s="36">
        <v>-0.16187216915568514</v>
      </c>
      <c r="R66" s="36">
        <v>-5.0657804624105782E-2</v>
      </c>
      <c r="S66" s="28">
        <v>0.74684251620415087</v>
      </c>
      <c r="T66" s="28">
        <v>0.85485041426511021</v>
      </c>
      <c r="U66" s="25">
        <v>-5.0808398910850598E-18</v>
      </c>
      <c r="V66" s="25"/>
      <c r="W66" s="25"/>
      <c r="X66" s="28">
        <v>-0.85485041426511033</v>
      </c>
      <c r="Y66" s="28">
        <v>1</v>
      </c>
      <c r="Z66" s="29">
        <v>1</v>
      </c>
      <c r="AA66" s="28">
        <v>0.85485041426511044</v>
      </c>
      <c r="AB66" s="25"/>
      <c r="AC66" s="25"/>
    </row>
    <row r="67" spans="2:29">
      <c r="B67" s="10" t="s">
        <v>20</v>
      </c>
      <c r="C67" s="25">
        <v>-1.3192586022049127E-3</v>
      </c>
      <c r="D67" s="25">
        <v>2.1734226318368424E-2</v>
      </c>
      <c r="E67" s="28">
        <v>0.29958702931659281</v>
      </c>
      <c r="F67" s="25">
        <v>-0.12106103179999469</v>
      </c>
      <c r="G67" s="25">
        <v>5.8426521901668901E-2</v>
      </c>
      <c r="H67" s="25">
        <v>2.3824284883819824E-2</v>
      </c>
      <c r="I67" s="25">
        <v>-0.10130632191519831</v>
      </c>
      <c r="J67" s="36">
        <v>8.1595708300123651E-2</v>
      </c>
      <c r="K67" s="36">
        <v>-7.3285160853689907E-3</v>
      </c>
      <c r="L67" s="36">
        <v>-3.1291477756452114E-2</v>
      </c>
      <c r="M67" s="36">
        <v>0.13773819524251119</v>
      </c>
      <c r="N67" s="36">
        <v>-5.6003786845831439E-2</v>
      </c>
      <c r="O67" s="36">
        <v>-8.3453041750123316E-2</v>
      </c>
      <c r="P67" s="36">
        <v>0.16733859256542033</v>
      </c>
      <c r="Q67" s="36">
        <v>-7.8278053395193031E-2</v>
      </c>
      <c r="R67" s="36">
        <v>-0.10663057819532133</v>
      </c>
      <c r="S67" s="28">
        <v>0.7407045607363707</v>
      </c>
      <c r="T67" s="28">
        <v>0.2811740093419231</v>
      </c>
      <c r="U67" s="28">
        <v>0.30920827300957038</v>
      </c>
      <c r="V67" s="28">
        <v>0.44788058109877094</v>
      </c>
      <c r="W67" s="28">
        <v>-0.53667348842636475</v>
      </c>
      <c r="X67" s="28">
        <v>-0.75314466788015089</v>
      </c>
      <c r="Y67" s="28">
        <v>1</v>
      </c>
      <c r="Z67" s="28">
        <v>0.85485041426511044</v>
      </c>
      <c r="AA67" s="29">
        <v>1</v>
      </c>
      <c r="AB67" s="28">
        <v>1</v>
      </c>
      <c r="AC67" s="28">
        <v>1</v>
      </c>
    </row>
    <row r="68" spans="2:29">
      <c r="B68" s="10" t="s">
        <v>21</v>
      </c>
      <c r="C68" s="25">
        <v>6.1728049109757412E-2</v>
      </c>
      <c r="D68" s="25">
        <v>-7.9091157883870056E-2</v>
      </c>
      <c r="E68" s="28">
        <v>0.3919831548048891</v>
      </c>
      <c r="F68" s="25">
        <v>-0.26024783904758497</v>
      </c>
      <c r="G68" s="25">
        <v>6.7763082257574825E-2</v>
      </c>
      <c r="H68" s="25">
        <v>-0.18556026082515886</v>
      </c>
      <c r="I68" s="25">
        <v>-0.11277749207515973</v>
      </c>
      <c r="J68" s="36">
        <v>3.6103210923097921E-2</v>
      </c>
      <c r="K68" s="36">
        <v>0.20559140598313666</v>
      </c>
      <c r="L68" s="36">
        <v>4.4174523104656332E-2</v>
      </c>
      <c r="M68" s="36">
        <v>0.15514615660623085</v>
      </c>
      <c r="N68" s="36">
        <v>9.3970049801122973E-2</v>
      </c>
      <c r="O68" s="36">
        <v>-0.10699319758943836</v>
      </c>
      <c r="P68" s="36">
        <v>0.20385616480596883</v>
      </c>
      <c r="Q68" s="36">
        <v>6.5213950785545483E-2</v>
      </c>
      <c r="R68" s="36">
        <v>-0.12782632180581852</v>
      </c>
      <c r="S68" s="28">
        <v>0.81106938131168094</v>
      </c>
      <c r="T68" s="25"/>
      <c r="U68" s="28">
        <v>1</v>
      </c>
      <c r="V68" s="25"/>
      <c r="W68" s="28">
        <v>-1.0000000000000002</v>
      </c>
      <c r="X68" s="25"/>
      <c r="Y68" s="25"/>
      <c r="Z68" s="25"/>
      <c r="AA68" s="28">
        <v>1</v>
      </c>
      <c r="AB68" s="29">
        <v>1</v>
      </c>
      <c r="AC68" s="25"/>
    </row>
    <row r="69" spans="2:29" ht="15.75" thickBot="1">
      <c r="B69" s="23" t="s">
        <v>22</v>
      </c>
      <c r="C69" s="26">
        <v>-0.12787000185351244</v>
      </c>
      <c r="D69" s="26">
        <v>6.6162795350760514E-2</v>
      </c>
      <c r="E69" s="26">
        <v>0.17366949131803097</v>
      </c>
      <c r="F69" s="26">
        <v>-0.1001041625217288</v>
      </c>
      <c r="G69" s="26">
        <v>-4.7847325574697001E-2</v>
      </c>
      <c r="H69" s="26">
        <v>2.8150871559632874E-3</v>
      </c>
      <c r="I69" s="26">
        <v>-0.13590860797296744</v>
      </c>
      <c r="J69" s="37">
        <v>0.15821136080581311</v>
      </c>
      <c r="K69" s="37">
        <v>-0.18728413802687258</v>
      </c>
      <c r="L69" s="37">
        <v>-0.21168353340999344</v>
      </c>
      <c r="M69" s="37">
        <v>0.14746475680771801</v>
      </c>
      <c r="N69" s="37">
        <v>-0.18109714332888813</v>
      </c>
      <c r="O69" s="37">
        <v>-0.19825566021791857</v>
      </c>
      <c r="P69" s="37">
        <v>0.1607303552108042</v>
      </c>
      <c r="Q69" s="37">
        <v>-0.19672946975292482</v>
      </c>
      <c r="R69" s="37">
        <v>-0.21635432626881343</v>
      </c>
      <c r="S69" s="30">
        <v>0.78046875256724213</v>
      </c>
      <c r="T69" s="26"/>
      <c r="U69" s="26"/>
      <c r="V69" s="30">
        <v>1</v>
      </c>
      <c r="W69" s="26"/>
      <c r="X69" s="30">
        <v>-1</v>
      </c>
      <c r="Y69" s="26"/>
      <c r="Z69" s="26"/>
      <c r="AA69" s="30">
        <v>1</v>
      </c>
      <c r="AB69" s="26"/>
      <c r="AC69" s="31">
        <v>1</v>
      </c>
    </row>
    <row r="70" spans="2:29">
      <c r="B70" s="2" t="s">
        <v>46</v>
      </c>
    </row>
    <row r="73" spans="2:29">
      <c r="B73" s="5" t="s">
        <v>47</v>
      </c>
    </row>
    <row r="74" spans="2:29" ht="15.75" thickBot="1"/>
    <row r="75" spans="2:29">
      <c r="B75" s="12" t="s">
        <v>45</v>
      </c>
      <c r="C75" s="13" t="s">
        <v>1</v>
      </c>
      <c r="D75" s="13" t="s">
        <v>2</v>
      </c>
      <c r="E75" s="13" t="s">
        <v>3</v>
      </c>
      <c r="F75" s="13" t="s">
        <v>4</v>
      </c>
      <c r="G75" s="13" t="s">
        <v>5</v>
      </c>
      <c r="H75" s="13" t="s">
        <v>6</v>
      </c>
      <c r="I75" s="13" t="s">
        <v>7</v>
      </c>
      <c r="J75" s="13" t="s">
        <v>30</v>
      </c>
      <c r="K75" s="13" t="s">
        <v>27</v>
      </c>
      <c r="L75" s="13" t="s">
        <v>8</v>
      </c>
      <c r="M75" s="13" t="s">
        <v>31</v>
      </c>
      <c r="N75" s="13" t="s">
        <v>28</v>
      </c>
      <c r="O75" s="13" t="s">
        <v>9</v>
      </c>
      <c r="P75" s="13" t="s">
        <v>32</v>
      </c>
      <c r="Q75" s="13" t="s">
        <v>29</v>
      </c>
      <c r="R75" s="13" t="s">
        <v>10</v>
      </c>
      <c r="S75" s="13" t="s">
        <v>11</v>
      </c>
      <c r="T75" s="13" t="s">
        <v>23</v>
      </c>
      <c r="U75" s="13" t="s">
        <v>24</v>
      </c>
      <c r="V75" s="13" t="s">
        <v>26</v>
      </c>
      <c r="W75" s="13" t="s">
        <v>25</v>
      </c>
      <c r="X75" s="13" t="s">
        <v>13</v>
      </c>
      <c r="Y75" s="13" t="s">
        <v>18</v>
      </c>
      <c r="Z75" s="13" t="s">
        <v>19</v>
      </c>
      <c r="AA75" s="13" t="s">
        <v>20</v>
      </c>
      <c r="AB75" s="13" t="s">
        <v>21</v>
      </c>
      <c r="AC75" s="13" t="s">
        <v>22</v>
      </c>
    </row>
    <row r="76" spans="2:29">
      <c r="B76" s="22" t="s">
        <v>1</v>
      </c>
      <c r="C76" s="27">
        <v>0</v>
      </c>
      <c r="D76" s="24">
        <v>0.37972117602561839</v>
      </c>
      <c r="E76" s="24">
        <v>0.39819287129010394</v>
      </c>
      <c r="F76" s="24">
        <v>9.6960726740546344E-2</v>
      </c>
      <c r="G76" s="24">
        <v>0.80022851569715614</v>
      </c>
      <c r="H76" s="24">
        <v>0.18950329131536939</v>
      </c>
      <c r="I76" s="24">
        <v>0.79563843503186571</v>
      </c>
      <c r="J76" s="47" t="s">
        <v>48</v>
      </c>
      <c r="K76" s="39">
        <v>4.82127840904088E-2</v>
      </c>
      <c r="L76" s="39">
        <v>1.14898780692263E-4</v>
      </c>
      <c r="M76" s="47" t="s">
        <v>48</v>
      </c>
      <c r="N76" s="39">
        <v>3.1939660375312373E-2</v>
      </c>
      <c r="O76" s="47" t="s">
        <v>48</v>
      </c>
      <c r="P76" s="47" t="s">
        <v>48</v>
      </c>
      <c r="Q76" s="39">
        <v>3.1660739536751414E-2</v>
      </c>
      <c r="R76" s="47" t="s">
        <v>48</v>
      </c>
      <c r="S76" s="24">
        <v>0.87370240522127407</v>
      </c>
      <c r="T76" s="24">
        <v>0.15685169570859991</v>
      </c>
      <c r="U76" s="24">
        <v>0.83147310072006664</v>
      </c>
      <c r="V76" s="24">
        <v>0.18690284203774676</v>
      </c>
      <c r="W76" s="24">
        <v>0.74570635358638371</v>
      </c>
      <c r="X76" s="24">
        <v>0.78845348935917769</v>
      </c>
      <c r="Y76" s="24">
        <v>0.4889410741535074</v>
      </c>
      <c r="Z76" s="24">
        <v>0.46256017129362315</v>
      </c>
      <c r="AA76" s="24">
        <v>0.98944779444410047</v>
      </c>
      <c r="AB76" s="24">
        <v>0.74149180657723046</v>
      </c>
      <c r="AC76" s="24">
        <v>0.36152485645367616</v>
      </c>
    </row>
    <row r="77" spans="2:29">
      <c r="B77" s="10" t="s">
        <v>2</v>
      </c>
      <c r="C77" s="25">
        <v>0.37972117602561839</v>
      </c>
      <c r="D77" s="29">
        <v>0</v>
      </c>
      <c r="E77" s="25">
        <v>0.76096835115968531</v>
      </c>
      <c r="F77" s="25">
        <v>0.31075316215979115</v>
      </c>
      <c r="G77" s="25">
        <v>0.12634079683773639</v>
      </c>
      <c r="H77" s="25">
        <v>7.3818521468123705E-2</v>
      </c>
      <c r="I77" s="25">
        <v>0.20452807829410344</v>
      </c>
      <c r="J77" s="40">
        <v>0.37194326627087898</v>
      </c>
      <c r="K77" s="40">
        <v>0.36774911926245746</v>
      </c>
      <c r="L77" s="40">
        <v>0.12346804053419679</v>
      </c>
      <c r="M77" s="40">
        <v>0.69371527538455269</v>
      </c>
      <c r="N77" s="40">
        <v>0.7270676580700931</v>
      </c>
      <c r="O77" s="40">
        <v>0.31361469312600515</v>
      </c>
      <c r="P77" s="40">
        <v>0.7783354881002057</v>
      </c>
      <c r="Q77" s="40">
        <v>0.82981653787479226</v>
      </c>
      <c r="R77" s="40">
        <v>0.78549999196171105</v>
      </c>
      <c r="S77" s="25">
        <v>0.8510913790065241</v>
      </c>
      <c r="T77" s="25">
        <v>0.59199852346318471</v>
      </c>
      <c r="U77" s="25">
        <v>0.50241261976385276</v>
      </c>
      <c r="V77" s="25">
        <v>0.42921521920433675</v>
      </c>
      <c r="W77" s="25">
        <v>0.33120795161339911</v>
      </c>
      <c r="X77" s="25">
        <v>0.31075316215979115</v>
      </c>
      <c r="Y77" s="25">
        <v>0.3305284141995149</v>
      </c>
      <c r="Z77" s="25">
        <v>0.32230103608399668</v>
      </c>
      <c r="AA77" s="25">
        <v>0.82749763934213749</v>
      </c>
      <c r="AB77" s="25">
        <v>0.67234761051778935</v>
      </c>
      <c r="AC77" s="25">
        <v>0.63785272794760306</v>
      </c>
    </row>
    <row r="78" spans="2:29">
      <c r="B78" s="10" t="s">
        <v>3</v>
      </c>
      <c r="C78" s="25">
        <v>0.39819287129010394</v>
      </c>
      <c r="D78" s="25">
        <v>0.76096835115968531</v>
      </c>
      <c r="E78" s="29">
        <v>0</v>
      </c>
      <c r="F78" s="25">
        <v>0.13324238015391415</v>
      </c>
      <c r="G78" s="25">
        <v>0.80786093361696198</v>
      </c>
      <c r="H78" s="25">
        <v>0.47363793273507854</v>
      </c>
      <c r="I78" s="25">
        <v>0.45553134257241096</v>
      </c>
      <c r="J78" s="40">
        <v>0.29103010249631484</v>
      </c>
      <c r="K78" s="40">
        <v>0.83137047744555148</v>
      </c>
      <c r="L78" s="40">
        <v>0.42383833171066232</v>
      </c>
      <c r="M78" s="40">
        <v>0.51122392583531406</v>
      </c>
      <c r="N78" s="40">
        <v>0.80295896468429173</v>
      </c>
      <c r="O78" s="40">
        <v>0.70044640199935648</v>
      </c>
      <c r="P78" s="40">
        <v>0.99659791902326844</v>
      </c>
      <c r="Q78" s="40">
        <v>0.54212592649382974</v>
      </c>
      <c r="R78" s="40">
        <v>0.97573396205795604</v>
      </c>
      <c r="S78" s="32" t="s">
        <v>48</v>
      </c>
      <c r="T78" s="28">
        <v>7.9611396303969524E-3</v>
      </c>
      <c r="U78" s="25">
        <v>0.20686707268820625</v>
      </c>
      <c r="V78" s="25">
        <v>0.73610395763688685</v>
      </c>
      <c r="W78" s="25">
        <v>5.0095159197587023E-2</v>
      </c>
      <c r="X78" s="28">
        <v>4.2744427154529037E-2</v>
      </c>
      <c r="Y78" s="28">
        <v>1.8664151390179263E-3</v>
      </c>
      <c r="Z78" s="28">
        <v>2.0277878963132936E-3</v>
      </c>
      <c r="AA78" s="28">
        <v>2.1099187963799755E-3</v>
      </c>
      <c r="AB78" s="28">
        <v>2.9190360037221818E-2</v>
      </c>
      <c r="AC78" s="25">
        <v>0.21362441294686704</v>
      </c>
    </row>
    <row r="79" spans="2:29">
      <c r="B79" s="10" t="s">
        <v>4</v>
      </c>
      <c r="C79" s="25">
        <v>9.6960726740546344E-2</v>
      </c>
      <c r="D79" s="25">
        <v>0.31075316215979115</v>
      </c>
      <c r="E79" s="25">
        <v>0.13324238015391415</v>
      </c>
      <c r="F79" s="29">
        <v>0</v>
      </c>
      <c r="G79" s="25">
        <v>0.88114371242258083</v>
      </c>
      <c r="H79" s="25">
        <v>0.15724684011533152</v>
      </c>
      <c r="I79" s="25">
        <v>0.48711538437716684</v>
      </c>
      <c r="J79" s="40">
        <v>0.46863088869655983</v>
      </c>
      <c r="K79" s="40">
        <v>0.8574572639184721</v>
      </c>
      <c r="L79" s="40">
        <v>0.42102326027766451</v>
      </c>
      <c r="M79" s="40">
        <v>0.59898722138599503</v>
      </c>
      <c r="N79" s="40">
        <v>0.85776754292963842</v>
      </c>
      <c r="O79" s="40">
        <v>0.36039375424644665</v>
      </c>
      <c r="P79" s="40">
        <v>0.49978533759093113</v>
      </c>
      <c r="Q79" s="40">
        <v>0.93993278923012058</v>
      </c>
      <c r="R79" s="40">
        <v>0.23684924644796318</v>
      </c>
      <c r="S79" s="25">
        <v>0.38232152387452895</v>
      </c>
      <c r="T79" s="25">
        <v>0.92170441654244917</v>
      </c>
      <c r="U79" s="25">
        <v>0.28673369359320772</v>
      </c>
      <c r="V79" s="25">
        <v>0.87558643042807094</v>
      </c>
      <c r="W79" s="25">
        <v>0.27688663570740035</v>
      </c>
      <c r="X79" s="25">
        <v>0.56388460080999547</v>
      </c>
      <c r="Y79" s="25">
        <v>0.68418591997292311</v>
      </c>
      <c r="Z79" s="25">
        <v>0.65461983955883862</v>
      </c>
      <c r="AA79" s="25">
        <v>0.22317584027925452</v>
      </c>
      <c r="AB79" s="25">
        <v>0.15737553663466325</v>
      </c>
      <c r="AC79" s="25">
        <v>0.47573063701100793</v>
      </c>
    </row>
    <row r="80" spans="2:29">
      <c r="B80" s="10" t="s">
        <v>5</v>
      </c>
      <c r="C80" s="25">
        <v>0.80022851569715614</v>
      </c>
      <c r="D80" s="25">
        <v>0.12634079683773639</v>
      </c>
      <c r="E80" s="25">
        <v>0.80786093361696198</v>
      </c>
      <c r="F80" s="25">
        <v>0.88114371242258083</v>
      </c>
      <c r="G80" s="29">
        <v>0</v>
      </c>
      <c r="H80" s="32" t="s">
        <v>48</v>
      </c>
      <c r="I80" s="28">
        <v>2.7876550056641441E-2</v>
      </c>
      <c r="J80" s="40">
        <v>0.40690110650856076</v>
      </c>
      <c r="K80" s="48" t="s">
        <v>48</v>
      </c>
      <c r="L80" s="48" t="s">
        <v>48</v>
      </c>
      <c r="M80" s="40">
        <v>0.17269464105915264</v>
      </c>
      <c r="N80" s="48" t="s">
        <v>48</v>
      </c>
      <c r="O80" s="48" t="s">
        <v>48</v>
      </c>
      <c r="P80" s="40">
        <v>0.17830991186417691</v>
      </c>
      <c r="Q80" s="48" t="s">
        <v>48</v>
      </c>
      <c r="R80" s="48" t="s">
        <v>48</v>
      </c>
      <c r="S80" s="25">
        <v>0.37962665616807678</v>
      </c>
      <c r="T80" s="25">
        <v>6.8540892490262337E-2</v>
      </c>
      <c r="U80" s="25">
        <v>0.62998993967356121</v>
      </c>
      <c r="V80" s="25">
        <v>0.62716626318747182</v>
      </c>
      <c r="W80" s="25">
        <v>0.4417904364055435</v>
      </c>
      <c r="X80" s="25">
        <v>0.93033967447071519</v>
      </c>
      <c r="Y80" s="25">
        <v>0.28505237243873788</v>
      </c>
      <c r="Z80" s="25">
        <v>0.26855714526748148</v>
      </c>
      <c r="AA80" s="25">
        <v>0.55772170620079364</v>
      </c>
      <c r="AB80" s="25">
        <v>0.71720164683718635</v>
      </c>
      <c r="AC80" s="25">
        <v>0.73368886958602531</v>
      </c>
    </row>
    <row r="81" spans="2:29">
      <c r="B81" s="10" t="s">
        <v>6</v>
      </c>
      <c r="C81" s="25">
        <v>0.18950329131536939</v>
      </c>
      <c r="D81" s="25">
        <v>7.3818521468123705E-2</v>
      </c>
      <c r="E81" s="25">
        <v>0.47363793273507854</v>
      </c>
      <c r="F81" s="25">
        <v>0.15724684011533152</v>
      </c>
      <c r="G81" s="32" t="s">
        <v>48</v>
      </c>
      <c r="H81" s="29">
        <v>0</v>
      </c>
      <c r="I81" s="25">
        <v>0.94018061059794078</v>
      </c>
      <c r="J81" s="40">
        <v>0.15557203078058646</v>
      </c>
      <c r="K81" s="40">
        <v>0.53502509199551129</v>
      </c>
      <c r="L81" s="48" t="s">
        <v>48</v>
      </c>
      <c r="M81" s="40">
        <v>0.31702132053352067</v>
      </c>
      <c r="N81" s="40">
        <v>0.55982583374107764</v>
      </c>
      <c r="O81" s="48" t="s">
        <v>48</v>
      </c>
      <c r="P81" s="40">
        <v>0.69668034991359828</v>
      </c>
      <c r="Q81" s="40">
        <v>0.82271007463173051</v>
      </c>
      <c r="R81" s="48" t="s">
        <v>48</v>
      </c>
      <c r="S81" s="25">
        <v>0.6422973205438387</v>
      </c>
      <c r="T81" s="28">
        <v>3.9948378296509874E-4</v>
      </c>
      <c r="U81" s="25">
        <v>0.14553308678715882</v>
      </c>
      <c r="V81" s="25">
        <v>0.19595108600825692</v>
      </c>
      <c r="W81" s="25">
        <v>0.68053218460350695</v>
      </c>
      <c r="X81" s="25">
        <v>0.54768870917757817</v>
      </c>
      <c r="Y81" s="28">
        <v>1.4310858579734458E-2</v>
      </c>
      <c r="Z81" s="28">
        <v>1.9303742583522524E-2</v>
      </c>
      <c r="AA81" s="25">
        <v>0.81120396880267354</v>
      </c>
      <c r="AB81" s="25">
        <v>0.31759448543129121</v>
      </c>
      <c r="AC81" s="25">
        <v>0.98403899879361789</v>
      </c>
    </row>
    <row r="82" spans="2:29">
      <c r="B82" s="10" t="s">
        <v>7</v>
      </c>
      <c r="C82" s="25">
        <v>0.79563843503186571</v>
      </c>
      <c r="D82" s="25">
        <v>0.20452807829410344</v>
      </c>
      <c r="E82" s="25">
        <v>0.45553134257241096</v>
      </c>
      <c r="F82" s="25">
        <v>0.48711538437716684</v>
      </c>
      <c r="G82" s="28">
        <v>2.7876550056641441E-2</v>
      </c>
      <c r="H82" s="25">
        <v>0.94018061059794078</v>
      </c>
      <c r="I82" s="29">
        <v>0</v>
      </c>
      <c r="J82" s="40">
        <v>0.63772105508944998</v>
      </c>
      <c r="K82" s="40">
        <v>5.9141607592412201E-2</v>
      </c>
      <c r="L82" s="40">
        <v>0.42926575218031571</v>
      </c>
      <c r="M82" s="40">
        <v>0.68484602720347132</v>
      </c>
      <c r="N82" s="41">
        <v>4.5198634839872361E-2</v>
      </c>
      <c r="O82" s="40">
        <v>0.45144201331462636</v>
      </c>
      <c r="P82" s="40">
        <v>0.83308039396619349</v>
      </c>
      <c r="Q82" s="41">
        <v>1.6149521417513732E-2</v>
      </c>
      <c r="R82" s="40">
        <v>0.17818040461731396</v>
      </c>
      <c r="S82" s="25">
        <v>0.46647234308077362</v>
      </c>
      <c r="T82" s="25">
        <v>0.70313408005202893</v>
      </c>
      <c r="U82" s="25">
        <v>0.73793585491022229</v>
      </c>
      <c r="V82" s="25">
        <v>0.12288489587728703</v>
      </c>
      <c r="W82" s="25">
        <v>0.29820305378253881</v>
      </c>
      <c r="X82" s="25">
        <v>0.70313408005202893</v>
      </c>
      <c r="Y82" s="25">
        <v>1</v>
      </c>
      <c r="Z82" s="25">
        <v>1</v>
      </c>
      <c r="AA82" s="25">
        <v>0.30857268851810554</v>
      </c>
      <c r="AB82" s="25">
        <v>0.54581250568568063</v>
      </c>
      <c r="AC82" s="25">
        <v>0.33187282931307849</v>
      </c>
    </row>
    <row r="83" spans="2:29">
      <c r="B83" s="10" t="s">
        <v>30</v>
      </c>
      <c r="C83" s="32" t="s">
        <v>48</v>
      </c>
      <c r="D83" s="25">
        <v>0.37194326627087898</v>
      </c>
      <c r="E83" s="25">
        <v>0.29103010249631484</v>
      </c>
      <c r="F83" s="25">
        <v>0.46863088869655983</v>
      </c>
      <c r="G83" s="25">
        <v>0.40690110650856076</v>
      </c>
      <c r="H83" s="25">
        <v>0.15557203078058646</v>
      </c>
      <c r="I83" s="25">
        <v>0.63772105508944998</v>
      </c>
      <c r="J83" s="44">
        <v>0</v>
      </c>
      <c r="K83" s="45" t="s">
        <v>48</v>
      </c>
      <c r="L83" s="45" t="s">
        <v>48</v>
      </c>
      <c r="M83" s="45" t="s">
        <v>48</v>
      </c>
      <c r="N83" s="45" t="s">
        <v>48</v>
      </c>
      <c r="O83" s="45" t="s">
        <v>48</v>
      </c>
      <c r="P83" s="45" t="s">
        <v>48</v>
      </c>
      <c r="Q83" s="45" t="s">
        <v>48</v>
      </c>
      <c r="R83" s="45" t="s">
        <v>48</v>
      </c>
      <c r="S83" s="25">
        <v>0.51465090892100607</v>
      </c>
      <c r="T83" s="25">
        <v>0.85227884022693257</v>
      </c>
      <c r="U83" s="25">
        <v>0.15237082294342899</v>
      </c>
      <c r="V83" s="25">
        <v>0.77055162061241067</v>
      </c>
      <c r="W83" s="25">
        <v>0.52200458617125911</v>
      </c>
      <c r="X83" s="25">
        <v>0.14297881868888673</v>
      </c>
      <c r="Y83" s="25">
        <v>0.37945539638411868</v>
      </c>
      <c r="Z83" s="25">
        <v>0.44428398164739891</v>
      </c>
      <c r="AA83" s="25">
        <v>0.41257700443392764</v>
      </c>
      <c r="AB83" s="25">
        <v>0.8471028667551016</v>
      </c>
      <c r="AC83" s="25">
        <v>0.25785517667461388</v>
      </c>
    </row>
    <row r="84" spans="2:29">
      <c r="B84" s="10" t="s">
        <v>27</v>
      </c>
      <c r="C84" s="28">
        <v>4.82127840904088E-2</v>
      </c>
      <c r="D84" s="25">
        <v>0.36774911926245746</v>
      </c>
      <c r="E84" s="25">
        <v>0.83137047744555148</v>
      </c>
      <c r="F84" s="25">
        <v>0.8574572639184721</v>
      </c>
      <c r="G84" s="32" t="s">
        <v>48</v>
      </c>
      <c r="H84" s="25">
        <v>0.53502509199551129</v>
      </c>
      <c r="I84" s="25">
        <v>5.9141607592412201E-2</v>
      </c>
      <c r="J84" s="45" t="s">
        <v>48</v>
      </c>
      <c r="K84" s="44">
        <v>0</v>
      </c>
      <c r="L84" s="45" t="s">
        <v>48</v>
      </c>
      <c r="M84" s="45" t="s">
        <v>48</v>
      </c>
      <c r="N84" s="45" t="s">
        <v>48</v>
      </c>
      <c r="O84" s="45" t="s">
        <v>48</v>
      </c>
      <c r="P84" s="46">
        <v>6.0581233957944882E-4</v>
      </c>
      <c r="Q84" s="45" t="s">
        <v>48</v>
      </c>
      <c r="R84" s="45" t="s">
        <v>48</v>
      </c>
      <c r="S84" s="25">
        <v>0.88584826229231461</v>
      </c>
      <c r="T84" s="25">
        <v>0.93408727620934029</v>
      </c>
      <c r="U84" s="25">
        <v>0.63025189498042022</v>
      </c>
      <c r="V84" s="25">
        <v>0.78552360241795938</v>
      </c>
      <c r="W84" s="25">
        <v>0.13550038690204402</v>
      </c>
      <c r="X84" s="25">
        <v>0.21192422590392038</v>
      </c>
      <c r="Y84" s="25">
        <v>0.48827121740761531</v>
      </c>
      <c r="Z84" s="25">
        <v>0.4592940880951164</v>
      </c>
      <c r="AA84" s="25">
        <v>0.94143244455339725</v>
      </c>
      <c r="AB84" s="25">
        <v>0.26719331161845139</v>
      </c>
      <c r="AC84" s="25">
        <v>0.17931921441271043</v>
      </c>
    </row>
    <row r="85" spans="2:29">
      <c r="B85" s="10" t="s">
        <v>8</v>
      </c>
      <c r="C85" s="28">
        <v>1.14898780692263E-4</v>
      </c>
      <c r="D85" s="25">
        <v>0.12346804053419679</v>
      </c>
      <c r="E85" s="25">
        <v>0.42383833171066232</v>
      </c>
      <c r="F85" s="25">
        <v>0.42102326027766451</v>
      </c>
      <c r="G85" s="32" t="s">
        <v>48</v>
      </c>
      <c r="H85" s="32" t="s">
        <v>48</v>
      </c>
      <c r="I85" s="25">
        <v>0.42926575218031571</v>
      </c>
      <c r="J85" s="45" t="s">
        <v>48</v>
      </c>
      <c r="K85" s="45" t="s">
        <v>48</v>
      </c>
      <c r="L85" s="44">
        <v>0</v>
      </c>
      <c r="M85" s="45" t="s">
        <v>48</v>
      </c>
      <c r="N85" s="45" t="s">
        <v>48</v>
      </c>
      <c r="O85" s="45" t="s">
        <v>48</v>
      </c>
      <c r="P85" s="45" t="s">
        <v>48</v>
      </c>
      <c r="Q85" s="45" t="s">
        <v>48</v>
      </c>
      <c r="R85" s="45" t="s">
        <v>48</v>
      </c>
      <c r="S85" s="25">
        <v>0.98662182012864152</v>
      </c>
      <c r="T85" s="25">
        <v>0.14836597308082952</v>
      </c>
      <c r="U85" s="25">
        <v>0.18484010066829468</v>
      </c>
      <c r="V85" s="25">
        <v>0.74711303666278539</v>
      </c>
      <c r="W85" s="25">
        <v>0.26113549595233332</v>
      </c>
      <c r="X85" s="25">
        <v>0.21288969282347917</v>
      </c>
      <c r="Y85" s="25">
        <v>0.92030104191383455</v>
      </c>
      <c r="Z85" s="25">
        <v>0.91410171740794677</v>
      </c>
      <c r="AA85" s="25">
        <v>0.75369199063787251</v>
      </c>
      <c r="AB85" s="25">
        <v>0.81346288050073756</v>
      </c>
      <c r="AC85" s="25">
        <v>0.12810086036904789</v>
      </c>
    </row>
    <row r="86" spans="2:29">
      <c r="B86" s="10" t="s">
        <v>31</v>
      </c>
      <c r="C86" s="32" t="s">
        <v>48</v>
      </c>
      <c r="D86" s="25">
        <v>0.69371527538455269</v>
      </c>
      <c r="E86" s="25">
        <v>0.51122392583531406</v>
      </c>
      <c r="F86" s="25">
        <v>0.59898722138599503</v>
      </c>
      <c r="G86" s="25">
        <v>0.17269464105915264</v>
      </c>
      <c r="H86" s="25">
        <v>0.31702132053352067</v>
      </c>
      <c r="I86" s="25">
        <v>0.68484602720347132</v>
      </c>
      <c r="J86" s="45" t="s">
        <v>48</v>
      </c>
      <c r="K86" s="45" t="s">
        <v>48</v>
      </c>
      <c r="L86" s="45" t="s">
        <v>48</v>
      </c>
      <c r="M86" s="44">
        <v>0</v>
      </c>
      <c r="N86" s="45" t="s">
        <v>48</v>
      </c>
      <c r="O86" s="45" t="s">
        <v>48</v>
      </c>
      <c r="P86" s="45" t="s">
        <v>48</v>
      </c>
      <c r="Q86" s="45" t="s">
        <v>48</v>
      </c>
      <c r="R86" s="45" t="s">
        <v>48</v>
      </c>
      <c r="S86" s="25">
        <v>0.49047077386478999</v>
      </c>
      <c r="T86" s="25">
        <v>0.73637638223240698</v>
      </c>
      <c r="U86" s="25">
        <v>0.11628819915914246</v>
      </c>
      <c r="V86" s="25">
        <v>0.76524208394927751</v>
      </c>
      <c r="W86" s="25">
        <v>0.90540636256205298</v>
      </c>
      <c r="X86" s="25">
        <v>0.12502458914565007</v>
      </c>
      <c r="Y86" s="25">
        <v>0.24910612015017608</v>
      </c>
      <c r="Z86" s="25">
        <v>0.27188677790071791</v>
      </c>
      <c r="AA86" s="25">
        <v>0.16530381047313836</v>
      </c>
      <c r="AB86" s="25">
        <v>0.40462883093773572</v>
      </c>
      <c r="AC86" s="25">
        <v>0.29200447810743091</v>
      </c>
    </row>
    <row r="87" spans="2:29">
      <c r="B87" s="10" t="s">
        <v>28</v>
      </c>
      <c r="C87" s="28">
        <v>3.1939660375312373E-2</v>
      </c>
      <c r="D87" s="25">
        <v>0.7270676580700931</v>
      </c>
      <c r="E87" s="25">
        <v>0.80295896468429173</v>
      </c>
      <c r="F87" s="25">
        <v>0.85776754292963842</v>
      </c>
      <c r="G87" s="32" t="s">
        <v>48</v>
      </c>
      <c r="H87" s="25">
        <v>0.55982583374107764</v>
      </c>
      <c r="I87" s="28">
        <v>4.5198634839872361E-2</v>
      </c>
      <c r="J87" s="45" t="s">
        <v>48</v>
      </c>
      <c r="K87" s="45" t="s">
        <v>48</v>
      </c>
      <c r="L87" s="45" t="s">
        <v>48</v>
      </c>
      <c r="M87" s="45" t="s">
        <v>48</v>
      </c>
      <c r="N87" s="44">
        <v>0</v>
      </c>
      <c r="O87" s="45" t="s">
        <v>48</v>
      </c>
      <c r="P87" s="45" t="s">
        <v>48</v>
      </c>
      <c r="Q87" s="45" t="s">
        <v>48</v>
      </c>
      <c r="R87" s="45" t="s">
        <v>48</v>
      </c>
      <c r="S87" s="25">
        <v>0.94966336070685964</v>
      </c>
      <c r="T87" s="25">
        <v>0.88853790372392027</v>
      </c>
      <c r="U87" s="25">
        <v>0.47769383381026298</v>
      </c>
      <c r="V87" s="25">
        <v>0.85170930954579438</v>
      </c>
      <c r="W87" s="25">
        <v>0.30455150233705552</v>
      </c>
      <c r="X87" s="25">
        <v>0.14321707791115834</v>
      </c>
      <c r="Y87" s="25">
        <v>0.3602618297318958</v>
      </c>
      <c r="Z87" s="25">
        <v>0.32402376556985901</v>
      </c>
      <c r="AA87" s="25">
        <v>0.57419707590231184</v>
      </c>
      <c r="AB87" s="25">
        <v>0.61509258878265705</v>
      </c>
      <c r="AC87" s="25">
        <v>0.19438013523474584</v>
      </c>
    </row>
    <row r="88" spans="2:29">
      <c r="B88" s="10" t="s">
        <v>9</v>
      </c>
      <c r="C88" s="32" t="s">
        <v>48</v>
      </c>
      <c r="D88" s="25">
        <v>0.31361469312600515</v>
      </c>
      <c r="E88" s="25">
        <v>0.70044640199935648</v>
      </c>
      <c r="F88" s="25">
        <v>0.36039375424644665</v>
      </c>
      <c r="G88" s="32" t="s">
        <v>48</v>
      </c>
      <c r="H88" s="32" t="s">
        <v>48</v>
      </c>
      <c r="I88" s="25">
        <v>0.45144201331462636</v>
      </c>
      <c r="J88" s="45" t="s">
        <v>48</v>
      </c>
      <c r="K88" s="45" t="s">
        <v>48</v>
      </c>
      <c r="L88" s="45" t="s">
        <v>48</v>
      </c>
      <c r="M88" s="45" t="s">
        <v>48</v>
      </c>
      <c r="N88" s="45" t="s">
        <v>48</v>
      </c>
      <c r="O88" s="44">
        <v>0</v>
      </c>
      <c r="P88" s="45" t="s">
        <v>48</v>
      </c>
      <c r="Q88" s="45" t="s">
        <v>48</v>
      </c>
      <c r="R88" s="45" t="s">
        <v>48</v>
      </c>
      <c r="S88" s="25">
        <v>0.85939849028279758</v>
      </c>
      <c r="T88" s="25">
        <v>0.21508089694994315</v>
      </c>
      <c r="U88" s="25">
        <v>8.6778410929030603E-2</v>
      </c>
      <c r="V88" s="25">
        <v>0.74310655035152529</v>
      </c>
      <c r="W88" s="25">
        <v>0.66043847254741728</v>
      </c>
      <c r="X88" s="25">
        <v>0.18407885025966708</v>
      </c>
      <c r="Y88" s="25">
        <v>0.96445156844366497</v>
      </c>
      <c r="Z88" s="25">
        <v>0.96150905202632142</v>
      </c>
      <c r="AA88" s="25">
        <v>0.40198426185148017</v>
      </c>
      <c r="AB88" s="25">
        <v>0.56672518661312798</v>
      </c>
      <c r="AC88" s="25">
        <v>0.1547140134956253</v>
      </c>
    </row>
    <row r="89" spans="2:29">
      <c r="B89" s="10" t="s">
        <v>32</v>
      </c>
      <c r="C89" s="32" t="s">
        <v>48</v>
      </c>
      <c r="D89" s="25">
        <v>0.7783354881002057</v>
      </c>
      <c r="E89" s="25">
        <v>0.99659791902326844</v>
      </c>
      <c r="F89" s="25">
        <v>0.49978533759093113</v>
      </c>
      <c r="G89" s="25">
        <v>0.17830991186417691</v>
      </c>
      <c r="H89" s="25">
        <v>0.69668034991359828</v>
      </c>
      <c r="I89" s="25">
        <v>0.83308039396619349</v>
      </c>
      <c r="J89" s="45" t="s">
        <v>48</v>
      </c>
      <c r="K89" s="46">
        <v>6.0581233957944882E-4</v>
      </c>
      <c r="L89" s="45" t="s">
        <v>48</v>
      </c>
      <c r="M89" s="45" t="s">
        <v>48</v>
      </c>
      <c r="N89" s="45" t="s">
        <v>48</v>
      </c>
      <c r="O89" s="45" t="s">
        <v>48</v>
      </c>
      <c r="P89" s="44">
        <v>0</v>
      </c>
      <c r="Q89" s="45" t="s">
        <v>48</v>
      </c>
      <c r="R89" s="45" t="s">
        <v>48</v>
      </c>
      <c r="S89" s="25">
        <v>0.29263257638358642</v>
      </c>
      <c r="T89" s="25">
        <v>0.33698382899465695</v>
      </c>
      <c r="U89" s="25">
        <v>5.4547140088108126E-2</v>
      </c>
      <c r="V89" s="25">
        <v>0.4188087110143135</v>
      </c>
      <c r="W89" s="25">
        <v>0.82750688584200649</v>
      </c>
      <c r="X89" s="25">
        <v>7.0267993422052921E-2</v>
      </c>
      <c r="Y89" s="25">
        <v>0.12624388540155485</v>
      </c>
      <c r="Z89" s="25">
        <v>0.12449050325632971</v>
      </c>
      <c r="AA89" s="25">
        <v>9.1121735848249452E-2</v>
      </c>
      <c r="AB89" s="25">
        <v>0.27134027148139217</v>
      </c>
      <c r="AC89" s="25">
        <v>0.25025657075271113</v>
      </c>
    </row>
    <row r="90" spans="2:29">
      <c r="B90" s="10" t="s">
        <v>29</v>
      </c>
      <c r="C90" s="28">
        <v>3.1660739536751414E-2</v>
      </c>
      <c r="D90" s="25">
        <v>0.82981653787479226</v>
      </c>
      <c r="E90" s="25">
        <v>0.54212592649382974</v>
      </c>
      <c r="F90" s="25">
        <v>0.93993278923012058</v>
      </c>
      <c r="G90" s="32" t="s">
        <v>48</v>
      </c>
      <c r="H90" s="25">
        <v>0.82271007463173051</v>
      </c>
      <c r="I90" s="28">
        <v>1.6149521417513732E-2</v>
      </c>
      <c r="J90" s="45" t="s">
        <v>48</v>
      </c>
      <c r="K90" s="45" t="s">
        <v>48</v>
      </c>
      <c r="L90" s="45" t="s">
        <v>48</v>
      </c>
      <c r="M90" s="45" t="s">
        <v>48</v>
      </c>
      <c r="N90" s="45" t="s">
        <v>48</v>
      </c>
      <c r="O90" s="45" t="s">
        <v>48</v>
      </c>
      <c r="P90" s="45" t="s">
        <v>48</v>
      </c>
      <c r="Q90" s="44">
        <v>0</v>
      </c>
      <c r="R90" s="45" t="s">
        <v>48</v>
      </c>
      <c r="S90" s="25">
        <v>0.55629769633916393</v>
      </c>
      <c r="T90" s="25">
        <v>0.74580956273860277</v>
      </c>
      <c r="U90" s="25">
        <v>0.33852421288942436</v>
      </c>
      <c r="V90" s="25">
        <v>0.73926834164728916</v>
      </c>
      <c r="W90" s="25">
        <v>0.30523880830426897</v>
      </c>
      <c r="X90" s="25">
        <v>8.3734194609572654E-2</v>
      </c>
      <c r="Y90" s="25">
        <v>0.25374442425061172</v>
      </c>
      <c r="Z90" s="25">
        <v>0.22898187069180898</v>
      </c>
      <c r="AA90" s="25">
        <v>0.43189852449787702</v>
      </c>
      <c r="AB90" s="25">
        <v>0.72743008290141975</v>
      </c>
      <c r="AC90" s="25">
        <v>0.15797909022352807</v>
      </c>
    </row>
    <row r="91" spans="2:29">
      <c r="B91" s="10" t="s">
        <v>10</v>
      </c>
      <c r="C91" s="32" t="s">
        <v>48</v>
      </c>
      <c r="D91" s="25">
        <v>0.78549999196171105</v>
      </c>
      <c r="E91" s="25">
        <v>0.97573396205795604</v>
      </c>
      <c r="F91" s="25">
        <v>0.23684924644796318</v>
      </c>
      <c r="G91" s="32" t="s">
        <v>48</v>
      </c>
      <c r="H91" s="32" t="s">
        <v>48</v>
      </c>
      <c r="I91" s="25">
        <v>0.17818040461731396</v>
      </c>
      <c r="J91" s="45" t="s">
        <v>48</v>
      </c>
      <c r="K91" s="45" t="s">
        <v>48</v>
      </c>
      <c r="L91" s="45" t="s">
        <v>48</v>
      </c>
      <c r="M91" s="45" t="s">
        <v>48</v>
      </c>
      <c r="N91" s="45" t="s">
        <v>48</v>
      </c>
      <c r="O91" s="45" t="s">
        <v>48</v>
      </c>
      <c r="P91" s="45" t="s">
        <v>48</v>
      </c>
      <c r="Q91" s="45" t="s">
        <v>48</v>
      </c>
      <c r="R91" s="44">
        <v>0</v>
      </c>
      <c r="S91" s="25">
        <v>0.45431359885239631</v>
      </c>
      <c r="T91" s="25">
        <v>0.36874482876848358</v>
      </c>
      <c r="U91" s="25">
        <v>5.0547088441572186E-2</v>
      </c>
      <c r="V91" s="25">
        <v>0.93993315389440313</v>
      </c>
      <c r="W91" s="25">
        <v>0.65780061300400972</v>
      </c>
      <c r="X91" s="25">
        <v>0.10787141206087325</v>
      </c>
      <c r="Y91" s="25">
        <v>0.72314741856810238</v>
      </c>
      <c r="Z91" s="25">
        <v>0.70823673139906385</v>
      </c>
      <c r="AA91" s="25">
        <v>0.28370439334094</v>
      </c>
      <c r="AB91" s="25">
        <v>0.49316772047277713</v>
      </c>
      <c r="AC91" s="25">
        <v>0.11970370253092</v>
      </c>
    </row>
    <row r="92" spans="2:29">
      <c r="B92" s="10" t="s">
        <v>11</v>
      </c>
      <c r="C92" s="25">
        <v>0.87370240522127407</v>
      </c>
      <c r="D92" s="25">
        <v>0.8510913790065241</v>
      </c>
      <c r="E92" s="32" t="s">
        <v>48</v>
      </c>
      <c r="F92" s="25">
        <v>0.38232152387452895</v>
      </c>
      <c r="G92" s="25">
        <v>0.37962665616807678</v>
      </c>
      <c r="H92" s="25">
        <v>0.6422973205438387</v>
      </c>
      <c r="I92" s="25">
        <v>0.46647234308077362</v>
      </c>
      <c r="J92" s="36">
        <v>0.51465090892100607</v>
      </c>
      <c r="K92" s="36">
        <v>0.88584826229231461</v>
      </c>
      <c r="L92" s="36">
        <v>0.98662182012864152</v>
      </c>
      <c r="M92" s="36">
        <v>0.49047077386478999</v>
      </c>
      <c r="N92" s="36">
        <v>0.94966336070685964</v>
      </c>
      <c r="O92" s="36">
        <v>0.85939849028279758</v>
      </c>
      <c r="P92" s="36">
        <v>0.29263257638358642</v>
      </c>
      <c r="Q92" s="36">
        <v>0.55629769633916393</v>
      </c>
      <c r="R92" s="36">
        <v>0.45431359885239631</v>
      </c>
      <c r="S92" s="29">
        <v>0</v>
      </c>
      <c r="T92" s="32" t="s">
        <v>48</v>
      </c>
      <c r="U92" s="28">
        <v>2.2402940641255142E-2</v>
      </c>
      <c r="V92" s="25">
        <v>0.24604614795284663</v>
      </c>
      <c r="W92" s="32" t="s">
        <v>48</v>
      </c>
      <c r="X92" s="32" t="s">
        <v>48</v>
      </c>
      <c r="Y92" s="32" t="s">
        <v>48</v>
      </c>
      <c r="Z92" s="32" t="s">
        <v>48</v>
      </c>
      <c r="AA92" s="32" t="s">
        <v>48</v>
      </c>
      <c r="AB92" s="32" t="s">
        <v>48</v>
      </c>
      <c r="AC92" s="32" t="s">
        <v>48</v>
      </c>
    </row>
    <row r="93" spans="2:29">
      <c r="B93" s="10" t="s">
        <v>23</v>
      </c>
      <c r="C93" s="25">
        <v>0.15685169570859991</v>
      </c>
      <c r="D93" s="25">
        <v>0.59199852346318471</v>
      </c>
      <c r="E93" s="28">
        <v>7.9611396303969524E-3</v>
      </c>
      <c r="F93" s="25">
        <v>0.92170441654244917</v>
      </c>
      <c r="G93" s="25">
        <v>6.8540892490262337E-2</v>
      </c>
      <c r="H93" s="28">
        <v>3.9948378296509874E-4</v>
      </c>
      <c r="I93" s="25">
        <v>0.70313408005202893</v>
      </c>
      <c r="J93" s="36">
        <v>0.85227884022693257</v>
      </c>
      <c r="K93" s="36">
        <v>0.93408727620934029</v>
      </c>
      <c r="L93" s="49">
        <v>0.14836597308082952</v>
      </c>
      <c r="M93" s="36">
        <v>0.73637638223240698</v>
      </c>
      <c r="N93" s="36">
        <v>0.88853790372392027</v>
      </c>
      <c r="O93" s="36">
        <v>0.21508089694994315</v>
      </c>
      <c r="P93" s="36">
        <v>0.33698382899465695</v>
      </c>
      <c r="Q93" s="36">
        <v>0.74580956273860277</v>
      </c>
      <c r="R93" s="36">
        <v>0.36874482876848358</v>
      </c>
      <c r="S93" s="32" t="s">
        <v>48</v>
      </c>
      <c r="T93" s="29">
        <v>0</v>
      </c>
      <c r="U93" s="28">
        <v>1.7920324260815912E-2</v>
      </c>
      <c r="V93" s="28">
        <v>4.9335522542803822E-4</v>
      </c>
      <c r="W93" s="25">
        <v>0.12813687409810282</v>
      </c>
      <c r="X93" s="28">
        <v>3.1764247535461587E-2</v>
      </c>
      <c r="Y93" s="32" t="s">
        <v>48</v>
      </c>
      <c r="Z93" s="32" t="s">
        <v>48</v>
      </c>
      <c r="AA93" s="28">
        <v>4.0139888349608466E-3</v>
      </c>
      <c r="AB93" s="25"/>
      <c r="AC93" s="25"/>
    </row>
    <row r="94" spans="2:29">
      <c r="B94" s="10" t="s">
        <v>24</v>
      </c>
      <c r="C94" s="25">
        <v>0.83147310072006664</v>
      </c>
      <c r="D94" s="25">
        <v>0.50241261976385276</v>
      </c>
      <c r="E94" s="25">
        <v>0.20686707268820625</v>
      </c>
      <c r="F94" s="25">
        <v>0.28673369359320772</v>
      </c>
      <c r="G94" s="25">
        <v>0.62998993967356121</v>
      </c>
      <c r="H94" s="25">
        <v>0.14553308678715882</v>
      </c>
      <c r="I94" s="25">
        <v>0.73793585491022229</v>
      </c>
      <c r="J94" s="49">
        <v>0.15237082294342899</v>
      </c>
      <c r="K94" s="36">
        <v>0.63025189498042022</v>
      </c>
      <c r="L94" s="36">
        <v>0.18484010066829468</v>
      </c>
      <c r="M94" s="49">
        <v>0.11628819915914246</v>
      </c>
      <c r="N94" s="36">
        <v>0.47769383381026298</v>
      </c>
      <c r="O94" s="49">
        <v>8.6778410929030603E-2</v>
      </c>
      <c r="P94" s="49">
        <v>5.4547140088108126E-2</v>
      </c>
      <c r="Q94" s="36">
        <v>0.33852421288942436</v>
      </c>
      <c r="R94" s="49">
        <v>5.0547088441572186E-2</v>
      </c>
      <c r="S94" s="28">
        <v>2.2402940641255142E-2</v>
      </c>
      <c r="T94" s="28">
        <v>1.7920324260815912E-2</v>
      </c>
      <c r="U94" s="29">
        <v>0</v>
      </c>
      <c r="V94" s="28">
        <v>1.1461587187766575E-4</v>
      </c>
      <c r="W94" s="25">
        <v>9.3889301122910718E-2</v>
      </c>
      <c r="X94" s="28">
        <v>1.7920324260815912E-2</v>
      </c>
      <c r="Y94" s="25"/>
      <c r="Z94" s="25">
        <v>1</v>
      </c>
      <c r="AA94" s="28">
        <v>1.4825118505434887E-3</v>
      </c>
      <c r="AB94" s="32" t="s">
        <v>48</v>
      </c>
      <c r="AC94" s="25"/>
    </row>
    <row r="95" spans="2:29">
      <c r="B95" s="10" t="s">
        <v>26</v>
      </c>
      <c r="C95" s="25">
        <v>0.18690284203774676</v>
      </c>
      <c r="D95" s="25">
        <v>0.42921521920433675</v>
      </c>
      <c r="E95" s="25">
        <v>0.73610395763688685</v>
      </c>
      <c r="F95" s="25">
        <v>0.87558643042807094</v>
      </c>
      <c r="G95" s="25">
        <v>0.62716626318747182</v>
      </c>
      <c r="H95" s="25">
        <v>0.19595108600825692</v>
      </c>
      <c r="I95" s="25">
        <v>0.12288489587728703</v>
      </c>
      <c r="J95" s="36">
        <v>0.77055162061241067</v>
      </c>
      <c r="K95" s="36">
        <v>0.78552360241795938</v>
      </c>
      <c r="L95" s="36">
        <v>0.74711303666278539</v>
      </c>
      <c r="M95" s="36">
        <v>0.76524208394927751</v>
      </c>
      <c r="N95" s="36">
        <v>0.85170930954579438</v>
      </c>
      <c r="O95" s="36">
        <v>0.74310655035152529</v>
      </c>
      <c r="P95" s="36">
        <v>0.4188087110143135</v>
      </c>
      <c r="Q95" s="36">
        <v>0.73926834164728916</v>
      </c>
      <c r="R95" s="36">
        <v>0.93993315389440313</v>
      </c>
      <c r="S95" s="25">
        <v>0.24604614795284663</v>
      </c>
      <c r="T95" s="28">
        <v>4.9335522542803822E-4</v>
      </c>
      <c r="U95" s="28">
        <v>1.1461587187766575E-4</v>
      </c>
      <c r="V95" s="29">
        <v>0</v>
      </c>
      <c r="W95" s="28">
        <v>1.4459463143862594E-2</v>
      </c>
      <c r="X95" s="28">
        <v>4.9335522542803822E-4</v>
      </c>
      <c r="Y95" s="25"/>
      <c r="Z95" s="25"/>
      <c r="AA95" s="32" t="s">
        <v>48</v>
      </c>
      <c r="AB95" s="25"/>
      <c r="AC95" s="32" t="s">
        <v>48</v>
      </c>
    </row>
    <row r="96" spans="2:29">
      <c r="B96" s="10" t="s">
        <v>25</v>
      </c>
      <c r="C96" s="25">
        <v>0.74570635358638371</v>
      </c>
      <c r="D96" s="25">
        <v>0.33120795161339911</v>
      </c>
      <c r="E96" s="25">
        <v>5.0095159197587023E-2</v>
      </c>
      <c r="F96" s="25">
        <v>0.27688663570740035</v>
      </c>
      <c r="G96" s="25">
        <v>0.4417904364055435</v>
      </c>
      <c r="H96" s="25">
        <v>0.68053218460350695</v>
      </c>
      <c r="I96" s="25">
        <v>0.29820305378253881</v>
      </c>
      <c r="J96" s="36">
        <v>0.52200458617125911</v>
      </c>
      <c r="K96" s="36">
        <v>0.13550038690204402</v>
      </c>
      <c r="L96" s="36">
        <v>0.26113549595233332</v>
      </c>
      <c r="M96" s="36">
        <v>0.90540636256205298</v>
      </c>
      <c r="N96" s="36">
        <v>0.30455150233705552</v>
      </c>
      <c r="O96" s="36">
        <v>0.66043847254741728</v>
      </c>
      <c r="P96" s="36">
        <v>0.82750688584200649</v>
      </c>
      <c r="Q96" s="36">
        <v>0.30523880830426897</v>
      </c>
      <c r="R96" s="36">
        <v>0.65780061300400972</v>
      </c>
      <c r="S96" s="32" t="s">
        <v>48</v>
      </c>
      <c r="T96" s="25">
        <v>0.12813687409810282</v>
      </c>
      <c r="U96" s="25">
        <v>9.3889301122910718E-2</v>
      </c>
      <c r="V96" s="28">
        <v>1.4459463143862594E-2</v>
      </c>
      <c r="W96" s="29">
        <v>0</v>
      </c>
      <c r="X96" s="25">
        <v>0.12813687409810282</v>
      </c>
      <c r="Y96" s="25"/>
      <c r="Z96" s="25"/>
      <c r="AA96" s="32" t="s">
        <v>48</v>
      </c>
      <c r="AB96" s="32" t="s">
        <v>48</v>
      </c>
      <c r="AC96" s="25"/>
    </row>
    <row r="97" spans="2:29">
      <c r="B97" s="10" t="s">
        <v>13</v>
      </c>
      <c r="C97" s="25">
        <v>0.78845348935917769</v>
      </c>
      <c r="D97" s="25">
        <v>0.31075316215979115</v>
      </c>
      <c r="E97" s="28">
        <v>4.2744427154529037E-2</v>
      </c>
      <c r="F97" s="25">
        <v>0.56388460080999547</v>
      </c>
      <c r="G97" s="25">
        <v>0.93033967447071519</v>
      </c>
      <c r="H97" s="25">
        <v>0.54768870917757817</v>
      </c>
      <c r="I97" s="25">
        <v>0.70313408005202893</v>
      </c>
      <c r="J97" s="49">
        <v>0.14297881868888673</v>
      </c>
      <c r="K97" s="36">
        <v>0.21192422590392038</v>
      </c>
      <c r="L97" s="36">
        <v>0.21288969282347917</v>
      </c>
      <c r="M97" s="49">
        <v>0.12502458914565007</v>
      </c>
      <c r="N97" s="49">
        <v>0.14321707791115834</v>
      </c>
      <c r="O97" s="36">
        <v>0.18407885025966708</v>
      </c>
      <c r="P97" s="49">
        <v>7.0267993422052921E-2</v>
      </c>
      <c r="Q97" s="49">
        <v>8.3734194609572654E-2</v>
      </c>
      <c r="R97" s="49">
        <v>0.10787141206087325</v>
      </c>
      <c r="S97" s="32" t="s">
        <v>48</v>
      </c>
      <c r="T97" s="28">
        <v>3.1764247535461587E-2</v>
      </c>
      <c r="U97" s="28">
        <v>1.7920324260815912E-2</v>
      </c>
      <c r="V97" s="28">
        <v>4.9335522542803822E-4</v>
      </c>
      <c r="W97" s="25">
        <v>0.12813687409810282</v>
      </c>
      <c r="X97" s="29">
        <v>0</v>
      </c>
      <c r="Y97" s="32" t="s">
        <v>48</v>
      </c>
      <c r="Z97" s="32" t="s">
        <v>48</v>
      </c>
      <c r="AA97" s="32" t="s">
        <v>48</v>
      </c>
      <c r="AB97" s="25"/>
      <c r="AC97" s="32" t="s">
        <v>48</v>
      </c>
    </row>
    <row r="98" spans="2:29">
      <c r="B98" s="10" t="s">
        <v>18</v>
      </c>
      <c r="C98" s="25">
        <v>0.4889410741535074</v>
      </c>
      <c r="D98" s="25">
        <v>0.3305284141995149</v>
      </c>
      <c r="E98" s="28">
        <v>1.8664151390179263E-3</v>
      </c>
      <c r="F98" s="25">
        <v>0.68418591997292311</v>
      </c>
      <c r="G98" s="25">
        <v>0.28505237243873788</v>
      </c>
      <c r="H98" s="28">
        <v>1.4310858579734458E-2</v>
      </c>
      <c r="I98" s="25">
        <v>1</v>
      </c>
      <c r="J98" s="36">
        <v>0.37945539638411868</v>
      </c>
      <c r="K98" s="36">
        <v>0.48827121740761531</v>
      </c>
      <c r="L98" s="36">
        <v>0.92030104191383455</v>
      </c>
      <c r="M98" s="36">
        <v>0.24910612015017608</v>
      </c>
      <c r="N98" s="36">
        <v>0.3602618297318958</v>
      </c>
      <c r="O98" s="36">
        <v>0.96445156844366497</v>
      </c>
      <c r="P98" s="36">
        <v>0.12624388540155485</v>
      </c>
      <c r="Q98" s="36">
        <v>0.25374442425061172</v>
      </c>
      <c r="R98" s="36">
        <v>0.72314741856810238</v>
      </c>
      <c r="S98" s="32" t="s">
        <v>48</v>
      </c>
      <c r="T98" s="32" t="s">
        <v>48</v>
      </c>
      <c r="U98" s="25"/>
      <c r="V98" s="25"/>
      <c r="W98" s="25"/>
      <c r="X98" s="32" t="s">
        <v>48</v>
      </c>
      <c r="Y98" s="29">
        <v>0</v>
      </c>
      <c r="Z98" s="32" t="s">
        <v>48</v>
      </c>
      <c r="AA98" s="32" t="s">
        <v>48</v>
      </c>
      <c r="AB98" s="25"/>
      <c r="AC98" s="25"/>
    </row>
    <row r="99" spans="2:29">
      <c r="B99" s="10" t="s">
        <v>19</v>
      </c>
      <c r="C99" s="25">
        <v>0.46256017129362315</v>
      </c>
      <c r="D99" s="25">
        <v>0.32230103608399668</v>
      </c>
      <c r="E99" s="28">
        <v>2.0277878963132936E-3</v>
      </c>
      <c r="F99" s="25">
        <v>0.65461983955883862</v>
      </c>
      <c r="G99" s="25">
        <v>0.26855714526748148</v>
      </c>
      <c r="H99" s="28">
        <v>1.9303742583522524E-2</v>
      </c>
      <c r="I99" s="25">
        <v>1</v>
      </c>
      <c r="J99" s="36">
        <v>0.44428398164739891</v>
      </c>
      <c r="K99" s="36">
        <v>0.4592940880951164</v>
      </c>
      <c r="L99" s="36">
        <v>0.91410171740794677</v>
      </c>
      <c r="M99" s="36">
        <v>0.27188677790071791</v>
      </c>
      <c r="N99" s="36">
        <v>0.32402376556985901</v>
      </c>
      <c r="O99" s="36">
        <v>0.96150905202632142</v>
      </c>
      <c r="P99" s="36">
        <v>0.12449050325632971</v>
      </c>
      <c r="Q99" s="36">
        <v>0.22898187069180898</v>
      </c>
      <c r="R99" s="36">
        <v>0.70823673139906385</v>
      </c>
      <c r="S99" s="32" t="s">
        <v>48</v>
      </c>
      <c r="T99" s="32" t="s">
        <v>48</v>
      </c>
      <c r="U99" s="25">
        <v>1</v>
      </c>
      <c r="V99" s="25"/>
      <c r="W99" s="25"/>
      <c r="X99" s="32" t="s">
        <v>48</v>
      </c>
      <c r="Y99" s="32" t="s">
        <v>48</v>
      </c>
      <c r="Z99" s="29">
        <v>0</v>
      </c>
      <c r="AA99" s="32" t="s">
        <v>48</v>
      </c>
      <c r="AB99" s="25"/>
      <c r="AC99" s="25"/>
    </row>
    <row r="100" spans="2:29">
      <c r="B100" s="10" t="s">
        <v>20</v>
      </c>
      <c r="C100" s="25">
        <v>0.98944779444410047</v>
      </c>
      <c r="D100" s="25">
        <v>0.82749763934213749</v>
      </c>
      <c r="E100" s="28">
        <v>2.1099187963799755E-3</v>
      </c>
      <c r="F100" s="25">
        <v>0.22317584027925452</v>
      </c>
      <c r="G100" s="25">
        <v>0.55772170620079364</v>
      </c>
      <c r="H100" s="25">
        <v>0.81120396880267354</v>
      </c>
      <c r="I100" s="25">
        <v>0.30857268851810554</v>
      </c>
      <c r="J100" s="36">
        <v>0.41257700443392764</v>
      </c>
      <c r="K100" s="36">
        <v>0.94143244455339725</v>
      </c>
      <c r="L100" s="36">
        <v>0.75369199063787251</v>
      </c>
      <c r="M100" s="36">
        <v>0.16530381047313836</v>
      </c>
      <c r="N100" s="36">
        <v>0.57419707590231184</v>
      </c>
      <c r="O100" s="36">
        <v>0.40198426185148017</v>
      </c>
      <c r="P100" s="36">
        <v>9.1121735848249452E-2</v>
      </c>
      <c r="Q100" s="36">
        <v>0.43189852449787702</v>
      </c>
      <c r="R100" s="36">
        <v>0.28370439334094</v>
      </c>
      <c r="S100" s="32" t="s">
        <v>48</v>
      </c>
      <c r="T100" s="28">
        <v>4.0139888349608466E-3</v>
      </c>
      <c r="U100" s="28">
        <v>1.4825118505434887E-3</v>
      </c>
      <c r="V100" s="32" t="s">
        <v>48</v>
      </c>
      <c r="W100" s="32" t="s">
        <v>48</v>
      </c>
      <c r="X100" s="32" t="s">
        <v>48</v>
      </c>
      <c r="Y100" s="32" t="s">
        <v>48</v>
      </c>
      <c r="Z100" s="32" t="s">
        <v>48</v>
      </c>
      <c r="AA100" s="29">
        <v>0</v>
      </c>
      <c r="AB100" s="32" t="s">
        <v>48</v>
      </c>
      <c r="AC100" s="32" t="s">
        <v>48</v>
      </c>
    </row>
    <row r="101" spans="2:29">
      <c r="B101" s="10" t="s">
        <v>21</v>
      </c>
      <c r="C101" s="25">
        <v>0.74149180657723046</v>
      </c>
      <c r="D101" s="25">
        <v>0.67234761051778935</v>
      </c>
      <c r="E101" s="28">
        <v>2.9190360037221818E-2</v>
      </c>
      <c r="F101" s="25">
        <v>0.15737553663466325</v>
      </c>
      <c r="G101" s="25">
        <v>0.71720164683718635</v>
      </c>
      <c r="H101" s="25">
        <v>0.31759448543129121</v>
      </c>
      <c r="I101" s="25">
        <v>0.54581250568568063</v>
      </c>
      <c r="J101" s="36">
        <v>0.8471028667551016</v>
      </c>
      <c r="K101" s="36">
        <v>0.26719331161845139</v>
      </c>
      <c r="L101" s="36">
        <v>0.81346288050073756</v>
      </c>
      <c r="M101" s="36">
        <v>0.40462883093773572</v>
      </c>
      <c r="N101" s="36">
        <v>0.61509258878265705</v>
      </c>
      <c r="O101" s="36">
        <v>0.56672518661312798</v>
      </c>
      <c r="P101" s="36">
        <v>0.27134027148139217</v>
      </c>
      <c r="Q101" s="36">
        <v>0.72743008290141975</v>
      </c>
      <c r="R101" s="36">
        <v>0.49316772047277713</v>
      </c>
      <c r="S101" s="32" t="s">
        <v>48</v>
      </c>
      <c r="T101" s="25"/>
      <c r="U101" s="32" t="s">
        <v>48</v>
      </c>
      <c r="V101" s="25"/>
      <c r="W101" s="32" t="s">
        <v>48</v>
      </c>
      <c r="X101" s="25"/>
      <c r="Y101" s="25"/>
      <c r="Z101" s="25"/>
      <c r="AA101" s="32" t="s">
        <v>48</v>
      </c>
      <c r="AB101" s="29">
        <v>0</v>
      </c>
      <c r="AC101" s="25"/>
    </row>
    <row r="102" spans="2:29" ht="15.75" thickBot="1">
      <c r="B102" s="23" t="s">
        <v>22</v>
      </c>
      <c r="C102" s="26">
        <v>0.36152485645367616</v>
      </c>
      <c r="D102" s="26">
        <v>0.63785272794760306</v>
      </c>
      <c r="E102" s="26">
        <v>0.21362441294686704</v>
      </c>
      <c r="F102" s="26">
        <v>0.47573063701100793</v>
      </c>
      <c r="G102" s="26">
        <v>0.73368886958602531</v>
      </c>
      <c r="H102" s="26">
        <v>0.98403899879361789</v>
      </c>
      <c r="I102" s="26">
        <v>0.33187282931307849</v>
      </c>
      <c r="J102" s="37">
        <v>0.25785517667461388</v>
      </c>
      <c r="K102" s="37">
        <v>0.17931921441271043</v>
      </c>
      <c r="L102" s="37">
        <v>0.12810086036904789</v>
      </c>
      <c r="M102" s="37">
        <v>0.29200447810743091</v>
      </c>
      <c r="N102" s="37">
        <v>0.19438013523474584</v>
      </c>
      <c r="O102" s="37">
        <v>0.1547140134956253</v>
      </c>
      <c r="P102" s="37">
        <v>0.25025657075271113</v>
      </c>
      <c r="Q102" s="37">
        <v>0.15797909022352807</v>
      </c>
      <c r="R102" s="37">
        <v>0.11970370253092</v>
      </c>
      <c r="S102" s="33" t="s">
        <v>48</v>
      </c>
      <c r="T102" s="26"/>
      <c r="U102" s="26"/>
      <c r="V102" s="33" t="s">
        <v>48</v>
      </c>
      <c r="W102" s="26"/>
      <c r="X102" s="33" t="s">
        <v>48</v>
      </c>
      <c r="Y102" s="26"/>
      <c r="Z102" s="26"/>
      <c r="AA102" s="33" t="s">
        <v>48</v>
      </c>
      <c r="AB102" s="26"/>
      <c r="AC102" s="31">
        <v>0</v>
      </c>
    </row>
    <row r="105" spans="2:29">
      <c r="B105" s="5" t="s">
        <v>49</v>
      </c>
    </row>
    <row r="106" spans="2:29" ht="15.75" thickBot="1"/>
    <row r="107" spans="2:29">
      <c r="B107" s="12" t="s">
        <v>45</v>
      </c>
      <c r="C107" s="13" t="s">
        <v>1</v>
      </c>
      <c r="D107" s="13" t="s">
        <v>2</v>
      </c>
      <c r="E107" s="13" t="s">
        <v>3</v>
      </c>
      <c r="F107" s="13" t="s">
        <v>4</v>
      </c>
      <c r="G107" s="13" t="s">
        <v>5</v>
      </c>
      <c r="H107" s="13" t="s">
        <v>6</v>
      </c>
      <c r="I107" s="13" t="s">
        <v>7</v>
      </c>
      <c r="J107" s="13" t="s">
        <v>30</v>
      </c>
      <c r="K107" s="13" t="s">
        <v>27</v>
      </c>
      <c r="L107" s="13" t="s">
        <v>8</v>
      </c>
      <c r="M107" s="13" t="s">
        <v>31</v>
      </c>
      <c r="N107" s="13" t="s">
        <v>28</v>
      </c>
      <c r="O107" s="13" t="s">
        <v>9</v>
      </c>
      <c r="P107" s="13" t="s">
        <v>32</v>
      </c>
      <c r="Q107" s="13" t="s">
        <v>29</v>
      </c>
      <c r="R107" s="13" t="s">
        <v>10</v>
      </c>
      <c r="S107" s="13" t="s">
        <v>11</v>
      </c>
      <c r="T107" s="13" t="s">
        <v>23</v>
      </c>
      <c r="U107" s="13" t="s">
        <v>24</v>
      </c>
      <c r="V107" s="13" t="s">
        <v>26</v>
      </c>
      <c r="W107" s="13" t="s">
        <v>25</v>
      </c>
      <c r="X107" s="13" t="s">
        <v>13</v>
      </c>
      <c r="Y107" s="13" t="s">
        <v>18</v>
      </c>
      <c r="Z107" s="13" t="s">
        <v>19</v>
      </c>
      <c r="AA107" s="13" t="s">
        <v>20</v>
      </c>
      <c r="AB107" s="13" t="s">
        <v>21</v>
      </c>
      <c r="AC107" s="13" t="s">
        <v>22</v>
      </c>
    </row>
    <row r="108" spans="2:29">
      <c r="B108" s="22" t="s">
        <v>1</v>
      </c>
      <c r="C108" s="27">
        <v>1</v>
      </c>
      <c r="D108" s="24">
        <v>7.6481392563270455E-3</v>
      </c>
      <c r="E108" s="24">
        <v>7.0769866220188405E-3</v>
      </c>
      <c r="F108" s="24">
        <v>2.7038395001865757E-2</v>
      </c>
      <c r="G108" s="24">
        <v>6.369531531641206E-4</v>
      </c>
      <c r="H108" s="24">
        <v>1.6982907441444713E-2</v>
      </c>
      <c r="I108" s="24">
        <v>6.6722016192072493E-4</v>
      </c>
      <c r="J108" s="24">
        <v>0.19417982718006213</v>
      </c>
      <c r="K108" s="24">
        <v>3.808603879023803E-2</v>
      </c>
      <c r="L108" s="24">
        <v>0.13756475975606705</v>
      </c>
      <c r="M108" s="24">
        <v>0.227639472783597</v>
      </c>
      <c r="N108" s="24">
        <v>4.4754543743755384E-2</v>
      </c>
      <c r="O108" s="24">
        <v>0.16300737236286261</v>
      </c>
      <c r="P108" s="24">
        <v>0.20063991308966644</v>
      </c>
      <c r="Q108" s="24">
        <v>4.4897487664561066E-2</v>
      </c>
      <c r="R108" s="24">
        <v>0.15272483981146517</v>
      </c>
      <c r="S108" s="24">
        <v>2.822737868263926E-4</v>
      </c>
      <c r="T108" s="24">
        <v>1.9745515787629432E-2</v>
      </c>
      <c r="U108" s="24">
        <v>4.5053184090426826E-4</v>
      </c>
      <c r="V108" s="24">
        <v>1.7182310350760906E-2</v>
      </c>
      <c r="W108" s="24">
        <v>1.0459506721085168E-3</v>
      </c>
      <c r="X108" s="24">
        <v>7.1610544157742391E-4</v>
      </c>
      <c r="Y108" s="24">
        <v>1.4190705413502785E-2</v>
      </c>
      <c r="Z108" s="24">
        <v>9.8532594080597263E-3</v>
      </c>
      <c r="AA108" s="24">
        <v>1.7404432594916601E-6</v>
      </c>
      <c r="AB108" s="24">
        <v>3.8103520468966228E-3</v>
      </c>
      <c r="AC108" s="24">
        <v>1.6350737374017276E-2</v>
      </c>
    </row>
    <row r="109" spans="2:29">
      <c r="B109" s="10" t="s">
        <v>2</v>
      </c>
      <c r="C109" s="25">
        <v>7.6481392563270455E-3</v>
      </c>
      <c r="D109" s="29">
        <v>1</v>
      </c>
      <c r="E109" s="25">
        <v>9.2039397464084701E-4</v>
      </c>
      <c r="F109" s="25">
        <v>1.0171350513253866E-2</v>
      </c>
      <c r="G109" s="25">
        <v>2.2983969486694511E-2</v>
      </c>
      <c r="H109" s="25">
        <v>3.1299892895971758E-2</v>
      </c>
      <c r="I109" s="25">
        <v>1.5889437885578443E-2</v>
      </c>
      <c r="J109" s="25">
        <v>7.9004611443790618E-3</v>
      </c>
      <c r="K109" s="25">
        <v>8.0395822480078E-3</v>
      </c>
      <c r="L109" s="25">
        <v>2.3332583417773944E-2</v>
      </c>
      <c r="M109" s="25">
        <v>1.5420014003197425E-3</v>
      </c>
      <c r="N109" s="25">
        <v>1.2114006119381513E-3</v>
      </c>
      <c r="O109" s="25">
        <v>1.0052363026790313E-2</v>
      </c>
      <c r="P109" s="25">
        <v>7.8809684544029596E-4</v>
      </c>
      <c r="Q109" s="25">
        <v>4.5956877315978206E-4</v>
      </c>
      <c r="R109" s="25">
        <v>7.3673764691276967E-4</v>
      </c>
      <c r="S109" s="25">
        <v>3.9367140232435645E-4</v>
      </c>
      <c r="T109" s="25">
        <v>2.8539307917420701E-3</v>
      </c>
      <c r="U109" s="25">
        <v>4.4659191279719278E-3</v>
      </c>
      <c r="V109" s="25">
        <v>6.1989822056764173E-3</v>
      </c>
      <c r="W109" s="25">
        <v>9.3505737227594487E-3</v>
      </c>
      <c r="X109" s="25">
        <v>1.017135051325389E-2</v>
      </c>
      <c r="Y109" s="25">
        <v>2.7863777089783295E-2</v>
      </c>
      <c r="Z109" s="25">
        <v>1.7812499999999998E-2</v>
      </c>
      <c r="AA109" s="25">
        <v>4.7237659365805868E-4</v>
      </c>
      <c r="AB109" s="25">
        <v>6.2554112554112605E-3</v>
      </c>
      <c r="AC109" s="25">
        <v>4.3775154886266168E-3</v>
      </c>
    </row>
    <row r="110" spans="2:29">
      <c r="B110" s="10" t="s">
        <v>3</v>
      </c>
      <c r="C110" s="25">
        <v>7.0769866220188405E-3</v>
      </c>
      <c r="D110" s="25">
        <v>9.2039397464084701E-4</v>
      </c>
      <c r="E110" s="29">
        <v>1</v>
      </c>
      <c r="F110" s="25">
        <v>2.2180818028568892E-2</v>
      </c>
      <c r="G110" s="25">
        <v>5.8827388145930273E-4</v>
      </c>
      <c r="H110" s="25">
        <v>5.0961115469632459E-3</v>
      </c>
      <c r="I110" s="25">
        <v>5.5254146562311555E-3</v>
      </c>
      <c r="J110" s="25">
        <v>1.1031547253867484E-2</v>
      </c>
      <c r="K110" s="25">
        <v>4.5108895037321327E-4</v>
      </c>
      <c r="L110" s="25">
        <v>6.3443491083939006E-3</v>
      </c>
      <c r="M110" s="25">
        <v>4.2848732785687104E-3</v>
      </c>
      <c r="N110" s="25">
        <v>6.1930258826219261E-4</v>
      </c>
      <c r="O110" s="25">
        <v>1.4716123493142351E-3</v>
      </c>
      <c r="P110" s="25">
        <v>1.8090073291687917E-7</v>
      </c>
      <c r="Q110" s="25">
        <v>3.6907705136627637E-3</v>
      </c>
      <c r="R110" s="25">
        <v>9.2061515047916915E-6</v>
      </c>
      <c r="S110" s="25">
        <v>0.15795947851734515</v>
      </c>
      <c r="T110" s="25">
        <v>6.7670225455692568E-2</v>
      </c>
      <c r="U110" s="25">
        <v>1.5727616875393053E-2</v>
      </c>
      <c r="V110" s="25">
        <v>1.1295020623378882E-3</v>
      </c>
      <c r="W110" s="25">
        <v>3.7470604453526672E-2</v>
      </c>
      <c r="X110" s="25">
        <v>4.0026271946687203E-2</v>
      </c>
      <c r="Y110" s="25">
        <v>0.25077399380804938</v>
      </c>
      <c r="Z110" s="25">
        <v>0.16031249999999997</v>
      </c>
      <c r="AA110" s="25">
        <v>8.975238813474104E-2</v>
      </c>
      <c r="AB110" s="25">
        <v>0.15365079365079365</v>
      </c>
      <c r="AC110" s="25">
        <v>3.0161092214663635E-2</v>
      </c>
    </row>
    <row r="111" spans="2:29">
      <c r="B111" s="10" t="s">
        <v>4</v>
      </c>
      <c r="C111" s="25">
        <v>2.7038395001865757E-2</v>
      </c>
      <c r="D111" s="25">
        <v>1.0171350513253866E-2</v>
      </c>
      <c r="E111" s="25">
        <v>2.2180818028568892E-2</v>
      </c>
      <c r="F111" s="29">
        <v>1</v>
      </c>
      <c r="G111" s="25">
        <v>2.2242109533754625E-4</v>
      </c>
      <c r="H111" s="25">
        <v>1.9708310127733986E-2</v>
      </c>
      <c r="I111" s="25">
        <v>4.793299298713403E-3</v>
      </c>
      <c r="J111" s="25">
        <v>5.2121875813243282E-3</v>
      </c>
      <c r="K111" s="25">
        <v>3.209438110895599E-4</v>
      </c>
      <c r="L111" s="25">
        <v>6.4215565537855445E-3</v>
      </c>
      <c r="M111" s="25">
        <v>2.7476845594022552E-3</v>
      </c>
      <c r="N111" s="25">
        <v>3.1953329316953519E-4</v>
      </c>
      <c r="O111" s="25">
        <v>8.2889131899900447E-3</v>
      </c>
      <c r="P111" s="25">
        <v>4.5209508415281728E-3</v>
      </c>
      <c r="Q111" s="25">
        <v>5.6497963964694008E-5</v>
      </c>
      <c r="R111" s="25">
        <v>1.3826157720388359E-2</v>
      </c>
      <c r="S111" s="25">
        <v>8.4912174695872412E-3</v>
      </c>
      <c r="T111" s="25">
        <v>9.6116878123798813E-5</v>
      </c>
      <c r="U111" s="25">
        <v>1.1228773352159289E-2</v>
      </c>
      <c r="V111" s="25">
        <v>2.4387864598575761E-4</v>
      </c>
      <c r="W111" s="25">
        <v>1.1695129664769145E-2</v>
      </c>
      <c r="X111" s="25">
        <v>3.3081293519586544E-3</v>
      </c>
      <c r="Y111" s="25">
        <v>4.9261083743842408E-3</v>
      </c>
      <c r="Z111" s="25">
        <v>3.665123456790125E-3</v>
      </c>
      <c r="AA111" s="25">
        <v>1.4655773420479327E-2</v>
      </c>
      <c r="AB111" s="25">
        <v>6.7728937728937691E-2</v>
      </c>
      <c r="AC111" s="25">
        <v>1.0020843354176691E-2</v>
      </c>
    </row>
    <row r="112" spans="2:29">
      <c r="B112" s="10" t="s">
        <v>5</v>
      </c>
      <c r="C112" s="25">
        <v>6.369531531641206E-4</v>
      </c>
      <c r="D112" s="25">
        <v>2.2983969486694511E-2</v>
      </c>
      <c r="E112" s="25">
        <v>5.8827388145930273E-4</v>
      </c>
      <c r="F112" s="25">
        <v>2.2242109533754625E-4</v>
      </c>
      <c r="G112" s="29">
        <v>1</v>
      </c>
      <c r="H112" s="25">
        <v>0.34355625195231071</v>
      </c>
      <c r="I112" s="25">
        <v>4.6975552306911493E-2</v>
      </c>
      <c r="J112" s="25">
        <v>6.8206770292421363E-3</v>
      </c>
      <c r="K112" s="25">
        <v>0.37794015343353204</v>
      </c>
      <c r="L112" s="25">
        <v>0.24041146985084122</v>
      </c>
      <c r="M112" s="25">
        <v>1.8330977781306837E-2</v>
      </c>
      <c r="N112" s="25">
        <v>0.38205829111896061</v>
      </c>
      <c r="O112" s="25">
        <v>0.21568744487923552</v>
      </c>
      <c r="P112" s="25">
        <v>1.7864555423219575E-2</v>
      </c>
      <c r="Q112" s="25">
        <v>0.31628385281896781</v>
      </c>
      <c r="R112" s="25">
        <v>0.16182412568777788</v>
      </c>
      <c r="S112" s="25">
        <v>8.5874451275060899E-3</v>
      </c>
      <c r="T112" s="25">
        <v>3.2471412260898322E-2</v>
      </c>
      <c r="U112" s="25">
        <v>2.3065031508193363E-3</v>
      </c>
      <c r="V112" s="25">
        <v>2.3447095484310761E-3</v>
      </c>
      <c r="W112" s="25">
        <v>5.8694612966133973E-3</v>
      </c>
      <c r="X112" s="25">
        <v>7.6034136470347471E-5</v>
      </c>
      <c r="Y112" s="25">
        <v>3.3534304845846956E-2</v>
      </c>
      <c r="Z112" s="25">
        <v>2.2208923904302336E-2</v>
      </c>
      <c r="AA112" s="25">
        <v>3.4136584615261957E-3</v>
      </c>
      <c r="AB112" s="25">
        <v>4.5918353170468522E-3</v>
      </c>
      <c r="AC112" s="25">
        <v>2.2893665646510539E-3</v>
      </c>
    </row>
    <row r="113" spans="2:29">
      <c r="B113" s="10" t="s">
        <v>6</v>
      </c>
      <c r="C113" s="25">
        <v>1.6982907441444713E-2</v>
      </c>
      <c r="D113" s="25">
        <v>3.1299892895971758E-2</v>
      </c>
      <c r="E113" s="25">
        <v>5.0961115469632459E-3</v>
      </c>
      <c r="F113" s="25">
        <v>1.9708310127733986E-2</v>
      </c>
      <c r="G113" s="25">
        <v>0.34355625195231071</v>
      </c>
      <c r="H113" s="29">
        <v>1</v>
      </c>
      <c r="I113" s="25">
        <v>5.6031873227804728E-5</v>
      </c>
      <c r="J113" s="25">
        <v>1.9866730434771902E-2</v>
      </c>
      <c r="K113" s="25">
        <v>3.8218627757325868E-3</v>
      </c>
      <c r="L113" s="25">
        <v>0.1920493552597472</v>
      </c>
      <c r="M113" s="25">
        <v>9.9125271257545014E-3</v>
      </c>
      <c r="N113" s="25">
        <v>3.3773801495810976E-3</v>
      </c>
      <c r="O113" s="25">
        <v>0.20762612985577425</v>
      </c>
      <c r="P113" s="25">
        <v>1.510761929041057E-3</v>
      </c>
      <c r="Q113" s="25">
        <v>4.9940325711064846E-4</v>
      </c>
      <c r="R113" s="25">
        <v>0.14645462926953473</v>
      </c>
      <c r="S113" s="25">
        <v>2.407673160076776E-3</v>
      </c>
      <c r="T113" s="25">
        <v>0.1172510733871733</v>
      </c>
      <c r="U113" s="25">
        <v>2.0858126731195494E-2</v>
      </c>
      <c r="V113" s="25">
        <v>1.6501784305635789E-2</v>
      </c>
      <c r="W113" s="25">
        <v>1.6853956412199568E-3</v>
      </c>
      <c r="X113" s="25">
        <v>3.5902466963980374E-3</v>
      </c>
      <c r="Y113" s="25">
        <v>0.1639161664388798</v>
      </c>
      <c r="Z113" s="25">
        <v>9.5546642609840818E-2</v>
      </c>
      <c r="AA113" s="25">
        <v>5.6759655022540578E-4</v>
      </c>
      <c r="AB113" s="25">
        <v>3.4432610397500986E-2</v>
      </c>
      <c r="AC113" s="25">
        <v>7.9247156956694707E-6</v>
      </c>
    </row>
    <row r="114" spans="2:29">
      <c r="B114" s="10" t="s">
        <v>7</v>
      </c>
      <c r="C114" s="25">
        <v>6.6722016192072493E-4</v>
      </c>
      <c r="D114" s="25">
        <v>1.5889437885578443E-2</v>
      </c>
      <c r="E114" s="25">
        <v>5.5254146562311555E-3</v>
      </c>
      <c r="F114" s="25">
        <v>4.793299298713403E-3</v>
      </c>
      <c r="G114" s="25">
        <v>4.6975552306911493E-2</v>
      </c>
      <c r="H114" s="25">
        <v>5.6031873227804728E-5</v>
      </c>
      <c r="I114" s="29">
        <v>1</v>
      </c>
      <c r="J114" s="25">
        <v>2.203857653258646E-3</v>
      </c>
      <c r="K114" s="25">
        <v>3.4814342660267325E-2</v>
      </c>
      <c r="L114" s="25">
        <v>6.1976289532803602E-3</v>
      </c>
      <c r="M114" s="25">
        <v>1.637658304536782E-3</v>
      </c>
      <c r="N114" s="25">
        <v>3.9125438777800031E-2</v>
      </c>
      <c r="O114" s="25">
        <v>5.6261084404211435E-3</v>
      </c>
      <c r="P114" s="25">
        <v>4.4185324633883385E-4</v>
      </c>
      <c r="Q114" s="25">
        <v>5.5949136262851189E-2</v>
      </c>
      <c r="R114" s="25">
        <v>1.7875123372308774E-2</v>
      </c>
      <c r="S114" s="25">
        <v>5.9077349674065797E-3</v>
      </c>
      <c r="T114" s="25">
        <v>1.4440325605090093E-3</v>
      </c>
      <c r="U114" s="25">
        <v>1.1132876076450876E-3</v>
      </c>
      <c r="V114" s="25">
        <v>2.3404433058587658E-2</v>
      </c>
      <c r="W114" s="25">
        <v>1.0710337202874511E-2</v>
      </c>
      <c r="X114" s="25">
        <v>1.4440325605089908E-3</v>
      </c>
      <c r="Y114" s="25">
        <v>3.2173411003090929E-33</v>
      </c>
      <c r="Z114" s="25">
        <v>2.2038003310097424E-34</v>
      </c>
      <c r="AA114" s="25">
        <v>1.0262970859985789E-2</v>
      </c>
      <c r="AB114" s="25">
        <v>1.2718762718762716E-2</v>
      </c>
      <c r="AC114" s="25">
        <v>1.847114972114975E-2</v>
      </c>
    </row>
    <row r="115" spans="2:29">
      <c r="B115" s="10" t="s">
        <v>30</v>
      </c>
      <c r="C115" s="25">
        <v>0.19417982718006213</v>
      </c>
      <c r="D115" s="25">
        <v>7.9004611443790618E-3</v>
      </c>
      <c r="E115" s="25">
        <v>1.1031547253867484E-2</v>
      </c>
      <c r="F115" s="25">
        <v>5.2121875813243282E-3</v>
      </c>
      <c r="G115" s="25">
        <v>6.8206770292421363E-3</v>
      </c>
      <c r="H115" s="25">
        <v>1.9866730434771902E-2</v>
      </c>
      <c r="I115" s="25">
        <v>2.203857653258646E-3</v>
      </c>
      <c r="J115" s="29">
        <v>1</v>
      </c>
      <c r="K115" s="25">
        <v>0.24488930651344912</v>
      </c>
      <c r="L115" s="25">
        <v>0.60004976765157669</v>
      </c>
      <c r="M115" s="25">
        <v>0.82104997363511778</v>
      </c>
      <c r="N115" s="25">
        <v>0.18515264416890337</v>
      </c>
      <c r="O115" s="25">
        <v>0.51235684017219951</v>
      </c>
      <c r="P115" s="25">
        <v>0.58707015501382109</v>
      </c>
      <c r="Q115" s="25">
        <v>0.15105309446118395</v>
      </c>
      <c r="R115" s="25">
        <v>0.41853918213311025</v>
      </c>
      <c r="S115" s="25">
        <v>4.7328076898317502E-3</v>
      </c>
      <c r="T115" s="25">
        <v>3.4495859656322886E-4</v>
      </c>
      <c r="U115" s="25">
        <v>2.0174916684523255E-2</v>
      </c>
      <c r="V115" s="25">
        <v>8.4601645054211035E-4</v>
      </c>
      <c r="W115" s="25">
        <v>4.070549691701824E-3</v>
      </c>
      <c r="X115" s="25">
        <v>2.1122560437491781E-2</v>
      </c>
      <c r="Y115" s="25">
        <v>2.2791699361054196E-2</v>
      </c>
      <c r="Z115" s="25">
        <v>1.0679511900892487E-2</v>
      </c>
      <c r="AA115" s="25">
        <v>6.6578596129988673E-3</v>
      </c>
      <c r="AB115" s="25">
        <v>1.303441838957697E-3</v>
      </c>
      <c r="AC115" s="25">
        <v>2.5030834688027175E-2</v>
      </c>
    </row>
    <row r="116" spans="2:29">
      <c r="B116" s="10" t="s">
        <v>27</v>
      </c>
      <c r="C116" s="25">
        <v>3.808603879023803E-2</v>
      </c>
      <c r="D116" s="25">
        <v>8.0395822480078E-3</v>
      </c>
      <c r="E116" s="25">
        <v>4.5108895037321327E-4</v>
      </c>
      <c r="F116" s="25">
        <v>3.209438110895599E-4</v>
      </c>
      <c r="G116" s="25">
        <v>0.37794015343353204</v>
      </c>
      <c r="H116" s="25">
        <v>3.8218627757325868E-3</v>
      </c>
      <c r="I116" s="25">
        <v>3.4814342660267325E-2</v>
      </c>
      <c r="J116" s="25">
        <v>0.24488930651344912</v>
      </c>
      <c r="K116" s="29">
        <v>1</v>
      </c>
      <c r="L116" s="25">
        <v>0.67194159341810455</v>
      </c>
      <c r="M116" s="25">
        <v>0.14252831064527202</v>
      </c>
      <c r="N116" s="25">
        <v>0.86740574970627637</v>
      </c>
      <c r="O116" s="25">
        <v>0.4978080685744663</v>
      </c>
      <c r="P116" s="25">
        <v>0.11040433293915548</v>
      </c>
      <c r="Q116" s="25">
        <v>0.74702928005559677</v>
      </c>
      <c r="R116" s="25">
        <v>0.4027102625723718</v>
      </c>
      <c r="S116" s="25">
        <v>2.3024196559586537E-4</v>
      </c>
      <c r="T116" s="25">
        <v>6.8055290113536694E-5</v>
      </c>
      <c r="U116" s="25">
        <v>2.3029782578049452E-3</v>
      </c>
      <c r="V116" s="25">
        <v>7.3657146541903837E-4</v>
      </c>
      <c r="W116" s="25">
        <v>2.1927951271546363E-2</v>
      </c>
      <c r="X116" s="25">
        <v>1.5384931881843186E-2</v>
      </c>
      <c r="Y116" s="25">
        <v>1.4234189091287163E-2</v>
      </c>
      <c r="Z116" s="25">
        <v>9.9971636212489653E-3</v>
      </c>
      <c r="AA116" s="25">
        <v>5.3707148013512036E-5</v>
      </c>
      <c r="AB116" s="25">
        <v>4.2267826214122922E-2</v>
      </c>
      <c r="AC116" s="25">
        <v>3.5075348356468659E-2</v>
      </c>
    </row>
    <row r="117" spans="2:29">
      <c r="B117" s="10" t="s">
        <v>8</v>
      </c>
      <c r="C117" s="25">
        <v>0.13756475975606705</v>
      </c>
      <c r="D117" s="25">
        <v>2.3332583417773944E-2</v>
      </c>
      <c r="E117" s="25">
        <v>6.3443491083939006E-3</v>
      </c>
      <c r="F117" s="25">
        <v>6.4215565537855445E-3</v>
      </c>
      <c r="G117" s="25">
        <v>0.24041146985084122</v>
      </c>
      <c r="H117" s="25">
        <v>0.1920493552597472</v>
      </c>
      <c r="I117" s="25">
        <v>6.1976289532803602E-3</v>
      </c>
      <c r="J117" s="25">
        <v>0.60004976765157669</v>
      </c>
      <c r="K117" s="25">
        <v>0.67194159341810455</v>
      </c>
      <c r="L117" s="29">
        <v>1</v>
      </c>
      <c r="M117" s="25">
        <v>0.41954627819862411</v>
      </c>
      <c r="N117" s="25">
        <v>0.54716993571678529</v>
      </c>
      <c r="O117" s="25">
        <v>0.81358078350058316</v>
      </c>
      <c r="P117" s="25">
        <v>0.30770889965639808</v>
      </c>
      <c r="Q117" s="25">
        <v>0.45250631410959485</v>
      </c>
      <c r="R117" s="25">
        <v>0.64974595744236507</v>
      </c>
      <c r="S117" s="25">
        <v>3.1414065527371717E-6</v>
      </c>
      <c r="T117" s="25">
        <v>2.0570818439222333E-2</v>
      </c>
      <c r="U117" s="25">
        <v>1.7342760717791041E-2</v>
      </c>
      <c r="V117" s="25">
        <v>1.0340086009856886E-3</v>
      </c>
      <c r="W117" s="25">
        <v>1.2485628610222826E-2</v>
      </c>
      <c r="X117" s="25">
        <v>1.5320597773201572E-2</v>
      </c>
      <c r="Y117" s="25">
        <v>2.987550316890206E-4</v>
      </c>
      <c r="Z117" s="25">
        <v>2.1345714228967271E-4</v>
      </c>
      <c r="AA117" s="25">
        <v>9.7915658018253755E-4</v>
      </c>
      <c r="AB117" s="25">
        <v>1.9513884915238161E-3</v>
      </c>
      <c r="AC117" s="25">
        <v>4.4809918316939805E-2</v>
      </c>
    </row>
    <row r="118" spans="2:29">
      <c r="B118" s="10" t="s">
        <v>31</v>
      </c>
      <c r="C118" s="25">
        <v>0.227639472783597</v>
      </c>
      <c r="D118" s="25">
        <v>1.5420014003197425E-3</v>
      </c>
      <c r="E118" s="25">
        <v>4.2848732785687104E-3</v>
      </c>
      <c r="F118" s="25">
        <v>2.7476845594022552E-3</v>
      </c>
      <c r="G118" s="25">
        <v>1.8330977781306837E-2</v>
      </c>
      <c r="H118" s="25">
        <v>9.9125271257545014E-3</v>
      </c>
      <c r="I118" s="25">
        <v>1.637658304536782E-3</v>
      </c>
      <c r="J118" s="25">
        <v>0.82104997363511778</v>
      </c>
      <c r="K118" s="25">
        <v>0.14252831064527202</v>
      </c>
      <c r="L118" s="25">
        <v>0.41954627819862411</v>
      </c>
      <c r="M118" s="29">
        <v>1</v>
      </c>
      <c r="N118" s="25">
        <v>0.2085224849247706</v>
      </c>
      <c r="O118" s="25">
        <v>0.58518833627673583</v>
      </c>
      <c r="P118" s="25">
        <v>0.78427958168563794</v>
      </c>
      <c r="Q118" s="25">
        <v>0.18677955818811012</v>
      </c>
      <c r="R118" s="25">
        <v>0.50861815956313139</v>
      </c>
      <c r="S118" s="25">
        <v>5.2985913266523459E-3</v>
      </c>
      <c r="T118" s="25">
        <v>1.1270825350762858E-3</v>
      </c>
      <c r="U118" s="25">
        <v>2.4244141693987073E-2</v>
      </c>
      <c r="V118" s="25">
        <v>8.8680370772168402E-4</v>
      </c>
      <c r="W118" s="25">
        <v>1.4050253284764486E-4</v>
      </c>
      <c r="X118" s="25">
        <v>2.3142604166231772E-2</v>
      </c>
      <c r="Y118" s="25">
        <v>3.8869105544602496E-2</v>
      </c>
      <c r="Z118" s="25">
        <v>2.1905713348710387E-2</v>
      </c>
      <c r="AA118" s="25">
        <v>1.8971810428664131E-2</v>
      </c>
      <c r="AB118" s="25">
        <v>2.407032990968511E-2</v>
      </c>
      <c r="AC118" s="25">
        <v>2.1745854500359416E-2</v>
      </c>
    </row>
    <row r="119" spans="2:29">
      <c r="B119" s="10" t="s">
        <v>28</v>
      </c>
      <c r="C119" s="25">
        <v>4.4754543743755384E-2</v>
      </c>
      <c r="D119" s="25">
        <v>1.2114006119381513E-3</v>
      </c>
      <c r="E119" s="25">
        <v>6.1930258826219261E-4</v>
      </c>
      <c r="F119" s="25">
        <v>3.1953329316953519E-4</v>
      </c>
      <c r="G119" s="25">
        <v>0.38205829111896061</v>
      </c>
      <c r="H119" s="25">
        <v>3.3773801495810976E-3</v>
      </c>
      <c r="I119" s="25">
        <v>3.9125438777800031E-2</v>
      </c>
      <c r="J119" s="25">
        <v>0.18515264416890337</v>
      </c>
      <c r="K119" s="25">
        <v>0.86740574970627637</v>
      </c>
      <c r="L119" s="25">
        <v>0.54716993571678529</v>
      </c>
      <c r="M119" s="25">
        <v>0.2085224849247706</v>
      </c>
      <c r="N119" s="29">
        <v>1</v>
      </c>
      <c r="O119" s="25">
        <v>0.61556273533451011</v>
      </c>
      <c r="P119" s="25">
        <v>0.17920006562904586</v>
      </c>
      <c r="Q119" s="25">
        <v>0.89194234635042713</v>
      </c>
      <c r="R119" s="25">
        <v>0.52428846269617102</v>
      </c>
      <c r="S119" s="25">
        <v>4.4527222289258034E-5</v>
      </c>
      <c r="T119" s="25">
        <v>1.9543408655287053E-4</v>
      </c>
      <c r="U119" s="25">
        <v>5.0035230998611247E-3</v>
      </c>
      <c r="V119" s="25">
        <v>3.4765445372237247E-4</v>
      </c>
      <c r="W119" s="25">
        <v>1.043413729877293E-2</v>
      </c>
      <c r="X119" s="25">
        <v>2.1097673348669303E-2</v>
      </c>
      <c r="Y119" s="25">
        <v>2.4671489049190351E-2</v>
      </c>
      <c r="Z119" s="25">
        <v>1.7687240577218571E-2</v>
      </c>
      <c r="AA119" s="25">
        <v>3.1364241410733224E-3</v>
      </c>
      <c r="AB119" s="25">
        <v>8.8303702596255317E-3</v>
      </c>
      <c r="AC119" s="25">
        <v>3.279617532188385E-2</v>
      </c>
    </row>
    <row r="120" spans="2:29">
      <c r="B120" s="10" t="s">
        <v>9</v>
      </c>
      <c r="C120" s="25">
        <v>0.16300737236286261</v>
      </c>
      <c r="D120" s="25">
        <v>1.0052363026790313E-2</v>
      </c>
      <c r="E120" s="25">
        <v>1.4716123493142351E-3</v>
      </c>
      <c r="F120" s="25">
        <v>8.2889131899900447E-3</v>
      </c>
      <c r="G120" s="25">
        <v>0.21568744487923552</v>
      </c>
      <c r="H120" s="25">
        <v>0.20762612985577425</v>
      </c>
      <c r="I120" s="25">
        <v>5.6261084404211435E-3</v>
      </c>
      <c r="J120" s="25">
        <v>0.51235684017219951</v>
      </c>
      <c r="K120" s="25">
        <v>0.4978080685744663</v>
      </c>
      <c r="L120" s="25">
        <v>0.81358078350058316</v>
      </c>
      <c r="M120" s="25">
        <v>0.58518833627673583</v>
      </c>
      <c r="N120" s="25">
        <v>0.61556273533451011</v>
      </c>
      <c r="O120" s="29">
        <v>1</v>
      </c>
      <c r="P120" s="25">
        <v>0.46312536711408053</v>
      </c>
      <c r="Q120" s="25">
        <v>0.53460119730878963</v>
      </c>
      <c r="R120" s="25">
        <v>0.83809645651322284</v>
      </c>
      <c r="S120" s="25">
        <v>3.5053133863964335E-4</v>
      </c>
      <c r="T120" s="25">
        <v>1.5175847969884502E-2</v>
      </c>
      <c r="U120" s="25">
        <v>2.876302348921219E-2</v>
      </c>
      <c r="V120" s="25">
        <v>1.0682211830305244E-3</v>
      </c>
      <c r="W120" s="25">
        <v>1.9184446182635344E-3</v>
      </c>
      <c r="X120" s="25">
        <v>1.7402493883143168E-2</v>
      </c>
      <c r="Y120" s="25">
        <v>5.9284643976725281E-5</v>
      </c>
      <c r="Z120" s="25">
        <v>4.2731696128682335E-5</v>
      </c>
      <c r="AA120" s="25">
        <v>6.9644101773478255E-3</v>
      </c>
      <c r="AB120" s="25">
        <v>1.1447544330412599E-2</v>
      </c>
      <c r="AC120" s="25">
        <v>3.9305306808442783E-2</v>
      </c>
    </row>
    <row r="121" spans="2:29">
      <c r="B121" s="10" t="s">
        <v>32</v>
      </c>
      <c r="C121" s="25">
        <v>0.20063991308966644</v>
      </c>
      <c r="D121" s="25">
        <v>7.8809684544029596E-4</v>
      </c>
      <c r="E121" s="25">
        <v>1.8090073291687917E-7</v>
      </c>
      <c r="F121" s="25">
        <v>4.5209508415281728E-3</v>
      </c>
      <c r="G121" s="25">
        <v>1.7864555423219575E-2</v>
      </c>
      <c r="H121" s="25">
        <v>1.510761929041057E-3</v>
      </c>
      <c r="I121" s="25">
        <v>4.4185324633883385E-4</v>
      </c>
      <c r="J121" s="25">
        <v>0.58707015501382109</v>
      </c>
      <c r="K121" s="25">
        <v>0.11040433293915548</v>
      </c>
      <c r="L121" s="25">
        <v>0.30770889965639808</v>
      </c>
      <c r="M121" s="25">
        <v>0.78427958168563794</v>
      </c>
      <c r="N121" s="25">
        <v>0.17920006562904586</v>
      </c>
      <c r="O121" s="25">
        <v>0.46312536711408053</v>
      </c>
      <c r="P121" s="29">
        <v>1</v>
      </c>
      <c r="Q121" s="25">
        <v>0.28921016046194453</v>
      </c>
      <c r="R121" s="25">
        <v>0.6452308503518086</v>
      </c>
      <c r="S121" s="25">
        <v>1.2297462650185107E-2</v>
      </c>
      <c r="T121" s="25">
        <v>9.130770023281512E-3</v>
      </c>
      <c r="U121" s="25">
        <v>3.610592146824345E-2</v>
      </c>
      <c r="V121" s="25">
        <v>6.4828335355017379E-3</v>
      </c>
      <c r="W121" s="25">
        <v>4.7232515723682366E-4</v>
      </c>
      <c r="X121" s="25">
        <v>3.2077854258570217E-2</v>
      </c>
      <c r="Y121" s="25">
        <v>6.7401075527189658E-2</v>
      </c>
      <c r="Z121" s="25">
        <v>4.2373628427213456E-2</v>
      </c>
      <c r="AA121" s="25">
        <v>2.8002204561775747E-2</v>
      </c>
      <c r="AB121" s="25">
        <v>4.1557335929398323E-2</v>
      </c>
      <c r="AC121" s="25">
        <v>2.5834247086191291E-2</v>
      </c>
    </row>
    <row r="122" spans="2:29">
      <c r="B122" s="10" t="s">
        <v>29</v>
      </c>
      <c r="C122" s="25">
        <v>4.4897487664561066E-2</v>
      </c>
      <c r="D122" s="25">
        <v>4.5956877315978206E-4</v>
      </c>
      <c r="E122" s="25">
        <v>3.6907705136627637E-3</v>
      </c>
      <c r="F122" s="25">
        <v>5.6497963964694008E-5</v>
      </c>
      <c r="G122" s="25">
        <v>0.31628385281896781</v>
      </c>
      <c r="H122" s="25">
        <v>4.9940325711064846E-4</v>
      </c>
      <c r="I122" s="25">
        <v>5.5949136262851189E-2</v>
      </c>
      <c r="J122" s="25">
        <v>0.15105309446118395</v>
      </c>
      <c r="K122" s="25">
        <v>0.74702928005559677</v>
      </c>
      <c r="L122" s="25">
        <v>0.45250631410959485</v>
      </c>
      <c r="M122" s="25">
        <v>0.18677955818811012</v>
      </c>
      <c r="N122" s="25">
        <v>0.89194234635042713</v>
      </c>
      <c r="O122" s="25">
        <v>0.53460119730878963</v>
      </c>
      <c r="P122" s="25">
        <v>0.28921016046194453</v>
      </c>
      <c r="Q122" s="29">
        <v>1</v>
      </c>
      <c r="R122" s="25">
        <v>0.64874230204035865</v>
      </c>
      <c r="S122" s="25">
        <v>3.8601189251776802E-3</v>
      </c>
      <c r="T122" s="25">
        <v>1.0450719035773478E-3</v>
      </c>
      <c r="U122" s="25">
        <v>9.0729920850533795E-3</v>
      </c>
      <c r="V122" s="25">
        <v>1.10157525384122E-3</v>
      </c>
      <c r="W122" s="25">
        <v>1.0404676622480936E-2</v>
      </c>
      <c r="X122" s="25">
        <v>2.9320903332891338E-2</v>
      </c>
      <c r="Y122" s="25">
        <v>3.8130470733061181E-2</v>
      </c>
      <c r="Z122" s="25">
        <v>2.6202599147166744E-2</v>
      </c>
      <c r="AA122" s="25">
        <v>6.1274536433406912E-3</v>
      </c>
      <c r="AB122" s="25">
        <v>4.252859377059548E-3</v>
      </c>
      <c r="AC122" s="25">
        <v>3.8702484269266965E-2</v>
      </c>
    </row>
    <row r="123" spans="2:29">
      <c r="B123" s="10" t="s">
        <v>10</v>
      </c>
      <c r="C123" s="25">
        <v>0.15272483981146517</v>
      </c>
      <c r="D123" s="25">
        <v>7.3673764691276967E-4</v>
      </c>
      <c r="E123" s="25">
        <v>9.2061515047916915E-6</v>
      </c>
      <c r="F123" s="25">
        <v>1.3826157720388359E-2</v>
      </c>
      <c r="G123" s="25">
        <v>0.16182412568777788</v>
      </c>
      <c r="H123" s="25">
        <v>0.14645462926953473</v>
      </c>
      <c r="I123" s="25">
        <v>1.7875123372308774E-2</v>
      </c>
      <c r="J123" s="25">
        <v>0.41853918213311025</v>
      </c>
      <c r="K123" s="25">
        <v>0.4027102625723718</v>
      </c>
      <c r="L123" s="25">
        <v>0.64974595744236507</v>
      </c>
      <c r="M123" s="25">
        <v>0.50861815956313139</v>
      </c>
      <c r="N123" s="25">
        <v>0.52428846269617102</v>
      </c>
      <c r="O123" s="25">
        <v>0.83809645651322284</v>
      </c>
      <c r="P123" s="25">
        <v>0.6452308503518086</v>
      </c>
      <c r="Q123" s="25">
        <v>0.64874230204035865</v>
      </c>
      <c r="R123" s="29">
        <v>1</v>
      </c>
      <c r="S123" s="25">
        <v>6.2358637291501807E-3</v>
      </c>
      <c r="T123" s="25">
        <v>8.0063565560451605E-3</v>
      </c>
      <c r="U123" s="25">
        <v>3.7326427094610481E-2</v>
      </c>
      <c r="V123" s="25">
        <v>5.6497276695066691E-5</v>
      </c>
      <c r="W123" s="25">
        <v>1.9503710989133888E-3</v>
      </c>
      <c r="X123" s="25">
        <v>2.5394119007267558E-2</v>
      </c>
      <c r="Y123" s="25">
        <v>3.7387367619747727E-3</v>
      </c>
      <c r="Z123" s="25">
        <v>2.5662131693340732E-3</v>
      </c>
      <c r="AA123" s="25">
        <v>1.1370080206268536E-2</v>
      </c>
      <c r="AB123" s="25">
        <v>1.6339568546404674E-2</v>
      </c>
      <c r="AC123" s="25">
        <v>4.6809194495232173E-2</v>
      </c>
    </row>
    <row r="124" spans="2:29">
      <c r="B124" s="10" t="s">
        <v>11</v>
      </c>
      <c r="C124" s="25">
        <v>2.822737868263926E-4</v>
      </c>
      <c r="D124" s="25">
        <v>3.9367140232435645E-4</v>
      </c>
      <c r="E124" s="25">
        <v>0.15795947851734515</v>
      </c>
      <c r="F124" s="25">
        <v>8.4912174695872412E-3</v>
      </c>
      <c r="G124" s="25">
        <v>8.5874451275060899E-3</v>
      </c>
      <c r="H124" s="25">
        <v>2.407673160076776E-3</v>
      </c>
      <c r="I124" s="25">
        <v>5.9077349674065797E-3</v>
      </c>
      <c r="J124" s="25">
        <v>4.7328076898317502E-3</v>
      </c>
      <c r="K124" s="25">
        <v>2.3024196559586537E-4</v>
      </c>
      <c r="L124" s="25">
        <v>3.1414065527371717E-6</v>
      </c>
      <c r="M124" s="25">
        <v>5.2985913266523459E-3</v>
      </c>
      <c r="N124" s="25">
        <v>4.4527222289258034E-5</v>
      </c>
      <c r="O124" s="25">
        <v>3.5053133863964335E-4</v>
      </c>
      <c r="P124" s="25">
        <v>1.2297462650185107E-2</v>
      </c>
      <c r="Q124" s="25">
        <v>3.8601189251776802E-3</v>
      </c>
      <c r="R124" s="25">
        <v>6.2358637291501807E-3</v>
      </c>
      <c r="S124" s="29">
        <v>1</v>
      </c>
      <c r="T124" s="25">
        <v>0.16714987952155114</v>
      </c>
      <c r="U124" s="25">
        <v>5.6592456787546659E-2</v>
      </c>
      <c r="V124" s="25">
        <v>1.492201296613131E-2</v>
      </c>
      <c r="W124" s="25">
        <v>0.18087745193503674</v>
      </c>
      <c r="X124" s="25">
        <v>0.30080175760448574</v>
      </c>
      <c r="Y124" s="25">
        <v>0.75022377782403349</v>
      </c>
      <c r="Z124" s="25">
        <v>0.55777374401014734</v>
      </c>
      <c r="AA124" s="25">
        <v>0.54864324629565986</v>
      </c>
      <c r="AB124" s="25">
        <v>0.65783354130131289</v>
      </c>
      <c r="AC124" s="25">
        <v>0.609131473733867</v>
      </c>
    </row>
    <row r="125" spans="2:29">
      <c r="B125" s="10" t="s">
        <v>23</v>
      </c>
      <c r="C125" s="25">
        <v>1.9745515787629432E-2</v>
      </c>
      <c r="D125" s="25">
        <v>2.8539307917420701E-3</v>
      </c>
      <c r="E125" s="25">
        <v>6.7670225455692568E-2</v>
      </c>
      <c r="F125" s="25">
        <v>9.6116878123798813E-5</v>
      </c>
      <c r="G125" s="25">
        <v>3.2471412260898322E-2</v>
      </c>
      <c r="H125" s="25">
        <v>0.1172510733871733</v>
      </c>
      <c r="I125" s="25">
        <v>1.4440325605090093E-3</v>
      </c>
      <c r="J125" s="25">
        <v>3.4495859656322886E-4</v>
      </c>
      <c r="K125" s="25">
        <v>6.8055290113536694E-5</v>
      </c>
      <c r="L125" s="25">
        <v>2.0570818439222333E-2</v>
      </c>
      <c r="M125" s="25">
        <v>1.1270825350762858E-3</v>
      </c>
      <c r="N125" s="25">
        <v>1.9543408655287053E-4</v>
      </c>
      <c r="O125" s="25">
        <v>1.5175847969884502E-2</v>
      </c>
      <c r="P125" s="25">
        <v>9.130770023281512E-3</v>
      </c>
      <c r="Q125" s="25">
        <v>1.0450719035773478E-3</v>
      </c>
      <c r="R125" s="25">
        <v>8.0063565560451605E-3</v>
      </c>
      <c r="S125" s="25">
        <v>0.16714987952155114</v>
      </c>
      <c r="T125" s="29">
        <v>1</v>
      </c>
      <c r="U125" s="25">
        <v>5.4232424677187974E-2</v>
      </c>
      <c r="V125" s="25">
        <v>0.11378402107111511</v>
      </c>
      <c r="W125" s="25">
        <v>2.2770398481973431E-2</v>
      </c>
      <c r="X125" s="25">
        <v>4.4844290657439514E-2</v>
      </c>
      <c r="Y125" s="25">
        <v>1</v>
      </c>
      <c r="Z125" s="25">
        <v>0.7307692307692305</v>
      </c>
      <c r="AA125" s="25">
        <v>7.9058823529411862E-2</v>
      </c>
      <c r="AB125" s="25"/>
      <c r="AC125" s="25"/>
    </row>
    <row r="126" spans="2:29">
      <c r="B126" s="10" t="s">
        <v>24</v>
      </c>
      <c r="C126" s="25">
        <v>4.5053184090426826E-4</v>
      </c>
      <c r="D126" s="25">
        <v>4.4659191279719278E-3</v>
      </c>
      <c r="E126" s="25">
        <v>1.5727616875393053E-2</v>
      </c>
      <c r="F126" s="25">
        <v>1.1228773352159289E-2</v>
      </c>
      <c r="G126" s="25">
        <v>2.3065031508193363E-3</v>
      </c>
      <c r="H126" s="25">
        <v>2.0858126731195494E-2</v>
      </c>
      <c r="I126" s="25">
        <v>1.1132876076450876E-3</v>
      </c>
      <c r="J126" s="25">
        <v>2.0174916684523255E-2</v>
      </c>
      <c r="K126" s="25">
        <v>2.3029782578049452E-3</v>
      </c>
      <c r="L126" s="25">
        <v>1.7342760717791041E-2</v>
      </c>
      <c r="M126" s="25">
        <v>2.4244141693987073E-2</v>
      </c>
      <c r="N126" s="25">
        <v>5.0035230998611247E-3</v>
      </c>
      <c r="O126" s="25">
        <v>2.876302348921219E-2</v>
      </c>
      <c r="P126" s="25">
        <v>3.610592146824345E-2</v>
      </c>
      <c r="Q126" s="25">
        <v>9.0729920850533795E-3</v>
      </c>
      <c r="R126" s="25">
        <v>3.7326427094610481E-2</v>
      </c>
      <c r="S126" s="25">
        <v>5.6592456787546659E-2</v>
      </c>
      <c r="T126" s="25">
        <v>5.4232424677187974E-2</v>
      </c>
      <c r="U126" s="29">
        <v>1</v>
      </c>
      <c r="V126" s="25">
        <v>0.13760465962868579</v>
      </c>
      <c r="W126" s="25">
        <v>2.7537372147915053E-2</v>
      </c>
      <c r="X126" s="25">
        <v>5.4232424677187981E-2</v>
      </c>
      <c r="Y126" s="25"/>
      <c r="Z126" s="25">
        <v>2.5814933998841244E-35</v>
      </c>
      <c r="AA126" s="25">
        <v>9.5609756097561005E-2</v>
      </c>
      <c r="AB126" s="25">
        <v>1</v>
      </c>
      <c r="AC126" s="25"/>
    </row>
    <row r="127" spans="2:29">
      <c r="B127" s="10" t="s">
        <v>26</v>
      </c>
      <c r="C127" s="25">
        <v>1.7182310350760906E-2</v>
      </c>
      <c r="D127" s="25">
        <v>6.1989822056764173E-3</v>
      </c>
      <c r="E127" s="25">
        <v>1.1295020623378882E-3</v>
      </c>
      <c r="F127" s="25">
        <v>2.4387864598575761E-4</v>
      </c>
      <c r="G127" s="25">
        <v>2.3447095484310761E-3</v>
      </c>
      <c r="H127" s="25">
        <v>1.6501784305635789E-2</v>
      </c>
      <c r="I127" s="25">
        <v>2.3404433058587658E-2</v>
      </c>
      <c r="J127" s="25">
        <v>8.4601645054211035E-4</v>
      </c>
      <c r="K127" s="25">
        <v>7.3657146541903837E-4</v>
      </c>
      <c r="L127" s="25">
        <v>1.0340086009856886E-3</v>
      </c>
      <c r="M127" s="25">
        <v>8.8680370772168402E-4</v>
      </c>
      <c r="N127" s="25">
        <v>3.4765445372237247E-4</v>
      </c>
      <c r="O127" s="25">
        <v>1.0682211830305244E-3</v>
      </c>
      <c r="P127" s="25">
        <v>6.4828335355017379E-3</v>
      </c>
      <c r="Q127" s="25">
        <v>1.10157525384122E-3</v>
      </c>
      <c r="R127" s="25">
        <v>5.6497276695066691E-5</v>
      </c>
      <c r="S127" s="25">
        <v>1.492201296613131E-2</v>
      </c>
      <c r="T127" s="25">
        <v>0.11378402107111511</v>
      </c>
      <c r="U127" s="25">
        <v>0.13760465962868579</v>
      </c>
      <c r="V127" s="29">
        <v>1</v>
      </c>
      <c r="W127" s="25">
        <v>5.7775637939335558E-2</v>
      </c>
      <c r="X127" s="25">
        <v>0.11378402107111507</v>
      </c>
      <c r="Y127" s="25"/>
      <c r="Z127" s="25"/>
      <c r="AA127" s="25">
        <v>0.20059701492537274</v>
      </c>
      <c r="AB127" s="25"/>
      <c r="AC127" s="25">
        <v>1</v>
      </c>
    </row>
    <row r="128" spans="2:29">
      <c r="B128" s="10" t="s">
        <v>25</v>
      </c>
      <c r="C128" s="25">
        <v>1.0459506721085168E-3</v>
      </c>
      <c r="D128" s="25">
        <v>9.3505737227594487E-3</v>
      </c>
      <c r="E128" s="25">
        <v>3.7470604453526672E-2</v>
      </c>
      <c r="F128" s="25">
        <v>1.1695129664769145E-2</v>
      </c>
      <c r="G128" s="25">
        <v>5.8694612966133973E-3</v>
      </c>
      <c r="H128" s="25">
        <v>1.6853956412199568E-3</v>
      </c>
      <c r="I128" s="25">
        <v>1.0710337202874511E-2</v>
      </c>
      <c r="J128" s="25">
        <v>4.070549691701824E-3</v>
      </c>
      <c r="K128" s="25">
        <v>2.1927951271546363E-2</v>
      </c>
      <c r="L128" s="25">
        <v>1.2485628610222826E-2</v>
      </c>
      <c r="M128" s="25">
        <v>1.4050253284764486E-4</v>
      </c>
      <c r="N128" s="25">
        <v>1.043413729877293E-2</v>
      </c>
      <c r="O128" s="25">
        <v>1.9184446182635344E-3</v>
      </c>
      <c r="P128" s="25">
        <v>4.7232515723682366E-4</v>
      </c>
      <c r="Q128" s="25">
        <v>1.0404676622480936E-2</v>
      </c>
      <c r="R128" s="25">
        <v>1.9503710989133888E-3</v>
      </c>
      <c r="S128" s="25">
        <v>0.18087745193503674</v>
      </c>
      <c r="T128" s="25">
        <v>2.2770398481973431E-2</v>
      </c>
      <c r="U128" s="25">
        <v>2.7537372147915053E-2</v>
      </c>
      <c r="V128" s="25">
        <v>5.7775637939335558E-2</v>
      </c>
      <c r="W128" s="29">
        <v>1</v>
      </c>
      <c r="X128" s="25">
        <v>2.2770398481973424E-2</v>
      </c>
      <c r="Y128" s="25"/>
      <c r="Z128" s="25"/>
      <c r="AA128" s="25">
        <v>0.28801843317972348</v>
      </c>
      <c r="AB128" s="25">
        <v>1.0000000000000004</v>
      </c>
      <c r="AC128" s="25"/>
    </row>
    <row r="129" spans="2:29">
      <c r="B129" s="10" t="s">
        <v>13</v>
      </c>
      <c r="C129" s="25">
        <v>7.1610544157742391E-4</v>
      </c>
      <c r="D129" s="25">
        <v>1.017135051325389E-2</v>
      </c>
      <c r="E129" s="25">
        <v>4.0026271946687203E-2</v>
      </c>
      <c r="F129" s="25">
        <v>3.3081293519586544E-3</v>
      </c>
      <c r="G129" s="25">
        <v>7.6034136470347471E-5</v>
      </c>
      <c r="H129" s="25">
        <v>3.5902466963980374E-3</v>
      </c>
      <c r="I129" s="25">
        <v>1.4440325605089908E-3</v>
      </c>
      <c r="J129" s="25">
        <v>2.1122560437491781E-2</v>
      </c>
      <c r="K129" s="25">
        <v>1.5384931881843186E-2</v>
      </c>
      <c r="L129" s="25">
        <v>1.5320597773201572E-2</v>
      </c>
      <c r="M129" s="25">
        <v>2.3142604166231772E-2</v>
      </c>
      <c r="N129" s="25">
        <v>2.1097673348669303E-2</v>
      </c>
      <c r="O129" s="25">
        <v>1.7402493883143168E-2</v>
      </c>
      <c r="P129" s="25">
        <v>3.2077854258570217E-2</v>
      </c>
      <c r="Q129" s="25">
        <v>2.9320903332891338E-2</v>
      </c>
      <c r="R129" s="25">
        <v>2.5394119007267558E-2</v>
      </c>
      <c r="S129" s="25">
        <v>0.30080175760448574</v>
      </c>
      <c r="T129" s="25">
        <v>4.4844290657439514E-2</v>
      </c>
      <c r="U129" s="25">
        <v>5.4232424677187981E-2</v>
      </c>
      <c r="V129" s="25">
        <v>0.11378402107111507</v>
      </c>
      <c r="W129" s="25">
        <v>2.2770398481973424E-2</v>
      </c>
      <c r="X129" s="29">
        <v>1</v>
      </c>
      <c r="Y129" s="25">
        <v>1</v>
      </c>
      <c r="Z129" s="25">
        <v>0.73076923076923073</v>
      </c>
      <c r="AA129" s="25">
        <v>0.56722689075630284</v>
      </c>
      <c r="AB129" s="25"/>
      <c r="AC129" s="25">
        <v>1</v>
      </c>
    </row>
    <row r="130" spans="2:29">
      <c r="B130" s="10" t="s">
        <v>18</v>
      </c>
      <c r="C130" s="25">
        <v>1.4190705413502785E-2</v>
      </c>
      <c r="D130" s="25">
        <v>2.7863777089783295E-2</v>
      </c>
      <c r="E130" s="25">
        <v>0.25077399380804938</v>
      </c>
      <c r="F130" s="25">
        <v>4.9261083743842408E-3</v>
      </c>
      <c r="G130" s="25">
        <v>3.3534304845846956E-2</v>
      </c>
      <c r="H130" s="25">
        <v>0.1639161664388798</v>
      </c>
      <c r="I130" s="25">
        <v>3.2173411003090929E-33</v>
      </c>
      <c r="J130" s="25">
        <v>2.2791699361054196E-2</v>
      </c>
      <c r="K130" s="25">
        <v>1.4234189091287163E-2</v>
      </c>
      <c r="L130" s="25">
        <v>2.987550316890206E-4</v>
      </c>
      <c r="M130" s="25">
        <v>3.8869105544602496E-2</v>
      </c>
      <c r="N130" s="25">
        <v>2.4671489049190351E-2</v>
      </c>
      <c r="O130" s="25">
        <v>5.9284643976725281E-5</v>
      </c>
      <c r="P130" s="25">
        <v>6.7401075527189658E-2</v>
      </c>
      <c r="Q130" s="25">
        <v>3.8130470733061181E-2</v>
      </c>
      <c r="R130" s="25">
        <v>3.7387367619747727E-3</v>
      </c>
      <c r="S130" s="25">
        <v>0.75022377782403349</v>
      </c>
      <c r="T130" s="25">
        <v>1</v>
      </c>
      <c r="U130" s="25"/>
      <c r="V130" s="25"/>
      <c r="W130" s="25"/>
      <c r="X130" s="25">
        <v>1</v>
      </c>
      <c r="Y130" s="29">
        <v>1</v>
      </c>
      <c r="Z130" s="25">
        <v>1</v>
      </c>
      <c r="AA130" s="25">
        <v>1</v>
      </c>
      <c r="AB130" s="25"/>
      <c r="AC130" s="25"/>
    </row>
    <row r="131" spans="2:29">
      <c r="B131" s="10" t="s">
        <v>19</v>
      </c>
      <c r="C131" s="25">
        <v>9.8532594080597263E-3</v>
      </c>
      <c r="D131" s="25">
        <v>1.7812499999999998E-2</v>
      </c>
      <c r="E131" s="25">
        <v>0.16031249999999997</v>
      </c>
      <c r="F131" s="25">
        <v>3.665123456790125E-3</v>
      </c>
      <c r="G131" s="25">
        <v>2.2208923904302336E-2</v>
      </c>
      <c r="H131" s="25">
        <v>9.5546642609840818E-2</v>
      </c>
      <c r="I131" s="25">
        <v>2.2038003310097424E-34</v>
      </c>
      <c r="J131" s="25">
        <v>1.0679511900892487E-2</v>
      </c>
      <c r="K131" s="25">
        <v>9.9971636212489653E-3</v>
      </c>
      <c r="L131" s="25">
        <v>2.1345714228967271E-4</v>
      </c>
      <c r="M131" s="25">
        <v>2.1905713348710387E-2</v>
      </c>
      <c r="N131" s="25">
        <v>1.7687240577218571E-2</v>
      </c>
      <c r="O131" s="25">
        <v>4.2731696128682335E-5</v>
      </c>
      <c r="P131" s="25">
        <v>4.2373628427213456E-2</v>
      </c>
      <c r="Q131" s="25">
        <v>2.6202599147166744E-2</v>
      </c>
      <c r="R131" s="25">
        <v>2.5662131693340732E-3</v>
      </c>
      <c r="S131" s="25">
        <v>0.55777374401014734</v>
      </c>
      <c r="T131" s="25">
        <v>0.7307692307692305</v>
      </c>
      <c r="U131" s="25">
        <v>2.5814933998841244E-35</v>
      </c>
      <c r="V131" s="25"/>
      <c r="W131" s="25"/>
      <c r="X131" s="25">
        <v>0.73076923076923073</v>
      </c>
      <c r="Y131" s="25">
        <v>1</v>
      </c>
      <c r="Z131" s="29">
        <v>1</v>
      </c>
      <c r="AA131" s="25">
        <v>0.73076923076923095</v>
      </c>
      <c r="AB131" s="25"/>
      <c r="AC131" s="25"/>
    </row>
    <row r="132" spans="2:29">
      <c r="B132" s="10" t="s">
        <v>20</v>
      </c>
      <c r="C132" s="25">
        <v>1.7404432594916601E-6</v>
      </c>
      <c r="D132" s="25">
        <v>4.7237659365805868E-4</v>
      </c>
      <c r="E132" s="25">
        <v>8.975238813474104E-2</v>
      </c>
      <c r="F132" s="25">
        <v>1.4655773420479327E-2</v>
      </c>
      <c r="G132" s="25">
        <v>3.4136584615261957E-3</v>
      </c>
      <c r="H132" s="25">
        <v>5.6759655022540578E-4</v>
      </c>
      <c r="I132" s="25">
        <v>1.0262970859985789E-2</v>
      </c>
      <c r="J132" s="25">
        <v>6.6578596129988673E-3</v>
      </c>
      <c r="K132" s="25">
        <v>5.3707148013512036E-5</v>
      </c>
      <c r="L132" s="25">
        <v>9.7915658018253755E-4</v>
      </c>
      <c r="M132" s="25">
        <v>1.8971810428664131E-2</v>
      </c>
      <c r="N132" s="25">
        <v>3.1364241410733224E-3</v>
      </c>
      <c r="O132" s="25">
        <v>6.9644101773478255E-3</v>
      </c>
      <c r="P132" s="25">
        <v>2.8002204561775747E-2</v>
      </c>
      <c r="Q132" s="25">
        <v>6.1274536433406912E-3</v>
      </c>
      <c r="R132" s="25">
        <v>1.1370080206268536E-2</v>
      </c>
      <c r="S132" s="25">
        <v>0.54864324629565986</v>
      </c>
      <c r="T132" s="25">
        <v>7.9058823529411862E-2</v>
      </c>
      <c r="U132" s="25">
        <v>9.5609756097561005E-2</v>
      </c>
      <c r="V132" s="25">
        <v>0.20059701492537274</v>
      </c>
      <c r="W132" s="25">
        <v>0.28801843317972348</v>
      </c>
      <c r="X132" s="25">
        <v>0.56722689075630284</v>
      </c>
      <c r="Y132" s="25">
        <v>1</v>
      </c>
      <c r="Z132" s="25">
        <v>0.73076923076923095</v>
      </c>
      <c r="AA132" s="29">
        <v>1</v>
      </c>
      <c r="AB132" s="25">
        <v>1</v>
      </c>
      <c r="AC132" s="25">
        <v>1</v>
      </c>
    </row>
    <row r="133" spans="2:29">
      <c r="B133" s="10" t="s">
        <v>21</v>
      </c>
      <c r="C133" s="25">
        <v>3.8103520468966228E-3</v>
      </c>
      <c r="D133" s="25">
        <v>6.2554112554112605E-3</v>
      </c>
      <c r="E133" s="25">
        <v>0.15365079365079365</v>
      </c>
      <c r="F133" s="25">
        <v>6.7728937728937691E-2</v>
      </c>
      <c r="G133" s="25">
        <v>4.5918353170468522E-3</v>
      </c>
      <c r="H133" s="25">
        <v>3.4432610397500986E-2</v>
      </c>
      <c r="I133" s="25">
        <v>1.2718762718762716E-2</v>
      </c>
      <c r="J133" s="25">
        <v>1.303441838957697E-3</v>
      </c>
      <c r="K133" s="25">
        <v>4.2267826214122922E-2</v>
      </c>
      <c r="L133" s="25">
        <v>1.9513884915238161E-3</v>
      </c>
      <c r="M133" s="25">
        <v>2.407032990968511E-2</v>
      </c>
      <c r="N133" s="25">
        <v>8.8303702596255317E-3</v>
      </c>
      <c r="O133" s="25">
        <v>1.1447544330412599E-2</v>
      </c>
      <c r="P133" s="25">
        <v>4.1557335929398323E-2</v>
      </c>
      <c r="Q133" s="25">
        <v>4.252859377059548E-3</v>
      </c>
      <c r="R133" s="25">
        <v>1.6339568546404674E-2</v>
      </c>
      <c r="S133" s="25">
        <v>0.65783354130131289</v>
      </c>
      <c r="T133" s="25"/>
      <c r="U133" s="25">
        <v>1</v>
      </c>
      <c r="V133" s="25"/>
      <c r="W133" s="25">
        <v>1.0000000000000004</v>
      </c>
      <c r="X133" s="25"/>
      <c r="Y133" s="25"/>
      <c r="Z133" s="25"/>
      <c r="AA133" s="25">
        <v>1</v>
      </c>
      <c r="AB133" s="29">
        <v>1</v>
      </c>
      <c r="AC133" s="25"/>
    </row>
    <row r="134" spans="2:29" ht="15.75" thickBot="1">
      <c r="B134" s="23" t="s">
        <v>22</v>
      </c>
      <c r="C134" s="26">
        <v>1.6350737374017276E-2</v>
      </c>
      <c r="D134" s="26">
        <v>4.3775154886266168E-3</v>
      </c>
      <c r="E134" s="26">
        <v>3.0161092214663635E-2</v>
      </c>
      <c r="F134" s="26">
        <v>1.0020843354176691E-2</v>
      </c>
      <c r="G134" s="26">
        <v>2.2893665646510539E-3</v>
      </c>
      <c r="H134" s="26">
        <v>7.9247156956694707E-6</v>
      </c>
      <c r="I134" s="26">
        <v>1.847114972114975E-2</v>
      </c>
      <c r="J134" s="26">
        <v>2.5030834688027175E-2</v>
      </c>
      <c r="K134" s="26">
        <v>3.5075348356468659E-2</v>
      </c>
      <c r="L134" s="26">
        <v>4.4809918316939805E-2</v>
      </c>
      <c r="M134" s="26">
        <v>2.1745854500359416E-2</v>
      </c>
      <c r="N134" s="26">
        <v>3.279617532188385E-2</v>
      </c>
      <c r="O134" s="26">
        <v>3.9305306808442783E-2</v>
      </c>
      <c r="P134" s="26">
        <v>2.5834247086191291E-2</v>
      </c>
      <c r="Q134" s="26">
        <v>3.8702484269266965E-2</v>
      </c>
      <c r="R134" s="26">
        <v>4.6809194495232173E-2</v>
      </c>
      <c r="S134" s="26">
        <v>0.609131473733867</v>
      </c>
      <c r="T134" s="26"/>
      <c r="U134" s="26"/>
      <c r="V134" s="26">
        <v>1</v>
      </c>
      <c r="W134" s="26"/>
      <c r="X134" s="26">
        <v>1</v>
      </c>
      <c r="Y134" s="26"/>
      <c r="Z134" s="26"/>
      <c r="AA134" s="26">
        <v>1</v>
      </c>
      <c r="AB134" s="26"/>
      <c r="AC134" s="31">
        <v>1</v>
      </c>
    </row>
  </sheetData>
  <pageMargins left="0.7" right="0.7" top="0.75" bottom="0.75" header="0.3" footer="0.3"/>
  <pageSetup paperSize="9" orientation="portrait" verticalDpi="0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T749600">
              <controlPr defaultSize="0" print="0" autoFill="0" autoPict="0" macro="[0]!ReRunXLSTAT">
                <anchor>
                  <from>
                    <xdr:col>2</xdr:col>
                    <xdr:colOff>47625</xdr:colOff>
                    <xdr:row>3</xdr:row>
                    <xdr:rowOff>0</xdr:rowOff>
                  </from>
                  <to>
                    <xdr:col>2</xdr:col>
                    <xdr:colOff>552450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DD819738">
              <controlPr defaultSize="0" autoFill="0" autoPict="0" macro="[0]!GoToResultsNew110920174472630">
                <anchor moveWithCells="1">
                  <from>
                    <xdr:col>1</xdr:col>
                    <xdr:colOff>9525</xdr:colOff>
                    <xdr:row>4</xdr:row>
                    <xdr:rowOff>9525</xdr:rowOff>
                  </from>
                  <to>
                    <xdr:col>4</xdr:col>
                    <xdr:colOff>609600</xdr:colOff>
                    <xdr:row>4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800"/>
  </sheetPr>
  <dimension ref="B1:W419"/>
  <sheetViews>
    <sheetView topLeftCell="A223" zoomScaleNormal="100" workbookViewId="0">
      <selection activeCell="A230" sqref="A230:XFD230"/>
    </sheetView>
  </sheetViews>
  <sheetFormatPr defaultRowHeight="15"/>
  <cols>
    <col min="1" max="1" width="5" customWidth="1"/>
    <col min="3" max="3" width="40" customWidth="1"/>
  </cols>
  <sheetData>
    <row r="1" spans="2:2">
      <c r="B1" t="s">
        <v>203</v>
      </c>
    </row>
    <row r="2" spans="2:2">
      <c r="B2" t="s">
        <v>55</v>
      </c>
    </row>
    <row r="3" spans="2:2">
      <c r="B3" t="s">
        <v>56</v>
      </c>
    </row>
    <row r="4" spans="2:2">
      <c r="B4" t="s">
        <v>57</v>
      </c>
    </row>
    <row r="5" spans="2:2">
      <c r="B5" t="s">
        <v>58</v>
      </c>
    </row>
    <row r="6" spans="2:2">
      <c r="B6" t="s">
        <v>59</v>
      </c>
    </row>
    <row r="7" spans="2:2">
      <c r="B7" t="s">
        <v>60</v>
      </c>
    </row>
    <row r="8" spans="2:2">
      <c r="B8" t="s">
        <v>61</v>
      </c>
    </row>
    <row r="9" spans="2:2">
      <c r="B9" t="s">
        <v>62</v>
      </c>
    </row>
    <row r="10" spans="2:2">
      <c r="B10" t="s">
        <v>63</v>
      </c>
    </row>
    <row r="11" spans="2:2">
      <c r="B11" t="s">
        <v>34</v>
      </c>
    </row>
    <row r="12" spans="2:2" ht="16.350000000000001" customHeight="1"/>
    <row r="15" spans="2:2">
      <c r="B15" s="5" t="s">
        <v>64</v>
      </c>
    </row>
    <row r="18" spans="2:9">
      <c r="B18" s="5" t="s">
        <v>35</v>
      </c>
    </row>
    <row r="19" spans="2:9" ht="15.75" thickBot="1"/>
    <row r="20" spans="2:9">
      <c r="B20" s="12" t="s">
        <v>36</v>
      </c>
      <c r="C20" s="13" t="s">
        <v>37</v>
      </c>
      <c r="D20" s="13" t="s">
        <v>38</v>
      </c>
      <c r="E20" s="13" t="s">
        <v>39</v>
      </c>
      <c r="F20" s="13" t="s">
        <v>40</v>
      </c>
      <c r="G20" s="13" t="s">
        <v>41</v>
      </c>
      <c r="H20" s="13" t="s">
        <v>42</v>
      </c>
      <c r="I20" s="13" t="s">
        <v>43</v>
      </c>
    </row>
    <row r="21" spans="2:9">
      <c r="B21" s="51" t="s">
        <v>18</v>
      </c>
      <c r="C21" s="52">
        <v>36</v>
      </c>
      <c r="D21" s="52">
        <v>0</v>
      </c>
      <c r="E21" s="52">
        <v>36</v>
      </c>
      <c r="F21" s="55">
        <v>0</v>
      </c>
      <c r="G21" s="55">
        <v>1</v>
      </c>
      <c r="H21" s="55">
        <v>0.5</v>
      </c>
      <c r="I21" s="55">
        <v>0.50709255283710997</v>
      </c>
    </row>
    <row r="22" spans="2:9">
      <c r="B22" s="10" t="s">
        <v>1</v>
      </c>
      <c r="C22" s="53">
        <v>36</v>
      </c>
      <c r="D22" s="53">
        <v>0</v>
      </c>
      <c r="E22" s="53">
        <v>36</v>
      </c>
      <c r="F22" s="25">
        <v>64</v>
      </c>
      <c r="G22" s="25">
        <v>89</v>
      </c>
      <c r="H22" s="25">
        <v>75.528652368888885</v>
      </c>
      <c r="I22" s="25">
        <v>6.487853995035695</v>
      </c>
    </row>
    <row r="23" spans="2:9">
      <c r="B23" s="10" t="s">
        <v>53</v>
      </c>
      <c r="C23" s="53">
        <v>36</v>
      </c>
      <c r="D23" s="53">
        <v>0</v>
      </c>
      <c r="E23" s="53">
        <v>36</v>
      </c>
      <c r="F23" s="25">
        <v>104</v>
      </c>
      <c r="G23" s="25">
        <v>172</v>
      </c>
      <c r="H23" s="25">
        <v>137.83333333333334</v>
      </c>
      <c r="I23" s="25">
        <v>18.768514668378611</v>
      </c>
    </row>
    <row r="24" spans="2:9">
      <c r="B24" s="10" t="s">
        <v>54</v>
      </c>
      <c r="C24" s="53">
        <v>36</v>
      </c>
      <c r="D24" s="53">
        <v>0</v>
      </c>
      <c r="E24" s="53">
        <v>36</v>
      </c>
      <c r="F24" s="25">
        <v>62</v>
      </c>
      <c r="G24" s="25">
        <v>101</v>
      </c>
      <c r="H24" s="25">
        <v>81.305555555555557</v>
      </c>
      <c r="I24" s="25">
        <v>11.48121308783414</v>
      </c>
    </row>
    <row r="25" spans="2:9">
      <c r="B25" s="10" t="s">
        <v>30</v>
      </c>
      <c r="C25" s="53">
        <v>36</v>
      </c>
      <c r="D25" s="53">
        <v>0</v>
      </c>
      <c r="E25" s="53">
        <v>36</v>
      </c>
      <c r="F25" s="25">
        <v>2.12</v>
      </c>
      <c r="G25" s="25">
        <v>5.17</v>
      </c>
      <c r="H25" s="25">
        <v>3.5386111111111114</v>
      </c>
      <c r="I25" s="25">
        <v>0.7557556399403097</v>
      </c>
    </row>
    <row r="26" spans="2:9">
      <c r="B26" s="10" t="s">
        <v>27</v>
      </c>
      <c r="C26" s="53">
        <v>36</v>
      </c>
      <c r="D26" s="53">
        <v>0</v>
      </c>
      <c r="E26" s="53">
        <v>36</v>
      </c>
      <c r="F26" s="25">
        <v>7.214428857715431</v>
      </c>
      <c r="G26" s="25">
        <v>33.490566037735846</v>
      </c>
      <c r="H26" s="25">
        <v>16.611728054251891</v>
      </c>
      <c r="I26" s="25">
        <v>5.1872031141426005</v>
      </c>
    </row>
    <row r="27" spans="2:9">
      <c r="B27" s="10" t="s">
        <v>8</v>
      </c>
      <c r="C27" s="53">
        <v>36</v>
      </c>
      <c r="D27" s="53">
        <v>0</v>
      </c>
      <c r="E27" s="53">
        <v>36</v>
      </c>
      <c r="F27" s="25">
        <v>24.248496993987974</v>
      </c>
      <c r="G27" s="25">
        <v>80.188679245283012</v>
      </c>
      <c r="H27" s="25">
        <v>40.801402189574929</v>
      </c>
      <c r="I27" s="25">
        <v>11.448999923508916</v>
      </c>
    </row>
    <row r="28" spans="2:9">
      <c r="B28" s="10" t="s">
        <v>31</v>
      </c>
      <c r="C28" s="53">
        <v>36</v>
      </c>
      <c r="D28" s="53">
        <v>0</v>
      </c>
      <c r="E28" s="53">
        <v>36</v>
      </c>
      <c r="F28" s="25">
        <v>3.12</v>
      </c>
      <c r="G28" s="25">
        <v>7.85</v>
      </c>
      <c r="H28" s="25">
        <v>4.5997222222222227</v>
      </c>
      <c r="I28" s="25">
        <v>1.0559829168291128</v>
      </c>
    </row>
    <row r="29" spans="2:9">
      <c r="B29" s="10" t="s">
        <v>28</v>
      </c>
      <c r="C29" s="53">
        <v>36</v>
      </c>
      <c r="D29" s="53">
        <v>0</v>
      </c>
      <c r="E29" s="53">
        <v>36</v>
      </c>
      <c r="F29" s="25">
        <v>4.5859872611464967</v>
      </c>
      <c r="G29" s="25">
        <v>22.756410256410255</v>
      </c>
      <c r="H29" s="25">
        <v>12.787494084716624</v>
      </c>
      <c r="I29" s="25">
        <v>3.7501934915949047</v>
      </c>
    </row>
    <row r="30" spans="2:9">
      <c r="B30" s="10" t="s">
        <v>9</v>
      </c>
      <c r="C30" s="53">
        <v>36</v>
      </c>
      <c r="D30" s="53">
        <v>0</v>
      </c>
      <c r="E30" s="53">
        <v>36</v>
      </c>
      <c r="F30" s="25">
        <v>15.414012738853504</v>
      </c>
      <c r="G30" s="25">
        <v>54.487179487179482</v>
      </c>
      <c r="H30" s="25">
        <v>31.330983401112743</v>
      </c>
      <c r="I30" s="25">
        <v>8.0479506532534444</v>
      </c>
    </row>
    <row r="31" spans="2:9">
      <c r="B31" s="10" t="s">
        <v>32</v>
      </c>
      <c r="C31" s="53">
        <v>36</v>
      </c>
      <c r="D31" s="53">
        <v>0</v>
      </c>
      <c r="E31" s="53">
        <v>36</v>
      </c>
      <c r="F31" s="25">
        <v>3.89</v>
      </c>
      <c r="G31" s="25">
        <v>12.3</v>
      </c>
      <c r="H31" s="25">
        <v>6.0519444444444446</v>
      </c>
      <c r="I31" s="25">
        <v>1.7155887276791257</v>
      </c>
    </row>
    <row r="32" spans="2:9">
      <c r="B32" s="10" t="s">
        <v>29</v>
      </c>
      <c r="C32" s="53">
        <v>36</v>
      </c>
      <c r="D32" s="53">
        <v>0</v>
      </c>
      <c r="E32" s="53">
        <v>36</v>
      </c>
      <c r="F32" s="25">
        <v>2.9268292682926829</v>
      </c>
      <c r="G32" s="25">
        <v>16.780045351473923</v>
      </c>
      <c r="H32" s="25">
        <v>9.9148539607558117</v>
      </c>
      <c r="I32" s="25">
        <v>3.1024808401854398</v>
      </c>
    </row>
    <row r="33" spans="2:9" ht="15.75" thickBot="1">
      <c r="B33" s="23" t="s">
        <v>10</v>
      </c>
      <c r="C33" s="54">
        <v>36</v>
      </c>
      <c r="D33" s="54">
        <v>0</v>
      </c>
      <c r="E33" s="54">
        <v>36</v>
      </c>
      <c r="F33" s="26">
        <v>9.8373983739837385</v>
      </c>
      <c r="G33" s="26">
        <v>37.532133676092542</v>
      </c>
      <c r="H33" s="26">
        <v>24.242284841942762</v>
      </c>
      <c r="I33" s="26">
        <v>6.7032870873920816</v>
      </c>
    </row>
    <row r="36" spans="2:9">
      <c r="B36" s="5" t="s">
        <v>65</v>
      </c>
    </row>
    <row r="37" spans="2:9" ht="15.75" thickBot="1"/>
    <row r="38" spans="2:9">
      <c r="B38" s="13" t="s">
        <v>36</v>
      </c>
      <c r="C38" s="13" t="s">
        <v>69</v>
      </c>
      <c r="D38" s="13" t="s">
        <v>70</v>
      </c>
      <c r="E38" s="13" t="s">
        <v>71</v>
      </c>
      <c r="F38" s="13" t="s">
        <v>72</v>
      </c>
    </row>
    <row r="39" spans="2:9">
      <c r="B39" s="57" t="s">
        <v>2</v>
      </c>
      <c r="C39" s="22" t="s">
        <v>67</v>
      </c>
      <c r="D39" s="56">
        <v>17</v>
      </c>
      <c r="E39" s="56">
        <v>17</v>
      </c>
      <c r="F39" s="24">
        <v>47.222222222222221</v>
      </c>
    </row>
    <row r="40" spans="2:9">
      <c r="B40" s="58" t="s">
        <v>66</v>
      </c>
      <c r="C40" s="10" t="s">
        <v>68</v>
      </c>
      <c r="D40" s="53">
        <v>19</v>
      </c>
      <c r="E40" s="53">
        <v>19</v>
      </c>
      <c r="F40" s="25">
        <v>52.777777777777779</v>
      </c>
    </row>
    <row r="41" spans="2:9">
      <c r="B41" s="57" t="s">
        <v>3</v>
      </c>
      <c r="C41" s="22" t="s">
        <v>67</v>
      </c>
      <c r="D41" s="56">
        <v>17</v>
      </c>
      <c r="E41" s="56">
        <v>17</v>
      </c>
      <c r="F41" s="24">
        <v>47.222222222222221</v>
      </c>
    </row>
    <row r="42" spans="2:9">
      <c r="B42" s="58" t="s">
        <v>66</v>
      </c>
      <c r="C42" s="10" t="s">
        <v>68</v>
      </c>
      <c r="D42" s="53">
        <v>19</v>
      </c>
      <c r="E42" s="53">
        <v>19</v>
      </c>
      <c r="F42" s="25">
        <v>52.777777777777779</v>
      </c>
    </row>
    <row r="43" spans="2:9">
      <c r="B43" s="57" t="s">
        <v>4</v>
      </c>
      <c r="C43" s="22" t="s">
        <v>67</v>
      </c>
      <c r="D43" s="56">
        <v>29</v>
      </c>
      <c r="E43" s="56">
        <v>29</v>
      </c>
      <c r="F43" s="24">
        <v>80.555555555555557</v>
      </c>
    </row>
    <row r="44" spans="2:9">
      <c r="B44" s="58" t="s">
        <v>66</v>
      </c>
      <c r="C44" s="10" t="s">
        <v>68</v>
      </c>
      <c r="D44" s="53">
        <v>7</v>
      </c>
      <c r="E44" s="53">
        <v>7</v>
      </c>
      <c r="F44" s="25">
        <v>19.444444444444443</v>
      </c>
    </row>
    <row r="45" spans="2:9">
      <c r="B45" s="57" t="s">
        <v>7</v>
      </c>
      <c r="C45" s="22" t="s">
        <v>67</v>
      </c>
      <c r="D45" s="56">
        <v>22</v>
      </c>
      <c r="E45" s="56">
        <v>22</v>
      </c>
      <c r="F45" s="24">
        <v>61.111111111111114</v>
      </c>
    </row>
    <row r="46" spans="2:9" ht="15.75" thickBot="1">
      <c r="B46" s="59" t="s">
        <v>66</v>
      </c>
      <c r="C46" s="23" t="s">
        <v>68</v>
      </c>
      <c r="D46" s="54">
        <v>14</v>
      </c>
      <c r="E46" s="54">
        <v>14</v>
      </c>
      <c r="F46" s="26">
        <v>38.888888888888886</v>
      </c>
    </row>
    <row r="49" spans="2:23">
      <c r="B49" s="5" t="s">
        <v>73</v>
      </c>
    </row>
    <row r="50" spans="2:23" ht="15.75" thickBot="1"/>
    <row r="51" spans="2:23">
      <c r="B51" s="12"/>
      <c r="C51" s="13" t="s">
        <v>1</v>
      </c>
      <c r="D51" s="13" t="s">
        <v>53</v>
      </c>
      <c r="E51" s="13" t="s">
        <v>54</v>
      </c>
      <c r="F51" s="13" t="s">
        <v>30</v>
      </c>
      <c r="G51" s="13" t="s">
        <v>27</v>
      </c>
      <c r="H51" s="13" t="s">
        <v>8</v>
      </c>
      <c r="I51" s="13" t="s">
        <v>31</v>
      </c>
      <c r="J51" s="13" t="s">
        <v>28</v>
      </c>
      <c r="K51" s="13" t="s">
        <v>9</v>
      </c>
      <c r="L51" s="13" t="s">
        <v>32</v>
      </c>
      <c r="M51" s="13" t="s">
        <v>29</v>
      </c>
      <c r="N51" s="13" t="s">
        <v>10</v>
      </c>
      <c r="O51" s="61" t="s">
        <v>74</v>
      </c>
      <c r="P51" s="61" t="s">
        <v>75</v>
      </c>
      <c r="Q51" s="61" t="s">
        <v>76</v>
      </c>
      <c r="R51" s="61" t="s">
        <v>77</v>
      </c>
      <c r="S51" s="61" t="s">
        <v>78</v>
      </c>
      <c r="T51" s="61" t="s">
        <v>79</v>
      </c>
      <c r="U51" s="61" t="s">
        <v>80</v>
      </c>
      <c r="V51" s="61" t="s">
        <v>81</v>
      </c>
      <c r="W51" s="62" t="s">
        <v>18</v>
      </c>
    </row>
    <row r="52" spans="2:23">
      <c r="B52" s="22" t="s">
        <v>1</v>
      </c>
      <c r="C52" s="27">
        <v>1</v>
      </c>
      <c r="D52" s="24">
        <v>-0.13996809100773133</v>
      </c>
      <c r="E52" s="24">
        <v>-0.22933388043048764</v>
      </c>
      <c r="F52" s="24">
        <v>0.64674422657038255</v>
      </c>
      <c r="G52" s="24">
        <v>-0.49301061613552333</v>
      </c>
      <c r="H52" s="24">
        <v>-0.59885231084149704</v>
      </c>
      <c r="I52" s="24">
        <v>0.60185008934565765</v>
      </c>
      <c r="J52" s="24">
        <v>-0.44815831385662164</v>
      </c>
      <c r="K52" s="24">
        <v>-0.58476965923216429</v>
      </c>
      <c r="L52" s="24">
        <v>0.5554851144470806</v>
      </c>
      <c r="M52" s="24">
        <v>-0.42617007769323978</v>
      </c>
      <c r="N52" s="24">
        <v>-0.56195733025945327</v>
      </c>
      <c r="O52" s="64">
        <v>-0.14634122425384702</v>
      </c>
      <c r="P52" s="64">
        <v>0.14634122425384696</v>
      </c>
      <c r="Q52" s="64">
        <v>0.14736355445892191</v>
      </c>
      <c r="R52" s="64">
        <v>-0.14736355445892194</v>
      </c>
      <c r="S52" s="64">
        <v>-0.13494389682056432</v>
      </c>
      <c r="T52" s="64">
        <v>0.13494389682056426</v>
      </c>
      <c r="U52" s="64">
        <v>1.3644620153732754E-2</v>
      </c>
      <c r="V52" s="64">
        <v>-1.3644620153732842E-2</v>
      </c>
      <c r="W52" s="55">
        <v>0.11912474727571423</v>
      </c>
    </row>
    <row r="53" spans="2:23">
      <c r="B53" s="10" t="s">
        <v>53</v>
      </c>
      <c r="C53" s="25">
        <v>-0.13996809100773133</v>
      </c>
      <c r="D53" s="29">
        <v>1</v>
      </c>
      <c r="E53" s="25">
        <v>0.7532277680645808</v>
      </c>
      <c r="F53" s="25">
        <v>8.141063593758071E-3</v>
      </c>
      <c r="G53" s="25">
        <v>0.65720736556062531</v>
      </c>
      <c r="H53" s="25">
        <v>0.57288435782846503</v>
      </c>
      <c r="I53" s="25">
        <v>1.7412140787004725E-2</v>
      </c>
      <c r="J53" s="25">
        <v>0.64851364004928092</v>
      </c>
      <c r="K53" s="25">
        <v>0.57805269746797783</v>
      </c>
      <c r="L53" s="25">
        <v>-1.3636899476514914E-2</v>
      </c>
      <c r="M53" s="25">
        <v>0.59341377926923344</v>
      </c>
      <c r="N53" s="25">
        <v>0.52367228579450509</v>
      </c>
      <c r="O53" s="65">
        <v>0.17087919583176392</v>
      </c>
      <c r="P53" s="65">
        <v>-0.17087919583176392</v>
      </c>
      <c r="Q53" s="65">
        <v>-0.15684805951713224</v>
      </c>
      <c r="R53" s="65">
        <v>0.15684805951713224</v>
      </c>
      <c r="S53" s="65">
        <v>1.8330995578127288E-2</v>
      </c>
      <c r="T53" s="65">
        <v>-1.8330995578127268E-2</v>
      </c>
      <c r="U53" s="65">
        <v>-0.238110581707354</v>
      </c>
      <c r="V53" s="65">
        <v>0.238110581707354</v>
      </c>
      <c r="W53" s="66">
        <v>0.1831237418956011</v>
      </c>
    </row>
    <row r="54" spans="2:23">
      <c r="B54" s="10" t="s">
        <v>54</v>
      </c>
      <c r="C54" s="25">
        <v>-0.22933388043048764</v>
      </c>
      <c r="D54" s="25">
        <v>0.7532277680645808</v>
      </c>
      <c r="E54" s="29">
        <v>1</v>
      </c>
      <c r="F54" s="25">
        <v>-0.18223802220741217</v>
      </c>
      <c r="G54" s="25">
        <v>0.36290569411836693</v>
      </c>
      <c r="H54" s="25">
        <v>0.58091492500378883</v>
      </c>
      <c r="I54" s="25">
        <v>-6.2513600590856977E-2</v>
      </c>
      <c r="J54" s="25">
        <v>0.29168711960235411</v>
      </c>
      <c r="K54" s="25">
        <v>0.54587891841166891</v>
      </c>
      <c r="L54" s="25">
        <v>7.7729027568938167E-3</v>
      </c>
      <c r="M54" s="25">
        <v>0.2203737124486865</v>
      </c>
      <c r="N54" s="25">
        <v>0.4574009023428649</v>
      </c>
      <c r="O54" s="65">
        <v>0.2103915666792805</v>
      </c>
      <c r="P54" s="65">
        <v>-0.2103915666792805</v>
      </c>
      <c r="Q54" s="65">
        <v>-0.33026424386578801</v>
      </c>
      <c r="R54" s="65">
        <v>0.33026424386578801</v>
      </c>
      <c r="S54" s="65">
        <v>0.13725786916724583</v>
      </c>
      <c r="T54" s="65">
        <v>-0.13725786916724583</v>
      </c>
      <c r="U54" s="65">
        <v>3.6631346525681452E-2</v>
      </c>
      <c r="V54" s="65">
        <v>-3.6631346525681452E-2</v>
      </c>
      <c r="W54" s="66">
        <v>0.4048656152834913</v>
      </c>
    </row>
    <row r="55" spans="2:23">
      <c r="B55" s="10" t="s">
        <v>30</v>
      </c>
      <c r="C55" s="25">
        <v>0.64674422657038255</v>
      </c>
      <c r="D55" s="25">
        <v>8.141063593758071E-3</v>
      </c>
      <c r="E55" s="25">
        <v>-0.18223802220741217</v>
      </c>
      <c r="F55" s="29">
        <v>1</v>
      </c>
      <c r="G55" s="25">
        <v>-0.59156483100420687</v>
      </c>
      <c r="H55" s="25">
        <v>-0.77826108334759803</v>
      </c>
      <c r="I55" s="25">
        <v>0.90922363741306245</v>
      </c>
      <c r="J55" s="25">
        <v>-0.52239925096530793</v>
      </c>
      <c r="K55" s="25">
        <v>-0.74475625390384459</v>
      </c>
      <c r="L55" s="25">
        <v>0.81922999081102965</v>
      </c>
      <c r="M55" s="25">
        <v>-0.50125967829600815</v>
      </c>
      <c r="N55" s="25">
        <v>-0.71702028583874688</v>
      </c>
      <c r="O55" s="65">
        <v>-2.3624128350948719E-2</v>
      </c>
      <c r="P55" s="65">
        <v>2.3624128350948719E-2</v>
      </c>
      <c r="Q55" s="65">
        <v>8.2404444195187929E-2</v>
      </c>
      <c r="R55" s="65">
        <v>-8.2404444195187929E-2</v>
      </c>
      <c r="S55" s="65">
        <v>-6.9671711319401475E-2</v>
      </c>
      <c r="T55" s="65">
        <v>6.9671711319401475E-2</v>
      </c>
      <c r="U55" s="65">
        <v>-0.18500187386464911</v>
      </c>
      <c r="V55" s="65">
        <v>0.18500187386464911</v>
      </c>
      <c r="W55" s="66">
        <v>0.1509692000411153</v>
      </c>
    </row>
    <row r="56" spans="2:23">
      <c r="B56" s="10" t="s">
        <v>27</v>
      </c>
      <c r="C56" s="25">
        <v>-0.49301061613552333</v>
      </c>
      <c r="D56" s="25">
        <v>0.65720736556062531</v>
      </c>
      <c r="E56" s="25">
        <v>0.36290569411836693</v>
      </c>
      <c r="F56" s="25">
        <v>-0.59156483100420687</v>
      </c>
      <c r="G56" s="29">
        <v>1</v>
      </c>
      <c r="H56" s="25">
        <v>0.89927418610387422</v>
      </c>
      <c r="I56" s="25">
        <v>-0.53994054998829411</v>
      </c>
      <c r="J56" s="25">
        <v>0.94605266328516313</v>
      </c>
      <c r="K56" s="25">
        <v>0.85897177362020594</v>
      </c>
      <c r="L56" s="25">
        <v>-0.5263360600015965</v>
      </c>
      <c r="M56" s="25">
        <v>0.88619325901039203</v>
      </c>
      <c r="N56" s="25">
        <v>0.80089982659826775</v>
      </c>
      <c r="O56" s="65">
        <v>6.3325206147986701E-2</v>
      </c>
      <c r="P56" s="65">
        <v>-6.3325206147986701E-2</v>
      </c>
      <c r="Q56" s="65">
        <v>-6.4867297885144504E-2</v>
      </c>
      <c r="R56" s="65">
        <v>6.4867297885144504E-2</v>
      </c>
      <c r="S56" s="65">
        <v>3.3098010956990533E-2</v>
      </c>
      <c r="T56" s="65">
        <v>-3.3098010956990519E-2</v>
      </c>
      <c r="U56" s="65">
        <v>-0.16718555439838909</v>
      </c>
      <c r="V56" s="65">
        <v>0.16718555439838909</v>
      </c>
      <c r="W56" s="66">
        <v>-0.11930712087418402</v>
      </c>
    </row>
    <row r="57" spans="2:23">
      <c r="B57" s="10" t="s">
        <v>8</v>
      </c>
      <c r="C57" s="25">
        <v>-0.59885231084149704</v>
      </c>
      <c r="D57" s="25">
        <v>0.57288435782846503</v>
      </c>
      <c r="E57" s="25">
        <v>0.58091492500378883</v>
      </c>
      <c r="F57" s="25">
        <v>-0.77826108334759803</v>
      </c>
      <c r="G57" s="25">
        <v>0.89927418610387422</v>
      </c>
      <c r="H57" s="29">
        <v>1</v>
      </c>
      <c r="I57" s="25">
        <v>-0.66029015921437073</v>
      </c>
      <c r="J57" s="25">
        <v>0.80436731162417607</v>
      </c>
      <c r="K57" s="25">
        <v>0.93750775407048337</v>
      </c>
      <c r="L57" s="25">
        <v>-0.58816756359672306</v>
      </c>
      <c r="M57" s="25">
        <v>0.73091283023996068</v>
      </c>
      <c r="N57" s="25">
        <v>0.85523274391158555</v>
      </c>
      <c r="O57" s="65">
        <v>0.12036748831929579</v>
      </c>
      <c r="P57" s="65">
        <v>-0.12036748831929579</v>
      </c>
      <c r="Q57" s="65">
        <v>-0.19985658607187198</v>
      </c>
      <c r="R57" s="65">
        <v>0.19985658607187198</v>
      </c>
      <c r="S57" s="65">
        <v>0.11488570599866495</v>
      </c>
      <c r="T57" s="65">
        <v>-0.11488570599866489</v>
      </c>
      <c r="U57" s="65">
        <v>-3.8728730213440045E-3</v>
      </c>
      <c r="V57" s="65">
        <v>3.8728730213440045E-3</v>
      </c>
      <c r="W57" s="66">
        <v>1.7284531572738505E-2</v>
      </c>
    </row>
    <row r="58" spans="2:23">
      <c r="B58" s="10" t="s">
        <v>31</v>
      </c>
      <c r="C58" s="25">
        <v>0.60185008934565765</v>
      </c>
      <c r="D58" s="25">
        <v>1.7412140787004725E-2</v>
      </c>
      <c r="E58" s="25">
        <v>-6.2513600590856977E-2</v>
      </c>
      <c r="F58" s="25">
        <v>0.90922363741306245</v>
      </c>
      <c r="G58" s="25">
        <v>-0.53994054998829411</v>
      </c>
      <c r="H58" s="25">
        <v>-0.66029015921437073</v>
      </c>
      <c r="I58" s="29">
        <v>1</v>
      </c>
      <c r="J58" s="25">
        <v>-0.59508098222237604</v>
      </c>
      <c r="K58" s="25">
        <v>-0.76012601825801018</v>
      </c>
      <c r="L58" s="25">
        <v>0.9310643154377638</v>
      </c>
      <c r="M58" s="25">
        <v>-0.58668131680282343</v>
      </c>
      <c r="N58" s="25">
        <v>-0.75330637277245827</v>
      </c>
      <c r="O58" s="65">
        <v>3.0178243085939537E-2</v>
      </c>
      <c r="P58" s="65">
        <v>-3.0178243085939537E-2</v>
      </c>
      <c r="Q58" s="65">
        <v>-3.4483058872915542E-2</v>
      </c>
      <c r="R58" s="65">
        <v>3.4483058872915542E-2</v>
      </c>
      <c r="S58" s="65">
        <v>4.5874981317701891E-3</v>
      </c>
      <c r="T58" s="65">
        <v>-4.5874981317702021E-3</v>
      </c>
      <c r="U58" s="65">
        <v>-3.3047759121049375E-2</v>
      </c>
      <c r="V58" s="65">
        <v>3.3047759121049375E-2</v>
      </c>
      <c r="W58" s="66">
        <v>0.19715249312296915</v>
      </c>
    </row>
    <row r="59" spans="2:23">
      <c r="B59" s="10" t="s">
        <v>28</v>
      </c>
      <c r="C59" s="25">
        <v>-0.44815831385662164</v>
      </c>
      <c r="D59" s="25">
        <v>0.64851364004928092</v>
      </c>
      <c r="E59" s="25">
        <v>0.29168711960235411</v>
      </c>
      <c r="F59" s="25">
        <v>-0.52239925096530793</v>
      </c>
      <c r="G59" s="25">
        <v>0.94605266328516313</v>
      </c>
      <c r="H59" s="25">
        <v>0.80436731162417607</v>
      </c>
      <c r="I59" s="25">
        <v>-0.59508098222237604</v>
      </c>
      <c r="J59" s="29">
        <v>1</v>
      </c>
      <c r="K59" s="25">
        <v>0.87749316768158669</v>
      </c>
      <c r="L59" s="25">
        <v>-0.59234212024441257</v>
      </c>
      <c r="M59" s="25">
        <v>0.95585001749163412</v>
      </c>
      <c r="N59" s="25">
        <v>0.84091344742277385</v>
      </c>
      <c r="O59" s="65">
        <v>2.3740524447462528E-2</v>
      </c>
      <c r="P59" s="65">
        <v>-2.3740524447462528E-2</v>
      </c>
      <c r="Q59" s="65">
        <v>3.0984346320267666E-2</v>
      </c>
      <c r="R59" s="65">
        <v>-3.0984346320267666E-2</v>
      </c>
      <c r="S59" s="65">
        <v>-5.4402615321207215E-2</v>
      </c>
      <c r="T59" s="65">
        <v>5.4402615321207229E-2</v>
      </c>
      <c r="U59" s="65">
        <v>-0.24043645296176164</v>
      </c>
      <c r="V59" s="65">
        <v>0.24043645296176164</v>
      </c>
      <c r="W59" s="66">
        <v>-0.15707160484693108</v>
      </c>
    </row>
    <row r="60" spans="2:23">
      <c r="B60" s="10" t="s">
        <v>9</v>
      </c>
      <c r="C60" s="25">
        <v>-0.58476965923216429</v>
      </c>
      <c r="D60" s="25">
        <v>0.57805269746797783</v>
      </c>
      <c r="E60" s="25">
        <v>0.54587891841166891</v>
      </c>
      <c r="F60" s="25">
        <v>-0.74475625390384459</v>
      </c>
      <c r="G60" s="25">
        <v>0.85897177362020594</v>
      </c>
      <c r="H60" s="25">
        <v>0.93750775407048337</v>
      </c>
      <c r="I60" s="25">
        <v>-0.76012601825801018</v>
      </c>
      <c r="J60" s="25">
        <v>0.87749316768158669</v>
      </c>
      <c r="K60" s="29">
        <v>1</v>
      </c>
      <c r="L60" s="25">
        <v>-0.69497757983401498</v>
      </c>
      <c r="M60" s="25">
        <v>0.82010781207910521</v>
      </c>
      <c r="N60" s="25">
        <v>0.93972256000297205</v>
      </c>
      <c r="O60" s="65">
        <v>8.2555226799961592E-2</v>
      </c>
      <c r="P60" s="65">
        <v>-8.2555226799961592E-2</v>
      </c>
      <c r="Q60" s="65">
        <v>-0.10762371182421392</v>
      </c>
      <c r="R60" s="65">
        <v>0.10762371182421392</v>
      </c>
      <c r="S60" s="65">
        <v>5.3679841219218635E-2</v>
      </c>
      <c r="T60" s="65">
        <v>-5.3679841219218635E-2</v>
      </c>
      <c r="U60" s="65">
        <v>-7.5899267790240491E-2</v>
      </c>
      <c r="V60" s="65">
        <v>7.5899267790240491E-2</v>
      </c>
      <c r="W60" s="66">
        <v>-7.6996521984267069E-3</v>
      </c>
    </row>
    <row r="61" spans="2:23">
      <c r="B61" s="10" t="s">
        <v>32</v>
      </c>
      <c r="C61" s="25">
        <v>0.5554851144470806</v>
      </c>
      <c r="D61" s="25">
        <v>-1.3636899476514914E-2</v>
      </c>
      <c r="E61" s="25">
        <v>7.7729027568938167E-3</v>
      </c>
      <c r="F61" s="25">
        <v>0.81922999081102965</v>
      </c>
      <c r="G61" s="25">
        <v>-0.5263360600015965</v>
      </c>
      <c r="H61" s="25">
        <v>-0.58816756359672306</v>
      </c>
      <c r="I61" s="25">
        <v>0.9310643154377638</v>
      </c>
      <c r="J61" s="25">
        <v>-0.59234212024441257</v>
      </c>
      <c r="K61" s="25">
        <v>-0.69497757983401498</v>
      </c>
      <c r="L61" s="29">
        <v>1</v>
      </c>
      <c r="M61" s="25">
        <v>-0.67179668087542876</v>
      </c>
      <c r="N61" s="25">
        <v>-0.7941969443296315</v>
      </c>
      <c r="O61" s="65">
        <v>2.9174216451602706E-2</v>
      </c>
      <c r="P61" s="65">
        <v>-2.9174216451602706E-2</v>
      </c>
      <c r="Q61" s="65">
        <v>-0.11654153800193956</v>
      </c>
      <c r="R61" s="65">
        <v>0.11654153800193956</v>
      </c>
      <c r="S61" s="65">
        <v>-3.9992909395392467E-3</v>
      </c>
      <c r="T61" s="65">
        <v>3.999290939539258E-3</v>
      </c>
      <c r="U61" s="65">
        <v>9.0180597226780623E-2</v>
      </c>
      <c r="V61" s="65">
        <v>-9.0180597226780623E-2</v>
      </c>
      <c r="W61" s="66">
        <v>0.2596171710946521</v>
      </c>
    </row>
    <row r="62" spans="2:23">
      <c r="B62" s="10" t="s">
        <v>29</v>
      </c>
      <c r="C62" s="25">
        <v>-0.42617007769323978</v>
      </c>
      <c r="D62" s="25">
        <v>0.59341377926923344</v>
      </c>
      <c r="E62" s="25">
        <v>0.2203737124486865</v>
      </c>
      <c r="F62" s="25">
        <v>-0.50125967829600815</v>
      </c>
      <c r="G62" s="25">
        <v>0.88619325901039203</v>
      </c>
      <c r="H62" s="25">
        <v>0.73091283023996068</v>
      </c>
      <c r="I62" s="25">
        <v>-0.58668131680282343</v>
      </c>
      <c r="J62" s="25">
        <v>0.95585001749163412</v>
      </c>
      <c r="K62" s="25">
        <v>0.82010781207910521</v>
      </c>
      <c r="L62" s="25">
        <v>-0.67179668087542876</v>
      </c>
      <c r="M62" s="29">
        <v>1</v>
      </c>
      <c r="N62" s="25">
        <v>0.88579733406897843</v>
      </c>
      <c r="O62" s="65">
        <v>-2.8310730106741525E-2</v>
      </c>
      <c r="P62" s="65">
        <v>2.8310730106741525E-2</v>
      </c>
      <c r="Q62" s="65">
        <v>8.7686910748873845E-2</v>
      </c>
      <c r="R62" s="65">
        <v>-8.7686910748873845E-2</v>
      </c>
      <c r="S62" s="65">
        <v>-3.1264085075215269E-2</v>
      </c>
      <c r="T62" s="65">
        <v>3.1264085075215269E-2</v>
      </c>
      <c r="U62" s="65">
        <v>-0.31520887318191093</v>
      </c>
      <c r="V62" s="65">
        <v>0.31520887318191093</v>
      </c>
      <c r="W62" s="66">
        <v>-0.19527025050698621</v>
      </c>
    </row>
    <row r="63" spans="2:23">
      <c r="B63" s="10" t="s">
        <v>10</v>
      </c>
      <c r="C63" s="25">
        <v>-0.56195733025945327</v>
      </c>
      <c r="D63" s="25">
        <v>0.52367228579450509</v>
      </c>
      <c r="E63" s="25">
        <v>0.4574009023428649</v>
      </c>
      <c r="F63" s="25">
        <v>-0.71702028583874688</v>
      </c>
      <c r="G63" s="25">
        <v>0.80089982659826775</v>
      </c>
      <c r="H63" s="25">
        <v>0.85523274391158555</v>
      </c>
      <c r="I63" s="25">
        <v>-0.75330637277245827</v>
      </c>
      <c r="J63" s="25">
        <v>0.84091344742277385</v>
      </c>
      <c r="K63" s="25">
        <v>0.93972256000297205</v>
      </c>
      <c r="L63" s="25">
        <v>-0.7941969443296315</v>
      </c>
      <c r="M63" s="25">
        <v>0.88579733406897843</v>
      </c>
      <c r="N63" s="29">
        <v>1</v>
      </c>
      <c r="O63" s="65">
        <v>2.0820336661968968E-2</v>
      </c>
      <c r="P63" s="65">
        <v>-2.0820336661968968E-2</v>
      </c>
      <c r="Q63" s="65">
        <v>-3.7282272727734704E-2</v>
      </c>
      <c r="R63" s="65">
        <v>3.7282272727734704E-2</v>
      </c>
      <c r="S63" s="65">
        <v>7.8130859372514669E-2</v>
      </c>
      <c r="T63" s="65">
        <v>-7.8130859372514669E-2</v>
      </c>
      <c r="U63" s="65">
        <v>-0.17058297556718113</v>
      </c>
      <c r="V63" s="65">
        <v>0.17058297556718113</v>
      </c>
      <c r="W63" s="66">
        <v>-6.1145210458177078E-2</v>
      </c>
    </row>
    <row r="64" spans="2:23">
      <c r="B64" s="60" t="s">
        <v>74</v>
      </c>
      <c r="C64" s="65">
        <v>-0.14634122425384702</v>
      </c>
      <c r="D64" s="65">
        <v>0.17087919583176392</v>
      </c>
      <c r="E64" s="65">
        <v>0.2103915666792805</v>
      </c>
      <c r="F64" s="65">
        <v>-2.3624128350948719E-2</v>
      </c>
      <c r="G64" s="65">
        <v>6.3325206147986701E-2</v>
      </c>
      <c r="H64" s="65">
        <v>0.12036748831929579</v>
      </c>
      <c r="I64" s="65">
        <v>3.0178243085939537E-2</v>
      </c>
      <c r="J64" s="65">
        <v>2.3740524447462528E-2</v>
      </c>
      <c r="K64" s="65">
        <v>8.2555226799961592E-2</v>
      </c>
      <c r="L64" s="65">
        <v>2.9174216451602706E-2</v>
      </c>
      <c r="M64" s="65">
        <v>-2.8310730106741525E-2</v>
      </c>
      <c r="N64" s="65">
        <v>2.0820336661968968E-2</v>
      </c>
      <c r="O64" s="69">
        <v>1</v>
      </c>
      <c r="P64" s="65">
        <v>-1</v>
      </c>
      <c r="Q64" s="65">
        <v>-3.0959752321981205E-3</v>
      </c>
      <c r="R64" s="65">
        <v>3.0959752321981205E-3</v>
      </c>
      <c r="S64" s="65">
        <v>-9.763167236550814E-2</v>
      </c>
      <c r="T64" s="65">
        <v>9.763167236550814E-2</v>
      </c>
      <c r="U64" s="65">
        <v>0.18388714672562467</v>
      </c>
      <c r="V64" s="65">
        <v>-0.18388714672562467</v>
      </c>
      <c r="W64" s="66">
        <v>-0.16692446522239726</v>
      </c>
    </row>
    <row r="65" spans="2:23">
      <c r="B65" s="60" t="s">
        <v>75</v>
      </c>
      <c r="C65" s="65">
        <v>0.14634122425384696</v>
      </c>
      <c r="D65" s="65">
        <v>-0.17087919583176392</v>
      </c>
      <c r="E65" s="65">
        <v>-0.2103915666792805</v>
      </c>
      <c r="F65" s="65">
        <v>2.3624128350948719E-2</v>
      </c>
      <c r="G65" s="65">
        <v>-6.3325206147986701E-2</v>
      </c>
      <c r="H65" s="65">
        <v>-0.12036748831929579</v>
      </c>
      <c r="I65" s="65">
        <v>-3.0178243085939537E-2</v>
      </c>
      <c r="J65" s="65">
        <v>-2.3740524447462528E-2</v>
      </c>
      <c r="K65" s="65">
        <v>-8.2555226799961592E-2</v>
      </c>
      <c r="L65" s="65">
        <v>-2.9174216451602706E-2</v>
      </c>
      <c r="M65" s="65">
        <v>2.8310730106741525E-2</v>
      </c>
      <c r="N65" s="65">
        <v>-2.0820336661968968E-2</v>
      </c>
      <c r="O65" s="65">
        <v>-1</v>
      </c>
      <c r="P65" s="69">
        <v>1</v>
      </c>
      <c r="Q65" s="65">
        <v>3.0959752321981205E-3</v>
      </c>
      <c r="R65" s="65">
        <v>-3.0959752321981205E-3</v>
      </c>
      <c r="S65" s="65">
        <v>9.763167236550814E-2</v>
      </c>
      <c r="T65" s="65">
        <v>-9.763167236550814E-2</v>
      </c>
      <c r="U65" s="65">
        <v>-0.18388714672562467</v>
      </c>
      <c r="V65" s="65">
        <v>0.18388714672562467</v>
      </c>
      <c r="W65" s="66">
        <v>0.16692446522239726</v>
      </c>
    </row>
    <row r="66" spans="2:23">
      <c r="B66" s="60" t="s">
        <v>76</v>
      </c>
      <c r="C66" s="65">
        <v>0.14736355445892191</v>
      </c>
      <c r="D66" s="65">
        <v>-0.15684805951713224</v>
      </c>
      <c r="E66" s="65">
        <v>-0.33026424386578801</v>
      </c>
      <c r="F66" s="65">
        <v>8.2404444195187929E-2</v>
      </c>
      <c r="G66" s="65">
        <v>-6.4867297885144504E-2</v>
      </c>
      <c r="H66" s="65">
        <v>-0.19985658607187198</v>
      </c>
      <c r="I66" s="65">
        <v>-3.4483058872915542E-2</v>
      </c>
      <c r="J66" s="65">
        <v>3.0984346320267666E-2</v>
      </c>
      <c r="K66" s="65">
        <v>-0.10762371182421392</v>
      </c>
      <c r="L66" s="65">
        <v>-0.11654153800193956</v>
      </c>
      <c r="M66" s="65">
        <v>8.7686910748873845E-2</v>
      </c>
      <c r="N66" s="65">
        <v>-3.7282272727734704E-2</v>
      </c>
      <c r="O66" s="65">
        <v>-3.0959752321981205E-3</v>
      </c>
      <c r="P66" s="65">
        <v>3.0959752321981205E-3</v>
      </c>
      <c r="Q66" s="69">
        <v>1</v>
      </c>
      <c r="R66" s="65">
        <v>-1</v>
      </c>
      <c r="S66" s="65">
        <v>-0.23822128057183978</v>
      </c>
      <c r="T66" s="65">
        <v>0.23822128057183978</v>
      </c>
      <c r="U66" s="65">
        <v>6.9750297033857628E-2</v>
      </c>
      <c r="V66" s="65">
        <v>-6.9750297033857628E-2</v>
      </c>
      <c r="W66" s="66">
        <v>-0.50077339566719137</v>
      </c>
    </row>
    <row r="67" spans="2:23">
      <c r="B67" s="60" t="s">
        <v>77</v>
      </c>
      <c r="C67" s="65">
        <v>-0.14736355445892194</v>
      </c>
      <c r="D67" s="65">
        <v>0.15684805951713224</v>
      </c>
      <c r="E67" s="65">
        <v>0.33026424386578801</v>
      </c>
      <c r="F67" s="65">
        <v>-8.2404444195187929E-2</v>
      </c>
      <c r="G67" s="65">
        <v>6.4867297885144504E-2</v>
      </c>
      <c r="H67" s="65">
        <v>0.19985658607187198</v>
      </c>
      <c r="I67" s="65">
        <v>3.4483058872915542E-2</v>
      </c>
      <c r="J67" s="65">
        <v>-3.0984346320267666E-2</v>
      </c>
      <c r="K67" s="65">
        <v>0.10762371182421392</v>
      </c>
      <c r="L67" s="65">
        <v>0.11654153800193956</v>
      </c>
      <c r="M67" s="65">
        <v>-8.7686910748873845E-2</v>
      </c>
      <c r="N67" s="65">
        <v>3.7282272727734704E-2</v>
      </c>
      <c r="O67" s="65">
        <v>3.0959752321981205E-3</v>
      </c>
      <c r="P67" s="65">
        <v>-3.0959752321981205E-3</v>
      </c>
      <c r="Q67" s="65">
        <v>-1</v>
      </c>
      <c r="R67" s="69">
        <v>1</v>
      </c>
      <c r="S67" s="65">
        <v>0.23822128057183978</v>
      </c>
      <c r="T67" s="65">
        <v>-0.23822128057183978</v>
      </c>
      <c r="U67" s="65">
        <v>-6.9750297033857628E-2</v>
      </c>
      <c r="V67" s="65">
        <v>6.9750297033857628E-2</v>
      </c>
      <c r="W67" s="66">
        <v>0.50077339566719137</v>
      </c>
    </row>
    <row r="68" spans="2:23">
      <c r="B68" s="60" t="s">
        <v>78</v>
      </c>
      <c r="C68" s="65">
        <v>-0.13494389682056432</v>
      </c>
      <c r="D68" s="65">
        <v>1.8330995578127288E-2</v>
      </c>
      <c r="E68" s="65">
        <v>0.13725786916724583</v>
      </c>
      <c r="F68" s="65">
        <v>-6.9671711319401475E-2</v>
      </c>
      <c r="G68" s="65">
        <v>3.3098010956990533E-2</v>
      </c>
      <c r="H68" s="65">
        <v>0.11488570599866495</v>
      </c>
      <c r="I68" s="65">
        <v>4.5874981317701891E-3</v>
      </c>
      <c r="J68" s="65">
        <v>-5.4402615321207215E-2</v>
      </c>
      <c r="K68" s="65">
        <v>5.3679841219218635E-2</v>
      </c>
      <c r="L68" s="65">
        <v>-3.9992909395392467E-3</v>
      </c>
      <c r="M68" s="65">
        <v>-3.1264085075215269E-2</v>
      </c>
      <c r="N68" s="65">
        <v>7.8130859372514669E-2</v>
      </c>
      <c r="O68" s="65">
        <v>-9.763167236550814E-2</v>
      </c>
      <c r="P68" s="65">
        <v>9.763167236550814E-2</v>
      </c>
      <c r="Q68" s="65">
        <v>-0.23822128057183978</v>
      </c>
      <c r="R68" s="65">
        <v>0.23822128057183978</v>
      </c>
      <c r="S68" s="69">
        <v>1</v>
      </c>
      <c r="T68" s="65">
        <v>-1</v>
      </c>
      <c r="U68" s="65">
        <v>-0.10398003774894436</v>
      </c>
      <c r="V68" s="65">
        <v>0.10398003774894436</v>
      </c>
      <c r="W68" s="66">
        <v>7.0186240634359631E-2</v>
      </c>
    </row>
    <row r="69" spans="2:23">
      <c r="B69" s="60" t="s">
        <v>79</v>
      </c>
      <c r="C69" s="65">
        <v>0.13494389682056426</v>
      </c>
      <c r="D69" s="65">
        <v>-1.8330995578127268E-2</v>
      </c>
      <c r="E69" s="65">
        <v>-0.13725786916724583</v>
      </c>
      <c r="F69" s="65">
        <v>6.9671711319401475E-2</v>
      </c>
      <c r="G69" s="65">
        <v>-3.3098010956990519E-2</v>
      </c>
      <c r="H69" s="65">
        <v>-0.11488570599866489</v>
      </c>
      <c r="I69" s="65">
        <v>-4.5874981317702021E-3</v>
      </c>
      <c r="J69" s="65">
        <v>5.4402615321207229E-2</v>
      </c>
      <c r="K69" s="65">
        <v>-5.3679841219218635E-2</v>
      </c>
      <c r="L69" s="65">
        <v>3.999290939539258E-3</v>
      </c>
      <c r="M69" s="65">
        <v>3.1264085075215269E-2</v>
      </c>
      <c r="N69" s="65">
        <v>-7.8130859372514669E-2</v>
      </c>
      <c r="O69" s="65">
        <v>9.763167236550814E-2</v>
      </c>
      <c r="P69" s="65">
        <v>-9.763167236550814E-2</v>
      </c>
      <c r="Q69" s="65">
        <v>0.23822128057183978</v>
      </c>
      <c r="R69" s="65">
        <v>-0.23822128057183978</v>
      </c>
      <c r="S69" s="65">
        <v>-1</v>
      </c>
      <c r="T69" s="69">
        <v>1</v>
      </c>
      <c r="U69" s="65">
        <v>0.10398003774894436</v>
      </c>
      <c r="V69" s="65">
        <v>-0.10398003774894436</v>
      </c>
      <c r="W69" s="66">
        <v>-7.0186240634359673E-2</v>
      </c>
    </row>
    <row r="70" spans="2:23">
      <c r="B70" s="60" t="s">
        <v>80</v>
      </c>
      <c r="C70" s="65">
        <v>1.3644620153732754E-2</v>
      </c>
      <c r="D70" s="65">
        <v>-0.238110581707354</v>
      </c>
      <c r="E70" s="65">
        <v>3.6631346525681452E-2</v>
      </c>
      <c r="F70" s="65">
        <v>-0.18500187386464911</v>
      </c>
      <c r="G70" s="65">
        <v>-0.16718555439838909</v>
      </c>
      <c r="H70" s="65">
        <v>-3.8728730213440045E-3</v>
      </c>
      <c r="I70" s="65">
        <v>-3.3047759121049375E-2</v>
      </c>
      <c r="J70" s="65">
        <v>-0.24043645296176164</v>
      </c>
      <c r="K70" s="65">
        <v>-7.5899267790240491E-2</v>
      </c>
      <c r="L70" s="65">
        <v>9.0180597226780623E-2</v>
      </c>
      <c r="M70" s="65">
        <v>-0.31520887318191093</v>
      </c>
      <c r="N70" s="65">
        <v>-0.17058297556718113</v>
      </c>
      <c r="O70" s="65">
        <v>0.18388714672562467</v>
      </c>
      <c r="P70" s="65">
        <v>-0.18388714672562467</v>
      </c>
      <c r="Q70" s="65">
        <v>6.9750297033857628E-2</v>
      </c>
      <c r="R70" s="65">
        <v>-6.9750297033857628E-2</v>
      </c>
      <c r="S70" s="65">
        <v>-0.10398003774894436</v>
      </c>
      <c r="T70" s="65">
        <v>0.10398003774894436</v>
      </c>
      <c r="U70" s="69">
        <v>1</v>
      </c>
      <c r="V70" s="65">
        <v>-1</v>
      </c>
      <c r="W70" s="66">
        <v>0</v>
      </c>
    </row>
    <row r="71" spans="2:23">
      <c r="B71" s="60" t="s">
        <v>81</v>
      </c>
      <c r="C71" s="65">
        <v>-1.3644620153732842E-2</v>
      </c>
      <c r="D71" s="65">
        <v>0.238110581707354</v>
      </c>
      <c r="E71" s="65">
        <v>-3.6631346525681452E-2</v>
      </c>
      <c r="F71" s="65">
        <v>0.18500187386464911</v>
      </c>
      <c r="G71" s="65">
        <v>0.16718555439838909</v>
      </c>
      <c r="H71" s="65">
        <v>3.8728730213440045E-3</v>
      </c>
      <c r="I71" s="65">
        <v>3.3047759121049375E-2</v>
      </c>
      <c r="J71" s="65">
        <v>0.24043645296176164</v>
      </c>
      <c r="K71" s="65">
        <v>7.5899267790240491E-2</v>
      </c>
      <c r="L71" s="65">
        <v>-9.0180597226780623E-2</v>
      </c>
      <c r="M71" s="65">
        <v>0.31520887318191093</v>
      </c>
      <c r="N71" s="65">
        <v>0.17058297556718113</v>
      </c>
      <c r="O71" s="65">
        <v>-0.18388714672562467</v>
      </c>
      <c r="P71" s="65">
        <v>0.18388714672562467</v>
      </c>
      <c r="Q71" s="65">
        <v>-6.9750297033857628E-2</v>
      </c>
      <c r="R71" s="65">
        <v>6.9750297033857628E-2</v>
      </c>
      <c r="S71" s="65">
        <v>0.10398003774894436</v>
      </c>
      <c r="T71" s="65">
        <v>-0.10398003774894436</v>
      </c>
      <c r="U71" s="65">
        <v>-1</v>
      </c>
      <c r="V71" s="69">
        <v>1</v>
      </c>
      <c r="W71" s="66">
        <v>0</v>
      </c>
    </row>
    <row r="72" spans="2:23" ht="15.75" thickBot="1">
      <c r="B72" s="63" t="s">
        <v>18</v>
      </c>
      <c r="C72" s="67">
        <v>0.11912474727571423</v>
      </c>
      <c r="D72" s="67">
        <v>0.1831237418956011</v>
      </c>
      <c r="E72" s="67">
        <v>0.4048656152834913</v>
      </c>
      <c r="F72" s="67">
        <v>0.1509692000411153</v>
      </c>
      <c r="G72" s="67">
        <v>-0.11930712087418402</v>
      </c>
      <c r="H72" s="67">
        <v>1.7284531572738505E-2</v>
      </c>
      <c r="I72" s="67">
        <v>0.19715249312296915</v>
      </c>
      <c r="J72" s="67">
        <v>-0.15707160484693108</v>
      </c>
      <c r="K72" s="67">
        <v>-7.6996521984267069E-3</v>
      </c>
      <c r="L72" s="67">
        <v>0.2596171710946521</v>
      </c>
      <c r="M72" s="67">
        <v>-0.19527025050698621</v>
      </c>
      <c r="N72" s="67">
        <v>-6.1145210458177078E-2</v>
      </c>
      <c r="O72" s="67">
        <v>-0.16692446522239726</v>
      </c>
      <c r="P72" s="67">
        <v>0.16692446522239726</v>
      </c>
      <c r="Q72" s="67">
        <v>-0.50077339566719137</v>
      </c>
      <c r="R72" s="67">
        <v>0.50077339566719137</v>
      </c>
      <c r="S72" s="67">
        <v>7.0186240634359631E-2</v>
      </c>
      <c r="T72" s="67">
        <v>-7.0186240634359673E-2</v>
      </c>
      <c r="U72" s="67">
        <v>0</v>
      </c>
      <c r="V72" s="67">
        <v>0</v>
      </c>
      <c r="W72" s="70">
        <v>1</v>
      </c>
    </row>
    <row r="75" spans="2:23">
      <c r="B75" s="5" t="s">
        <v>82</v>
      </c>
    </row>
    <row r="76" spans="2:23" ht="15.75" thickBot="1"/>
    <row r="77" spans="2:23">
      <c r="B77" s="12"/>
      <c r="C77" s="13" t="s">
        <v>1</v>
      </c>
      <c r="D77" s="13" t="s">
        <v>53</v>
      </c>
      <c r="E77" s="13" t="s">
        <v>54</v>
      </c>
      <c r="F77" s="13" t="s">
        <v>30</v>
      </c>
      <c r="G77" s="13" t="s">
        <v>27</v>
      </c>
      <c r="H77" s="13" t="s">
        <v>8</v>
      </c>
      <c r="I77" s="13" t="s">
        <v>31</v>
      </c>
      <c r="J77" s="13" t="s">
        <v>28</v>
      </c>
      <c r="K77" s="13" t="s">
        <v>9</v>
      </c>
      <c r="L77" s="13" t="s">
        <v>32</v>
      </c>
      <c r="M77" s="13" t="s">
        <v>29</v>
      </c>
      <c r="N77" s="13" t="s">
        <v>10</v>
      </c>
      <c r="O77" s="13" t="s">
        <v>74</v>
      </c>
      <c r="P77" s="13" t="s">
        <v>75</v>
      </c>
      <c r="Q77" s="13" t="s">
        <v>76</v>
      </c>
      <c r="R77" s="13" t="s">
        <v>77</v>
      </c>
      <c r="S77" s="13" t="s">
        <v>78</v>
      </c>
      <c r="T77" s="13" t="s">
        <v>79</v>
      </c>
      <c r="U77" s="13" t="s">
        <v>80</v>
      </c>
      <c r="V77" s="13" t="s">
        <v>81</v>
      </c>
    </row>
    <row r="78" spans="2:23">
      <c r="B78" s="22" t="s">
        <v>83</v>
      </c>
      <c r="C78" s="24">
        <v>0.47411820805866572</v>
      </c>
      <c r="D78" s="24">
        <v>6.0137424612379392E-3</v>
      </c>
      <c r="E78" s="24">
        <v>6.4924897388875203E-3</v>
      </c>
      <c r="F78" s="24">
        <v>8.9506915369004444E-3</v>
      </c>
      <c r="G78" s="24">
        <v>6.3534179825518622E-4</v>
      </c>
      <c r="H78" s="24">
        <v>6.4616709513707184E-4</v>
      </c>
      <c r="I78" s="24">
        <v>7.2229936246909722E-3</v>
      </c>
      <c r="J78" s="24">
        <v>4.2550598002625976E-4</v>
      </c>
      <c r="K78" s="24">
        <v>4.4950809541253914E-4</v>
      </c>
      <c r="L78" s="24">
        <v>1.7808158355646399E-2</v>
      </c>
      <c r="M78" s="24">
        <v>1.0557524440669697E-3</v>
      </c>
      <c r="N78" s="24">
        <v>1.3388837917503588E-3</v>
      </c>
      <c r="O78" s="24">
        <v>0.72884687748138943</v>
      </c>
      <c r="P78" s="24">
        <v>0.72884687748138954</v>
      </c>
      <c r="Q78" s="24">
        <v>0.60354026768245972</v>
      </c>
      <c r="R78" s="24">
        <v>0.60354026768245961</v>
      </c>
      <c r="S78" s="24">
        <v>0.54080959850844201</v>
      </c>
      <c r="T78" s="24">
        <v>0.54080959850844013</v>
      </c>
      <c r="U78" s="24">
        <v>0.48061140227025495</v>
      </c>
      <c r="V78" s="24">
        <v>0.48061140227025534</v>
      </c>
    </row>
    <row r="79" spans="2:23" ht="15.75" thickBot="1">
      <c r="B79" s="23" t="s">
        <v>84</v>
      </c>
      <c r="C79" s="26">
        <v>2.1091786457529671</v>
      </c>
      <c r="D79" s="26">
        <v>166.28580396410064</v>
      </c>
      <c r="E79" s="26">
        <v>154.02411712880868</v>
      </c>
      <c r="F79" s="26">
        <v>111.72321109239033</v>
      </c>
      <c r="G79" s="26">
        <v>1573.9559442590744</v>
      </c>
      <c r="H79" s="26">
        <v>1547.5873153025061</v>
      </c>
      <c r="I79" s="26">
        <v>138.44675102323436</v>
      </c>
      <c r="J79" s="26">
        <v>2350.1432340346564</v>
      </c>
      <c r="K79" s="26">
        <v>2224.6540389494949</v>
      </c>
      <c r="L79" s="26">
        <v>56.154037943116776</v>
      </c>
      <c r="M79" s="26">
        <v>947.19174520477532</v>
      </c>
      <c r="N79" s="26">
        <v>746.89081021189531</v>
      </c>
      <c r="O79" s="26">
        <v>1.3720303000482215</v>
      </c>
      <c r="P79" s="26">
        <v>1.3720303000482212</v>
      </c>
      <c r="Q79" s="26">
        <v>1.6568902748443115</v>
      </c>
      <c r="R79" s="26">
        <v>1.6568902748443117</v>
      </c>
      <c r="S79" s="26">
        <v>1.8490796072370193</v>
      </c>
      <c r="T79" s="26">
        <v>1.8490796072370257</v>
      </c>
      <c r="U79" s="26">
        <v>2.0806830534529954</v>
      </c>
      <c r="V79" s="26">
        <v>2.0806830534529936</v>
      </c>
    </row>
    <row r="82" spans="2:10">
      <c r="B82" s="1" t="s">
        <v>85</v>
      </c>
    </row>
    <row r="84" spans="2:10">
      <c r="B84" s="5" t="s">
        <v>86</v>
      </c>
    </row>
    <row r="85" spans="2:10" ht="15.75" thickBot="1"/>
    <row r="86" spans="2:10">
      <c r="B86" s="13" t="s">
        <v>98</v>
      </c>
      <c r="C86" s="13" t="s">
        <v>45</v>
      </c>
      <c r="D86" s="13" t="s">
        <v>99</v>
      </c>
      <c r="E86" s="13" t="s">
        <v>100</v>
      </c>
      <c r="F86" s="13" t="s">
        <v>101</v>
      </c>
      <c r="G86" s="13" t="s">
        <v>102</v>
      </c>
      <c r="H86" s="13" t="s">
        <v>103</v>
      </c>
      <c r="I86" s="13" t="s">
        <v>104</v>
      </c>
      <c r="J86" s="13" t="s">
        <v>105</v>
      </c>
    </row>
    <row r="87" spans="2:10">
      <c r="B87" s="71">
        <v>1</v>
      </c>
      <c r="C87" s="73" t="s">
        <v>3</v>
      </c>
      <c r="D87" s="76">
        <v>0.19832453105081049</v>
      </c>
      <c r="E87" s="76">
        <v>0.25077399380804932</v>
      </c>
      <c r="F87" s="76">
        <v>0.2287379348024037</v>
      </c>
      <c r="G87" s="76">
        <v>1.0402843321277828</v>
      </c>
      <c r="H87" s="76">
        <v>-56.300322494690974</v>
      </c>
      <c r="I87" s="76">
        <v>-53.133284617778756</v>
      </c>
      <c r="J87" s="76">
        <v>0.79084967320261468</v>
      </c>
    </row>
    <row r="88" spans="2:10">
      <c r="B88" s="50">
        <v>2</v>
      </c>
      <c r="C88" s="74" t="s">
        <v>87</v>
      </c>
      <c r="D88" s="77">
        <v>0.18677864478376963</v>
      </c>
      <c r="E88" s="77">
        <v>0.31514496912617807</v>
      </c>
      <c r="F88" s="77">
        <v>0.2736386036186737</v>
      </c>
      <c r="G88" s="77">
        <v>0.20157437055383554</v>
      </c>
      <c r="H88" s="77">
        <v>-57.534328487936307</v>
      </c>
      <c r="I88" s="77">
        <v>-52.78377167256798</v>
      </c>
      <c r="J88" s="77">
        <v>0.76312417725940151</v>
      </c>
    </row>
    <row r="89" spans="2:10">
      <c r="B89" s="50">
        <v>3</v>
      </c>
      <c r="C89" s="74" t="s">
        <v>88</v>
      </c>
      <c r="D89" s="77">
        <v>0.17184164910674624</v>
      </c>
      <c r="E89" s="77">
        <v>0.38900746984268009</v>
      </c>
      <c r="F89" s="77">
        <v>0.33172692014043137</v>
      </c>
      <c r="G89" s="77">
        <v>-1.0557044812029233</v>
      </c>
      <c r="H89" s="77">
        <v>-59.642736637849602</v>
      </c>
      <c r="I89" s="77">
        <v>-53.308660884025159</v>
      </c>
      <c r="J89" s="77">
        <v>0.71881474136155277</v>
      </c>
    </row>
    <row r="90" spans="2:10">
      <c r="B90" s="50">
        <v>4</v>
      </c>
      <c r="C90" s="74" t="s">
        <v>89</v>
      </c>
      <c r="D90" s="77">
        <v>0.16190293974523326</v>
      </c>
      <c r="E90" s="77">
        <v>0.4423343186553077</v>
      </c>
      <c r="F90" s="77">
        <v>0.37037745654631515</v>
      </c>
      <c r="G90" s="77">
        <v>-1.4073770509537979</v>
      </c>
      <c r="H90" s="77">
        <v>-60.93043980741222</v>
      </c>
      <c r="I90" s="77">
        <v>-53.012845115131661</v>
      </c>
      <c r="J90" s="77">
        <v>0.69285736167067824</v>
      </c>
    </row>
    <row r="91" spans="2:10">
      <c r="B91" s="79">
        <v>5</v>
      </c>
      <c r="C91" s="80" t="s">
        <v>90</v>
      </c>
      <c r="D91" s="81">
        <v>0.16172993540898489</v>
      </c>
      <c r="E91" s="81">
        <v>0.46090021530338365</v>
      </c>
      <c r="F91" s="82">
        <v>0.37105025118728091</v>
      </c>
      <c r="G91" s="81">
        <v>-0.22611865771025919</v>
      </c>
      <c r="H91" s="81">
        <v>-60.149362452722876</v>
      </c>
      <c r="I91" s="81">
        <v>-50.648248821986208</v>
      </c>
      <c r="J91" s="81">
        <v>0.70756846741430901</v>
      </c>
    </row>
    <row r="92" spans="2:10">
      <c r="B92" s="50">
        <v>6</v>
      </c>
      <c r="C92" s="74" t="s">
        <v>91</v>
      </c>
      <c r="D92" s="77">
        <v>0.16397315472358356</v>
      </c>
      <c r="E92" s="77">
        <v>0.47164205700178641</v>
      </c>
      <c r="F92" s="77">
        <v>0.36232662051939735</v>
      </c>
      <c r="G92" s="77">
        <v>1.3001744754261182</v>
      </c>
      <c r="H92" s="77">
        <v>-58.873923894503825</v>
      </c>
      <c r="I92" s="77">
        <v>-47.789291325311062</v>
      </c>
      <c r="J92" s="77">
        <v>0.73288359835236083</v>
      </c>
    </row>
    <row r="93" spans="2:10">
      <c r="B93" s="50">
        <v>7</v>
      </c>
      <c r="C93" s="74" t="s">
        <v>92</v>
      </c>
      <c r="D93" s="77">
        <v>0.16708559250750407</v>
      </c>
      <c r="E93" s="77">
        <v>0.48017815664332075</v>
      </c>
      <c r="F93" s="77">
        <v>0.35022269580415094</v>
      </c>
      <c r="G93" s="77">
        <v>2.9237391182537849</v>
      </c>
      <c r="H93" s="77">
        <v>-57.460285861755153</v>
      </c>
      <c r="I93" s="77">
        <v>-44.792134354106274</v>
      </c>
      <c r="J93" s="77">
        <v>0.76240537025646293</v>
      </c>
    </row>
    <row r="94" spans="2:10">
      <c r="B94" s="50">
        <v>8</v>
      </c>
      <c r="C94" s="74" t="s">
        <v>93</v>
      </c>
      <c r="D94" s="77">
        <v>0.16856259569102025</v>
      </c>
      <c r="E94" s="77">
        <v>0.49431221292693939</v>
      </c>
      <c r="F94" s="77">
        <v>0.34447879453492142</v>
      </c>
      <c r="G94" s="77">
        <v>4.3004382257092004</v>
      </c>
      <c r="H94" s="77">
        <v>-56.45268658243684</v>
      </c>
      <c r="I94" s="77">
        <v>-42.201016136331852</v>
      </c>
      <c r="J94" s="77">
        <v>0.78468794545819753</v>
      </c>
    </row>
    <row r="95" spans="2:10">
      <c r="B95" s="50">
        <v>9</v>
      </c>
      <c r="C95" s="74" t="s">
        <v>94</v>
      </c>
      <c r="D95" s="77">
        <v>0.1719544755978018</v>
      </c>
      <c r="E95" s="77">
        <v>0.50324262605079495</v>
      </c>
      <c r="F95" s="77">
        <v>0.3312881504529932</v>
      </c>
      <c r="G95" s="77">
        <v>5.9066139505545578</v>
      </c>
      <c r="H95" s="77">
        <v>-55.094124918160709</v>
      </c>
      <c r="I95" s="77">
        <v>-39.258935533599605</v>
      </c>
      <c r="J95" s="77">
        <v>0.81610140005940834</v>
      </c>
    </row>
    <row r="96" spans="2:10">
      <c r="B96" s="50">
        <v>10</v>
      </c>
      <c r="C96" s="74" t="s">
        <v>95</v>
      </c>
      <c r="D96" s="77">
        <v>0.17465266330260107</v>
      </c>
      <c r="E96" s="77">
        <v>0.51485371304833039</v>
      </c>
      <c r="F96" s="77">
        <v>0.32079519826766256</v>
      </c>
      <c r="G96" s="77">
        <v>7.3945740418579575</v>
      </c>
      <c r="H96" s="77">
        <v>-53.945570194258217</v>
      </c>
      <c r="I96" s="77">
        <v>-36.526861871241017</v>
      </c>
      <c r="J96" s="77">
        <v>0.84451390691586936</v>
      </c>
    </row>
    <row r="97" spans="2:10">
      <c r="B97" s="50">
        <v>11</v>
      </c>
      <c r="C97" s="74" t="s">
        <v>96</v>
      </c>
      <c r="D97" s="77">
        <v>0.17765798056483065</v>
      </c>
      <c r="E97" s="77">
        <v>0.52624538516045161</v>
      </c>
      <c r="F97" s="77">
        <v>0.30910785335899194</v>
      </c>
      <c r="G97" s="77">
        <v>8.8922101590078597</v>
      </c>
      <c r="H97" s="77">
        <v>-52.800965136001835</v>
      </c>
      <c r="I97" s="77">
        <v>-33.798737874528513</v>
      </c>
      <c r="J97" s="77">
        <v>0.87462390431916626</v>
      </c>
    </row>
    <row r="98" spans="2:10" ht="15.75" thickBot="1">
      <c r="B98" s="72">
        <v>12</v>
      </c>
      <c r="C98" s="75" t="s">
        <v>97</v>
      </c>
      <c r="D98" s="78">
        <v>0.18013046441510086</v>
      </c>
      <c r="E98" s="78">
        <v>0.53966659093918679</v>
      </c>
      <c r="F98" s="78">
        <v>0.29949263838571899</v>
      </c>
      <c r="G98" s="78">
        <v>10.300345419470517</v>
      </c>
      <c r="H98" s="78">
        <v>-51.835549990783939</v>
      </c>
      <c r="I98" s="78">
        <v>-31.249803790854518</v>
      </c>
      <c r="J98" s="78">
        <v>0.90225348175919395</v>
      </c>
    </row>
    <row r="99" spans="2:10">
      <c r="B99" s="2" t="s">
        <v>106</v>
      </c>
    </row>
    <row r="102" spans="2:10">
      <c r="B102" s="5" t="s">
        <v>107</v>
      </c>
    </row>
    <row r="103" spans="2:10" ht="15.75" thickBot="1"/>
    <row r="104" spans="2:10">
      <c r="B104" s="83" t="s">
        <v>37</v>
      </c>
      <c r="C104" s="84">
        <v>36</v>
      </c>
    </row>
    <row r="105" spans="2:10">
      <c r="B105" s="10" t="s">
        <v>108</v>
      </c>
      <c r="C105" s="25">
        <v>36</v>
      </c>
    </row>
    <row r="106" spans="2:10">
      <c r="B106" s="10" t="s">
        <v>109</v>
      </c>
      <c r="C106" s="25">
        <v>30</v>
      </c>
    </row>
    <row r="107" spans="2:10">
      <c r="B107" s="10" t="s">
        <v>100</v>
      </c>
      <c r="C107" s="25">
        <v>0.46090021530338365</v>
      </c>
    </row>
    <row r="108" spans="2:10">
      <c r="B108" s="10" t="s">
        <v>101</v>
      </c>
      <c r="C108" s="25">
        <v>0.37105025118728091</v>
      </c>
    </row>
    <row r="109" spans="2:10">
      <c r="B109" s="10" t="s">
        <v>99</v>
      </c>
      <c r="C109" s="25">
        <v>0.16172993540898489</v>
      </c>
    </row>
    <row r="110" spans="2:10">
      <c r="B110" s="10" t="s">
        <v>110</v>
      </c>
      <c r="C110" s="25">
        <v>0.40215660557671423</v>
      </c>
    </row>
    <row r="111" spans="2:10">
      <c r="B111" s="10" t="s">
        <v>111</v>
      </c>
      <c r="C111" s="25">
        <v>31.230320051255632</v>
      </c>
    </row>
    <row r="112" spans="2:10">
      <c r="B112" s="10" t="s">
        <v>112</v>
      </c>
      <c r="C112" s="25">
        <v>1.1942120321465193</v>
      </c>
    </row>
    <row r="113" spans="2:7">
      <c r="B113" s="10" t="s">
        <v>113</v>
      </c>
      <c r="C113" s="25">
        <v>-0.22611865771025919</v>
      </c>
    </row>
    <row r="114" spans="2:7">
      <c r="B114" s="10" t="s">
        <v>114</v>
      </c>
      <c r="C114" s="25">
        <v>-60.149362452722869</v>
      </c>
    </row>
    <row r="115" spans="2:7">
      <c r="B115" s="10" t="s">
        <v>115</v>
      </c>
      <c r="C115" s="25">
        <v>-50.648248821986208</v>
      </c>
    </row>
    <row r="116" spans="2:7">
      <c r="B116" s="10" t="s">
        <v>116</v>
      </c>
      <c r="C116" s="25">
        <v>0.75473969857526291</v>
      </c>
    </row>
    <row r="117" spans="2:7">
      <c r="B117" s="10" t="s">
        <v>117</v>
      </c>
      <c r="C117" s="25">
        <v>6.9272321944021327</v>
      </c>
    </row>
    <row r="118" spans="2:7" ht="15.75" thickBot="1">
      <c r="B118" s="23" t="s">
        <v>118</v>
      </c>
      <c r="C118" s="26">
        <v>0.23030753395531878</v>
      </c>
    </row>
    <row r="121" spans="2:7">
      <c r="B121" s="5" t="s">
        <v>119</v>
      </c>
    </row>
    <row r="122" spans="2:7" ht="15.75" thickBot="1"/>
    <row r="123" spans="2:7">
      <c r="B123" s="12" t="s">
        <v>120</v>
      </c>
      <c r="C123" s="13" t="s">
        <v>109</v>
      </c>
      <c r="D123" s="13" t="s">
        <v>121</v>
      </c>
      <c r="E123" s="13" t="s">
        <v>122</v>
      </c>
      <c r="F123" s="13" t="s">
        <v>123</v>
      </c>
      <c r="G123" s="13" t="s">
        <v>124</v>
      </c>
    </row>
    <row r="124" spans="2:7">
      <c r="B124" s="22" t="s">
        <v>125</v>
      </c>
      <c r="C124" s="56">
        <v>5</v>
      </c>
      <c r="D124" s="24">
        <v>4.1481019377304547</v>
      </c>
      <c r="E124" s="24">
        <v>0.82962038754609091</v>
      </c>
      <c r="F124" s="24">
        <v>5.1296649902699549</v>
      </c>
      <c r="G124" s="68">
        <v>1.6202482745806682E-3</v>
      </c>
    </row>
    <row r="125" spans="2:7">
      <c r="B125" s="10" t="s">
        <v>126</v>
      </c>
      <c r="C125" s="53">
        <v>30</v>
      </c>
      <c r="D125" s="25">
        <v>4.8518980622695471</v>
      </c>
      <c r="E125" s="25">
        <v>0.16172993540898489</v>
      </c>
      <c r="F125" s="25"/>
      <c r="G125" s="25"/>
    </row>
    <row r="126" spans="2:7" ht="15.75" thickBot="1">
      <c r="B126" s="23" t="s">
        <v>127</v>
      </c>
      <c r="C126" s="54">
        <v>35</v>
      </c>
      <c r="D126" s="26">
        <v>9.0000000000000018</v>
      </c>
      <c r="E126" s="26"/>
      <c r="F126" s="26"/>
      <c r="G126" s="26"/>
    </row>
    <row r="127" spans="2:7">
      <c r="B127" s="2" t="s">
        <v>128</v>
      </c>
    </row>
    <row r="130" spans="2:7">
      <c r="B130" s="5" t="s">
        <v>129</v>
      </c>
    </row>
    <row r="131" spans="2:7" ht="15.75" thickBot="1"/>
    <row r="132" spans="2:7">
      <c r="B132" s="12" t="s">
        <v>120</v>
      </c>
      <c r="C132" s="13" t="s">
        <v>109</v>
      </c>
      <c r="D132" s="13" t="s">
        <v>121</v>
      </c>
      <c r="E132" s="13" t="s">
        <v>122</v>
      </c>
      <c r="F132" s="13" t="s">
        <v>123</v>
      </c>
      <c r="G132" s="13" t="s">
        <v>124</v>
      </c>
    </row>
    <row r="133" spans="2:7">
      <c r="B133" s="22" t="s">
        <v>1</v>
      </c>
      <c r="C133" s="56">
        <v>0</v>
      </c>
      <c r="D133" s="24">
        <v>0</v>
      </c>
      <c r="E133" s="24"/>
      <c r="F133" s="24"/>
      <c r="G133" s="24"/>
    </row>
    <row r="134" spans="2:7">
      <c r="B134" s="10" t="s">
        <v>53</v>
      </c>
      <c r="C134" s="53">
        <v>1</v>
      </c>
      <c r="D134" s="25">
        <v>0.30180874361262056</v>
      </c>
      <c r="E134" s="25">
        <v>0.30180874361262056</v>
      </c>
      <c r="F134" s="25">
        <v>1.8661278930793019</v>
      </c>
      <c r="G134" s="25">
        <v>0.18207304923774434</v>
      </c>
    </row>
    <row r="135" spans="2:7">
      <c r="B135" s="10" t="s">
        <v>54</v>
      </c>
      <c r="C135" s="53">
        <v>1</v>
      </c>
      <c r="D135" s="25">
        <v>1.4822050046143471</v>
      </c>
      <c r="E135" s="25">
        <v>1.4822050046143471</v>
      </c>
      <c r="F135" s="25">
        <v>9.1646917490328956</v>
      </c>
      <c r="G135" s="28">
        <v>5.0313293808476904E-3</v>
      </c>
    </row>
    <row r="136" spans="2:7">
      <c r="B136" s="10" t="s">
        <v>30</v>
      </c>
      <c r="C136" s="53">
        <v>1</v>
      </c>
      <c r="D136" s="25">
        <v>0.69217005717813374</v>
      </c>
      <c r="E136" s="25">
        <v>0.69217005717813374</v>
      </c>
      <c r="F136" s="25">
        <v>4.2797893626047925</v>
      </c>
      <c r="G136" s="28">
        <v>4.7280378790277425E-2</v>
      </c>
    </row>
    <row r="137" spans="2:7">
      <c r="B137" s="10" t="s">
        <v>27</v>
      </c>
      <c r="C137" s="53">
        <v>0</v>
      </c>
      <c r="D137" s="25">
        <v>0</v>
      </c>
      <c r="E137" s="25"/>
      <c r="F137" s="25"/>
      <c r="G137" s="25"/>
    </row>
    <row r="138" spans="2:7">
      <c r="B138" s="10" t="s">
        <v>8</v>
      </c>
      <c r="C138" s="53">
        <v>0</v>
      </c>
      <c r="D138" s="25">
        <v>0</v>
      </c>
      <c r="E138" s="25"/>
      <c r="F138" s="25"/>
      <c r="G138" s="25"/>
    </row>
    <row r="139" spans="2:7">
      <c r="B139" s="10" t="s">
        <v>31</v>
      </c>
      <c r="C139" s="53">
        <v>0</v>
      </c>
      <c r="D139" s="25">
        <v>0</v>
      </c>
      <c r="E139" s="25"/>
      <c r="F139" s="25"/>
      <c r="G139" s="25"/>
    </row>
    <row r="140" spans="2:7">
      <c r="B140" s="10" t="s">
        <v>28</v>
      </c>
      <c r="C140" s="53">
        <v>0</v>
      </c>
      <c r="D140" s="25">
        <v>0</v>
      </c>
      <c r="E140" s="25"/>
      <c r="F140" s="25"/>
      <c r="G140" s="25"/>
    </row>
    <row r="141" spans="2:7">
      <c r="B141" s="10" t="s">
        <v>9</v>
      </c>
      <c r="C141" s="53">
        <v>0</v>
      </c>
      <c r="D141" s="25">
        <v>0</v>
      </c>
      <c r="E141" s="25"/>
      <c r="F141" s="25"/>
      <c r="G141" s="25"/>
    </row>
    <row r="142" spans="2:7">
      <c r="B142" s="10" t="s">
        <v>32</v>
      </c>
      <c r="C142" s="53">
        <v>0</v>
      </c>
      <c r="D142" s="25">
        <v>0</v>
      </c>
      <c r="E142" s="25"/>
      <c r="F142" s="25"/>
      <c r="G142" s="25"/>
    </row>
    <row r="143" spans="2:7">
      <c r="B143" s="10" t="s">
        <v>29</v>
      </c>
      <c r="C143" s="53">
        <v>0</v>
      </c>
      <c r="D143" s="25">
        <v>0</v>
      </c>
      <c r="E143" s="25"/>
      <c r="F143" s="25"/>
      <c r="G143" s="25"/>
    </row>
    <row r="144" spans="2:7">
      <c r="B144" s="10" t="s">
        <v>10</v>
      </c>
      <c r="C144" s="53">
        <v>0</v>
      </c>
      <c r="D144" s="25">
        <v>0</v>
      </c>
      <c r="E144" s="25"/>
      <c r="F144" s="25"/>
      <c r="G144" s="25"/>
    </row>
    <row r="145" spans="2:7">
      <c r="B145" s="10" t="s">
        <v>2</v>
      </c>
      <c r="C145" s="53">
        <v>1</v>
      </c>
      <c r="D145" s="25">
        <v>0.59671175592431336</v>
      </c>
      <c r="E145" s="25">
        <v>0.59671175592431336</v>
      </c>
      <c r="F145" s="25">
        <v>3.6895566328851888</v>
      </c>
      <c r="G145" s="25">
        <v>6.4302975373354263E-2</v>
      </c>
    </row>
    <row r="146" spans="2:7">
      <c r="B146" s="10" t="s">
        <v>3</v>
      </c>
      <c r="C146" s="53">
        <v>1</v>
      </c>
      <c r="D146" s="25">
        <v>1.0752063764010389</v>
      </c>
      <c r="E146" s="25">
        <v>1.0752063764010389</v>
      </c>
      <c r="F146" s="25">
        <v>6.6481593137475885</v>
      </c>
      <c r="G146" s="28">
        <v>1.5077351304812043E-2</v>
      </c>
    </row>
    <row r="147" spans="2:7">
      <c r="B147" s="10" t="s">
        <v>4</v>
      </c>
      <c r="C147" s="53">
        <v>0</v>
      </c>
      <c r="D147" s="25">
        <v>0</v>
      </c>
      <c r="E147" s="25"/>
      <c r="F147" s="25"/>
      <c r="G147" s="25"/>
    </row>
    <row r="148" spans="2:7" ht="15.75" thickBot="1">
      <c r="B148" s="23" t="s">
        <v>7</v>
      </c>
      <c r="C148" s="54">
        <v>0</v>
      </c>
      <c r="D148" s="26">
        <v>0</v>
      </c>
      <c r="E148" s="26"/>
      <c r="F148" s="26"/>
      <c r="G148" s="26"/>
    </row>
    <row r="151" spans="2:7">
      <c r="B151" s="5" t="s">
        <v>130</v>
      </c>
    </row>
    <row r="152" spans="2:7" ht="15.75" thickBot="1"/>
    <row r="153" spans="2:7">
      <c r="B153" s="12" t="s">
        <v>120</v>
      </c>
      <c r="C153" s="13" t="s">
        <v>109</v>
      </c>
      <c r="D153" s="13" t="s">
        <v>121</v>
      </c>
      <c r="E153" s="13" t="s">
        <v>122</v>
      </c>
      <c r="F153" s="13" t="s">
        <v>123</v>
      </c>
      <c r="G153" s="13" t="s">
        <v>124</v>
      </c>
    </row>
    <row r="154" spans="2:7">
      <c r="B154" s="22" t="s">
        <v>1</v>
      </c>
      <c r="C154" s="56">
        <v>0</v>
      </c>
      <c r="D154" s="24">
        <v>0</v>
      </c>
      <c r="E154" s="24"/>
      <c r="F154" s="24"/>
      <c r="G154" s="24"/>
    </row>
    <row r="155" spans="2:7">
      <c r="B155" s="10" t="s">
        <v>53</v>
      </c>
      <c r="C155" s="53">
        <v>1</v>
      </c>
      <c r="D155" s="25">
        <v>0.31039297637569296</v>
      </c>
      <c r="E155" s="25">
        <v>0.31039297637569296</v>
      </c>
      <c r="F155" s="25">
        <v>1.9192054679967991</v>
      </c>
      <c r="G155" s="25">
        <v>0.17615915268155985</v>
      </c>
    </row>
    <row r="156" spans="2:7">
      <c r="B156" s="10" t="s">
        <v>54</v>
      </c>
      <c r="C156" s="53">
        <v>1</v>
      </c>
      <c r="D156" s="25">
        <v>1.1569939996763168</v>
      </c>
      <c r="E156" s="25">
        <v>1.1569939996763168</v>
      </c>
      <c r="F156" s="25">
        <v>7.1538642289721714</v>
      </c>
      <c r="G156" s="28">
        <v>1.1992444139840068E-2</v>
      </c>
    </row>
    <row r="157" spans="2:7">
      <c r="B157" s="10" t="s">
        <v>30</v>
      </c>
      <c r="C157" s="53">
        <v>1</v>
      </c>
      <c r="D157" s="25">
        <v>0.68834998624553689</v>
      </c>
      <c r="E157" s="25">
        <v>0.68834998624553689</v>
      </c>
      <c r="F157" s="25">
        <v>4.2561693016498641</v>
      </c>
      <c r="G157" s="28">
        <v>4.7855915347507903E-2</v>
      </c>
    </row>
    <row r="158" spans="2:7">
      <c r="B158" s="10" t="s">
        <v>27</v>
      </c>
      <c r="C158" s="53">
        <v>0</v>
      </c>
      <c r="D158" s="25">
        <v>0</v>
      </c>
      <c r="E158" s="25"/>
      <c r="F158" s="25"/>
      <c r="G158" s="25"/>
    </row>
    <row r="159" spans="2:7">
      <c r="B159" s="10" t="s">
        <v>8</v>
      </c>
      <c r="C159" s="53">
        <v>0</v>
      </c>
      <c r="D159" s="25">
        <v>0</v>
      </c>
      <c r="E159" s="25"/>
      <c r="F159" s="25"/>
      <c r="G159" s="25"/>
    </row>
    <row r="160" spans="2:7">
      <c r="B160" s="10" t="s">
        <v>31</v>
      </c>
      <c r="C160" s="53">
        <v>0</v>
      </c>
      <c r="D160" s="25">
        <v>0</v>
      </c>
      <c r="E160" s="25"/>
      <c r="F160" s="25"/>
      <c r="G160" s="25"/>
    </row>
    <row r="161" spans="2:7">
      <c r="B161" s="10" t="s">
        <v>28</v>
      </c>
      <c r="C161" s="53">
        <v>0</v>
      </c>
      <c r="D161" s="25">
        <v>0</v>
      </c>
      <c r="E161" s="25"/>
      <c r="F161" s="25"/>
      <c r="G161" s="25"/>
    </row>
    <row r="162" spans="2:7">
      <c r="B162" s="10" t="s">
        <v>9</v>
      </c>
      <c r="C162" s="53">
        <v>0</v>
      </c>
      <c r="D162" s="25">
        <v>0</v>
      </c>
      <c r="E162" s="25"/>
      <c r="F162" s="25"/>
      <c r="G162" s="25"/>
    </row>
    <row r="163" spans="2:7">
      <c r="B163" s="10" t="s">
        <v>32</v>
      </c>
      <c r="C163" s="53">
        <v>0</v>
      </c>
      <c r="D163" s="25">
        <v>0</v>
      </c>
      <c r="E163" s="25"/>
      <c r="F163" s="25"/>
      <c r="G163" s="25"/>
    </row>
    <row r="164" spans="2:7">
      <c r="B164" s="10" t="s">
        <v>29</v>
      </c>
      <c r="C164" s="53">
        <v>0</v>
      </c>
      <c r="D164" s="25">
        <v>0</v>
      </c>
      <c r="E164" s="25"/>
      <c r="F164" s="25"/>
      <c r="G164" s="25"/>
    </row>
    <row r="165" spans="2:7">
      <c r="B165" s="10" t="s">
        <v>10</v>
      </c>
      <c r="C165" s="53">
        <v>0</v>
      </c>
      <c r="D165" s="25">
        <v>0</v>
      </c>
      <c r="E165" s="25"/>
      <c r="F165" s="25"/>
      <c r="G165" s="25"/>
    </row>
    <row r="166" spans="2:7">
      <c r="B166" s="10" t="s">
        <v>2</v>
      </c>
      <c r="C166" s="53">
        <v>1</v>
      </c>
      <c r="D166" s="25">
        <v>0.48720892539358918</v>
      </c>
      <c r="E166" s="25">
        <v>0.48720892539358918</v>
      </c>
      <c r="F166" s="25">
        <v>3.0124845110555971</v>
      </c>
      <c r="G166" s="25">
        <v>9.2888145498507046E-2</v>
      </c>
    </row>
    <row r="167" spans="2:7">
      <c r="B167" s="10" t="s">
        <v>3</v>
      </c>
      <c r="C167" s="53">
        <v>1</v>
      </c>
      <c r="D167" s="25">
        <v>1.0752063764010389</v>
      </c>
      <c r="E167" s="25">
        <v>1.0752063764010389</v>
      </c>
      <c r="F167" s="25">
        <v>6.6481593137475885</v>
      </c>
      <c r="G167" s="28">
        <v>1.5077351304812043E-2</v>
      </c>
    </row>
    <row r="168" spans="2:7">
      <c r="B168" s="10" t="s">
        <v>4</v>
      </c>
      <c r="C168" s="53">
        <v>0</v>
      </c>
      <c r="D168" s="25">
        <v>0</v>
      </c>
      <c r="E168" s="25"/>
      <c r="F168" s="25"/>
      <c r="G168" s="25"/>
    </row>
    <row r="169" spans="2:7" ht="15.75" thickBot="1">
      <c r="B169" s="23" t="s">
        <v>7</v>
      </c>
      <c r="C169" s="54">
        <v>0</v>
      </c>
      <c r="D169" s="26">
        <v>0</v>
      </c>
      <c r="E169" s="26"/>
      <c r="F169" s="26"/>
      <c r="G169" s="26"/>
    </row>
    <row r="172" spans="2:7">
      <c r="B172" s="5" t="s">
        <v>131</v>
      </c>
    </row>
    <row r="173" spans="2:7" ht="15.75" thickBot="1"/>
    <row r="174" spans="2:7">
      <c r="B174" s="12" t="s">
        <v>120</v>
      </c>
      <c r="C174" s="13" t="s">
        <v>109</v>
      </c>
      <c r="D174" s="13" t="s">
        <v>121</v>
      </c>
      <c r="E174" s="13" t="s">
        <v>122</v>
      </c>
      <c r="F174" s="13" t="s">
        <v>123</v>
      </c>
      <c r="G174" s="13" t="s">
        <v>124</v>
      </c>
    </row>
    <row r="175" spans="2:7">
      <c r="B175" s="22" t="s">
        <v>1</v>
      </c>
      <c r="C175" s="56">
        <v>0</v>
      </c>
      <c r="D175" s="24">
        <v>0</v>
      </c>
      <c r="E175" s="24"/>
      <c r="F175" s="24"/>
      <c r="G175" s="24"/>
    </row>
    <row r="176" spans="2:7">
      <c r="B176" s="10" t="s">
        <v>53</v>
      </c>
      <c r="C176" s="53">
        <v>1</v>
      </c>
      <c r="D176" s="25">
        <v>0.31039297637569296</v>
      </c>
      <c r="E176" s="25">
        <v>0.31039297637569296</v>
      </c>
      <c r="F176" s="25">
        <v>1.9192054679967991</v>
      </c>
      <c r="G176" s="25">
        <v>0.17615915268155985</v>
      </c>
    </row>
    <row r="177" spans="2:7">
      <c r="B177" s="10" t="s">
        <v>54</v>
      </c>
      <c r="C177" s="53">
        <v>1</v>
      </c>
      <c r="D177" s="25">
        <v>1.1569939996763168</v>
      </c>
      <c r="E177" s="25">
        <v>1.1569939996763168</v>
      </c>
      <c r="F177" s="25">
        <v>7.1538642289721714</v>
      </c>
      <c r="G177" s="28">
        <v>1.1992444139840068E-2</v>
      </c>
    </row>
    <row r="178" spans="2:7">
      <c r="B178" s="10" t="s">
        <v>30</v>
      </c>
      <c r="C178" s="53">
        <v>1</v>
      </c>
      <c r="D178" s="25">
        <v>0.68834998624553689</v>
      </c>
      <c r="E178" s="25">
        <v>0.68834998624553689</v>
      </c>
      <c r="F178" s="25">
        <v>4.2561693016498641</v>
      </c>
      <c r="G178" s="28">
        <v>4.7855915347507903E-2</v>
      </c>
    </row>
    <row r="179" spans="2:7">
      <c r="B179" s="10" t="s">
        <v>27</v>
      </c>
      <c r="C179" s="53">
        <v>0</v>
      </c>
      <c r="D179" s="25">
        <v>0</v>
      </c>
      <c r="E179" s="25"/>
      <c r="F179" s="25"/>
      <c r="G179" s="25"/>
    </row>
    <row r="180" spans="2:7">
      <c r="B180" s="10" t="s">
        <v>8</v>
      </c>
      <c r="C180" s="53">
        <v>0</v>
      </c>
      <c r="D180" s="25">
        <v>0</v>
      </c>
      <c r="E180" s="25"/>
      <c r="F180" s="25"/>
      <c r="G180" s="25"/>
    </row>
    <row r="181" spans="2:7">
      <c r="B181" s="10" t="s">
        <v>31</v>
      </c>
      <c r="C181" s="53">
        <v>0</v>
      </c>
      <c r="D181" s="25">
        <v>0</v>
      </c>
      <c r="E181" s="25"/>
      <c r="F181" s="25"/>
      <c r="G181" s="25"/>
    </row>
    <row r="182" spans="2:7">
      <c r="B182" s="10" t="s">
        <v>28</v>
      </c>
      <c r="C182" s="53">
        <v>0</v>
      </c>
      <c r="D182" s="25">
        <v>0</v>
      </c>
      <c r="E182" s="25"/>
      <c r="F182" s="25"/>
      <c r="G182" s="25"/>
    </row>
    <row r="183" spans="2:7">
      <c r="B183" s="10" t="s">
        <v>9</v>
      </c>
      <c r="C183" s="53">
        <v>0</v>
      </c>
      <c r="D183" s="25">
        <v>0</v>
      </c>
      <c r="E183" s="25"/>
      <c r="F183" s="25"/>
      <c r="G183" s="25"/>
    </row>
    <row r="184" spans="2:7">
      <c r="B184" s="10" t="s">
        <v>32</v>
      </c>
      <c r="C184" s="53">
        <v>0</v>
      </c>
      <c r="D184" s="25">
        <v>0</v>
      </c>
      <c r="E184" s="25"/>
      <c r="F184" s="25"/>
      <c r="G184" s="25"/>
    </row>
    <row r="185" spans="2:7">
      <c r="B185" s="10" t="s">
        <v>29</v>
      </c>
      <c r="C185" s="53">
        <v>0</v>
      </c>
      <c r="D185" s="25">
        <v>0</v>
      </c>
      <c r="E185" s="25"/>
      <c r="F185" s="25"/>
      <c r="G185" s="25"/>
    </row>
    <row r="186" spans="2:7">
      <c r="B186" s="10" t="s">
        <v>10</v>
      </c>
      <c r="C186" s="53">
        <v>0</v>
      </c>
      <c r="D186" s="25">
        <v>0</v>
      </c>
      <c r="E186" s="25"/>
      <c r="F186" s="25"/>
      <c r="G186" s="25"/>
    </row>
    <row r="187" spans="2:7">
      <c r="B187" s="10" t="s">
        <v>2</v>
      </c>
      <c r="C187" s="53">
        <v>1</v>
      </c>
      <c r="D187" s="25">
        <v>0.48720892539358918</v>
      </c>
      <c r="E187" s="25">
        <v>0.48720892539358918</v>
      </c>
      <c r="F187" s="25">
        <v>3.0124845110555971</v>
      </c>
      <c r="G187" s="25">
        <v>9.2888145498507046E-2</v>
      </c>
    </row>
    <row r="188" spans="2:7">
      <c r="B188" s="10" t="s">
        <v>3</v>
      </c>
      <c r="C188" s="53">
        <v>1</v>
      </c>
      <c r="D188" s="25">
        <v>1.0752063764010389</v>
      </c>
      <c r="E188" s="25">
        <v>1.0752063764010389</v>
      </c>
      <c r="F188" s="25">
        <v>6.6481593137475885</v>
      </c>
      <c r="G188" s="28">
        <v>1.5077351304812043E-2</v>
      </c>
    </row>
    <row r="189" spans="2:7">
      <c r="B189" s="10" t="s">
        <v>4</v>
      </c>
      <c r="C189" s="53">
        <v>0</v>
      </c>
      <c r="D189" s="25">
        <v>0</v>
      </c>
      <c r="E189" s="25"/>
      <c r="F189" s="25"/>
      <c r="G189" s="25"/>
    </row>
    <row r="190" spans="2:7" ht="15.75" thickBot="1">
      <c r="B190" s="23" t="s">
        <v>7</v>
      </c>
      <c r="C190" s="54">
        <v>0</v>
      </c>
      <c r="D190" s="26">
        <v>0</v>
      </c>
      <c r="E190" s="26"/>
      <c r="F190" s="26"/>
      <c r="G190" s="26"/>
    </row>
    <row r="193" spans="2:8">
      <c r="B193" s="5" t="s">
        <v>132</v>
      </c>
    </row>
    <row r="194" spans="2:8" ht="15.75" thickBot="1"/>
    <row r="195" spans="2:8">
      <c r="B195" s="12" t="s">
        <v>120</v>
      </c>
      <c r="C195" s="13" t="s">
        <v>133</v>
      </c>
      <c r="D195" s="13" t="s">
        <v>134</v>
      </c>
      <c r="E195" s="13" t="s">
        <v>135</v>
      </c>
      <c r="F195" s="13" t="s">
        <v>136</v>
      </c>
      <c r="G195" s="13" t="s">
        <v>137</v>
      </c>
      <c r="H195" s="13" t="s">
        <v>138</v>
      </c>
    </row>
    <row r="196" spans="2:8">
      <c r="B196" s="22" t="s">
        <v>139</v>
      </c>
      <c r="C196" s="24">
        <v>-0.9813676109281948</v>
      </c>
      <c r="D196" s="24">
        <v>0.68475802048296897</v>
      </c>
      <c r="E196" s="24">
        <v>-1.4331597171158699</v>
      </c>
      <c r="F196" s="24">
        <v>0.16215219732624528</v>
      </c>
      <c r="G196" s="24">
        <v>-2.379830055371317</v>
      </c>
      <c r="H196" s="24">
        <v>0.41709483351492738</v>
      </c>
    </row>
    <row r="197" spans="2:8">
      <c r="B197" s="10" t="s">
        <v>1</v>
      </c>
      <c r="C197" s="25">
        <v>0</v>
      </c>
      <c r="D197" s="25">
        <v>0</v>
      </c>
      <c r="E197" s="25"/>
      <c r="F197" s="25"/>
      <c r="G197" s="25"/>
      <c r="H197" s="25"/>
    </row>
    <row r="198" spans="2:8">
      <c r="B198" s="10" t="s">
        <v>53</v>
      </c>
      <c r="C198" s="25">
        <v>-7.9141480599066449E-3</v>
      </c>
      <c r="D198" s="25">
        <v>5.7127265299831732E-3</v>
      </c>
      <c r="E198" s="25">
        <v>-1.3853539143470879</v>
      </c>
      <c r="F198" s="25">
        <v>0.17615915268155985</v>
      </c>
      <c r="G198" s="25">
        <v>-1.9581092102300732E-2</v>
      </c>
      <c r="H198" s="25">
        <v>3.7527959824874418E-3</v>
      </c>
    </row>
    <row r="199" spans="2:8">
      <c r="B199" s="10" t="s">
        <v>54</v>
      </c>
      <c r="C199" s="25">
        <v>2.6753169147783574E-2</v>
      </c>
      <c r="D199" s="25">
        <v>1.0002415441525289E-2</v>
      </c>
      <c r="E199" s="25">
        <v>2.6746708636712979</v>
      </c>
      <c r="F199" s="28">
        <v>1.1992444139840094E-2</v>
      </c>
      <c r="G199" s="25">
        <v>6.3255115953752619E-3</v>
      </c>
      <c r="H199" s="25">
        <v>4.7180826700191886E-2</v>
      </c>
    </row>
    <row r="200" spans="2:8">
      <c r="B200" s="10" t="s">
        <v>30</v>
      </c>
      <c r="C200" s="25">
        <v>0.19370395518104755</v>
      </c>
      <c r="D200" s="25">
        <v>9.389209749368925E-2</v>
      </c>
      <c r="E200" s="25">
        <v>2.0630485456357701</v>
      </c>
      <c r="F200" s="28">
        <v>4.7855915347507806E-2</v>
      </c>
      <c r="G200" s="25">
        <v>1.9507106081607106E-3</v>
      </c>
      <c r="H200" s="25">
        <v>0.38545719975393439</v>
      </c>
    </row>
    <row r="201" spans="2:8">
      <c r="B201" s="10" t="s">
        <v>27</v>
      </c>
      <c r="C201" s="25">
        <v>0</v>
      </c>
      <c r="D201" s="25">
        <v>0</v>
      </c>
      <c r="E201" s="25"/>
      <c r="F201" s="25"/>
      <c r="G201" s="25"/>
      <c r="H201" s="25"/>
    </row>
    <row r="202" spans="2:8">
      <c r="B202" s="10" t="s">
        <v>8</v>
      </c>
      <c r="C202" s="25">
        <v>0</v>
      </c>
      <c r="D202" s="25">
        <v>0</v>
      </c>
      <c r="E202" s="25"/>
      <c r="F202" s="25"/>
      <c r="G202" s="25"/>
      <c r="H202" s="25"/>
    </row>
    <row r="203" spans="2:8">
      <c r="B203" s="10" t="s">
        <v>31</v>
      </c>
      <c r="C203" s="25">
        <v>0</v>
      </c>
      <c r="D203" s="25">
        <v>0</v>
      </c>
      <c r="E203" s="25"/>
      <c r="F203" s="25"/>
      <c r="G203" s="25"/>
      <c r="H203" s="25"/>
    </row>
    <row r="204" spans="2:8">
      <c r="B204" s="10" t="s">
        <v>28</v>
      </c>
      <c r="C204" s="25">
        <v>0</v>
      </c>
      <c r="D204" s="25">
        <v>0</v>
      </c>
      <c r="E204" s="25"/>
      <c r="F204" s="25"/>
      <c r="G204" s="25"/>
      <c r="H204" s="25"/>
    </row>
    <row r="205" spans="2:8">
      <c r="B205" s="10" t="s">
        <v>9</v>
      </c>
      <c r="C205" s="25">
        <v>0</v>
      </c>
      <c r="D205" s="25">
        <v>0</v>
      </c>
      <c r="E205" s="25"/>
      <c r="F205" s="25"/>
      <c r="G205" s="25"/>
      <c r="H205" s="25"/>
    </row>
    <row r="206" spans="2:8">
      <c r="B206" s="10" t="s">
        <v>32</v>
      </c>
      <c r="C206" s="25">
        <v>0</v>
      </c>
      <c r="D206" s="25">
        <v>0</v>
      </c>
      <c r="E206" s="25"/>
      <c r="F206" s="25"/>
      <c r="G206" s="25"/>
      <c r="H206" s="25"/>
    </row>
    <row r="207" spans="2:8">
      <c r="B207" s="10" t="s">
        <v>29</v>
      </c>
      <c r="C207" s="25">
        <v>0</v>
      </c>
      <c r="D207" s="25">
        <v>0</v>
      </c>
      <c r="E207" s="25"/>
      <c r="F207" s="25"/>
      <c r="G207" s="25"/>
      <c r="H207" s="25"/>
    </row>
    <row r="208" spans="2:8">
      <c r="B208" s="10" t="s">
        <v>10</v>
      </c>
      <c r="C208" s="25">
        <v>0</v>
      </c>
      <c r="D208" s="25">
        <v>0</v>
      </c>
      <c r="E208" s="25"/>
      <c r="F208" s="25"/>
      <c r="G208" s="25"/>
      <c r="H208" s="25"/>
    </row>
    <row r="209" spans="2:8">
      <c r="B209" s="10" t="s">
        <v>74</v>
      </c>
      <c r="C209" s="25">
        <v>-0.23900857185593904</v>
      </c>
      <c r="D209" s="25">
        <v>0.13770542995365251</v>
      </c>
      <c r="E209" s="25">
        <v>-1.7356510337782767</v>
      </c>
      <c r="F209" s="25">
        <v>9.2888145498506824E-2</v>
      </c>
      <c r="G209" s="25">
        <v>-0.52024057852925942</v>
      </c>
      <c r="H209" s="25">
        <v>4.2223434817381389E-2</v>
      </c>
    </row>
    <row r="210" spans="2:8">
      <c r="B210" s="10" t="s">
        <v>75</v>
      </c>
      <c r="C210" s="25">
        <v>0</v>
      </c>
      <c r="D210" s="25">
        <v>0</v>
      </c>
      <c r="E210" s="25"/>
      <c r="F210" s="25"/>
      <c r="G210" s="25"/>
      <c r="H210" s="25"/>
    </row>
    <row r="211" spans="2:8">
      <c r="B211" s="10" t="s">
        <v>76</v>
      </c>
      <c r="C211" s="25">
        <v>-0.3717700328149075</v>
      </c>
      <c r="D211" s="25">
        <v>0.14418619152000947</v>
      </c>
      <c r="E211" s="25">
        <v>-2.5784024731890849</v>
      </c>
      <c r="F211" s="28">
        <v>1.5077351304812043E-2</v>
      </c>
      <c r="G211" s="25">
        <v>-0.66623752033085948</v>
      </c>
      <c r="H211" s="25">
        <v>-7.7302545298955583E-2</v>
      </c>
    </row>
    <row r="212" spans="2:8">
      <c r="B212" s="10" t="s">
        <v>77</v>
      </c>
      <c r="C212" s="25">
        <v>0</v>
      </c>
      <c r="D212" s="25">
        <v>0</v>
      </c>
      <c r="E212" s="25"/>
      <c r="F212" s="25"/>
      <c r="G212" s="25"/>
      <c r="H212" s="25"/>
    </row>
    <row r="213" spans="2:8">
      <c r="B213" s="10" t="s">
        <v>78</v>
      </c>
      <c r="C213" s="25">
        <v>0</v>
      </c>
      <c r="D213" s="25">
        <v>0</v>
      </c>
      <c r="E213" s="25"/>
      <c r="F213" s="25"/>
      <c r="G213" s="25"/>
      <c r="H213" s="25"/>
    </row>
    <row r="214" spans="2:8">
      <c r="B214" s="10" t="s">
        <v>79</v>
      </c>
      <c r="C214" s="25">
        <v>0</v>
      </c>
      <c r="D214" s="25">
        <v>0</v>
      </c>
      <c r="E214" s="25"/>
      <c r="F214" s="25"/>
      <c r="G214" s="25"/>
      <c r="H214" s="25"/>
    </row>
    <row r="215" spans="2:8">
      <c r="B215" s="10" t="s">
        <v>80</v>
      </c>
      <c r="C215" s="25">
        <v>0</v>
      </c>
      <c r="D215" s="25">
        <v>0</v>
      </c>
      <c r="E215" s="25"/>
      <c r="F215" s="25"/>
      <c r="G215" s="25"/>
      <c r="H215" s="25"/>
    </row>
    <row r="216" spans="2:8" ht="15.75" thickBot="1">
      <c r="B216" s="23" t="s">
        <v>81</v>
      </c>
      <c r="C216" s="26">
        <v>0</v>
      </c>
      <c r="D216" s="26">
        <v>0</v>
      </c>
      <c r="E216" s="26"/>
      <c r="F216" s="26"/>
      <c r="G216" s="26"/>
      <c r="H216" s="26"/>
    </row>
    <row r="219" spans="2:8">
      <c r="B219" s="5" t="s">
        <v>140</v>
      </c>
    </row>
    <row r="221" spans="2:8">
      <c r="B221" s="5" t="s">
        <v>141</v>
      </c>
    </row>
    <row r="224" spans="2:8">
      <c r="B224" s="5" t="s">
        <v>142</v>
      </c>
    </row>
    <row r="225" spans="2:8" ht="15.75" thickBot="1"/>
    <row r="226" spans="2:8">
      <c r="B226" s="12" t="s">
        <v>120</v>
      </c>
      <c r="C226" s="13" t="s">
        <v>133</v>
      </c>
      <c r="D226" s="13" t="s">
        <v>134</v>
      </c>
      <c r="E226" s="13" t="s">
        <v>135</v>
      </c>
      <c r="F226" s="13" t="s">
        <v>136</v>
      </c>
      <c r="G226" s="13" t="s">
        <v>137</v>
      </c>
      <c r="H226" s="13" t="s">
        <v>138</v>
      </c>
    </row>
    <row r="227" spans="2:8">
      <c r="B227" s="22" t="s">
        <v>1</v>
      </c>
      <c r="C227" s="24">
        <v>0</v>
      </c>
      <c r="D227" s="24">
        <v>0</v>
      </c>
      <c r="E227" s="24"/>
      <c r="F227" s="24"/>
      <c r="G227" s="24"/>
      <c r="H227" s="24"/>
    </row>
    <row r="228" spans="2:8">
      <c r="B228" s="10" t="s">
        <v>53</v>
      </c>
      <c r="C228" s="25">
        <v>-0.29291852763176252</v>
      </c>
      <c r="D228" s="25">
        <v>0.211439491813768</v>
      </c>
      <c r="E228" s="25">
        <v>-1.3853539143470877</v>
      </c>
      <c r="F228" s="25">
        <v>0.17615915268155985</v>
      </c>
      <c r="G228" s="25">
        <v>-0.72473557793098986</v>
      </c>
      <c r="H228" s="25">
        <v>0.13889852266746477</v>
      </c>
    </row>
    <row r="229" spans="2:8">
      <c r="B229" s="10" t="s">
        <v>54</v>
      </c>
      <c r="C229" s="25">
        <v>0.60572539281451432</v>
      </c>
      <c r="D229" s="25">
        <v>0.22646726408163936</v>
      </c>
      <c r="E229" s="25">
        <v>2.6746708636712984</v>
      </c>
      <c r="F229" s="28">
        <v>1.1992444139840068E-2</v>
      </c>
      <c r="G229" s="25">
        <v>0.14321753713349794</v>
      </c>
      <c r="H229" s="25">
        <v>1.0682332484955306</v>
      </c>
    </row>
    <row r="230" spans="2:8">
      <c r="B230" s="10" t="s">
        <v>30</v>
      </c>
      <c r="C230" s="25">
        <v>0.28869060645393962</v>
      </c>
      <c r="D230" s="25">
        <v>0.13993398607349483</v>
      </c>
      <c r="E230" s="25">
        <v>2.0630485456357701</v>
      </c>
      <c r="F230" s="28">
        <v>4.7855915347507806E-2</v>
      </c>
      <c r="G230" s="25">
        <v>2.9072809998106908E-3</v>
      </c>
      <c r="H230" s="25">
        <v>0.5744739319080685</v>
      </c>
    </row>
    <row r="231" spans="2:8">
      <c r="B231" s="10" t="s">
        <v>27</v>
      </c>
      <c r="C231" s="25">
        <v>0</v>
      </c>
      <c r="D231" s="25">
        <v>0</v>
      </c>
      <c r="E231" s="25"/>
      <c r="F231" s="25"/>
      <c r="G231" s="25"/>
      <c r="H231" s="25"/>
    </row>
    <row r="232" spans="2:8">
      <c r="B232" s="10" t="s">
        <v>8</v>
      </c>
      <c r="C232" s="25">
        <v>0</v>
      </c>
      <c r="D232" s="25">
        <v>0</v>
      </c>
      <c r="E232" s="25"/>
      <c r="F232" s="25"/>
      <c r="G232" s="25"/>
      <c r="H232" s="25"/>
    </row>
    <row r="233" spans="2:8">
      <c r="B233" s="10" t="s">
        <v>31</v>
      </c>
      <c r="C233" s="25">
        <v>0</v>
      </c>
      <c r="D233" s="25">
        <v>0</v>
      </c>
      <c r="E233" s="25"/>
      <c r="F233" s="25"/>
      <c r="G233" s="25"/>
      <c r="H233" s="25"/>
    </row>
    <row r="234" spans="2:8">
      <c r="B234" s="10" t="s">
        <v>28</v>
      </c>
      <c r="C234" s="25">
        <v>0</v>
      </c>
      <c r="D234" s="25">
        <v>0</v>
      </c>
      <c r="E234" s="25"/>
      <c r="F234" s="25"/>
      <c r="G234" s="25"/>
      <c r="H234" s="25"/>
    </row>
    <row r="235" spans="2:8">
      <c r="B235" s="10" t="s">
        <v>9</v>
      </c>
      <c r="C235" s="25">
        <v>0</v>
      </c>
      <c r="D235" s="25">
        <v>0</v>
      </c>
      <c r="E235" s="25"/>
      <c r="F235" s="25"/>
      <c r="G235" s="25"/>
      <c r="H235" s="25"/>
    </row>
    <row r="236" spans="2:8">
      <c r="B236" s="10" t="s">
        <v>32</v>
      </c>
      <c r="C236" s="25">
        <v>0</v>
      </c>
      <c r="D236" s="25">
        <v>0</v>
      </c>
      <c r="E236" s="25"/>
      <c r="F236" s="25"/>
      <c r="G236" s="25"/>
      <c r="H236" s="25"/>
    </row>
    <row r="237" spans="2:8">
      <c r="B237" s="10" t="s">
        <v>29</v>
      </c>
      <c r="C237" s="25">
        <v>0</v>
      </c>
      <c r="D237" s="25">
        <v>0</v>
      </c>
      <c r="E237" s="25"/>
      <c r="F237" s="25"/>
      <c r="G237" s="25"/>
      <c r="H237" s="25"/>
    </row>
    <row r="238" spans="2:8">
      <c r="B238" s="10" t="s">
        <v>10</v>
      </c>
      <c r="C238" s="25">
        <v>0</v>
      </c>
      <c r="D238" s="25">
        <v>0</v>
      </c>
      <c r="E238" s="25"/>
      <c r="F238" s="25"/>
      <c r="G238" s="25"/>
      <c r="H238" s="25"/>
    </row>
    <row r="239" spans="2:8">
      <c r="B239" s="10" t="s">
        <v>74</v>
      </c>
      <c r="C239" s="25">
        <v>-0.23863944642816196</v>
      </c>
      <c r="D239" s="25">
        <v>0.13749275734804611</v>
      </c>
      <c r="E239" s="25">
        <v>-1.7356510337782765</v>
      </c>
      <c r="F239" s="25">
        <v>9.2888145498506824E-2</v>
      </c>
      <c r="G239" s="25">
        <v>-0.51943711769684908</v>
      </c>
      <c r="H239" s="25">
        <v>4.2158224840525144E-2</v>
      </c>
    </row>
    <row r="240" spans="2:8">
      <c r="B240" s="10" t="s">
        <v>75</v>
      </c>
      <c r="C240" s="25">
        <v>0</v>
      </c>
      <c r="D240" s="25">
        <v>0</v>
      </c>
      <c r="E240" s="25"/>
      <c r="F240" s="25"/>
      <c r="G240" s="25"/>
      <c r="H240" s="25"/>
    </row>
    <row r="241" spans="2:8">
      <c r="B241" s="10" t="s">
        <v>76</v>
      </c>
      <c r="C241" s="25">
        <v>-0.37119587025943157</v>
      </c>
      <c r="D241" s="25">
        <v>0.14396351001025828</v>
      </c>
      <c r="E241" s="25">
        <v>-2.5784024731890853</v>
      </c>
      <c r="F241" s="28">
        <v>1.5077351304812043E-2</v>
      </c>
      <c r="G241" s="25">
        <v>-0.66520858146149775</v>
      </c>
      <c r="H241" s="25">
        <v>-7.7183159057365391E-2</v>
      </c>
    </row>
    <row r="242" spans="2:8">
      <c r="B242" s="10" t="s">
        <v>77</v>
      </c>
      <c r="C242" s="25">
        <v>0</v>
      </c>
      <c r="D242" s="25">
        <v>0</v>
      </c>
      <c r="E242" s="25"/>
      <c r="F242" s="25"/>
      <c r="G242" s="25"/>
      <c r="H242" s="25"/>
    </row>
    <row r="243" spans="2:8">
      <c r="B243" s="10" t="s">
        <v>78</v>
      </c>
      <c r="C243" s="25">
        <v>0</v>
      </c>
      <c r="D243" s="25">
        <v>0</v>
      </c>
      <c r="E243" s="25"/>
      <c r="F243" s="25"/>
      <c r="G243" s="25"/>
      <c r="H243" s="25"/>
    </row>
    <row r="244" spans="2:8">
      <c r="B244" s="10" t="s">
        <v>79</v>
      </c>
      <c r="C244" s="25">
        <v>0</v>
      </c>
      <c r="D244" s="25">
        <v>0</v>
      </c>
      <c r="E244" s="25"/>
      <c r="F244" s="25"/>
      <c r="G244" s="25"/>
      <c r="H244" s="25"/>
    </row>
    <row r="245" spans="2:8">
      <c r="B245" s="10" t="s">
        <v>80</v>
      </c>
      <c r="C245" s="25">
        <v>0</v>
      </c>
      <c r="D245" s="25">
        <v>0</v>
      </c>
      <c r="E245" s="25"/>
      <c r="F245" s="25"/>
      <c r="G245" s="25"/>
      <c r="H245" s="25"/>
    </row>
    <row r="246" spans="2:8" ht="15.75" thickBot="1">
      <c r="B246" s="23" t="s">
        <v>81</v>
      </c>
      <c r="C246" s="26">
        <v>0</v>
      </c>
      <c r="D246" s="26">
        <v>0</v>
      </c>
      <c r="E246" s="26"/>
      <c r="F246" s="26"/>
      <c r="G246" s="26"/>
      <c r="H246" s="26"/>
    </row>
    <row r="265" spans="2:13">
      <c r="G265" t="s">
        <v>143</v>
      </c>
    </row>
    <row r="268" spans="2:13">
      <c r="B268" s="5" t="s">
        <v>144</v>
      </c>
    </row>
    <row r="269" spans="2:13" ht="15.75" thickBot="1"/>
    <row r="270" spans="2:13">
      <c r="B270" s="12" t="s">
        <v>145</v>
      </c>
      <c r="C270" s="13" t="s">
        <v>146</v>
      </c>
      <c r="D270" s="13" t="s">
        <v>18</v>
      </c>
      <c r="E270" s="13" t="s">
        <v>183</v>
      </c>
      <c r="F270" s="13" t="s">
        <v>184</v>
      </c>
      <c r="G270" s="13" t="s">
        <v>185</v>
      </c>
      <c r="H270" s="13" t="s">
        <v>186</v>
      </c>
      <c r="I270" s="13" t="s">
        <v>187</v>
      </c>
      <c r="J270" s="13" t="s">
        <v>188</v>
      </c>
      <c r="K270" s="13" t="s">
        <v>189</v>
      </c>
      <c r="L270" s="13" t="s">
        <v>190</v>
      </c>
      <c r="M270" s="13" t="s">
        <v>191</v>
      </c>
    </row>
    <row r="271" spans="2:13">
      <c r="B271" s="22" t="s">
        <v>147</v>
      </c>
      <c r="C271" s="56">
        <v>1</v>
      </c>
      <c r="D271" s="24">
        <v>0</v>
      </c>
      <c r="E271" s="24">
        <v>-0.13853885579592085</v>
      </c>
      <c r="F271" s="24">
        <v>0.13853885579592085</v>
      </c>
      <c r="G271" s="24">
        <v>0.34448981783414612</v>
      </c>
      <c r="H271" s="24">
        <v>0.16084215576924535</v>
      </c>
      <c r="I271" s="24">
        <v>-0.46702236033072414</v>
      </c>
      <c r="J271" s="24">
        <v>0.18994464873888245</v>
      </c>
      <c r="K271" s="24">
        <v>0.43312831179857442</v>
      </c>
      <c r="L271" s="24">
        <v>-1.0231048770133711</v>
      </c>
      <c r="M271" s="24">
        <v>0.74602716542152936</v>
      </c>
    </row>
    <row r="272" spans="2:13">
      <c r="B272" s="10" t="s">
        <v>148</v>
      </c>
      <c r="C272" s="53">
        <v>1</v>
      </c>
      <c r="D272" s="25">
        <v>0</v>
      </c>
      <c r="E272" s="25">
        <v>-0.13773121894785434</v>
      </c>
      <c r="F272" s="25">
        <v>0.13773121894785434</v>
      </c>
      <c r="G272" s="25">
        <v>0.34248155330021335</v>
      </c>
      <c r="H272" s="25">
        <v>0.18036444425298601</v>
      </c>
      <c r="I272" s="25">
        <v>-0.50608455553638065</v>
      </c>
      <c r="J272" s="25">
        <v>0.23062211764067192</v>
      </c>
      <c r="K272" s="25">
        <v>0.44075080052074028</v>
      </c>
      <c r="L272" s="25">
        <v>-1.0378644389308214</v>
      </c>
      <c r="M272" s="25">
        <v>0.76240200103511269</v>
      </c>
    </row>
    <row r="273" spans="2:13">
      <c r="B273" s="10" t="s">
        <v>149</v>
      </c>
      <c r="C273" s="53">
        <v>1</v>
      </c>
      <c r="D273" s="25">
        <v>0</v>
      </c>
      <c r="E273" s="25">
        <v>0.57510914698104532</v>
      </c>
      <c r="F273" s="25">
        <v>-0.57510914698104532</v>
      </c>
      <c r="G273" s="25">
        <v>-1.43006266465848</v>
      </c>
      <c r="H273" s="25">
        <v>0.15519839014374326</v>
      </c>
      <c r="I273" s="25">
        <v>0.25815174953285486</v>
      </c>
      <c r="J273" s="25">
        <v>0.89206654442923572</v>
      </c>
      <c r="K273" s="25">
        <v>0.43106435217052502</v>
      </c>
      <c r="L273" s="25">
        <v>-0.30524170633718406</v>
      </c>
      <c r="M273" s="25">
        <v>1.4554600002992748</v>
      </c>
    </row>
    <row r="274" spans="2:13">
      <c r="B274" s="10" t="s">
        <v>150</v>
      </c>
      <c r="C274" s="53">
        <v>1</v>
      </c>
      <c r="D274" s="25">
        <v>0</v>
      </c>
      <c r="E274" s="25">
        <v>0.23479880257270269</v>
      </c>
      <c r="F274" s="25">
        <v>-0.23479880257270269</v>
      </c>
      <c r="G274" s="25">
        <v>-0.58384917546235149</v>
      </c>
      <c r="H274" s="25">
        <v>0.16576161660258712</v>
      </c>
      <c r="I274" s="25">
        <v>-0.10373158132173921</v>
      </c>
      <c r="J274" s="25">
        <v>0.57332918646714459</v>
      </c>
      <c r="K274" s="25">
        <v>0.43497913622113871</v>
      </c>
      <c r="L274" s="25">
        <v>-0.65354710638434454</v>
      </c>
      <c r="M274" s="25">
        <v>1.1231447115297499</v>
      </c>
    </row>
    <row r="275" spans="2:13">
      <c r="B275" s="10" t="s">
        <v>151</v>
      </c>
      <c r="C275" s="53">
        <v>1</v>
      </c>
      <c r="D275" s="25">
        <v>0</v>
      </c>
      <c r="E275" s="25">
        <v>4.572429770037445E-2</v>
      </c>
      <c r="F275" s="25">
        <v>-4.572429770037445E-2</v>
      </c>
      <c r="G275" s="25">
        <v>-0.11369774129360213</v>
      </c>
      <c r="H275" s="25">
        <v>0.16631684509508063</v>
      </c>
      <c r="I275" s="25">
        <v>-0.29394001405122389</v>
      </c>
      <c r="J275" s="25">
        <v>0.38538860945197279</v>
      </c>
      <c r="K275" s="25">
        <v>0.4351910251502964</v>
      </c>
      <c r="L275" s="25">
        <v>-0.84305434618048036</v>
      </c>
      <c r="M275" s="25">
        <v>0.93450294158122926</v>
      </c>
    </row>
    <row r="276" spans="2:13">
      <c r="B276" s="10" t="s">
        <v>152</v>
      </c>
      <c r="C276" s="53">
        <v>1</v>
      </c>
      <c r="D276" s="25">
        <v>0</v>
      </c>
      <c r="E276" s="25">
        <v>0.58112325047824442</v>
      </c>
      <c r="F276" s="25">
        <v>-0.58112325047824442</v>
      </c>
      <c r="G276" s="25">
        <v>-1.4450172953018698</v>
      </c>
      <c r="H276" s="25">
        <v>0.13927551994468942</v>
      </c>
      <c r="I276" s="25">
        <v>0.29668469226236227</v>
      </c>
      <c r="J276" s="25">
        <v>0.86556180869412658</v>
      </c>
      <c r="K276" s="25">
        <v>0.42559089025124641</v>
      </c>
      <c r="L276" s="25">
        <v>-0.28804930232179315</v>
      </c>
      <c r="M276" s="25">
        <v>1.450295803278282</v>
      </c>
    </row>
    <row r="277" spans="2:13">
      <c r="B277" s="10" t="s">
        <v>153</v>
      </c>
      <c r="C277" s="53">
        <v>1</v>
      </c>
      <c r="D277" s="25">
        <v>0</v>
      </c>
      <c r="E277" s="25">
        <v>0.28374822415442291</v>
      </c>
      <c r="F277" s="25">
        <v>-0.28374822415442291</v>
      </c>
      <c r="G277" s="25">
        <v>-0.70556648882470219</v>
      </c>
      <c r="H277" s="25">
        <v>0.17483648223455328</v>
      </c>
      <c r="I277" s="25">
        <v>-7.331550786454516E-2</v>
      </c>
      <c r="J277" s="25">
        <v>0.64081195617339093</v>
      </c>
      <c r="K277" s="25">
        <v>0.43851765178740315</v>
      </c>
      <c r="L277" s="25">
        <v>-0.61182429767969293</v>
      </c>
      <c r="M277" s="25">
        <v>1.1793207459885386</v>
      </c>
    </row>
    <row r="278" spans="2:13">
      <c r="B278" s="10" t="s">
        <v>154</v>
      </c>
      <c r="C278" s="53">
        <v>1</v>
      </c>
      <c r="D278" s="25">
        <v>0</v>
      </c>
      <c r="E278" s="25">
        <v>-8.7444463088881319E-2</v>
      </c>
      <c r="F278" s="25">
        <v>8.7444463088881319E-2</v>
      </c>
      <c r="G278" s="25">
        <v>0.2174388332214045</v>
      </c>
      <c r="H278" s="25">
        <v>0.18910876921093006</v>
      </c>
      <c r="I278" s="25">
        <v>-0.47365609368770112</v>
      </c>
      <c r="J278" s="25">
        <v>0.29876716750993848</v>
      </c>
      <c r="K278" s="25">
        <v>0.44440078982992109</v>
      </c>
      <c r="L278" s="25">
        <v>-0.99503195570367253</v>
      </c>
      <c r="M278" s="25">
        <v>0.82014302952590989</v>
      </c>
    </row>
    <row r="279" spans="2:13">
      <c r="B279" s="10" t="s">
        <v>155</v>
      </c>
      <c r="C279" s="53">
        <v>1</v>
      </c>
      <c r="D279" s="25">
        <v>0</v>
      </c>
      <c r="E279" s="25">
        <v>0.32843315813015739</v>
      </c>
      <c r="F279" s="25">
        <v>-0.32843315813015739</v>
      </c>
      <c r="G279" s="25">
        <v>-0.81667975504012058</v>
      </c>
      <c r="H279" s="25">
        <v>0.16528002072885198</v>
      </c>
      <c r="I279" s="25">
        <v>-9.1136757763013998E-3</v>
      </c>
      <c r="J279" s="25">
        <v>0.66597999203661618</v>
      </c>
      <c r="K279" s="25">
        <v>0.43479583790684406</v>
      </c>
      <c r="L279" s="25">
        <v>-0.55953840572832503</v>
      </c>
      <c r="M279" s="25">
        <v>1.2164047219886398</v>
      </c>
    </row>
    <row r="280" spans="2:13">
      <c r="B280" s="10" t="s">
        <v>156</v>
      </c>
      <c r="C280" s="53">
        <v>1</v>
      </c>
      <c r="D280" s="25">
        <v>0</v>
      </c>
      <c r="E280" s="25">
        <v>0.45022042284945096</v>
      </c>
      <c r="F280" s="25">
        <v>-0.45022042284945096</v>
      </c>
      <c r="G280" s="25">
        <v>-1.1195151754471635</v>
      </c>
      <c r="H280" s="25">
        <v>0.12967374138624174</v>
      </c>
      <c r="I280" s="25">
        <v>0.18539131251470142</v>
      </c>
      <c r="J280" s="25">
        <v>0.7150495331842005</v>
      </c>
      <c r="K280" s="25">
        <v>0.42254610945326521</v>
      </c>
      <c r="L280" s="25">
        <v>-0.41273385799148632</v>
      </c>
      <c r="M280" s="25">
        <v>1.3131747036903882</v>
      </c>
    </row>
    <row r="281" spans="2:13">
      <c r="B281" s="10" t="s">
        <v>157</v>
      </c>
      <c r="C281" s="53">
        <v>1</v>
      </c>
      <c r="D281" s="25">
        <v>0</v>
      </c>
      <c r="E281" s="25">
        <v>0.17097737190102824</v>
      </c>
      <c r="F281" s="25">
        <v>-0.17097737190102824</v>
      </c>
      <c r="G281" s="25">
        <v>-0.4251512210170898</v>
      </c>
      <c r="H281" s="25">
        <v>0.16097439574030767</v>
      </c>
      <c r="I281" s="25">
        <v>-0.15777620268429371</v>
      </c>
      <c r="J281" s="25">
        <v>0.49973094648635019</v>
      </c>
      <c r="K281" s="25">
        <v>0.43317743650026613</v>
      </c>
      <c r="L281" s="25">
        <v>-0.71368897534160958</v>
      </c>
      <c r="M281" s="25">
        <v>1.0556437191436661</v>
      </c>
    </row>
    <row r="282" spans="2:13">
      <c r="B282" s="10" t="s">
        <v>158</v>
      </c>
      <c r="C282" s="53">
        <v>1</v>
      </c>
      <c r="D282" s="25">
        <v>0</v>
      </c>
      <c r="E282" s="25">
        <v>0.13840148762064519</v>
      </c>
      <c r="F282" s="25">
        <v>-0.13840148762064519</v>
      </c>
      <c r="G282" s="25">
        <v>-0.34414823902288016</v>
      </c>
      <c r="H282" s="25">
        <v>0.13631476848125021</v>
      </c>
      <c r="I282" s="25">
        <v>-0.13999040943159052</v>
      </c>
      <c r="J282" s="25">
        <v>0.41679338467288091</v>
      </c>
      <c r="K282" s="25">
        <v>0.42463119470321742</v>
      </c>
      <c r="L282" s="25">
        <v>-0.72881110539524674</v>
      </c>
      <c r="M282" s="25">
        <v>1.005614080636537</v>
      </c>
    </row>
    <row r="283" spans="2:13">
      <c r="B283" s="10" t="s">
        <v>159</v>
      </c>
      <c r="C283" s="53">
        <v>1</v>
      </c>
      <c r="D283" s="25">
        <v>0</v>
      </c>
      <c r="E283" s="25">
        <v>0.58386667175190987</v>
      </c>
      <c r="F283" s="25">
        <v>-0.58386667175190987</v>
      </c>
      <c r="G283" s="25">
        <v>-1.4518390687991152</v>
      </c>
      <c r="H283" s="25">
        <v>0.15045237439721804</v>
      </c>
      <c r="I283" s="25">
        <v>0.276601931539877</v>
      </c>
      <c r="J283" s="25">
        <v>0.89113141196394274</v>
      </c>
      <c r="K283" s="25">
        <v>0.42937844888949139</v>
      </c>
      <c r="L283" s="25">
        <v>-0.29304110773152736</v>
      </c>
      <c r="M283" s="25">
        <v>1.4607744512353471</v>
      </c>
    </row>
    <row r="284" spans="2:13">
      <c r="B284" s="10" t="s">
        <v>160</v>
      </c>
      <c r="C284" s="53">
        <v>1</v>
      </c>
      <c r="D284" s="25">
        <v>0</v>
      </c>
      <c r="E284" s="25">
        <v>0.27260003170178493</v>
      </c>
      <c r="F284" s="25">
        <v>-0.27260003170178493</v>
      </c>
      <c r="G284" s="25">
        <v>-0.67784546597428585</v>
      </c>
      <c r="H284" s="25">
        <v>0.12374521894170233</v>
      </c>
      <c r="I284" s="25">
        <v>1.9878579461903523E-2</v>
      </c>
      <c r="J284" s="25">
        <v>0.52532148394166633</v>
      </c>
      <c r="K284" s="25">
        <v>0.42076455960538633</v>
      </c>
      <c r="L284" s="25">
        <v>-0.58671583895535528</v>
      </c>
      <c r="M284" s="25">
        <v>1.1319159023589251</v>
      </c>
    </row>
    <row r="285" spans="2:13">
      <c r="B285" s="10" t="s">
        <v>161</v>
      </c>
      <c r="C285" s="53">
        <v>1</v>
      </c>
      <c r="D285" s="25">
        <v>0</v>
      </c>
      <c r="E285" s="25">
        <v>0.23368105913090187</v>
      </c>
      <c r="F285" s="25">
        <v>-0.23368105913090187</v>
      </c>
      <c r="G285" s="25">
        <v>-0.58106980188921842</v>
      </c>
      <c r="H285" s="25">
        <v>0.19190688166411835</v>
      </c>
      <c r="I285" s="25">
        <v>-0.15824507946061367</v>
      </c>
      <c r="J285" s="25">
        <v>0.62560719772241735</v>
      </c>
      <c r="K285" s="25">
        <v>0.44559868339014513</v>
      </c>
      <c r="L285" s="25">
        <v>-0.6763528585074795</v>
      </c>
      <c r="M285" s="25">
        <v>1.1437149767692834</v>
      </c>
    </row>
    <row r="286" spans="2:13">
      <c r="B286" s="10" t="s">
        <v>162</v>
      </c>
      <c r="C286" s="53">
        <v>1</v>
      </c>
      <c r="D286" s="25">
        <v>0</v>
      </c>
      <c r="E286" s="25">
        <v>0.65063525060574934</v>
      </c>
      <c r="F286" s="25">
        <v>-0.65063525060574934</v>
      </c>
      <c r="G286" s="25">
        <v>-1.6178653827473588</v>
      </c>
      <c r="H286" s="25">
        <v>0.15401598828222868</v>
      </c>
      <c r="I286" s="25">
        <v>0.33609263991157384</v>
      </c>
      <c r="J286" s="25">
        <v>0.96517786129992489</v>
      </c>
      <c r="K286" s="25">
        <v>0.43064005858203264</v>
      </c>
      <c r="L286" s="25">
        <v>-0.22884907960332956</v>
      </c>
      <c r="M286" s="25">
        <v>1.5301195808148282</v>
      </c>
    </row>
    <row r="287" spans="2:13">
      <c r="B287" s="10" t="s">
        <v>163</v>
      </c>
      <c r="C287" s="53">
        <v>1</v>
      </c>
      <c r="D287" s="25">
        <v>0</v>
      </c>
      <c r="E287" s="25">
        <v>0.26823945008427907</v>
      </c>
      <c r="F287" s="25">
        <v>-0.26823945008427907</v>
      </c>
      <c r="G287" s="25">
        <v>-0.66700247208325536</v>
      </c>
      <c r="H287" s="25">
        <v>0.19222453148935298</v>
      </c>
      <c r="I287" s="25">
        <v>-0.12433541599605247</v>
      </c>
      <c r="J287" s="25">
        <v>0.66081431616461062</v>
      </c>
      <c r="K287" s="25">
        <v>0.44573557847145895</v>
      </c>
      <c r="L287" s="25">
        <v>-0.64207404460806849</v>
      </c>
      <c r="M287" s="25">
        <v>1.1785529447766265</v>
      </c>
    </row>
    <row r="288" spans="2:13">
      <c r="B288" s="10" t="s">
        <v>164</v>
      </c>
      <c r="C288" s="53">
        <v>1</v>
      </c>
      <c r="D288" s="25">
        <v>0</v>
      </c>
      <c r="E288" s="25">
        <v>0.39805397443950252</v>
      </c>
      <c r="F288" s="25">
        <v>-0.39805397443950252</v>
      </c>
      <c r="G288" s="25">
        <v>-0.98979842409568697</v>
      </c>
      <c r="H288" s="25">
        <v>0.14241001351370425</v>
      </c>
      <c r="I288" s="25">
        <v>0.10721392634326238</v>
      </c>
      <c r="J288" s="25">
        <v>0.68889402253574272</v>
      </c>
      <c r="K288" s="25">
        <v>0.42662694166913362</v>
      </c>
      <c r="L288" s="25">
        <v>-0.47323447763456683</v>
      </c>
      <c r="M288" s="25">
        <v>1.269342426513572</v>
      </c>
    </row>
    <row r="289" spans="2:13">
      <c r="B289" s="10" t="s">
        <v>165</v>
      </c>
      <c r="C289" s="53">
        <v>1</v>
      </c>
      <c r="D289" s="25">
        <v>1</v>
      </c>
      <c r="E289" s="25">
        <v>0.77568827016013431</v>
      </c>
      <c r="F289" s="25">
        <v>0.22431172983986569</v>
      </c>
      <c r="G289" s="25">
        <v>0.55777208860759753</v>
      </c>
      <c r="H289" s="25">
        <v>0.15272307883050601</v>
      </c>
      <c r="I289" s="25">
        <v>0.46378613282766462</v>
      </c>
      <c r="J289" s="25">
        <v>1.0875904074926039</v>
      </c>
      <c r="K289" s="25">
        <v>0.43017935122045764</v>
      </c>
      <c r="L289" s="25">
        <v>-0.10285517009399858</v>
      </c>
      <c r="M289" s="25">
        <v>1.6542317104142672</v>
      </c>
    </row>
    <row r="290" spans="2:13">
      <c r="B290" s="10" t="s">
        <v>166</v>
      </c>
      <c r="C290" s="53">
        <v>1</v>
      </c>
      <c r="D290" s="25">
        <v>1</v>
      </c>
      <c r="E290" s="25">
        <v>0.55471255828792554</v>
      </c>
      <c r="F290" s="25">
        <v>0.44528744171207446</v>
      </c>
      <c r="G290" s="25">
        <v>1.1072488566326253</v>
      </c>
      <c r="H290" s="25">
        <v>0.16984478912994325</v>
      </c>
      <c r="I290" s="25">
        <v>0.20784322360666113</v>
      </c>
      <c r="J290" s="25">
        <v>0.90158189296918989</v>
      </c>
      <c r="K290" s="25">
        <v>0.43655147211248729</v>
      </c>
      <c r="L290" s="25">
        <v>-0.33684448895202945</v>
      </c>
      <c r="M290" s="25">
        <v>1.4462696055278805</v>
      </c>
    </row>
    <row r="291" spans="2:13">
      <c r="B291" s="10" t="s">
        <v>167</v>
      </c>
      <c r="C291" s="53">
        <v>1</v>
      </c>
      <c r="D291" s="25">
        <v>1</v>
      </c>
      <c r="E291" s="25">
        <v>0.73244334950207057</v>
      </c>
      <c r="F291" s="25">
        <v>0.26755665049792943</v>
      </c>
      <c r="G291" s="25">
        <v>0.6653046270724281</v>
      </c>
      <c r="H291" s="25">
        <v>0.20858210102360902</v>
      </c>
      <c r="I291" s="25">
        <v>0.3064618697103878</v>
      </c>
      <c r="J291" s="25">
        <v>1.1584248292937533</v>
      </c>
      <c r="K291" s="25">
        <v>0.45303027302422949</v>
      </c>
      <c r="L291" s="25">
        <v>-0.19276789895231139</v>
      </c>
      <c r="M291" s="25">
        <v>1.6576545979564525</v>
      </c>
    </row>
    <row r="292" spans="2:13">
      <c r="B292" s="10" t="s">
        <v>168</v>
      </c>
      <c r="C292" s="53">
        <v>1</v>
      </c>
      <c r="D292" s="25">
        <v>1</v>
      </c>
      <c r="E292" s="25">
        <v>0.80280851831535494</v>
      </c>
      <c r="F292" s="25">
        <v>0.19719148168464506</v>
      </c>
      <c r="G292" s="25">
        <v>0.49033505592146587</v>
      </c>
      <c r="H292" s="25">
        <v>0.1170601027150828</v>
      </c>
      <c r="I292" s="25">
        <v>0.56373989481206987</v>
      </c>
      <c r="J292" s="25">
        <v>1.0418771418186399</v>
      </c>
      <c r="K292" s="25">
        <v>0.41884723116746353</v>
      </c>
      <c r="L292" s="25">
        <v>-5.259164528339022E-2</v>
      </c>
      <c r="M292" s="25">
        <v>1.6582086819141</v>
      </c>
    </row>
    <row r="293" spans="2:13">
      <c r="B293" s="10" t="s">
        <v>169</v>
      </c>
      <c r="C293" s="53">
        <v>1</v>
      </c>
      <c r="D293" s="25">
        <v>1</v>
      </c>
      <c r="E293" s="25">
        <v>1.0831571857400997</v>
      </c>
      <c r="F293" s="25">
        <v>-8.3157185740099671E-2</v>
      </c>
      <c r="G293" s="25">
        <v>-0.20677811724824907</v>
      </c>
      <c r="H293" s="25">
        <v>0.17019298458109483</v>
      </c>
      <c r="I293" s="25">
        <v>0.73557674107954951</v>
      </c>
      <c r="J293" s="25">
        <v>1.4307376304006498</v>
      </c>
      <c r="K293" s="25">
        <v>0.43668705889871029</v>
      </c>
      <c r="L293" s="25">
        <v>0.19132323334120716</v>
      </c>
      <c r="M293" s="25">
        <v>1.9749911381389922</v>
      </c>
    </row>
    <row r="294" spans="2:13">
      <c r="B294" s="10" t="s">
        <v>170</v>
      </c>
      <c r="C294" s="53">
        <v>1</v>
      </c>
      <c r="D294" s="25">
        <v>1</v>
      </c>
      <c r="E294" s="25">
        <v>0.32184459390091091</v>
      </c>
      <c r="F294" s="25">
        <v>0.67815540609908909</v>
      </c>
      <c r="G294" s="25">
        <v>1.6862968224196584</v>
      </c>
      <c r="H294" s="25">
        <v>0.16167905322314371</v>
      </c>
      <c r="I294" s="25">
        <v>-8.3480832527124682E-3</v>
      </c>
      <c r="J294" s="25">
        <v>0.65203727105453435</v>
      </c>
      <c r="K294" s="25">
        <v>0.4334397901209775</v>
      </c>
      <c r="L294" s="25">
        <v>-0.56335755091510875</v>
      </c>
      <c r="M294" s="25">
        <v>1.2070467387169306</v>
      </c>
    </row>
    <row r="295" spans="2:13">
      <c r="B295" s="10" t="s">
        <v>171</v>
      </c>
      <c r="C295" s="53">
        <v>1</v>
      </c>
      <c r="D295" s="25">
        <v>1</v>
      </c>
      <c r="E295" s="25">
        <v>0.4910563928310161</v>
      </c>
      <c r="F295" s="25">
        <v>0.5089436071689839</v>
      </c>
      <c r="G295" s="25">
        <v>1.2655358636696552</v>
      </c>
      <c r="H295" s="25">
        <v>0.17490973532149273</v>
      </c>
      <c r="I295" s="25">
        <v>0.13384305805025476</v>
      </c>
      <c r="J295" s="25">
        <v>0.84826972761177744</v>
      </c>
      <c r="K295" s="25">
        <v>0.43854686285415329</v>
      </c>
      <c r="L295" s="25">
        <v>-0.40457578596014188</v>
      </c>
      <c r="M295" s="25">
        <v>1.386688571622174</v>
      </c>
    </row>
    <row r="296" spans="2:13">
      <c r="B296" s="10" t="s">
        <v>172</v>
      </c>
      <c r="C296" s="53">
        <v>1</v>
      </c>
      <c r="D296" s="25">
        <v>1</v>
      </c>
      <c r="E296" s="25">
        <v>0.82179165614430127</v>
      </c>
      <c r="F296" s="25">
        <v>0.17820834385569873</v>
      </c>
      <c r="G296" s="25">
        <v>0.44313170885291903</v>
      </c>
      <c r="H296" s="25">
        <v>0.13429023775569482</v>
      </c>
      <c r="I296" s="25">
        <v>0.54753440242974194</v>
      </c>
      <c r="J296" s="25">
        <v>1.0960489098588606</v>
      </c>
      <c r="K296" s="25">
        <v>0.42398561693230341</v>
      </c>
      <c r="L296" s="25">
        <v>-4.4102491171672087E-2</v>
      </c>
      <c r="M296" s="25">
        <v>1.6876858034602746</v>
      </c>
    </row>
    <row r="297" spans="2:13">
      <c r="B297" s="10" t="s">
        <v>173</v>
      </c>
      <c r="C297" s="53">
        <v>1</v>
      </c>
      <c r="D297" s="25">
        <v>1</v>
      </c>
      <c r="E297" s="25">
        <v>0.7781688758241817</v>
      </c>
      <c r="F297" s="25">
        <v>0.2218311241758183</v>
      </c>
      <c r="G297" s="25">
        <v>0.55160383069600594</v>
      </c>
      <c r="H297" s="25">
        <v>0.13694282884818901</v>
      </c>
      <c r="I297" s="25">
        <v>0.49849430838367131</v>
      </c>
      <c r="J297" s="25">
        <v>1.0578434432646922</v>
      </c>
      <c r="K297" s="25">
        <v>0.42483323055280087</v>
      </c>
      <c r="L297" s="25">
        <v>-8.945632944249382E-2</v>
      </c>
      <c r="M297" s="25">
        <v>1.6457940810908571</v>
      </c>
    </row>
    <row r="298" spans="2:13">
      <c r="B298" s="10" t="s">
        <v>174</v>
      </c>
      <c r="C298" s="53">
        <v>1</v>
      </c>
      <c r="D298" s="25">
        <v>1</v>
      </c>
      <c r="E298" s="25">
        <v>0.42311340088474281</v>
      </c>
      <c r="F298" s="25">
        <v>0.57688659911525719</v>
      </c>
      <c r="G298" s="25">
        <v>1.4344824655757444</v>
      </c>
      <c r="H298" s="25">
        <v>0.12316828464154049</v>
      </c>
      <c r="I298" s="25">
        <v>0.17157020567516001</v>
      </c>
      <c r="J298" s="25">
        <v>0.6746565960943256</v>
      </c>
      <c r="K298" s="25">
        <v>0.42059524694238337</v>
      </c>
      <c r="L298" s="25">
        <v>-0.43585668718424853</v>
      </c>
      <c r="M298" s="25">
        <v>1.282083488953734</v>
      </c>
    </row>
    <row r="299" spans="2:13">
      <c r="B299" s="10" t="s">
        <v>175</v>
      </c>
      <c r="C299" s="53">
        <v>1</v>
      </c>
      <c r="D299" s="25">
        <v>1</v>
      </c>
      <c r="E299" s="25">
        <v>0.82747943194522577</v>
      </c>
      <c r="F299" s="25">
        <v>0.17252056805477423</v>
      </c>
      <c r="G299" s="25">
        <v>0.42898852253681236</v>
      </c>
      <c r="H299" s="25">
        <v>0.13497553492006534</v>
      </c>
      <c r="I299" s="25">
        <v>0.55182261470751182</v>
      </c>
      <c r="J299" s="25">
        <v>1.1031362491829397</v>
      </c>
      <c r="K299" s="25">
        <v>0.42420317117619788</v>
      </c>
      <c r="L299" s="25">
        <v>-3.885902041079814E-2</v>
      </c>
      <c r="M299" s="25">
        <v>1.6938178843012497</v>
      </c>
    </row>
    <row r="300" spans="2:13">
      <c r="B300" s="10" t="s">
        <v>176</v>
      </c>
      <c r="C300" s="53">
        <v>1</v>
      </c>
      <c r="D300" s="25">
        <v>1</v>
      </c>
      <c r="E300" s="25">
        <v>0.6559771152335182</v>
      </c>
      <c r="F300" s="25">
        <v>0.3440228847664818</v>
      </c>
      <c r="G300" s="25">
        <v>0.85544506790615671</v>
      </c>
      <c r="H300" s="25">
        <v>0.20232223494649074</v>
      </c>
      <c r="I300" s="25">
        <v>0.24277998751108026</v>
      </c>
      <c r="J300" s="25">
        <v>1.0691742429559561</v>
      </c>
      <c r="K300" s="25">
        <v>0.45018243209028924</v>
      </c>
      <c r="L300" s="25">
        <v>-0.2634180661216361</v>
      </c>
      <c r="M300" s="25">
        <v>1.5753722965886725</v>
      </c>
    </row>
    <row r="301" spans="2:13">
      <c r="B301" s="10" t="s">
        <v>177</v>
      </c>
      <c r="C301" s="53">
        <v>1</v>
      </c>
      <c r="D301" s="25">
        <v>1</v>
      </c>
      <c r="E301" s="25">
        <v>0.83133267244575493</v>
      </c>
      <c r="F301" s="25">
        <v>0.16866732755424507</v>
      </c>
      <c r="G301" s="25">
        <v>0.4194070797677612</v>
      </c>
      <c r="H301" s="25">
        <v>0.17777148106181093</v>
      </c>
      <c r="I301" s="25">
        <v>0.46827487316269045</v>
      </c>
      <c r="J301" s="25">
        <v>1.1943904717288194</v>
      </c>
      <c r="K301" s="25">
        <v>0.4396960710398658</v>
      </c>
      <c r="L301" s="25">
        <v>-6.6646502569605026E-2</v>
      </c>
      <c r="M301" s="25">
        <v>1.7293118474611149</v>
      </c>
    </row>
    <row r="302" spans="2:13">
      <c r="B302" s="10" t="s">
        <v>178</v>
      </c>
      <c r="C302" s="53">
        <v>1</v>
      </c>
      <c r="D302" s="25">
        <v>1</v>
      </c>
      <c r="E302" s="25">
        <v>0.8609201441733314</v>
      </c>
      <c r="F302" s="25">
        <v>0.1390798558266686</v>
      </c>
      <c r="G302" s="25">
        <v>0.34583506499220767</v>
      </c>
      <c r="H302" s="25">
        <v>0.1743473351581864</v>
      </c>
      <c r="I302" s="25">
        <v>0.50485538375549299</v>
      </c>
      <c r="J302" s="25">
        <v>1.2169849045911698</v>
      </c>
      <c r="K302" s="25">
        <v>0.43832285895871992</v>
      </c>
      <c r="L302" s="25">
        <v>-3.4254557632085514E-2</v>
      </c>
      <c r="M302" s="25">
        <v>1.7560948459787484</v>
      </c>
    </row>
    <row r="303" spans="2:13">
      <c r="B303" s="10" t="s">
        <v>179</v>
      </c>
      <c r="C303" s="53">
        <v>1</v>
      </c>
      <c r="D303" s="25">
        <v>1</v>
      </c>
      <c r="E303" s="25">
        <v>0.92415492243094943</v>
      </c>
      <c r="F303" s="25">
        <v>7.5845077569050567E-2</v>
      </c>
      <c r="G303" s="25">
        <v>0.18859587662444247</v>
      </c>
      <c r="H303" s="25">
        <v>0.17039023532267283</v>
      </c>
      <c r="I303" s="25">
        <v>0.57617163801389548</v>
      </c>
      <c r="J303" s="25">
        <v>1.2721382068480034</v>
      </c>
      <c r="K303" s="25">
        <v>0.43676397253242022</v>
      </c>
      <c r="L303" s="25">
        <v>3.2163891436419401E-2</v>
      </c>
      <c r="M303" s="25">
        <v>1.8161459534254796</v>
      </c>
    </row>
    <row r="304" spans="2:13">
      <c r="B304" s="10" t="s">
        <v>180</v>
      </c>
      <c r="C304" s="53">
        <v>1</v>
      </c>
      <c r="D304" s="25">
        <v>1</v>
      </c>
      <c r="E304" s="25">
        <v>0.17497338283176622</v>
      </c>
      <c r="F304" s="25">
        <v>0.82502661716823378</v>
      </c>
      <c r="G304" s="25">
        <v>2.0515058206866978</v>
      </c>
      <c r="H304" s="25">
        <v>0.1736739932847057</v>
      </c>
      <c r="I304" s="25">
        <v>-0.17971623002420856</v>
      </c>
      <c r="J304" s="25">
        <v>0.529662995687741</v>
      </c>
      <c r="K304" s="25">
        <v>0.43805546606844309</v>
      </c>
      <c r="L304" s="25">
        <v>-0.71965522983883556</v>
      </c>
      <c r="M304" s="25">
        <v>1.0696019955023681</v>
      </c>
    </row>
    <row r="305" spans="2:13">
      <c r="B305" s="10" t="s">
        <v>181</v>
      </c>
      <c r="C305" s="53">
        <v>1</v>
      </c>
      <c r="D305" s="25">
        <v>1</v>
      </c>
      <c r="E305" s="25">
        <v>1.3016225877381324</v>
      </c>
      <c r="F305" s="25">
        <v>-0.30162258773813244</v>
      </c>
      <c r="G305" s="25">
        <v>-0.75001276506596082</v>
      </c>
      <c r="H305" s="25">
        <v>0.23024862410896058</v>
      </c>
      <c r="I305" s="25">
        <v>0.83139216462607324</v>
      </c>
      <c r="J305" s="25">
        <v>1.7718530108501915</v>
      </c>
      <c r="K305" s="25">
        <v>0.46340518373563144</v>
      </c>
      <c r="L305" s="25">
        <v>0.35522294490158179</v>
      </c>
      <c r="M305" s="25">
        <v>2.2480222305746831</v>
      </c>
    </row>
    <row r="306" spans="2:13" ht="15.75" thickBot="1">
      <c r="B306" s="23" t="s">
        <v>182</v>
      </c>
      <c r="C306" s="54">
        <v>1</v>
      </c>
      <c r="D306" s="26">
        <v>1</v>
      </c>
      <c r="E306" s="26">
        <v>0.78685687934103454</v>
      </c>
      <c r="F306" s="26">
        <v>0.21314312065896546</v>
      </c>
      <c r="G306" s="26">
        <v>0.53000029765346446</v>
      </c>
      <c r="H306" s="26">
        <v>0.14922932110938819</v>
      </c>
      <c r="I306" s="26">
        <v>0.48208994717128845</v>
      </c>
      <c r="J306" s="26">
        <v>1.0916238115107806</v>
      </c>
      <c r="K306" s="26">
        <v>0.42895142579055939</v>
      </c>
      <c r="L306" s="26">
        <v>-8.9178802629262255E-2</v>
      </c>
      <c r="M306" s="26">
        <v>1.6628925613113315</v>
      </c>
    </row>
    <row r="325" spans="7:7">
      <c r="G325" t="s">
        <v>143</v>
      </c>
    </row>
    <row r="344" spans="2:9">
      <c r="G344" t="s">
        <v>143</v>
      </c>
    </row>
    <row r="347" spans="2:9">
      <c r="B347" s="5" t="s">
        <v>192</v>
      </c>
    </row>
    <row r="349" spans="2:9">
      <c r="B349" s="85" t="s">
        <v>193</v>
      </c>
      <c r="C349" s="85"/>
      <c r="D349" s="85"/>
      <c r="E349" s="85"/>
      <c r="F349" s="85"/>
      <c r="G349" s="85"/>
      <c r="H349" s="85"/>
      <c r="I349" s="85"/>
    </row>
    <row r="350" spans="2:9">
      <c r="B350" s="85"/>
      <c r="C350" s="85"/>
      <c r="D350" s="85"/>
      <c r="E350" s="85"/>
      <c r="F350" s="85"/>
      <c r="G350" s="85"/>
      <c r="H350" s="85"/>
      <c r="I350" s="85"/>
    </row>
    <row r="352" spans="2:9">
      <c r="B352" s="85" t="s">
        <v>194</v>
      </c>
      <c r="C352" s="85"/>
      <c r="D352" s="85"/>
      <c r="E352" s="85"/>
      <c r="F352" s="85"/>
      <c r="G352" s="85"/>
      <c r="H352" s="85"/>
      <c r="I352" s="85"/>
    </row>
    <row r="353" spans="2:9">
      <c r="B353" s="85"/>
      <c r="C353" s="85"/>
      <c r="D353" s="85"/>
      <c r="E353" s="85"/>
      <c r="F353" s="85"/>
      <c r="G353" s="85"/>
      <c r="H353" s="85"/>
      <c r="I353" s="85"/>
    </row>
    <row r="355" spans="2:9">
      <c r="B355" s="85" t="s">
        <v>195</v>
      </c>
      <c r="C355" s="85"/>
      <c r="D355" s="85"/>
      <c r="E355" s="85"/>
      <c r="F355" s="85"/>
      <c r="G355" s="85"/>
      <c r="H355" s="85"/>
      <c r="I355" s="85"/>
    </row>
    <row r="356" spans="2:9">
      <c r="B356" s="85"/>
      <c r="C356" s="85"/>
      <c r="D356" s="85"/>
      <c r="E356" s="85"/>
      <c r="F356" s="85"/>
      <c r="G356" s="85"/>
      <c r="H356" s="85"/>
      <c r="I356" s="85"/>
    </row>
    <row r="357" spans="2:9">
      <c r="B357" s="85"/>
      <c r="C357" s="85"/>
      <c r="D357" s="85"/>
      <c r="E357" s="85"/>
      <c r="F357" s="85"/>
      <c r="G357" s="85"/>
      <c r="H357" s="85"/>
      <c r="I357" s="85"/>
    </row>
    <row r="359" spans="2:9">
      <c r="B359" s="85" t="s">
        <v>196</v>
      </c>
      <c r="C359" s="85"/>
      <c r="D359" s="85"/>
      <c r="E359" s="85"/>
      <c r="F359" s="85"/>
      <c r="G359" s="85"/>
      <c r="H359" s="85"/>
      <c r="I359" s="85"/>
    </row>
    <row r="360" spans="2:9">
      <c r="B360" s="85"/>
      <c r="C360" s="85"/>
      <c r="D360" s="85"/>
      <c r="E360" s="85"/>
      <c r="F360" s="85"/>
      <c r="G360" s="85"/>
      <c r="H360" s="85"/>
      <c r="I360" s="85"/>
    </row>
    <row r="361" spans="2:9">
      <c r="B361" s="85"/>
      <c r="C361" s="85"/>
      <c r="D361" s="85"/>
      <c r="E361" s="85"/>
      <c r="F361" s="85"/>
      <c r="G361" s="85"/>
      <c r="H361" s="85"/>
      <c r="I361" s="85"/>
    </row>
    <row r="362" spans="2:9">
      <c r="B362" s="85" t="s">
        <v>197</v>
      </c>
      <c r="C362" s="85"/>
      <c r="D362" s="85"/>
      <c r="E362" s="85"/>
      <c r="F362" s="85"/>
      <c r="G362" s="85"/>
      <c r="H362" s="85"/>
      <c r="I362" s="85"/>
    </row>
    <row r="363" spans="2:9">
      <c r="B363" s="85"/>
      <c r="C363" s="85"/>
      <c r="D363" s="85"/>
      <c r="E363" s="85"/>
      <c r="F363" s="85"/>
      <c r="G363" s="85"/>
      <c r="H363" s="85"/>
      <c r="I363" s="85"/>
    </row>
    <row r="364" spans="2:9">
      <c r="B364" s="85"/>
      <c r="C364" s="85"/>
      <c r="D364" s="85"/>
      <c r="E364" s="85"/>
      <c r="F364" s="85"/>
      <c r="G364" s="85"/>
      <c r="H364" s="85"/>
      <c r="I364" s="85"/>
    </row>
    <row r="365" spans="2:9">
      <c r="B365" s="85" t="s">
        <v>198</v>
      </c>
      <c r="C365" s="85"/>
      <c r="D365" s="85"/>
      <c r="E365" s="85"/>
      <c r="F365" s="85"/>
      <c r="G365" s="85"/>
      <c r="H365" s="85"/>
      <c r="I365" s="85"/>
    </row>
    <row r="366" spans="2:9">
      <c r="B366" s="85"/>
      <c r="C366" s="85"/>
      <c r="D366" s="85"/>
      <c r="E366" s="85"/>
      <c r="F366" s="85"/>
      <c r="G366" s="85"/>
      <c r="H366" s="85"/>
      <c r="I366" s="85"/>
    </row>
    <row r="370" spans="2:6">
      <c r="B370" s="1" t="s">
        <v>199</v>
      </c>
    </row>
    <row r="371" spans="2:6" ht="15.75" thickBot="1"/>
    <row r="372" spans="2:6">
      <c r="B372" s="12" t="s">
        <v>200</v>
      </c>
      <c r="C372" s="13" t="s">
        <v>201</v>
      </c>
      <c r="D372" s="13" t="s">
        <v>134</v>
      </c>
      <c r="E372" s="13" t="s">
        <v>137</v>
      </c>
      <c r="F372" s="13" t="s">
        <v>138</v>
      </c>
    </row>
    <row r="373" spans="2:6">
      <c r="B373" s="22" t="s">
        <v>67</v>
      </c>
      <c r="C373" s="24">
        <v>0.3635296417200623</v>
      </c>
      <c r="D373" s="24">
        <v>9.8741408787697924E-2</v>
      </c>
      <c r="E373" s="24">
        <v>0.16187278225953708</v>
      </c>
      <c r="F373" s="24">
        <v>0.56518650118058755</v>
      </c>
    </row>
    <row r="374" spans="2:6" ht="15.75" thickBot="1">
      <c r="B374" s="23" t="s">
        <v>68</v>
      </c>
      <c r="C374" s="26">
        <v>0.60253821357600135</v>
      </c>
      <c r="D374" s="26">
        <v>9.3667393656378731E-2</v>
      </c>
      <c r="E374" s="26">
        <v>0.41124387546087232</v>
      </c>
      <c r="F374" s="26">
        <v>0.79383255169113043</v>
      </c>
    </row>
    <row r="393" spans="2:7">
      <c r="G393" t="s">
        <v>143</v>
      </c>
    </row>
    <row r="396" spans="2:7">
      <c r="B396" s="1" t="s">
        <v>202</v>
      </c>
    </row>
    <row r="397" spans="2:7" ht="15.75" thickBot="1"/>
    <row r="398" spans="2:7">
      <c r="B398" s="12" t="s">
        <v>200</v>
      </c>
      <c r="C398" s="13" t="s">
        <v>201</v>
      </c>
      <c r="D398" s="13" t="s">
        <v>134</v>
      </c>
      <c r="E398" s="13" t="s">
        <v>137</v>
      </c>
      <c r="F398" s="13" t="s">
        <v>138</v>
      </c>
    </row>
    <row r="399" spans="2:7">
      <c r="B399" s="22" t="s">
        <v>67</v>
      </c>
      <c r="C399" s="24">
        <v>0.29714891124057807</v>
      </c>
      <c r="D399" s="24">
        <v>0.10127847925959527</v>
      </c>
      <c r="E399" s="24">
        <v>9.0310662635678052E-2</v>
      </c>
      <c r="F399" s="24">
        <v>0.50398715984547815</v>
      </c>
    </row>
    <row r="400" spans="2:7" ht="15.75" thickBot="1">
      <c r="B400" s="23" t="s">
        <v>68</v>
      </c>
      <c r="C400" s="26">
        <v>0.66891894405548558</v>
      </c>
      <c r="D400" s="26">
        <v>9.5809980042709977E-2</v>
      </c>
      <c r="E400" s="26">
        <v>0.47324886077837069</v>
      </c>
      <c r="F400" s="26">
        <v>0.86458902733260046</v>
      </c>
    </row>
    <row r="419" spans="7:7">
      <c r="G419" t="s">
        <v>143</v>
      </c>
    </row>
  </sheetData>
  <mergeCells count="6">
    <mergeCell ref="B349:I350"/>
    <mergeCell ref="B352:I353"/>
    <mergeCell ref="B355:I357"/>
    <mergeCell ref="B359:I361"/>
    <mergeCell ref="B362:I364"/>
    <mergeCell ref="B365:I366"/>
  </mergeCells>
  <pageMargins left="0.7" right="0.7" top="0.75" bottom="0.75" header="0.3" footer="0.3"/>
  <ignoredErrors>
    <ignoredError sqref="C39:C46 B373:B375 B399:B401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BT604580">
              <controlPr defaultSize="0" print="0" autoFill="0" autoPict="0" macro="[0]!ReRunXLSTAT">
                <anchor>
                  <from>
                    <xdr:col>2</xdr:col>
                    <xdr:colOff>47625</xdr:colOff>
                    <xdr:row>10</xdr:row>
                    <xdr:rowOff>0</xdr:rowOff>
                  </from>
                  <to>
                    <xdr:col>2</xdr:col>
                    <xdr:colOff>552450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DD514562">
              <controlPr defaultSize="0" autoFill="0" autoPict="0" macro="[0]!GoToResultsNew120920173200271">
                <anchor moveWithCells="1">
                  <from>
                    <xdr:col>1</xdr:col>
                    <xdr:colOff>9525</xdr:colOff>
                    <xdr:row>11</xdr:row>
                    <xdr:rowOff>9525</xdr:rowOff>
                  </from>
                  <to>
                    <xdr:col>2</xdr:col>
                    <xdr:colOff>1828800</xdr:colOff>
                    <xdr:row>11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7800"/>
  </sheetPr>
  <dimension ref="B1:W454"/>
  <sheetViews>
    <sheetView topLeftCell="A208" zoomScaleNormal="100" workbookViewId="0"/>
  </sheetViews>
  <sheetFormatPr defaultRowHeight="15"/>
  <cols>
    <col min="1" max="1" width="5" customWidth="1"/>
    <col min="3" max="3" width="69.28515625" bestFit="1" customWidth="1"/>
  </cols>
  <sheetData>
    <row r="1" spans="2:2">
      <c r="B1" t="s">
        <v>300</v>
      </c>
    </row>
    <row r="2" spans="2:2">
      <c r="B2" t="s">
        <v>204</v>
      </c>
    </row>
    <row r="3" spans="2:2">
      <c r="B3" t="s">
        <v>56</v>
      </c>
    </row>
    <row r="4" spans="2:2">
      <c r="B4" t="s">
        <v>57</v>
      </c>
    </row>
    <row r="5" spans="2:2">
      <c r="B5" t="s">
        <v>58</v>
      </c>
    </row>
    <row r="6" spans="2:2">
      <c r="B6" t="s">
        <v>59</v>
      </c>
    </row>
    <row r="7" spans="2:2">
      <c r="B7" t="s">
        <v>60</v>
      </c>
    </row>
    <row r="8" spans="2:2">
      <c r="B8" t="s">
        <v>61</v>
      </c>
    </row>
    <row r="9" spans="2:2">
      <c r="B9" t="s">
        <v>62</v>
      </c>
    </row>
    <row r="10" spans="2:2">
      <c r="B10" t="s">
        <v>63</v>
      </c>
    </row>
    <row r="11" spans="2:2">
      <c r="B11" t="s">
        <v>34</v>
      </c>
    </row>
    <row r="12" spans="2:2" ht="16.350000000000001" customHeight="1"/>
    <row r="15" spans="2:2">
      <c r="B15" s="5" t="s">
        <v>35</v>
      </c>
    </row>
    <row r="16" spans="2:2" ht="15.75" thickBot="1"/>
    <row r="17" spans="2:9">
      <c r="B17" s="12" t="s">
        <v>36</v>
      </c>
      <c r="C17" s="13" t="s">
        <v>37</v>
      </c>
      <c r="D17" s="13" t="s">
        <v>38</v>
      </c>
      <c r="E17" s="13" t="s">
        <v>39</v>
      </c>
      <c r="F17" s="13" t="s">
        <v>40</v>
      </c>
      <c r="G17" s="13" t="s">
        <v>41</v>
      </c>
      <c r="H17" s="13" t="s">
        <v>42</v>
      </c>
      <c r="I17" s="13" t="s">
        <v>43</v>
      </c>
    </row>
    <row r="18" spans="2:9">
      <c r="B18" s="51" t="s">
        <v>23</v>
      </c>
      <c r="C18" s="52">
        <v>103</v>
      </c>
      <c r="D18" s="52">
        <v>0</v>
      </c>
      <c r="E18" s="52">
        <v>103</v>
      </c>
      <c r="F18" s="55">
        <v>0</v>
      </c>
      <c r="G18" s="55">
        <v>1</v>
      </c>
      <c r="H18" s="55">
        <v>0.17475728155339804</v>
      </c>
      <c r="I18" s="55">
        <v>0.38161638848608825</v>
      </c>
    </row>
    <row r="19" spans="2:9">
      <c r="B19" s="10" t="s">
        <v>1</v>
      </c>
      <c r="C19" s="53">
        <v>103</v>
      </c>
      <c r="D19" s="53">
        <v>0</v>
      </c>
      <c r="E19" s="53">
        <v>103</v>
      </c>
      <c r="F19" s="25">
        <v>63</v>
      </c>
      <c r="G19" s="25">
        <v>97</v>
      </c>
      <c r="H19" s="25">
        <v>74.408072672621373</v>
      </c>
      <c r="I19" s="25">
        <v>6.1955082091753351</v>
      </c>
    </row>
    <row r="20" spans="2:9">
      <c r="B20" s="10" t="s">
        <v>53</v>
      </c>
      <c r="C20" s="53">
        <v>103</v>
      </c>
      <c r="D20" s="53">
        <v>0</v>
      </c>
      <c r="E20" s="53">
        <v>103</v>
      </c>
      <c r="F20" s="25">
        <v>102</v>
      </c>
      <c r="G20" s="25">
        <v>172</v>
      </c>
      <c r="H20" s="25">
        <v>134.75728155339814</v>
      </c>
      <c r="I20" s="25">
        <v>16.59049220949408</v>
      </c>
    </row>
    <row r="21" spans="2:9">
      <c r="B21" s="10" t="s">
        <v>54</v>
      </c>
      <c r="C21" s="53">
        <v>103</v>
      </c>
      <c r="D21" s="53">
        <v>0</v>
      </c>
      <c r="E21" s="53">
        <v>103</v>
      </c>
      <c r="F21" s="25">
        <v>50</v>
      </c>
      <c r="G21" s="25">
        <v>101</v>
      </c>
      <c r="H21" s="25">
        <v>78.087378640776734</v>
      </c>
      <c r="I21" s="25">
        <v>10.535753131195701</v>
      </c>
    </row>
    <row r="22" spans="2:9">
      <c r="B22" s="10" t="s">
        <v>30</v>
      </c>
      <c r="C22" s="53">
        <v>103</v>
      </c>
      <c r="D22" s="53">
        <v>0</v>
      </c>
      <c r="E22" s="53">
        <v>103</v>
      </c>
      <c r="F22" s="25">
        <v>2.12</v>
      </c>
      <c r="G22" s="25">
        <v>7.08</v>
      </c>
      <c r="H22" s="25">
        <v>3.6840776699029116</v>
      </c>
      <c r="I22" s="25">
        <v>0.82079640533221276</v>
      </c>
    </row>
    <row r="23" spans="2:9">
      <c r="B23" s="10" t="s">
        <v>27</v>
      </c>
      <c r="C23" s="53">
        <v>103</v>
      </c>
      <c r="D23" s="53">
        <v>0</v>
      </c>
      <c r="E23" s="53">
        <v>103</v>
      </c>
      <c r="F23" s="25">
        <v>7.214428857715431</v>
      </c>
      <c r="G23" s="25">
        <v>35.069444444444443</v>
      </c>
      <c r="H23" s="25">
        <v>15.914560533165426</v>
      </c>
      <c r="I23" s="25">
        <v>4.8741621624006575</v>
      </c>
    </row>
    <row r="24" spans="2:9">
      <c r="B24" s="10" t="s">
        <v>8</v>
      </c>
      <c r="C24" s="53">
        <v>103</v>
      </c>
      <c r="D24" s="53">
        <v>0</v>
      </c>
      <c r="E24" s="53">
        <v>103</v>
      </c>
      <c r="F24" s="25">
        <v>19.915254237288135</v>
      </c>
      <c r="G24" s="25">
        <v>80.188679245283012</v>
      </c>
      <c r="H24" s="25">
        <v>38.147964811081579</v>
      </c>
      <c r="I24" s="25">
        <v>9.1842759464209429</v>
      </c>
    </row>
    <row r="25" spans="2:9">
      <c r="B25" s="10" t="s">
        <v>31</v>
      </c>
      <c r="C25" s="53">
        <v>103</v>
      </c>
      <c r="D25" s="53">
        <v>0</v>
      </c>
      <c r="E25" s="53">
        <v>103</v>
      </c>
      <c r="F25" s="25">
        <v>2.98</v>
      </c>
      <c r="G25" s="25">
        <v>9.07</v>
      </c>
      <c r="H25" s="25">
        <v>4.730776699029124</v>
      </c>
      <c r="I25" s="25">
        <v>1.0223691146110421</v>
      </c>
    </row>
    <row r="26" spans="2:9">
      <c r="B26" s="10" t="s">
        <v>28</v>
      </c>
      <c r="C26" s="53">
        <v>103</v>
      </c>
      <c r="D26" s="53">
        <v>0</v>
      </c>
      <c r="E26" s="53">
        <v>103</v>
      </c>
      <c r="F26" s="25">
        <v>4.5859872611464967</v>
      </c>
      <c r="G26" s="25">
        <v>22.756410256410255</v>
      </c>
      <c r="H26" s="25">
        <v>12.308669651377858</v>
      </c>
      <c r="I26" s="25">
        <v>3.3735264571725998</v>
      </c>
    </row>
    <row r="27" spans="2:9">
      <c r="B27" s="10" t="s">
        <v>9</v>
      </c>
      <c r="C27" s="53">
        <v>103</v>
      </c>
      <c r="D27" s="53">
        <v>0</v>
      </c>
      <c r="E27" s="53">
        <v>103</v>
      </c>
      <c r="F27" s="25">
        <v>15.414012738853504</v>
      </c>
      <c r="G27" s="25">
        <v>54.487179487179482</v>
      </c>
      <c r="H27" s="25">
        <v>29.545158320253226</v>
      </c>
      <c r="I27" s="25">
        <v>6.4742398296726442</v>
      </c>
    </row>
    <row r="28" spans="2:9">
      <c r="B28" s="10" t="s">
        <v>32</v>
      </c>
      <c r="C28" s="53">
        <v>103</v>
      </c>
      <c r="D28" s="53">
        <v>0</v>
      </c>
      <c r="E28" s="53">
        <v>103</v>
      </c>
      <c r="F28" s="25">
        <v>3.82</v>
      </c>
      <c r="G28" s="25">
        <v>12.3</v>
      </c>
      <c r="H28" s="25">
        <v>6.1855339805825249</v>
      </c>
      <c r="I28" s="25">
        <v>1.478810285035953</v>
      </c>
    </row>
    <row r="29" spans="2:9">
      <c r="B29" s="10" t="s">
        <v>29</v>
      </c>
      <c r="C29" s="53">
        <v>103</v>
      </c>
      <c r="D29" s="53">
        <v>0</v>
      </c>
      <c r="E29" s="53">
        <v>103</v>
      </c>
      <c r="F29" s="25">
        <v>2.9268292682926829</v>
      </c>
      <c r="G29" s="25">
        <v>16.780045351473923</v>
      </c>
      <c r="H29" s="25">
        <v>9.5072353625117305</v>
      </c>
      <c r="I29" s="25">
        <v>2.7139922122949587</v>
      </c>
    </row>
    <row r="30" spans="2:9" ht="15.75" thickBot="1">
      <c r="B30" s="23" t="s">
        <v>10</v>
      </c>
      <c r="C30" s="54">
        <v>103</v>
      </c>
      <c r="D30" s="54">
        <v>0</v>
      </c>
      <c r="E30" s="54">
        <v>103</v>
      </c>
      <c r="F30" s="26">
        <v>9.8373983739837385</v>
      </c>
      <c r="G30" s="26">
        <v>37.532133676092542</v>
      </c>
      <c r="H30" s="26">
        <v>22.80313081902203</v>
      </c>
      <c r="I30" s="26">
        <v>5.3490125704559706</v>
      </c>
    </row>
    <row r="33" spans="2:23">
      <c r="B33" s="5" t="s">
        <v>65</v>
      </c>
    </row>
    <row r="34" spans="2:23" ht="15.75" thickBot="1"/>
    <row r="35" spans="2:23">
      <c r="B35" s="13" t="s">
        <v>36</v>
      </c>
      <c r="C35" s="13" t="s">
        <v>69</v>
      </c>
      <c r="D35" s="13" t="s">
        <v>70</v>
      </c>
      <c r="E35" s="13" t="s">
        <v>71</v>
      </c>
      <c r="F35" s="13" t="s">
        <v>72</v>
      </c>
    </row>
    <row r="36" spans="2:23">
      <c r="B36" s="57" t="s">
        <v>2</v>
      </c>
      <c r="C36" s="22" t="s">
        <v>67</v>
      </c>
      <c r="D36" s="56">
        <v>46</v>
      </c>
      <c r="E36" s="56">
        <v>46</v>
      </c>
      <c r="F36" s="24">
        <v>44.660194174757279</v>
      </c>
    </row>
    <row r="37" spans="2:23">
      <c r="B37" s="58" t="s">
        <v>66</v>
      </c>
      <c r="C37" s="10" t="s">
        <v>68</v>
      </c>
      <c r="D37" s="53">
        <v>57</v>
      </c>
      <c r="E37" s="53">
        <v>57</v>
      </c>
      <c r="F37" s="25">
        <v>55.339805825242721</v>
      </c>
    </row>
    <row r="38" spans="2:23">
      <c r="B38" s="57" t="s">
        <v>3</v>
      </c>
      <c r="C38" s="22" t="s">
        <v>67</v>
      </c>
      <c r="D38" s="56">
        <v>52</v>
      </c>
      <c r="E38" s="56">
        <v>52</v>
      </c>
      <c r="F38" s="24">
        <v>50.485436893203882</v>
      </c>
    </row>
    <row r="39" spans="2:23">
      <c r="B39" s="58" t="s">
        <v>66</v>
      </c>
      <c r="C39" s="10" t="s">
        <v>68</v>
      </c>
      <c r="D39" s="53">
        <v>51</v>
      </c>
      <c r="E39" s="53">
        <v>51</v>
      </c>
      <c r="F39" s="25">
        <v>49.514563106796118</v>
      </c>
    </row>
    <row r="40" spans="2:23">
      <c r="B40" s="57" t="s">
        <v>4</v>
      </c>
      <c r="C40" s="22" t="s">
        <v>67</v>
      </c>
      <c r="D40" s="56">
        <v>85</v>
      </c>
      <c r="E40" s="56">
        <v>85</v>
      </c>
      <c r="F40" s="24">
        <v>82.524271844660191</v>
      </c>
    </row>
    <row r="41" spans="2:23">
      <c r="B41" s="58" t="s">
        <v>66</v>
      </c>
      <c r="C41" s="10" t="s">
        <v>68</v>
      </c>
      <c r="D41" s="53">
        <v>18</v>
      </c>
      <c r="E41" s="53">
        <v>18</v>
      </c>
      <c r="F41" s="25">
        <v>17.475728155339805</v>
      </c>
    </row>
    <row r="42" spans="2:23">
      <c r="B42" s="57" t="s">
        <v>7</v>
      </c>
      <c r="C42" s="22" t="s">
        <v>67</v>
      </c>
      <c r="D42" s="56">
        <v>67</v>
      </c>
      <c r="E42" s="56">
        <v>67</v>
      </c>
      <c r="F42" s="24">
        <v>65.048543689320383</v>
      </c>
    </row>
    <row r="43" spans="2:23" ht="15.75" thickBot="1">
      <c r="B43" s="59" t="s">
        <v>66</v>
      </c>
      <c r="C43" s="23" t="s">
        <v>68</v>
      </c>
      <c r="D43" s="54">
        <v>36</v>
      </c>
      <c r="E43" s="54">
        <v>36</v>
      </c>
      <c r="F43" s="26">
        <v>34.95145631067961</v>
      </c>
    </row>
    <row r="46" spans="2:23">
      <c r="B46" s="5" t="s">
        <v>73</v>
      </c>
    </row>
    <row r="47" spans="2:23" ht="15.75" thickBot="1"/>
    <row r="48" spans="2:23">
      <c r="B48" s="12"/>
      <c r="C48" s="13" t="s">
        <v>1</v>
      </c>
      <c r="D48" s="13" t="s">
        <v>53</v>
      </c>
      <c r="E48" s="13" t="s">
        <v>54</v>
      </c>
      <c r="F48" s="13" t="s">
        <v>30</v>
      </c>
      <c r="G48" s="13" t="s">
        <v>27</v>
      </c>
      <c r="H48" s="13" t="s">
        <v>8</v>
      </c>
      <c r="I48" s="13" t="s">
        <v>31</v>
      </c>
      <c r="J48" s="13" t="s">
        <v>28</v>
      </c>
      <c r="K48" s="13" t="s">
        <v>9</v>
      </c>
      <c r="L48" s="13" t="s">
        <v>32</v>
      </c>
      <c r="M48" s="13" t="s">
        <v>29</v>
      </c>
      <c r="N48" s="13" t="s">
        <v>10</v>
      </c>
      <c r="O48" s="61" t="s">
        <v>74</v>
      </c>
      <c r="P48" s="61" t="s">
        <v>75</v>
      </c>
      <c r="Q48" s="61" t="s">
        <v>76</v>
      </c>
      <c r="R48" s="61" t="s">
        <v>77</v>
      </c>
      <c r="S48" s="61" t="s">
        <v>78</v>
      </c>
      <c r="T48" s="61" t="s">
        <v>79</v>
      </c>
      <c r="U48" s="61" t="s">
        <v>80</v>
      </c>
      <c r="V48" s="61" t="s">
        <v>81</v>
      </c>
      <c r="W48" s="62" t="s">
        <v>23</v>
      </c>
    </row>
    <row r="49" spans="2:23">
      <c r="B49" s="22" t="s">
        <v>1</v>
      </c>
      <c r="C49" s="27">
        <v>1</v>
      </c>
      <c r="D49" s="24">
        <v>2.5237930841574961E-2</v>
      </c>
      <c r="E49" s="24">
        <v>-0.13031848464989426</v>
      </c>
      <c r="F49" s="24">
        <v>0.44065840191702016</v>
      </c>
      <c r="G49" s="24">
        <v>-0.19515644696047843</v>
      </c>
      <c r="H49" s="24">
        <v>-0.37089723611273656</v>
      </c>
      <c r="I49" s="24">
        <v>0.47711578551080974</v>
      </c>
      <c r="J49" s="24">
        <v>-0.21155269732091667</v>
      </c>
      <c r="K49" s="24">
        <v>-0.4037417149154427</v>
      </c>
      <c r="L49" s="24">
        <v>0.4479284687198018</v>
      </c>
      <c r="M49" s="24">
        <v>-0.21189027269924654</v>
      </c>
      <c r="N49" s="24">
        <v>-0.39080025564406323</v>
      </c>
      <c r="O49" s="64">
        <v>-8.7453640612195474E-2</v>
      </c>
      <c r="P49" s="64">
        <v>8.7453640612195474E-2</v>
      </c>
      <c r="Q49" s="64">
        <v>8.4124827619548953E-2</v>
      </c>
      <c r="R49" s="64">
        <v>-8.4124827619549064E-2</v>
      </c>
      <c r="S49" s="64">
        <v>-0.16443355801619619</v>
      </c>
      <c r="T49" s="64">
        <v>0.16443355801619614</v>
      </c>
      <c r="U49" s="64">
        <v>2.5830605140428401E-2</v>
      </c>
      <c r="V49" s="64">
        <v>-2.5830605140428342E-2</v>
      </c>
      <c r="W49" s="55">
        <v>0.14051873820821703</v>
      </c>
    </row>
    <row r="50" spans="2:23">
      <c r="B50" s="10" t="s">
        <v>53</v>
      </c>
      <c r="C50" s="25">
        <v>2.5237930841574961E-2</v>
      </c>
      <c r="D50" s="29">
        <v>1</v>
      </c>
      <c r="E50" s="25">
        <v>0.58613671779910792</v>
      </c>
      <c r="F50" s="25">
        <v>8.2587390255668552E-2</v>
      </c>
      <c r="G50" s="25">
        <v>0.61476837380718574</v>
      </c>
      <c r="H50" s="25">
        <v>0.49031772337010326</v>
      </c>
      <c r="I50" s="25">
        <v>0.13539194134551283</v>
      </c>
      <c r="J50" s="25">
        <v>0.61810864022351319</v>
      </c>
      <c r="K50" s="25">
        <v>0.46442162404353615</v>
      </c>
      <c r="L50" s="25">
        <v>0.13365835336117093</v>
      </c>
      <c r="M50" s="25">
        <v>0.56239119198202969</v>
      </c>
      <c r="N50" s="25">
        <v>0.40227369499853927</v>
      </c>
      <c r="O50" s="65">
        <v>0.15160464863154591</v>
      </c>
      <c r="P50" s="65">
        <v>-0.15160464863154588</v>
      </c>
      <c r="Q50" s="65">
        <v>2.4254357989014892E-2</v>
      </c>
      <c r="R50" s="65">
        <v>-2.425435798901485E-2</v>
      </c>
      <c r="S50" s="65">
        <v>1.4913788765352463E-2</v>
      </c>
      <c r="T50" s="65">
        <v>-1.4913788765352463E-2</v>
      </c>
      <c r="U50" s="65">
        <v>-0.21673844215300522</v>
      </c>
      <c r="V50" s="65">
        <v>0.21673844215300503</v>
      </c>
      <c r="W50" s="66">
        <v>0.18019825820717214</v>
      </c>
    </row>
    <row r="51" spans="2:23">
      <c r="B51" s="10" t="s">
        <v>54</v>
      </c>
      <c r="C51" s="25">
        <v>-0.13031848464989426</v>
      </c>
      <c r="D51" s="25">
        <v>0.58613671779910792</v>
      </c>
      <c r="E51" s="29">
        <v>1</v>
      </c>
      <c r="F51" s="25">
        <v>-0.14094938962184941</v>
      </c>
      <c r="G51" s="25">
        <v>6.1821216226572016E-2</v>
      </c>
      <c r="H51" s="25">
        <v>0.4382343611125753</v>
      </c>
      <c r="I51" s="25">
        <v>-9.9561674984677481E-2</v>
      </c>
      <c r="J51" s="25">
        <v>5.8115231648691743E-2</v>
      </c>
      <c r="K51" s="25">
        <v>0.45566010342773466</v>
      </c>
      <c r="L51" s="25">
        <v>-3.8868521055489422E-2</v>
      </c>
      <c r="M51" s="25">
        <v>2.2347332214621356E-2</v>
      </c>
      <c r="N51" s="25">
        <v>0.38269391067736475</v>
      </c>
      <c r="O51" s="65">
        <v>0.17691775743540214</v>
      </c>
      <c r="P51" s="65">
        <v>-0.17691775743540217</v>
      </c>
      <c r="Q51" s="65">
        <v>-7.1387054477427964E-2</v>
      </c>
      <c r="R51" s="65">
        <v>7.1387054477428047E-2</v>
      </c>
      <c r="S51" s="65">
        <v>0.14038628895919272</v>
      </c>
      <c r="T51" s="65">
        <v>-0.14038628895919272</v>
      </c>
      <c r="U51" s="65">
        <v>-7.4854440902197127E-3</v>
      </c>
      <c r="V51" s="65">
        <v>7.4854440902197301E-3</v>
      </c>
      <c r="W51" s="66">
        <v>0.34241944072609848</v>
      </c>
    </row>
    <row r="52" spans="2:23">
      <c r="B52" s="10" t="s">
        <v>30</v>
      </c>
      <c r="C52" s="25">
        <v>0.44065840191702016</v>
      </c>
      <c r="D52" s="25">
        <v>8.2587390255668552E-2</v>
      </c>
      <c r="E52" s="25">
        <v>-0.14094938962184941</v>
      </c>
      <c r="F52" s="29">
        <v>1</v>
      </c>
      <c r="G52" s="25">
        <v>-0.49486291689057638</v>
      </c>
      <c r="H52" s="25">
        <v>-0.77462879345630842</v>
      </c>
      <c r="I52" s="25">
        <v>0.90611807930043942</v>
      </c>
      <c r="J52" s="25">
        <v>-0.43029367200657653</v>
      </c>
      <c r="K52" s="25">
        <v>-0.71579105901945994</v>
      </c>
      <c r="L52" s="25">
        <v>0.766205034578748</v>
      </c>
      <c r="M52" s="25">
        <v>-0.38865549585871539</v>
      </c>
      <c r="N52" s="25">
        <v>-0.64694604267520683</v>
      </c>
      <c r="O52" s="65">
        <v>-8.888453827510763E-2</v>
      </c>
      <c r="P52" s="65">
        <v>8.8884538275107589E-2</v>
      </c>
      <c r="Q52" s="65">
        <v>0.10503117277202753</v>
      </c>
      <c r="R52" s="65">
        <v>-0.10503117277202764</v>
      </c>
      <c r="S52" s="65">
        <v>-7.2195481723750093E-2</v>
      </c>
      <c r="T52" s="65">
        <v>7.2195481723750093E-2</v>
      </c>
      <c r="U52" s="65">
        <v>-4.6945262308976936E-2</v>
      </c>
      <c r="V52" s="65">
        <v>4.6945262308976915E-2</v>
      </c>
      <c r="W52" s="66">
        <v>-1.8573061044513849E-2</v>
      </c>
    </row>
    <row r="53" spans="2:23">
      <c r="B53" s="10" t="s">
        <v>27</v>
      </c>
      <c r="C53" s="25">
        <v>-0.19515644696047843</v>
      </c>
      <c r="D53" s="25">
        <v>0.61476837380718574</v>
      </c>
      <c r="E53" s="25">
        <v>6.1821216226572016E-2</v>
      </c>
      <c r="F53" s="25">
        <v>-0.49486291689057638</v>
      </c>
      <c r="G53" s="29">
        <v>1</v>
      </c>
      <c r="H53" s="25">
        <v>0.81972043613545764</v>
      </c>
      <c r="I53" s="25">
        <v>-0.37752921826697378</v>
      </c>
      <c r="J53" s="25">
        <v>0.93134620292685832</v>
      </c>
      <c r="K53" s="25">
        <v>0.70555514920838502</v>
      </c>
      <c r="L53" s="25">
        <v>-0.33227147475995522</v>
      </c>
      <c r="M53" s="25">
        <v>0.86430855604673829</v>
      </c>
      <c r="N53" s="25">
        <v>0.63459456550806637</v>
      </c>
      <c r="O53" s="65">
        <v>8.9663717567407528E-2</v>
      </c>
      <c r="P53" s="65">
        <v>-8.9663717567407542E-2</v>
      </c>
      <c r="Q53" s="65">
        <v>-2.1238854733087936E-2</v>
      </c>
      <c r="R53" s="65">
        <v>2.1238854733087946E-2</v>
      </c>
      <c r="S53" s="65">
        <v>-1.7914904718963995E-2</v>
      </c>
      <c r="T53" s="65">
        <v>1.7914904718963995E-2</v>
      </c>
      <c r="U53" s="65">
        <v>-0.18658601946627015</v>
      </c>
      <c r="V53" s="65">
        <v>0.1865860194662701</v>
      </c>
      <c r="W53" s="66">
        <v>8.2495630256112645E-3</v>
      </c>
    </row>
    <row r="54" spans="2:23">
      <c r="B54" s="10" t="s">
        <v>8</v>
      </c>
      <c r="C54" s="25">
        <v>-0.37089723611273656</v>
      </c>
      <c r="D54" s="25">
        <v>0.49031772337010326</v>
      </c>
      <c r="E54" s="25">
        <v>0.4382343611125753</v>
      </c>
      <c r="F54" s="25">
        <v>-0.77462879345630842</v>
      </c>
      <c r="G54" s="25">
        <v>0.81972043613545764</v>
      </c>
      <c r="H54" s="29">
        <v>1</v>
      </c>
      <c r="I54" s="25">
        <v>-0.64772392128021972</v>
      </c>
      <c r="J54" s="25">
        <v>0.73970935894903023</v>
      </c>
      <c r="K54" s="25">
        <v>0.9019871304517505</v>
      </c>
      <c r="L54" s="25">
        <v>-0.55471515181793796</v>
      </c>
      <c r="M54" s="25">
        <v>0.67268589557801428</v>
      </c>
      <c r="N54" s="25">
        <v>0.8060682089267418</v>
      </c>
      <c r="O54" s="65">
        <v>0.15275006847060341</v>
      </c>
      <c r="P54" s="65">
        <v>-0.15275006847060335</v>
      </c>
      <c r="Q54" s="65">
        <v>-7.9651422513310255E-2</v>
      </c>
      <c r="R54" s="65">
        <v>7.9651422513310338E-2</v>
      </c>
      <c r="S54" s="65">
        <v>8.0134615203328485E-2</v>
      </c>
      <c r="T54" s="65">
        <v>-8.0134615203328485E-2</v>
      </c>
      <c r="U54" s="65">
        <v>-7.8725021138646656E-2</v>
      </c>
      <c r="V54" s="65">
        <v>7.8725021138646586E-2</v>
      </c>
      <c r="W54" s="66">
        <v>0.14342530613257268</v>
      </c>
    </row>
    <row r="55" spans="2:23">
      <c r="B55" s="10" t="s">
        <v>31</v>
      </c>
      <c r="C55" s="25">
        <v>0.47711578551080974</v>
      </c>
      <c r="D55" s="25">
        <v>0.13539194134551283</v>
      </c>
      <c r="E55" s="25">
        <v>-9.9561674984677481E-2</v>
      </c>
      <c r="F55" s="25">
        <v>0.90611807930043942</v>
      </c>
      <c r="G55" s="25">
        <v>-0.37752921826697378</v>
      </c>
      <c r="H55" s="25">
        <v>-0.64772392128021972</v>
      </c>
      <c r="I55" s="29">
        <v>1</v>
      </c>
      <c r="J55" s="25">
        <v>-0.45664262276398443</v>
      </c>
      <c r="K55" s="25">
        <v>-0.76497603640685152</v>
      </c>
      <c r="L55" s="25">
        <v>0.88559560843854557</v>
      </c>
      <c r="M55" s="25">
        <v>-0.43218000669641149</v>
      </c>
      <c r="N55" s="25">
        <v>-0.71317470479759171</v>
      </c>
      <c r="O55" s="65">
        <v>-3.926832566229084E-2</v>
      </c>
      <c r="P55" s="65">
        <v>3.9268325662290819E-2</v>
      </c>
      <c r="Q55" s="65">
        <v>6.5458943457473689E-2</v>
      </c>
      <c r="R55" s="65">
        <v>-6.5458943457473745E-2</v>
      </c>
      <c r="S55" s="65">
        <v>-5.241836089961479E-2</v>
      </c>
      <c r="T55" s="65">
        <v>5.241836089961479E-2</v>
      </c>
      <c r="U55" s="65">
        <v>-4.0467991110713343E-2</v>
      </c>
      <c r="V55" s="65">
        <v>4.0467991110713301E-2</v>
      </c>
      <c r="W55" s="66">
        <v>3.3572049908759137E-2</v>
      </c>
    </row>
    <row r="56" spans="2:23">
      <c r="B56" s="10" t="s">
        <v>28</v>
      </c>
      <c r="C56" s="25">
        <v>-0.21155269732091667</v>
      </c>
      <c r="D56" s="25">
        <v>0.61810864022351319</v>
      </c>
      <c r="E56" s="25">
        <v>5.8115231648691743E-2</v>
      </c>
      <c r="F56" s="25">
        <v>-0.43029367200657653</v>
      </c>
      <c r="G56" s="25">
        <v>0.93134620292685832</v>
      </c>
      <c r="H56" s="25">
        <v>0.73970935894903023</v>
      </c>
      <c r="I56" s="25">
        <v>-0.45664262276398443</v>
      </c>
      <c r="J56" s="29">
        <v>1</v>
      </c>
      <c r="K56" s="25">
        <v>0.78457806197631486</v>
      </c>
      <c r="L56" s="25">
        <v>-0.42332028728735122</v>
      </c>
      <c r="M56" s="25">
        <v>0.94442699365828509</v>
      </c>
      <c r="N56" s="25">
        <v>0.72407766344237601</v>
      </c>
      <c r="O56" s="65">
        <v>3.4805180820362741E-2</v>
      </c>
      <c r="P56" s="65">
        <v>-3.4805180820362741E-2</v>
      </c>
      <c r="Q56" s="65">
        <v>2.4885790890831407E-2</v>
      </c>
      <c r="R56" s="65">
        <v>-2.4885790890831441E-2</v>
      </c>
      <c r="S56" s="65">
        <v>-1.7875494207700453E-2</v>
      </c>
      <c r="T56" s="65">
        <v>1.7875494207700453E-2</v>
      </c>
      <c r="U56" s="65">
        <v>-0.19780151358824355</v>
      </c>
      <c r="V56" s="65">
        <v>0.19780151358824349</v>
      </c>
      <c r="W56" s="66">
        <v>-1.3979774195345991E-2</v>
      </c>
    </row>
    <row r="57" spans="2:23">
      <c r="B57" s="10" t="s">
        <v>9</v>
      </c>
      <c r="C57" s="25">
        <v>-0.4037417149154427</v>
      </c>
      <c r="D57" s="25">
        <v>0.46442162404353615</v>
      </c>
      <c r="E57" s="25">
        <v>0.45566010342773466</v>
      </c>
      <c r="F57" s="25">
        <v>-0.71579105901945994</v>
      </c>
      <c r="G57" s="25">
        <v>0.70555514920838502</v>
      </c>
      <c r="H57" s="25">
        <v>0.9019871304517505</v>
      </c>
      <c r="I57" s="25">
        <v>-0.76497603640685152</v>
      </c>
      <c r="J57" s="25">
        <v>0.78457806197631486</v>
      </c>
      <c r="K57" s="29">
        <v>1</v>
      </c>
      <c r="L57" s="25">
        <v>-0.68053314916621122</v>
      </c>
      <c r="M57" s="25">
        <v>0.7311642751863564</v>
      </c>
      <c r="N57" s="25">
        <v>0.91547608189030505</v>
      </c>
      <c r="O57" s="65">
        <v>0.10026147329253812</v>
      </c>
      <c r="P57" s="65">
        <v>-0.10026147329253816</v>
      </c>
      <c r="Q57" s="65">
        <v>-3.836159993162732E-2</v>
      </c>
      <c r="R57" s="65">
        <v>3.8361599931627306E-2</v>
      </c>
      <c r="S57" s="65">
        <v>9.1043468683865675E-2</v>
      </c>
      <c r="T57" s="65">
        <v>-9.1043468683865675E-2</v>
      </c>
      <c r="U57" s="65">
        <v>-7.5007389238802E-2</v>
      </c>
      <c r="V57" s="65">
        <v>7.5007389238801986E-2</v>
      </c>
      <c r="W57" s="66">
        <v>0.12319029170305766</v>
      </c>
    </row>
    <row r="58" spans="2:23">
      <c r="B58" s="10" t="s">
        <v>32</v>
      </c>
      <c r="C58" s="25">
        <v>0.4479284687198018</v>
      </c>
      <c r="D58" s="25">
        <v>0.13365835336117093</v>
      </c>
      <c r="E58" s="25">
        <v>-3.8868521055489422E-2</v>
      </c>
      <c r="F58" s="25">
        <v>0.766205034578748</v>
      </c>
      <c r="G58" s="25">
        <v>-0.33227147475995522</v>
      </c>
      <c r="H58" s="25">
        <v>-0.55471515181793796</v>
      </c>
      <c r="I58" s="25">
        <v>0.88559560843854557</v>
      </c>
      <c r="J58" s="25">
        <v>-0.42332028728735122</v>
      </c>
      <c r="K58" s="25">
        <v>-0.68053314916621122</v>
      </c>
      <c r="L58" s="29">
        <v>1</v>
      </c>
      <c r="M58" s="25">
        <v>-0.53778263309811747</v>
      </c>
      <c r="N58" s="25">
        <v>-0.80326262850440677</v>
      </c>
      <c r="O58" s="65">
        <v>2.807306263022067E-2</v>
      </c>
      <c r="P58" s="65">
        <v>-2.8073062630220663E-2</v>
      </c>
      <c r="Q58" s="65">
        <v>4.2532426796131897E-4</v>
      </c>
      <c r="R58" s="65">
        <v>-4.2532426796126649E-4</v>
      </c>
      <c r="S58" s="65">
        <v>-6.723801634141327E-2</v>
      </c>
      <c r="T58" s="65">
        <v>6.723801634141327E-2</v>
      </c>
      <c r="U58" s="65">
        <v>2.1020305571966279E-2</v>
      </c>
      <c r="V58" s="65">
        <v>-2.1020305571966273E-2</v>
      </c>
      <c r="W58" s="66">
        <v>9.555506278205006E-2</v>
      </c>
    </row>
    <row r="59" spans="2:23">
      <c r="B59" s="10" t="s">
        <v>29</v>
      </c>
      <c r="C59" s="25">
        <v>-0.21189027269924654</v>
      </c>
      <c r="D59" s="25">
        <v>0.56239119198202969</v>
      </c>
      <c r="E59" s="25">
        <v>2.2347332214621356E-2</v>
      </c>
      <c r="F59" s="25">
        <v>-0.38865549585871539</v>
      </c>
      <c r="G59" s="25">
        <v>0.86430855604673829</v>
      </c>
      <c r="H59" s="25">
        <v>0.67268589557801428</v>
      </c>
      <c r="I59" s="25">
        <v>-0.43218000669641149</v>
      </c>
      <c r="J59" s="25">
        <v>0.94442699365828509</v>
      </c>
      <c r="K59" s="25">
        <v>0.7311642751863564</v>
      </c>
      <c r="L59" s="25">
        <v>-0.53778263309811747</v>
      </c>
      <c r="M59" s="29">
        <v>1</v>
      </c>
      <c r="N59" s="25">
        <v>0.80544540599618408</v>
      </c>
      <c r="O59" s="65">
        <v>-2.1437555204821841E-2</v>
      </c>
      <c r="P59" s="65">
        <v>2.1437555204821816E-2</v>
      </c>
      <c r="Q59" s="65">
        <v>6.0751712022483279E-2</v>
      </c>
      <c r="R59" s="65">
        <v>-6.0751712022483341E-2</v>
      </c>
      <c r="S59" s="65">
        <v>7.5165127529125079E-3</v>
      </c>
      <c r="T59" s="65">
        <v>-7.5165127529125079E-3</v>
      </c>
      <c r="U59" s="65">
        <v>-0.23653569765016727</v>
      </c>
      <c r="V59" s="65">
        <v>0.2365356976501671</v>
      </c>
      <c r="W59" s="66">
        <v>-3.2327571878774379E-2</v>
      </c>
    </row>
    <row r="60" spans="2:23">
      <c r="B60" s="10" t="s">
        <v>10</v>
      </c>
      <c r="C60" s="25">
        <v>-0.39080025564406323</v>
      </c>
      <c r="D60" s="25">
        <v>0.40227369499853927</v>
      </c>
      <c r="E60" s="25">
        <v>0.38269391067736475</v>
      </c>
      <c r="F60" s="25">
        <v>-0.64694604267520683</v>
      </c>
      <c r="G60" s="25">
        <v>0.63459456550806637</v>
      </c>
      <c r="H60" s="25">
        <v>0.8060682089267418</v>
      </c>
      <c r="I60" s="25">
        <v>-0.71317470479759171</v>
      </c>
      <c r="J60" s="25">
        <v>0.72407766344237601</v>
      </c>
      <c r="K60" s="25">
        <v>0.91547608189030505</v>
      </c>
      <c r="L60" s="25">
        <v>-0.80326262850440677</v>
      </c>
      <c r="M60" s="25">
        <v>0.80544540599618408</v>
      </c>
      <c r="N60" s="29">
        <v>1</v>
      </c>
      <c r="O60" s="65">
        <v>2.7142911540819843E-2</v>
      </c>
      <c r="P60" s="65">
        <v>-2.7142911540819836E-2</v>
      </c>
      <c r="Q60" s="65">
        <v>3.0341640537042925E-3</v>
      </c>
      <c r="R60" s="65">
        <v>-3.0341640537042912E-3</v>
      </c>
      <c r="S60" s="65">
        <v>0.11758468318785549</v>
      </c>
      <c r="T60" s="65">
        <v>-0.11758468318785549</v>
      </c>
      <c r="U60" s="65">
        <v>-0.13369788095668839</v>
      </c>
      <c r="V60" s="65">
        <v>0.13369788095668836</v>
      </c>
      <c r="W60" s="66">
        <v>8.9478246272740744E-2</v>
      </c>
    </row>
    <row r="61" spans="2:23">
      <c r="B61" s="60" t="s">
        <v>74</v>
      </c>
      <c r="C61" s="65">
        <v>-8.7453640612195474E-2</v>
      </c>
      <c r="D61" s="65">
        <v>0.15160464863154591</v>
      </c>
      <c r="E61" s="65">
        <v>0.17691775743540214</v>
      </c>
      <c r="F61" s="65">
        <v>-8.888453827510763E-2</v>
      </c>
      <c r="G61" s="65">
        <v>8.9663717567407528E-2</v>
      </c>
      <c r="H61" s="65">
        <v>0.15275006847060341</v>
      </c>
      <c r="I61" s="65">
        <v>-3.926832566229084E-2</v>
      </c>
      <c r="J61" s="65">
        <v>3.4805180820362741E-2</v>
      </c>
      <c r="K61" s="65">
        <v>0.10026147329253812</v>
      </c>
      <c r="L61" s="65">
        <v>2.807306263022067E-2</v>
      </c>
      <c r="M61" s="65">
        <v>-2.1437555204821841E-2</v>
      </c>
      <c r="N61" s="65">
        <v>2.7142911540819843E-2</v>
      </c>
      <c r="O61" s="69">
        <v>1</v>
      </c>
      <c r="P61" s="65">
        <v>-0.99999999999999989</v>
      </c>
      <c r="Q61" s="65">
        <v>3.0337995560696454E-2</v>
      </c>
      <c r="R61" s="65">
        <v>-3.0337995560696492E-2</v>
      </c>
      <c r="S61" s="65">
        <v>-0.10085311355260096</v>
      </c>
      <c r="T61" s="65">
        <v>0.10085311355260096</v>
      </c>
      <c r="U61" s="65">
        <v>0.12605331366361811</v>
      </c>
      <c r="V61" s="65">
        <v>-0.12605331366361827</v>
      </c>
      <c r="W61" s="66">
        <v>-5.3422193812516498E-2</v>
      </c>
    </row>
    <row r="62" spans="2:23">
      <c r="B62" s="60" t="s">
        <v>75</v>
      </c>
      <c r="C62" s="65">
        <v>8.7453640612195474E-2</v>
      </c>
      <c r="D62" s="65">
        <v>-0.15160464863154588</v>
      </c>
      <c r="E62" s="65">
        <v>-0.17691775743540217</v>
      </c>
      <c r="F62" s="65">
        <v>8.8884538275107589E-2</v>
      </c>
      <c r="G62" s="65">
        <v>-8.9663717567407542E-2</v>
      </c>
      <c r="H62" s="65">
        <v>-0.15275006847060335</v>
      </c>
      <c r="I62" s="65">
        <v>3.9268325662290819E-2</v>
      </c>
      <c r="J62" s="65">
        <v>-3.4805180820362741E-2</v>
      </c>
      <c r="K62" s="65">
        <v>-0.10026147329253816</v>
      </c>
      <c r="L62" s="65">
        <v>-2.8073062630220663E-2</v>
      </c>
      <c r="M62" s="65">
        <v>2.1437555204821816E-2</v>
      </c>
      <c r="N62" s="65">
        <v>-2.7142911540819836E-2</v>
      </c>
      <c r="O62" s="65">
        <v>-0.99999999999999989</v>
      </c>
      <c r="P62" s="69">
        <v>1</v>
      </c>
      <c r="Q62" s="65">
        <v>-3.0337995560696374E-2</v>
      </c>
      <c r="R62" s="65">
        <v>3.0337995560696666E-2</v>
      </c>
      <c r="S62" s="65">
        <v>0.1008531135526012</v>
      </c>
      <c r="T62" s="65">
        <v>-0.1008531135526012</v>
      </c>
      <c r="U62" s="65">
        <v>-0.12605331366361805</v>
      </c>
      <c r="V62" s="65">
        <v>0.12605331366361819</v>
      </c>
      <c r="W62" s="66">
        <v>5.3422193812516484E-2</v>
      </c>
    </row>
    <row r="63" spans="2:23">
      <c r="B63" s="60" t="s">
        <v>76</v>
      </c>
      <c r="C63" s="65">
        <v>8.4124827619548953E-2</v>
      </c>
      <c r="D63" s="65">
        <v>2.4254357989014892E-2</v>
      </c>
      <c r="E63" s="65">
        <v>-7.1387054477427964E-2</v>
      </c>
      <c r="F63" s="65">
        <v>0.10503117277202753</v>
      </c>
      <c r="G63" s="65">
        <v>-2.1238854733087936E-2</v>
      </c>
      <c r="H63" s="65">
        <v>-7.9651422513310255E-2</v>
      </c>
      <c r="I63" s="65">
        <v>6.5458943457473689E-2</v>
      </c>
      <c r="J63" s="65">
        <v>2.4885790890831407E-2</v>
      </c>
      <c r="K63" s="65">
        <v>-3.836159993162732E-2</v>
      </c>
      <c r="L63" s="65">
        <v>4.2532426796131897E-4</v>
      </c>
      <c r="M63" s="65">
        <v>6.0751712022483279E-2</v>
      </c>
      <c r="N63" s="65">
        <v>3.0341640537042925E-3</v>
      </c>
      <c r="O63" s="65">
        <v>3.0337995560696454E-2</v>
      </c>
      <c r="P63" s="65">
        <v>-3.0337995560696374E-2</v>
      </c>
      <c r="Q63" s="69">
        <v>1</v>
      </c>
      <c r="R63" s="65">
        <v>-0.99999999999999944</v>
      </c>
      <c r="S63" s="65">
        <v>-0.14893225986524483</v>
      </c>
      <c r="T63" s="65">
        <v>0.14893225986524483</v>
      </c>
      <c r="U63" s="65">
        <v>-7.4333132963915707E-2</v>
      </c>
      <c r="V63" s="65">
        <v>7.4333132963915638E-2</v>
      </c>
      <c r="W63" s="66">
        <v>-0.26013501389796106</v>
      </c>
    </row>
    <row r="64" spans="2:23">
      <c r="B64" s="60" t="s">
        <v>77</v>
      </c>
      <c r="C64" s="65">
        <v>-8.4124827619549064E-2</v>
      </c>
      <c r="D64" s="65">
        <v>-2.425435798901485E-2</v>
      </c>
      <c r="E64" s="65">
        <v>7.1387054477428047E-2</v>
      </c>
      <c r="F64" s="65">
        <v>-0.10503117277202764</v>
      </c>
      <c r="G64" s="65">
        <v>2.1238854733087946E-2</v>
      </c>
      <c r="H64" s="65">
        <v>7.9651422513310338E-2</v>
      </c>
      <c r="I64" s="65">
        <v>-6.5458943457473745E-2</v>
      </c>
      <c r="J64" s="65">
        <v>-2.4885790890831441E-2</v>
      </c>
      <c r="K64" s="65">
        <v>3.8361599931627306E-2</v>
      </c>
      <c r="L64" s="65">
        <v>-4.2532426796126649E-4</v>
      </c>
      <c r="M64" s="65">
        <v>-6.0751712022483341E-2</v>
      </c>
      <c r="N64" s="65">
        <v>-3.0341640537042912E-3</v>
      </c>
      <c r="O64" s="65">
        <v>-3.0337995560696492E-2</v>
      </c>
      <c r="P64" s="65">
        <v>3.0337995560696666E-2</v>
      </c>
      <c r="Q64" s="65">
        <v>-0.99999999999999944</v>
      </c>
      <c r="R64" s="69">
        <v>1</v>
      </c>
      <c r="S64" s="65">
        <v>0.1489322598652448</v>
      </c>
      <c r="T64" s="65">
        <v>-0.1489322598652448</v>
      </c>
      <c r="U64" s="65">
        <v>7.433313296391561E-2</v>
      </c>
      <c r="V64" s="65">
        <v>-7.4333132963915458E-2</v>
      </c>
      <c r="W64" s="66">
        <v>0.26013501389796123</v>
      </c>
    </row>
    <row r="65" spans="2:23">
      <c r="B65" s="60" t="s">
        <v>78</v>
      </c>
      <c r="C65" s="65">
        <v>-0.16443355801619619</v>
      </c>
      <c r="D65" s="65">
        <v>1.4913788765352463E-2</v>
      </c>
      <c r="E65" s="65">
        <v>0.14038628895919272</v>
      </c>
      <c r="F65" s="65">
        <v>-7.2195481723750093E-2</v>
      </c>
      <c r="G65" s="65">
        <v>-1.7914904718963995E-2</v>
      </c>
      <c r="H65" s="65">
        <v>8.0134615203328485E-2</v>
      </c>
      <c r="I65" s="65">
        <v>-5.241836089961479E-2</v>
      </c>
      <c r="J65" s="65">
        <v>-1.7875494207700453E-2</v>
      </c>
      <c r="K65" s="65">
        <v>9.1043468683865675E-2</v>
      </c>
      <c r="L65" s="65">
        <v>-6.723801634141327E-2</v>
      </c>
      <c r="M65" s="65">
        <v>7.5165127529125079E-3</v>
      </c>
      <c r="N65" s="65">
        <v>0.11758468318785549</v>
      </c>
      <c r="O65" s="65">
        <v>-0.10085311355260096</v>
      </c>
      <c r="P65" s="65">
        <v>0.1008531135526012</v>
      </c>
      <c r="Q65" s="65">
        <v>-0.14893225986524483</v>
      </c>
      <c r="R65" s="65">
        <v>0.1489322598652448</v>
      </c>
      <c r="S65" s="69">
        <v>1</v>
      </c>
      <c r="T65" s="65">
        <v>-1</v>
      </c>
      <c r="U65" s="65">
        <v>-6.9233657268075954E-2</v>
      </c>
      <c r="V65" s="65">
        <v>6.9233657268075996E-2</v>
      </c>
      <c r="W65" s="66">
        <v>9.8039215686274613E-3</v>
      </c>
    </row>
    <row r="66" spans="2:23">
      <c r="B66" s="60" t="s">
        <v>79</v>
      </c>
      <c r="C66" s="65">
        <v>0.16443355801619614</v>
      </c>
      <c r="D66" s="65">
        <v>-1.4913788765352463E-2</v>
      </c>
      <c r="E66" s="65">
        <v>-0.14038628895919272</v>
      </c>
      <c r="F66" s="65">
        <v>7.2195481723750093E-2</v>
      </c>
      <c r="G66" s="65">
        <v>1.7914904718963995E-2</v>
      </c>
      <c r="H66" s="65">
        <v>-8.0134615203328485E-2</v>
      </c>
      <c r="I66" s="65">
        <v>5.241836089961479E-2</v>
      </c>
      <c r="J66" s="65">
        <v>1.7875494207700453E-2</v>
      </c>
      <c r="K66" s="65">
        <v>-9.1043468683865675E-2</v>
      </c>
      <c r="L66" s="65">
        <v>6.723801634141327E-2</v>
      </c>
      <c r="M66" s="65">
        <v>-7.5165127529125079E-3</v>
      </c>
      <c r="N66" s="65">
        <v>-0.11758468318785549</v>
      </c>
      <c r="O66" s="65">
        <v>0.10085311355260096</v>
      </c>
      <c r="P66" s="65">
        <v>-0.1008531135526012</v>
      </c>
      <c r="Q66" s="65">
        <v>0.14893225986524483</v>
      </c>
      <c r="R66" s="65">
        <v>-0.1489322598652448</v>
      </c>
      <c r="S66" s="65">
        <v>-1</v>
      </c>
      <c r="T66" s="69">
        <v>1</v>
      </c>
      <c r="U66" s="65">
        <v>6.9233657268075954E-2</v>
      </c>
      <c r="V66" s="65">
        <v>-6.9233657268075996E-2</v>
      </c>
      <c r="W66" s="66">
        <v>-9.8039215686274613E-3</v>
      </c>
    </row>
    <row r="67" spans="2:23">
      <c r="B67" s="60" t="s">
        <v>80</v>
      </c>
      <c r="C67" s="65">
        <v>2.5830605140428401E-2</v>
      </c>
      <c r="D67" s="65">
        <v>-0.21673844215300522</v>
      </c>
      <c r="E67" s="65">
        <v>-7.4854440902197127E-3</v>
      </c>
      <c r="F67" s="65">
        <v>-4.6945262308976936E-2</v>
      </c>
      <c r="G67" s="65">
        <v>-0.18658601946627015</v>
      </c>
      <c r="H67" s="65">
        <v>-7.8725021138646656E-2</v>
      </c>
      <c r="I67" s="65">
        <v>-4.0467991110713343E-2</v>
      </c>
      <c r="J67" s="65">
        <v>-0.19780151358824355</v>
      </c>
      <c r="K67" s="65">
        <v>-7.5007389238802E-2</v>
      </c>
      <c r="L67" s="65">
        <v>2.1020305571966279E-2</v>
      </c>
      <c r="M67" s="65">
        <v>-0.23653569765016727</v>
      </c>
      <c r="N67" s="65">
        <v>-0.13369788095668839</v>
      </c>
      <c r="O67" s="65">
        <v>0.12605331366361811</v>
      </c>
      <c r="P67" s="65">
        <v>-0.12605331366361805</v>
      </c>
      <c r="Q67" s="65">
        <v>-7.4333132963915707E-2</v>
      </c>
      <c r="R67" s="65">
        <v>7.433313296391561E-2</v>
      </c>
      <c r="S67" s="65">
        <v>-6.9233657268075954E-2</v>
      </c>
      <c r="T67" s="65">
        <v>6.9233657268075954E-2</v>
      </c>
      <c r="U67" s="69">
        <v>1</v>
      </c>
      <c r="V67" s="65">
        <v>-1.0000000000000002</v>
      </c>
      <c r="W67" s="66">
        <v>-3.8000428425334964E-2</v>
      </c>
    </row>
    <row r="68" spans="2:23">
      <c r="B68" s="60" t="s">
        <v>81</v>
      </c>
      <c r="C68" s="65">
        <v>-2.5830605140428342E-2</v>
      </c>
      <c r="D68" s="65">
        <v>0.21673844215300503</v>
      </c>
      <c r="E68" s="65">
        <v>7.4854440902197301E-3</v>
      </c>
      <c r="F68" s="65">
        <v>4.6945262308976915E-2</v>
      </c>
      <c r="G68" s="65">
        <v>0.1865860194662701</v>
      </c>
      <c r="H68" s="65">
        <v>7.8725021138646586E-2</v>
      </c>
      <c r="I68" s="65">
        <v>4.0467991110713301E-2</v>
      </c>
      <c r="J68" s="65">
        <v>0.19780151358824349</v>
      </c>
      <c r="K68" s="65">
        <v>7.5007389238801986E-2</v>
      </c>
      <c r="L68" s="65">
        <v>-2.1020305571966273E-2</v>
      </c>
      <c r="M68" s="65">
        <v>0.2365356976501671</v>
      </c>
      <c r="N68" s="65">
        <v>0.13369788095668836</v>
      </c>
      <c r="O68" s="65">
        <v>-0.12605331366361827</v>
      </c>
      <c r="P68" s="65">
        <v>0.12605331366361819</v>
      </c>
      <c r="Q68" s="65">
        <v>7.4333132963915638E-2</v>
      </c>
      <c r="R68" s="65">
        <v>-7.4333132963915458E-2</v>
      </c>
      <c r="S68" s="65">
        <v>6.9233657268075996E-2</v>
      </c>
      <c r="T68" s="65">
        <v>-6.9233657268075996E-2</v>
      </c>
      <c r="U68" s="65">
        <v>-1.0000000000000002</v>
      </c>
      <c r="V68" s="69">
        <v>1</v>
      </c>
      <c r="W68" s="66">
        <v>3.8000428425334909E-2</v>
      </c>
    </row>
    <row r="69" spans="2:23" ht="15.75" thickBot="1">
      <c r="B69" s="63" t="s">
        <v>23</v>
      </c>
      <c r="C69" s="67">
        <v>0.14051873820821703</v>
      </c>
      <c r="D69" s="67">
        <v>0.18019825820717214</v>
      </c>
      <c r="E69" s="67">
        <v>0.34241944072609848</v>
      </c>
      <c r="F69" s="67">
        <v>-1.8573061044513849E-2</v>
      </c>
      <c r="G69" s="67">
        <v>8.2495630256112645E-3</v>
      </c>
      <c r="H69" s="67">
        <v>0.14342530613257268</v>
      </c>
      <c r="I69" s="67">
        <v>3.3572049908759137E-2</v>
      </c>
      <c r="J69" s="67">
        <v>-1.3979774195345991E-2</v>
      </c>
      <c r="K69" s="67">
        <v>0.12319029170305766</v>
      </c>
      <c r="L69" s="67">
        <v>9.555506278205006E-2</v>
      </c>
      <c r="M69" s="67">
        <v>-3.2327571878774379E-2</v>
      </c>
      <c r="N69" s="67">
        <v>8.9478246272740744E-2</v>
      </c>
      <c r="O69" s="67">
        <v>-5.3422193812516498E-2</v>
      </c>
      <c r="P69" s="67">
        <v>5.3422193812516484E-2</v>
      </c>
      <c r="Q69" s="67">
        <v>-0.26013501389796106</v>
      </c>
      <c r="R69" s="67">
        <v>0.26013501389796123</v>
      </c>
      <c r="S69" s="67">
        <v>9.8039215686274613E-3</v>
      </c>
      <c r="T69" s="67">
        <v>-9.8039215686274613E-3</v>
      </c>
      <c r="U69" s="67">
        <v>-3.8000428425334964E-2</v>
      </c>
      <c r="V69" s="67">
        <v>3.8000428425334909E-2</v>
      </c>
      <c r="W69" s="70">
        <v>1</v>
      </c>
    </row>
    <row r="72" spans="2:23">
      <c r="B72" s="5" t="s">
        <v>82</v>
      </c>
    </row>
    <row r="73" spans="2:23" ht="15.75" thickBot="1"/>
    <row r="74" spans="2:23">
      <c r="B74" s="12"/>
      <c r="C74" s="13" t="s">
        <v>1</v>
      </c>
      <c r="D74" s="13" t="s">
        <v>53</v>
      </c>
      <c r="E74" s="13" t="s">
        <v>54</v>
      </c>
      <c r="F74" s="13" t="s">
        <v>30</v>
      </c>
      <c r="G74" s="13" t="s">
        <v>27</v>
      </c>
      <c r="H74" s="13" t="s">
        <v>8</v>
      </c>
      <c r="I74" s="13" t="s">
        <v>31</v>
      </c>
      <c r="J74" s="13" t="s">
        <v>28</v>
      </c>
      <c r="K74" s="13" t="s">
        <v>9</v>
      </c>
      <c r="L74" s="13" t="s">
        <v>32</v>
      </c>
      <c r="M74" s="13" t="s">
        <v>29</v>
      </c>
      <c r="N74" s="13" t="s">
        <v>10</v>
      </c>
      <c r="O74" s="13" t="s">
        <v>74</v>
      </c>
      <c r="P74" s="13" t="s">
        <v>75</v>
      </c>
      <c r="Q74" s="13" t="s">
        <v>76</v>
      </c>
      <c r="R74" s="13" t="s">
        <v>77</v>
      </c>
      <c r="S74" s="13" t="s">
        <v>78</v>
      </c>
      <c r="T74" s="13" t="s">
        <v>79</v>
      </c>
      <c r="U74" s="13" t="s">
        <v>80</v>
      </c>
      <c r="V74" s="13" t="s">
        <v>81</v>
      </c>
    </row>
    <row r="75" spans="2:23">
      <c r="B75" s="22" t="s">
        <v>83</v>
      </c>
      <c r="C75" s="24">
        <v>0.71683744060084509</v>
      </c>
      <c r="D75" s="24">
        <v>1.7467968721535762E-2</v>
      </c>
      <c r="E75" s="24">
        <v>1.8414238866114211E-2</v>
      </c>
      <c r="F75" s="24">
        <v>1.8967153925215793E-2</v>
      </c>
      <c r="G75" s="24">
        <v>4.1667419074884766E-3</v>
      </c>
      <c r="H75" s="24">
        <v>4.5889917860455227E-3</v>
      </c>
      <c r="I75" s="24">
        <v>1.0036905142119393E-2</v>
      </c>
      <c r="J75" s="24">
        <v>1.2492108613001718E-3</v>
      </c>
      <c r="K75" s="24">
        <v>1.5842558302671453E-3</v>
      </c>
      <c r="L75" s="24">
        <v>2.8866932659227885E-2</v>
      </c>
      <c r="M75" s="24">
        <v>2.1695776044921883E-3</v>
      </c>
      <c r="N75" s="24">
        <v>3.0083920555560111E-3</v>
      </c>
      <c r="O75" s="24">
        <v>0.83907870201243051</v>
      </c>
      <c r="P75" s="24">
        <v>0.83907870201243018</v>
      </c>
      <c r="Q75" s="24">
        <v>0.89705884504375288</v>
      </c>
      <c r="R75" s="24">
        <v>0.89705884504375266</v>
      </c>
      <c r="S75" s="24">
        <v>0.87775803378653217</v>
      </c>
      <c r="T75" s="24">
        <v>0.87775803378653205</v>
      </c>
      <c r="U75" s="24">
        <v>0.85603947108416811</v>
      </c>
      <c r="V75" s="24">
        <v>0.85603947108416822</v>
      </c>
    </row>
    <row r="76" spans="2:23" ht="15.75" thickBot="1">
      <c r="B76" s="23" t="s">
        <v>84</v>
      </c>
      <c r="C76" s="26">
        <v>1.3950164198480079</v>
      </c>
      <c r="D76" s="26">
        <v>57.247640864339793</v>
      </c>
      <c r="E76" s="26">
        <v>54.305801465418966</v>
      </c>
      <c r="F76" s="26">
        <v>52.722722868324212</v>
      </c>
      <c r="G76" s="26">
        <v>239.99566620692249</v>
      </c>
      <c r="H76" s="26">
        <v>217.91278926252582</v>
      </c>
      <c r="I76" s="26">
        <v>99.632305560361203</v>
      </c>
      <c r="J76" s="26">
        <v>800.50536781212861</v>
      </c>
      <c r="K76" s="26">
        <v>631.21118502140837</v>
      </c>
      <c r="L76" s="26">
        <v>34.641713125704413</v>
      </c>
      <c r="M76" s="26">
        <v>460.91921207587325</v>
      </c>
      <c r="N76" s="26">
        <v>332.40348383222278</v>
      </c>
      <c r="O76" s="26">
        <v>1.1917833185392728</v>
      </c>
      <c r="P76" s="26">
        <v>1.1917833185392732</v>
      </c>
      <c r="Q76" s="26">
        <v>1.1147540716252859</v>
      </c>
      <c r="R76" s="26">
        <v>1.1147540716252862</v>
      </c>
      <c r="S76" s="26">
        <v>1.1392661320183333</v>
      </c>
      <c r="T76" s="26">
        <v>1.1392661320183335</v>
      </c>
      <c r="U76" s="26">
        <v>1.168170433465535</v>
      </c>
      <c r="V76" s="26">
        <v>1.168170433465535</v>
      </c>
    </row>
    <row r="79" spans="2:23">
      <c r="B79" s="1" t="s">
        <v>205</v>
      </c>
    </row>
    <row r="81" spans="2:10">
      <c r="B81" s="5" t="s">
        <v>206</v>
      </c>
    </row>
    <row r="82" spans="2:10" ht="15.75" thickBot="1"/>
    <row r="83" spans="2:10">
      <c r="B83" s="13" t="s">
        <v>98</v>
      </c>
      <c r="C83" s="13" t="s">
        <v>45</v>
      </c>
      <c r="D83" s="13" t="s">
        <v>99</v>
      </c>
      <c r="E83" s="13" t="s">
        <v>100</v>
      </c>
      <c r="F83" s="13" t="s">
        <v>101</v>
      </c>
      <c r="G83" s="13" t="s">
        <v>102</v>
      </c>
      <c r="H83" s="13" t="s">
        <v>103</v>
      </c>
      <c r="I83" s="13" t="s">
        <v>104</v>
      </c>
      <c r="J83" s="13" t="s">
        <v>105</v>
      </c>
    </row>
    <row r="84" spans="2:10">
      <c r="B84" s="71">
        <v>1</v>
      </c>
      <c r="C84" s="73" t="s">
        <v>54</v>
      </c>
      <c r="D84" s="76">
        <v>0.12982849732938803</v>
      </c>
      <c r="E84" s="76">
        <v>0.11725107338717411</v>
      </c>
      <c r="F84" s="76">
        <v>0.1085109850048689</v>
      </c>
      <c r="G84" s="76">
        <v>8.2265014356931374</v>
      </c>
      <c r="H84" s="76">
        <v>-208.29839048716173</v>
      </c>
      <c r="I84" s="76">
        <v>-203.02893251070245</v>
      </c>
      <c r="J84" s="76">
        <v>0.89988968246938561</v>
      </c>
    </row>
    <row r="85" spans="2:10">
      <c r="B85" s="50">
        <v>2</v>
      </c>
      <c r="C85" s="74" t="s">
        <v>87</v>
      </c>
      <c r="D85" s="77">
        <v>0.12283289814260751</v>
      </c>
      <c r="E85" s="77">
        <v>0.17308571838636766</v>
      </c>
      <c r="F85" s="77">
        <v>0.15654743275409502</v>
      </c>
      <c r="G85" s="77">
        <v>3.4443310340367503</v>
      </c>
      <c r="H85" s="77">
        <v>-213.0283877241547</v>
      </c>
      <c r="I85" s="77">
        <v>-205.12420075946579</v>
      </c>
      <c r="J85" s="77">
        <v>0.85934229265730422</v>
      </c>
    </row>
    <row r="86" spans="2:10">
      <c r="B86" s="50">
        <v>3</v>
      </c>
      <c r="C86" s="74" t="s">
        <v>207</v>
      </c>
      <c r="D86" s="77">
        <v>0.11775569018915981</v>
      </c>
      <c r="E86" s="77">
        <v>0.21519295891577606</v>
      </c>
      <c r="F86" s="77">
        <v>0.19141092736776927</v>
      </c>
      <c r="G86" s="77">
        <v>0.32961273649758027</v>
      </c>
      <c r="H86" s="77">
        <v>-216.41149318548887</v>
      </c>
      <c r="I86" s="77">
        <v>-205.87257723257034</v>
      </c>
      <c r="J86" s="77">
        <v>0.8314292415446729</v>
      </c>
    </row>
    <row r="87" spans="2:10">
      <c r="B87" s="50">
        <v>4</v>
      </c>
      <c r="C87" s="74" t="s">
        <v>208</v>
      </c>
      <c r="D87" s="77">
        <v>0.11768729750484926</v>
      </c>
      <c r="E87" s="77">
        <v>0.22357151567715783</v>
      </c>
      <c r="F87" s="77">
        <v>0.19188055713336835</v>
      </c>
      <c r="G87" s="77">
        <v>1.311879039498848</v>
      </c>
      <c r="H87" s="77">
        <v>-215.51702738249082</v>
      </c>
      <c r="I87" s="77">
        <v>-202.34338244134264</v>
      </c>
      <c r="J87" s="77">
        <v>0.83854276306866948</v>
      </c>
    </row>
    <row r="88" spans="2:10">
      <c r="B88" s="50">
        <v>5</v>
      </c>
      <c r="C88" s="74" t="s">
        <v>209</v>
      </c>
      <c r="D88" s="77">
        <v>0.11463212654185123</v>
      </c>
      <c r="E88" s="77">
        <v>0.25144472138585894</v>
      </c>
      <c r="F88" s="77">
        <v>0.21285939774595475</v>
      </c>
      <c r="G88" s="77">
        <v>-7.3847345249603791E-2</v>
      </c>
      <c r="H88" s="77">
        <v>-217.28265430202546</v>
      </c>
      <c r="I88" s="77">
        <v>-201.47428037264766</v>
      </c>
      <c r="J88" s="77">
        <v>0.82416692291859983</v>
      </c>
    </row>
    <row r="89" spans="2:10">
      <c r="B89" s="79">
        <v>6</v>
      </c>
      <c r="C89" s="80" t="s">
        <v>210</v>
      </c>
      <c r="D89" s="81">
        <v>0.11378512505296295</v>
      </c>
      <c r="E89" s="81">
        <v>0.2646357408341844</v>
      </c>
      <c r="F89" s="82">
        <v>0.21867547463632092</v>
      </c>
      <c r="G89" s="81">
        <v>0.32385462507009777</v>
      </c>
      <c r="H89" s="81">
        <v>-217.11390021219583</v>
      </c>
      <c r="I89" s="81">
        <v>-198.67079729458837</v>
      </c>
      <c r="J89" s="81">
        <v>0.8254088623289767</v>
      </c>
    </row>
    <row r="90" spans="2:10">
      <c r="B90" s="50">
        <v>7</v>
      </c>
      <c r="C90" s="74" t="s">
        <v>211</v>
      </c>
      <c r="D90" s="77">
        <v>0.11392145755212238</v>
      </c>
      <c r="E90" s="77">
        <v>0.27142388094933501</v>
      </c>
      <c r="F90" s="77">
        <v>0.21773932480875968</v>
      </c>
      <c r="G90" s="77">
        <v>1.4993070171837246</v>
      </c>
      <c r="H90" s="77">
        <v>-216.06910775110455</v>
      </c>
      <c r="I90" s="77">
        <v>-194.99127584526747</v>
      </c>
      <c r="J90" s="77">
        <v>0.8337314352023073</v>
      </c>
    </row>
    <row r="91" spans="2:10">
      <c r="B91" s="50">
        <v>8</v>
      </c>
      <c r="C91" s="74" t="s">
        <v>212</v>
      </c>
      <c r="D91" s="77">
        <v>0.11397075683453155</v>
      </c>
      <c r="E91" s="77">
        <v>0.27878113224056567</v>
      </c>
      <c r="F91" s="77">
        <v>0.21740080306954998</v>
      </c>
      <c r="G91" s="77">
        <v>2.6056301263276396</v>
      </c>
      <c r="H91" s="77">
        <v>-215.11450161027128</v>
      </c>
      <c r="I91" s="77">
        <v>-191.40194071620456</v>
      </c>
      <c r="J91" s="77">
        <v>0.84142201238600667</v>
      </c>
    </row>
    <row r="92" spans="2:10">
      <c r="B92" s="50">
        <v>9</v>
      </c>
      <c r="C92" s="74" t="s">
        <v>213</v>
      </c>
      <c r="D92" s="77">
        <v>0.11445394120259994</v>
      </c>
      <c r="E92" s="77">
        <v>0.28342856027470276</v>
      </c>
      <c r="F92" s="77">
        <v>0.21408293707548043</v>
      </c>
      <c r="G92" s="77">
        <v>4.0411123639704556</v>
      </c>
      <c r="H92" s="77">
        <v>-213.78036609988342</v>
      </c>
      <c r="I92" s="77">
        <v>-187.43307621758706</v>
      </c>
      <c r="J92" s="77">
        <v>0.85234287041009049</v>
      </c>
    </row>
    <row r="93" spans="2:10">
      <c r="B93" s="50">
        <v>10</v>
      </c>
      <c r="C93" s="74" t="s">
        <v>214</v>
      </c>
      <c r="D93" s="77">
        <v>0.11512357447977095</v>
      </c>
      <c r="E93" s="77">
        <v>0.28698627988868652</v>
      </c>
      <c r="F93" s="77">
        <v>0.2094847885722394</v>
      </c>
      <c r="G93" s="77">
        <v>5.6089602357765358</v>
      </c>
      <c r="H93" s="77">
        <v>-212.29302653738932</v>
      </c>
      <c r="I93" s="77">
        <v>-183.31100766686333</v>
      </c>
      <c r="J93" s="77">
        <v>0.8647187669435078</v>
      </c>
    </row>
    <row r="94" spans="2:10">
      <c r="B94" s="50">
        <v>11</v>
      </c>
      <c r="C94" s="74" t="s">
        <v>215</v>
      </c>
      <c r="D94" s="77">
        <v>0.11585428347458776</v>
      </c>
      <c r="E94" s="77">
        <v>0.2902600006488163</v>
      </c>
      <c r="F94" s="77">
        <v>0.2044672534744974</v>
      </c>
      <c r="G94" s="77">
        <v>7.2113051232033172</v>
      </c>
      <c r="H94" s="77">
        <v>-210.76702822688893</v>
      </c>
      <c r="I94" s="77">
        <v>-179.15028036813328</v>
      </c>
      <c r="J94" s="77">
        <v>0.87763548306866801</v>
      </c>
    </row>
    <row r="95" spans="2:10" ht="15.75" thickBot="1">
      <c r="B95" s="72">
        <v>12</v>
      </c>
      <c r="C95" s="75" t="s">
        <v>216</v>
      </c>
      <c r="D95" s="78">
        <v>0.1169089189391609</v>
      </c>
      <c r="E95" s="78">
        <v>0.2916694911333193</v>
      </c>
      <c r="F95" s="78">
        <v>0.19722542328442855</v>
      </c>
      <c r="G95" s="78">
        <v>9.0400959278094888</v>
      </c>
      <c r="H95" s="78">
        <v>-208.97178189304469</v>
      </c>
      <c r="I95" s="78">
        <v>-174.72030504605942</v>
      </c>
      <c r="J95" s="78">
        <v>0.89311238074494526</v>
      </c>
    </row>
    <row r="96" spans="2:10">
      <c r="B96" s="2" t="s">
        <v>106</v>
      </c>
    </row>
    <row r="99" spans="2:3">
      <c r="B99" s="5" t="s">
        <v>217</v>
      </c>
    </row>
    <row r="100" spans="2:3" ht="15.75" thickBot="1"/>
    <row r="101" spans="2:3">
      <c r="B101" s="83" t="s">
        <v>37</v>
      </c>
      <c r="C101" s="84">
        <v>103</v>
      </c>
    </row>
    <row r="102" spans="2:3">
      <c r="B102" s="10" t="s">
        <v>108</v>
      </c>
      <c r="C102" s="25">
        <v>103</v>
      </c>
    </row>
    <row r="103" spans="2:3">
      <c r="B103" s="10" t="s">
        <v>109</v>
      </c>
      <c r="C103" s="25">
        <v>96</v>
      </c>
    </row>
    <row r="104" spans="2:3">
      <c r="B104" s="10" t="s">
        <v>100</v>
      </c>
      <c r="C104" s="25">
        <v>0.2646357408341844</v>
      </c>
    </row>
    <row r="105" spans="2:3">
      <c r="B105" s="10" t="s">
        <v>101</v>
      </c>
      <c r="C105" s="25">
        <v>0.21867547463632092</v>
      </c>
    </row>
    <row r="106" spans="2:3">
      <c r="B106" s="10" t="s">
        <v>99</v>
      </c>
      <c r="C106" s="25">
        <v>0.11378512505296295</v>
      </c>
    </row>
    <row r="107" spans="2:3">
      <c r="B107" s="10" t="s">
        <v>110</v>
      </c>
      <c r="C107" s="25">
        <v>0.33732050790451945</v>
      </c>
    </row>
    <row r="108" spans="2:3">
      <c r="B108" s="10" t="s">
        <v>111</v>
      </c>
      <c r="C108" s="25">
        <v>60.685400028246981</v>
      </c>
    </row>
    <row r="109" spans="2:3">
      <c r="B109" s="10" t="s">
        <v>112</v>
      </c>
      <c r="C109" s="25">
        <v>0.94254772164428424</v>
      </c>
    </row>
    <row r="110" spans="2:3">
      <c r="B110" s="10" t="s">
        <v>113</v>
      </c>
      <c r="C110" s="25">
        <v>0.32385462507009777</v>
      </c>
    </row>
    <row r="111" spans="2:3">
      <c r="B111" s="10" t="s">
        <v>114</v>
      </c>
      <c r="C111" s="25">
        <v>-217.11390021219583</v>
      </c>
    </row>
    <row r="112" spans="2:3">
      <c r="B112" s="10" t="s">
        <v>115</v>
      </c>
      <c r="C112" s="25">
        <v>-198.67079729458837</v>
      </c>
    </row>
    <row r="113" spans="2:7">
      <c r="B113" s="10" t="s">
        <v>116</v>
      </c>
      <c r="C113" s="25">
        <v>0.8426048802941638</v>
      </c>
    </row>
    <row r="114" spans="2:7">
      <c r="B114" s="10" t="s">
        <v>117</v>
      </c>
      <c r="C114" s="25">
        <v>12.749281912345618</v>
      </c>
    </row>
    <row r="115" spans="2:7" ht="15.75" thickBot="1">
      <c r="B115" s="23" t="s">
        <v>118</v>
      </c>
      <c r="C115" s="26">
        <v>0.14171500851529495</v>
      </c>
    </row>
    <row r="118" spans="2:7">
      <c r="B118" s="5" t="s">
        <v>218</v>
      </c>
    </row>
    <row r="119" spans="2:7" ht="15.75" thickBot="1"/>
    <row r="120" spans="2:7">
      <c r="B120" s="12" t="s">
        <v>120</v>
      </c>
      <c r="C120" s="13" t="s">
        <v>109</v>
      </c>
      <c r="D120" s="13" t="s">
        <v>121</v>
      </c>
      <c r="E120" s="13" t="s">
        <v>122</v>
      </c>
      <c r="F120" s="13" t="s">
        <v>123</v>
      </c>
      <c r="G120" s="13" t="s">
        <v>124</v>
      </c>
    </row>
    <row r="121" spans="2:7">
      <c r="B121" s="22" t="s">
        <v>125</v>
      </c>
      <c r="C121" s="56">
        <v>6</v>
      </c>
      <c r="D121" s="24">
        <v>3.930996926954391</v>
      </c>
      <c r="E121" s="24">
        <v>0.65516615449239846</v>
      </c>
      <c r="F121" s="24">
        <v>5.7579244579415958</v>
      </c>
      <c r="G121" s="86" t="s">
        <v>48</v>
      </c>
    </row>
    <row r="122" spans="2:7">
      <c r="B122" s="10" t="s">
        <v>126</v>
      </c>
      <c r="C122" s="53">
        <v>96</v>
      </c>
      <c r="D122" s="25">
        <v>10.923372005084444</v>
      </c>
      <c r="E122" s="25">
        <v>0.11378512505296295</v>
      </c>
      <c r="F122" s="25"/>
      <c r="G122" s="25"/>
    </row>
    <row r="123" spans="2:7" ht="15.75" thickBot="1">
      <c r="B123" s="23" t="s">
        <v>127</v>
      </c>
      <c r="C123" s="54">
        <v>102</v>
      </c>
      <c r="D123" s="26">
        <v>14.854368932038835</v>
      </c>
      <c r="E123" s="26"/>
      <c r="F123" s="26"/>
      <c r="G123" s="26"/>
    </row>
    <row r="124" spans="2:7">
      <c r="B124" s="2" t="s">
        <v>128</v>
      </c>
    </row>
    <row r="127" spans="2:7">
      <c r="B127" s="5" t="s">
        <v>219</v>
      </c>
    </row>
    <row r="128" spans="2:7" ht="15.75" thickBot="1"/>
    <row r="129" spans="2:7">
      <c r="B129" s="12" t="s">
        <v>120</v>
      </c>
      <c r="C129" s="13" t="s">
        <v>109</v>
      </c>
      <c r="D129" s="13" t="s">
        <v>121</v>
      </c>
      <c r="E129" s="13" t="s">
        <v>122</v>
      </c>
      <c r="F129" s="13" t="s">
        <v>123</v>
      </c>
      <c r="G129" s="13" t="s">
        <v>124</v>
      </c>
    </row>
    <row r="130" spans="2:7">
      <c r="B130" s="22" t="s">
        <v>1</v>
      </c>
      <c r="C130" s="56">
        <v>1</v>
      </c>
      <c r="D130" s="24">
        <v>0.2933071762628448</v>
      </c>
      <c r="E130" s="24">
        <v>0.2933071762628448</v>
      </c>
      <c r="F130" s="24">
        <v>2.5777286453420047</v>
      </c>
      <c r="G130" s="24">
        <v>0.11166174577803885</v>
      </c>
    </row>
    <row r="131" spans="2:7">
      <c r="B131" s="10" t="s">
        <v>53</v>
      </c>
      <c r="C131" s="53">
        <v>0</v>
      </c>
      <c r="D131" s="25">
        <v>0</v>
      </c>
      <c r="E131" s="25"/>
      <c r="F131" s="25"/>
      <c r="G131" s="25"/>
    </row>
    <row r="132" spans="2:7">
      <c r="B132" s="10" t="s">
        <v>54</v>
      </c>
      <c r="C132" s="53">
        <v>0</v>
      </c>
      <c r="D132" s="25">
        <v>0</v>
      </c>
      <c r="E132" s="25"/>
      <c r="F132" s="25"/>
      <c r="G132" s="25"/>
    </row>
    <row r="133" spans="2:7">
      <c r="B133" s="10" t="s">
        <v>30</v>
      </c>
      <c r="C133" s="53">
        <v>0</v>
      </c>
      <c r="D133" s="25">
        <v>0</v>
      </c>
      <c r="E133" s="25"/>
      <c r="F133" s="25"/>
      <c r="G133" s="25"/>
    </row>
    <row r="134" spans="2:7">
      <c r="B134" s="10" t="s">
        <v>27</v>
      </c>
      <c r="C134" s="53">
        <v>0</v>
      </c>
      <c r="D134" s="25">
        <v>0</v>
      </c>
      <c r="E134" s="25"/>
      <c r="F134" s="25"/>
      <c r="G134" s="25"/>
    </row>
    <row r="135" spans="2:7">
      <c r="B135" s="10" t="s">
        <v>8</v>
      </c>
      <c r="C135" s="53">
        <v>0</v>
      </c>
      <c r="D135" s="25">
        <v>0</v>
      </c>
      <c r="E135" s="25"/>
      <c r="F135" s="25"/>
      <c r="G135" s="25"/>
    </row>
    <row r="136" spans="2:7">
      <c r="B136" s="10" t="s">
        <v>31</v>
      </c>
      <c r="C136" s="53">
        <v>1</v>
      </c>
      <c r="D136" s="25">
        <v>2.1547088386202895E-2</v>
      </c>
      <c r="E136" s="25">
        <v>2.1547088386202895E-2</v>
      </c>
      <c r="F136" s="25">
        <v>0.18936647805390633</v>
      </c>
      <c r="G136" s="25">
        <v>0.66442117374261944</v>
      </c>
    </row>
    <row r="137" spans="2:7">
      <c r="B137" s="10" t="s">
        <v>28</v>
      </c>
      <c r="C137" s="53">
        <v>1</v>
      </c>
      <c r="D137" s="25">
        <v>2.0701562314373589E-6</v>
      </c>
      <c r="E137" s="25">
        <v>2.0701562314373589E-6</v>
      </c>
      <c r="F137" s="25">
        <v>1.8193557641860257E-5</v>
      </c>
      <c r="G137" s="25">
        <v>0.99660557207457279</v>
      </c>
    </row>
    <row r="138" spans="2:7">
      <c r="B138" s="10" t="s">
        <v>9</v>
      </c>
      <c r="C138" s="53">
        <v>0</v>
      </c>
      <c r="D138" s="25">
        <v>0</v>
      </c>
      <c r="E138" s="25"/>
      <c r="F138" s="25"/>
      <c r="G138" s="25"/>
    </row>
    <row r="139" spans="2:7">
      <c r="B139" s="10" t="s">
        <v>32</v>
      </c>
      <c r="C139" s="53">
        <v>1</v>
      </c>
      <c r="D139" s="25">
        <v>0.26405083483606656</v>
      </c>
      <c r="E139" s="25">
        <v>0.26405083483606656</v>
      </c>
      <c r="F139" s="25">
        <v>2.3206094356635827</v>
      </c>
      <c r="G139" s="25">
        <v>0.13095747379469483</v>
      </c>
    </row>
    <row r="140" spans="2:7">
      <c r="B140" s="10" t="s">
        <v>29</v>
      </c>
      <c r="C140" s="53">
        <v>0</v>
      </c>
      <c r="D140" s="25">
        <v>0</v>
      </c>
      <c r="E140" s="25"/>
      <c r="F140" s="25"/>
      <c r="G140" s="25"/>
    </row>
    <row r="141" spans="2:7">
      <c r="B141" s="10" t="s">
        <v>10</v>
      </c>
      <c r="C141" s="53">
        <v>1</v>
      </c>
      <c r="D141" s="25">
        <v>2.4957346418895536</v>
      </c>
      <c r="E141" s="25">
        <v>2.4957346418895536</v>
      </c>
      <c r="F141" s="25">
        <v>21.933751364494061</v>
      </c>
      <c r="G141" s="32" t="s">
        <v>48</v>
      </c>
    </row>
    <row r="142" spans="2:7">
      <c r="B142" s="10" t="s">
        <v>2</v>
      </c>
      <c r="C142" s="53">
        <v>0</v>
      </c>
      <c r="D142" s="25">
        <v>0</v>
      </c>
      <c r="E142" s="25"/>
      <c r="F142" s="25"/>
      <c r="G142" s="25"/>
    </row>
    <row r="143" spans="2:7">
      <c r="B143" s="10" t="s">
        <v>3</v>
      </c>
      <c r="C143" s="53">
        <v>1</v>
      </c>
      <c r="D143" s="25">
        <v>0.85635511542349096</v>
      </c>
      <c r="E143" s="25">
        <v>0.85635511542349096</v>
      </c>
      <c r="F143" s="25">
        <v>7.5260726305383763</v>
      </c>
      <c r="G143" s="28">
        <v>7.2570141706520454E-3</v>
      </c>
    </row>
    <row r="144" spans="2:7">
      <c r="B144" s="10" t="s">
        <v>4</v>
      </c>
      <c r="C144" s="53">
        <v>0</v>
      </c>
      <c r="D144" s="25">
        <v>0</v>
      </c>
      <c r="E144" s="25"/>
      <c r="F144" s="25"/>
      <c r="G144" s="25"/>
    </row>
    <row r="145" spans="2:7" ht="15.75" thickBot="1">
      <c r="B145" s="23" t="s">
        <v>7</v>
      </c>
      <c r="C145" s="54">
        <v>0</v>
      </c>
      <c r="D145" s="26">
        <v>0</v>
      </c>
      <c r="E145" s="26"/>
      <c r="F145" s="26"/>
      <c r="G145" s="26"/>
    </row>
    <row r="148" spans="2:7">
      <c r="B148" s="5" t="s">
        <v>220</v>
      </c>
    </row>
    <row r="149" spans="2:7" ht="15.75" thickBot="1"/>
    <row r="150" spans="2:7">
      <c r="B150" s="12" t="s">
        <v>120</v>
      </c>
      <c r="C150" s="13" t="s">
        <v>109</v>
      </c>
      <c r="D150" s="13" t="s">
        <v>121</v>
      </c>
      <c r="E150" s="13" t="s">
        <v>122</v>
      </c>
      <c r="F150" s="13" t="s">
        <v>123</v>
      </c>
      <c r="G150" s="13" t="s">
        <v>124</v>
      </c>
    </row>
    <row r="151" spans="2:7">
      <c r="B151" s="22" t="s">
        <v>1</v>
      </c>
      <c r="C151" s="56">
        <v>1</v>
      </c>
      <c r="D151" s="24">
        <v>0.51726025397564834</v>
      </c>
      <c r="E151" s="24">
        <v>0.51726025397564834</v>
      </c>
      <c r="F151" s="24">
        <v>4.5459391439336381</v>
      </c>
      <c r="G151" s="68">
        <v>3.5549107246636936E-2</v>
      </c>
    </row>
    <row r="152" spans="2:7">
      <c r="B152" s="10" t="s">
        <v>53</v>
      </c>
      <c r="C152" s="53">
        <v>0</v>
      </c>
      <c r="D152" s="25">
        <v>0</v>
      </c>
      <c r="E152" s="25"/>
      <c r="F152" s="25"/>
      <c r="G152" s="25"/>
    </row>
    <row r="153" spans="2:7">
      <c r="B153" s="10" t="s">
        <v>54</v>
      </c>
      <c r="C153" s="53">
        <v>0</v>
      </c>
      <c r="D153" s="25">
        <v>0</v>
      </c>
      <c r="E153" s="25"/>
      <c r="F153" s="25"/>
      <c r="G153" s="25"/>
    </row>
    <row r="154" spans="2:7">
      <c r="B154" s="10" t="s">
        <v>30</v>
      </c>
      <c r="C154" s="53">
        <v>0</v>
      </c>
      <c r="D154" s="25">
        <v>0</v>
      </c>
      <c r="E154" s="25"/>
      <c r="F154" s="25"/>
      <c r="G154" s="25"/>
    </row>
    <row r="155" spans="2:7">
      <c r="B155" s="10" t="s">
        <v>27</v>
      </c>
      <c r="C155" s="53">
        <v>0</v>
      </c>
      <c r="D155" s="25">
        <v>0</v>
      </c>
      <c r="E155" s="25"/>
      <c r="F155" s="25"/>
      <c r="G155" s="25"/>
    </row>
    <row r="156" spans="2:7">
      <c r="B156" s="10" t="s">
        <v>8</v>
      </c>
      <c r="C156" s="53">
        <v>0</v>
      </c>
      <c r="D156" s="25">
        <v>0</v>
      </c>
      <c r="E156" s="25"/>
      <c r="F156" s="25"/>
      <c r="G156" s="25"/>
    </row>
    <row r="157" spans="2:7">
      <c r="B157" s="10" t="s">
        <v>31</v>
      </c>
      <c r="C157" s="53">
        <v>1</v>
      </c>
      <c r="D157" s="25">
        <v>0.45998570220965895</v>
      </c>
      <c r="E157" s="25">
        <v>0.45998570220965895</v>
      </c>
      <c r="F157" s="25">
        <v>4.0425820334209055</v>
      </c>
      <c r="G157" s="28">
        <v>4.7170891628625741E-2</v>
      </c>
    </row>
    <row r="158" spans="2:7">
      <c r="B158" s="10" t="s">
        <v>28</v>
      </c>
      <c r="C158" s="53">
        <v>1</v>
      </c>
      <c r="D158" s="25">
        <v>1.1282359121819288</v>
      </c>
      <c r="E158" s="25">
        <v>1.1282359121819288</v>
      </c>
      <c r="F158" s="25">
        <v>9.9154956472278322</v>
      </c>
      <c r="G158" s="28">
        <v>2.1846416297609207E-3</v>
      </c>
    </row>
    <row r="159" spans="2:7">
      <c r="B159" s="10" t="s">
        <v>9</v>
      </c>
      <c r="C159" s="53">
        <v>0</v>
      </c>
      <c r="D159" s="25">
        <v>0</v>
      </c>
      <c r="E159" s="25"/>
      <c r="F159" s="25"/>
      <c r="G159" s="25"/>
    </row>
    <row r="160" spans="2:7">
      <c r="B160" s="10" t="s">
        <v>32</v>
      </c>
      <c r="C160" s="53">
        <v>1</v>
      </c>
      <c r="D160" s="25">
        <v>1.6574036367547191</v>
      </c>
      <c r="E160" s="25">
        <v>1.6574036367547191</v>
      </c>
      <c r="F160" s="25">
        <v>14.566083536694768</v>
      </c>
      <c r="G160" s="28">
        <v>2.396028797650772E-4</v>
      </c>
    </row>
    <row r="161" spans="2:7">
      <c r="B161" s="10" t="s">
        <v>29</v>
      </c>
      <c r="C161" s="53">
        <v>0</v>
      </c>
      <c r="D161" s="25">
        <v>0</v>
      </c>
      <c r="E161" s="25"/>
      <c r="F161" s="25"/>
      <c r="G161" s="25"/>
    </row>
    <row r="162" spans="2:7">
      <c r="B162" s="10" t="s">
        <v>10</v>
      </c>
      <c r="C162" s="53">
        <v>1</v>
      </c>
      <c r="D162" s="25">
        <v>2.365359559386901</v>
      </c>
      <c r="E162" s="25">
        <v>2.365359559386901</v>
      </c>
      <c r="F162" s="25">
        <v>20.787950606776675</v>
      </c>
      <c r="G162" s="32" t="s">
        <v>48</v>
      </c>
    </row>
    <row r="163" spans="2:7">
      <c r="B163" s="10" t="s">
        <v>2</v>
      </c>
      <c r="C163" s="53">
        <v>0</v>
      </c>
      <c r="D163" s="25">
        <v>0</v>
      </c>
      <c r="E163" s="25"/>
      <c r="F163" s="25"/>
      <c r="G163" s="25"/>
    </row>
    <row r="164" spans="2:7">
      <c r="B164" s="10" t="s">
        <v>3</v>
      </c>
      <c r="C164" s="53">
        <v>1</v>
      </c>
      <c r="D164" s="25">
        <v>0.85635511542348963</v>
      </c>
      <c r="E164" s="25">
        <v>0.85635511542348963</v>
      </c>
      <c r="F164" s="25">
        <v>7.5260726305383638</v>
      </c>
      <c r="G164" s="28">
        <v>7.2570141706520871E-3</v>
      </c>
    </row>
    <row r="165" spans="2:7">
      <c r="B165" s="10" t="s">
        <v>4</v>
      </c>
      <c r="C165" s="53">
        <v>0</v>
      </c>
      <c r="D165" s="25">
        <v>0</v>
      </c>
      <c r="E165" s="25"/>
      <c r="F165" s="25"/>
      <c r="G165" s="25"/>
    </row>
    <row r="166" spans="2:7" ht="15.75" thickBot="1">
      <c r="B166" s="23" t="s">
        <v>7</v>
      </c>
      <c r="C166" s="54">
        <v>0</v>
      </c>
      <c r="D166" s="26">
        <v>0</v>
      </c>
      <c r="E166" s="26"/>
      <c r="F166" s="26"/>
      <c r="G166" s="26"/>
    </row>
    <row r="169" spans="2:7">
      <c r="B169" s="5" t="s">
        <v>221</v>
      </c>
    </row>
    <row r="170" spans="2:7" ht="15.75" thickBot="1"/>
    <row r="171" spans="2:7">
      <c r="B171" s="12" t="s">
        <v>120</v>
      </c>
      <c r="C171" s="13" t="s">
        <v>109</v>
      </c>
      <c r="D171" s="13" t="s">
        <v>121</v>
      </c>
      <c r="E171" s="13" t="s">
        <v>122</v>
      </c>
      <c r="F171" s="13" t="s">
        <v>123</v>
      </c>
      <c r="G171" s="13" t="s">
        <v>124</v>
      </c>
    </row>
    <row r="172" spans="2:7">
      <c r="B172" s="22" t="s">
        <v>1</v>
      </c>
      <c r="C172" s="56">
        <v>1</v>
      </c>
      <c r="D172" s="24">
        <v>0.51726025397564834</v>
      </c>
      <c r="E172" s="24">
        <v>0.51726025397564834</v>
      </c>
      <c r="F172" s="24">
        <v>4.5459391439336381</v>
      </c>
      <c r="G172" s="68">
        <v>3.5549107246636936E-2</v>
      </c>
    </row>
    <row r="173" spans="2:7">
      <c r="B173" s="10" t="s">
        <v>53</v>
      </c>
      <c r="C173" s="53">
        <v>0</v>
      </c>
      <c r="D173" s="25">
        <v>0</v>
      </c>
      <c r="E173" s="25"/>
      <c r="F173" s="25"/>
      <c r="G173" s="25"/>
    </row>
    <row r="174" spans="2:7">
      <c r="B174" s="10" t="s">
        <v>54</v>
      </c>
      <c r="C174" s="53">
        <v>0</v>
      </c>
      <c r="D174" s="25">
        <v>0</v>
      </c>
      <c r="E174" s="25"/>
      <c r="F174" s="25"/>
      <c r="G174" s="25"/>
    </row>
    <row r="175" spans="2:7">
      <c r="B175" s="10" t="s">
        <v>30</v>
      </c>
      <c r="C175" s="53">
        <v>0</v>
      </c>
      <c r="D175" s="25">
        <v>0</v>
      </c>
      <c r="E175" s="25"/>
      <c r="F175" s="25"/>
      <c r="G175" s="25"/>
    </row>
    <row r="176" spans="2:7">
      <c r="B176" s="10" t="s">
        <v>27</v>
      </c>
      <c r="C176" s="53">
        <v>0</v>
      </c>
      <c r="D176" s="25">
        <v>0</v>
      </c>
      <c r="E176" s="25"/>
      <c r="F176" s="25"/>
      <c r="G176" s="25"/>
    </row>
    <row r="177" spans="2:8">
      <c r="B177" s="10" t="s">
        <v>8</v>
      </c>
      <c r="C177" s="53">
        <v>0</v>
      </c>
      <c r="D177" s="25">
        <v>0</v>
      </c>
      <c r="E177" s="25"/>
      <c r="F177" s="25"/>
      <c r="G177" s="25"/>
    </row>
    <row r="178" spans="2:8">
      <c r="B178" s="10" t="s">
        <v>31</v>
      </c>
      <c r="C178" s="53">
        <v>1</v>
      </c>
      <c r="D178" s="25">
        <v>0.45998570220965895</v>
      </c>
      <c r="E178" s="25">
        <v>0.45998570220965895</v>
      </c>
      <c r="F178" s="25">
        <v>4.0425820334209055</v>
      </c>
      <c r="G178" s="28">
        <v>4.7170891628625741E-2</v>
      </c>
    </row>
    <row r="179" spans="2:8">
      <c r="B179" s="10" t="s">
        <v>28</v>
      </c>
      <c r="C179" s="53">
        <v>1</v>
      </c>
      <c r="D179" s="25">
        <v>1.1282359121819288</v>
      </c>
      <c r="E179" s="25">
        <v>1.1282359121819288</v>
      </c>
      <c r="F179" s="25">
        <v>9.9154956472278322</v>
      </c>
      <c r="G179" s="28">
        <v>2.1846416297609207E-3</v>
      </c>
    </row>
    <row r="180" spans="2:8">
      <c r="B180" s="10" t="s">
        <v>9</v>
      </c>
      <c r="C180" s="53">
        <v>0</v>
      </c>
      <c r="D180" s="25">
        <v>0</v>
      </c>
      <c r="E180" s="25"/>
      <c r="F180" s="25"/>
      <c r="G180" s="25"/>
    </row>
    <row r="181" spans="2:8">
      <c r="B181" s="10" t="s">
        <v>32</v>
      </c>
      <c r="C181" s="53">
        <v>1</v>
      </c>
      <c r="D181" s="25">
        <v>1.6574036367547191</v>
      </c>
      <c r="E181" s="25">
        <v>1.6574036367547191</v>
      </c>
      <c r="F181" s="25">
        <v>14.566083536694768</v>
      </c>
      <c r="G181" s="28">
        <v>2.396028797650772E-4</v>
      </c>
    </row>
    <row r="182" spans="2:8">
      <c r="B182" s="10" t="s">
        <v>29</v>
      </c>
      <c r="C182" s="53">
        <v>0</v>
      </c>
      <c r="D182" s="25">
        <v>0</v>
      </c>
      <c r="E182" s="25"/>
      <c r="F182" s="25"/>
      <c r="G182" s="25"/>
    </row>
    <row r="183" spans="2:8">
      <c r="B183" s="10" t="s">
        <v>10</v>
      </c>
      <c r="C183" s="53">
        <v>1</v>
      </c>
      <c r="D183" s="25">
        <v>2.365359559386901</v>
      </c>
      <c r="E183" s="25">
        <v>2.365359559386901</v>
      </c>
      <c r="F183" s="25">
        <v>20.787950606776675</v>
      </c>
      <c r="G183" s="32" t="s">
        <v>48</v>
      </c>
    </row>
    <row r="184" spans="2:8">
      <c r="B184" s="10" t="s">
        <v>2</v>
      </c>
      <c r="C184" s="53">
        <v>0</v>
      </c>
      <c r="D184" s="25">
        <v>0</v>
      </c>
      <c r="E184" s="25"/>
      <c r="F184" s="25"/>
      <c r="G184" s="25"/>
    </row>
    <row r="185" spans="2:8">
      <c r="B185" s="10" t="s">
        <v>3</v>
      </c>
      <c r="C185" s="53">
        <v>1</v>
      </c>
      <c r="D185" s="25">
        <v>0.85635511542348963</v>
      </c>
      <c r="E185" s="25">
        <v>0.85635511542348963</v>
      </c>
      <c r="F185" s="25">
        <v>7.5260726305383638</v>
      </c>
      <c r="G185" s="28">
        <v>7.2570141706520871E-3</v>
      </c>
    </row>
    <row r="186" spans="2:8">
      <c r="B186" s="10" t="s">
        <v>4</v>
      </c>
      <c r="C186" s="53">
        <v>0</v>
      </c>
      <c r="D186" s="25">
        <v>0</v>
      </c>
      <c r="E186" s="25"/>
      <c r="F186" s="25"/>
      <c r="G186" s="25"/>
    </row>
    <row r="187" spans="2:8" ht="15.75" thickBot="1">
      <c r="B187" s="23" t="s">
        <v>7</v>
      </c>
      <c r="C187" s="54">
        <v>0</v>
      </c>
      <c r="D187" s="26">
        <v>0</v>
      </c>
      <c r="E187" s="26"/>
      <c r="F187" s="26"/>
      <c r="G187" s="26"/>
    </row>
    <row r="190" spans="2:8">
      <c r="B190" s="5" t="s">
        <v>222</v>
      </c>
    </row>
    <row r="191" spans="2:8" ht="15.75" thickBot="1"/>
    <row r="192" spans="2:8">
      <c r="B192" s="12" t="s">
        <v>120</v>
      </c>
      <c r="C192" s="13" t="s">
        <v>133</v>
      </c>
      <c r="D192" s="13" t="s">
        <v>134</v>
      </c>
      <c r="E192" s="13" t="s">
        <v>135</v>
      </c>
      <c r="F192" s="13" t="s">
        <v>136</v>
      </c>
      <c r="G192" s="13" t="s">
        <v>137</v>
      </c>
      <c r="H192" s="13" t="s">
        <v>138</v>
      </c>
    </row>
    <row r="193" spans="2:8">
      <c r="B193" s="22" t="s">
        <v>139</v>
      </c>
      <c r="C193" s="24">
        <v>-2.4769173502282413</v>
      </c>
      <c r="D193" s="24">
        <v>0.62806627160093076</v>
      </c>
      <c r="E193" s="24">
        <v>-3.9437197350442319</v>
      </c>
      <c r="F193" s="68">
        <v>1.5254330928027811E-4</v>
      </c>
      <c r="G193" s="24">
        <v>-3.7236190459524536</v>
      </c>
      <c r="H193" s="24">
        <v>-1.230215654504029</v>
      </c>
    </row>
    <row r="194" spans="2:8">
      <c r="B194" s="10" t="s">
        <v>1</v>
      </c>
      <c r="C194" s="25">
        <v>1.3192255742045392E-2</v>
      </c>
      <c r="D194" s="25">
        <v>6.1873866090059546E-3</v>
      </c>
      <c r="E194" s="25">
        <v>2.1321208089443786</v>
      </c>
      <c r="F194" s="28">
        <v>3.5549107246636936E-2</v>
      </c>
      <c r="G194" s="25">
        <v>9.1039039384480797E-4</v>
      </c>
      <c r="H194" s="25">
        <v>2.5474121090245976E-2</v>
      </c>
    </row>
    <row r="195" spans="2:8">
      <c r="B195" s="10" t="s">
        <v>53</v>
      </c>
      <c r="C195" s="25">
        <v>0</v>
      </c>
      <c r="D195" s="25">
        <v>0</v>
      </c>
      <c r="E195" s="25"/>
      <c r="F195" s="25"/>
      <c r="G195" s="25"/>
      <c r="H195" s="25"/>
    </row>
    <row r="196" spans="2:8">
      <c r="B196" s="10" t="s">
        <v>54</v>
      </c>
      <c r="C196" s="25">
        <v>0</v>
      </c>
      <c r="D196" s="25">
        <v>0</v>
      </c>
      <c r="E196" s="25"/>
      <c r="F196" s="25"/>
      <c r="G196" s="25"/>
      <c r="H196" s="25"/>
    </row>
    <row r="197" spans="2:8">
      <c r="B197" s="10" t="s">
        <v>30</v>
      </c>
      <c r="C197" s="25">
        <v>0</v>
      </c>
      <c r="D197" s="25">
        <v>0</v>
      </c>
      <c r="E197" s="25"/>
      <c r="F197" s="25"/>
      <c r="G197" s="25"/>
      <c r="H197" s="25"/>
    </row>
    <row r="198" spans="2:8">
      <c r="B198" s="10" t="s">
        <v>27</v>
      </c>
      <c r="C198" s="25">
        <v>0</v>
      </c>
      <c r="D198" s="25">
        <v>0</v>
      </c>
      <c r="E198" s="25"/>
      <c r="F198" s="25"/>
      <c r="G198" s="25"/>
      <c r="H198" s="25"/>
    </row>
    <row r="199" spans="2:8">
      <c r="B199" s="10" t="s">
        <v>8</v>
      </c>
      <c r="C199" s="25">
        <v>0</v>
      </c>
      <c r="D199" s="25">
        <v>0</v>
      </c>
      <c r="E199" s="25"/>
      <c r="F199" s="25"/>
      <c r="G199" s="25"/>
      <c r="H199" s="25"/>
    </row>
    <row r="200" spans="2:8">
      <c r="B200" s="10" t="s">
        <v>31</v>
      </c>
      <c r="C200" s="25">
        <v>-0.15160442602386895</v>
      </c>
      <c r="D200" s="25">
        <v>7.5401929561378256E-2</v>
      </c>
      <c r="E200" s="25">
        <v>-2.0106173264499918</v>
      </c>
      <c r="F200" s="28">
        <v>4.7170891628625741E-2</v>
      </c>
      <c r="G200" s="25">
        <v>-0.30127607326172168</v>
      </c>
      <c r="H200" s="25">
        <v>-1.9327787860162482E-3</v>
      </c>
    </row>
    <row r="201" spans="2:8">
      <c r="B201" s="10" t="s">
        <v>28</v>
      </c>
      <c r="C201" s="25">
        <v>-5.1148875725972008E-2</v>
      </c>
      <c r="D201" s="25">
        <v>1.6243472520590076E-2</v>
      </c>
      <c r="E201" s="25">
        <v>-3.1488880016964456</v>
      </c>
      <c r="F201" s="28">
        <v>2.1846416297609207E-3</v>
      </c>
      <c r="G201" s="25">
        <v>-8.3391913843988474E-2</v>
      </c>
      <c r="H201" s="25">
        <v>-1.8905837607955542E-2</v>
      </c>
    </row>
    <row r="202" spans="2:8">
      <c r="B202" s="10" t="s">
        <v>9</v>
      </c>
      <c r="C202" s="25">
        <v>0</v>
      </c>
      <c r="D202" s="25">
        <v>0</v>
      </c>
      <c r="E202" s="25"/>
      <c r="F202" s="25"/>
      <c r="G202" s="25"/>
      <c r="H202" s="25"/>
    </row>
    <row r="203" spans="2:8">
      <c r="B203" s="10" t="s">
        <v>32</v>
      </c>
      <c r="C203" s="25">
        <v>0.24587355467524849</v>
      </c>
      <c r="D203" s="25">
        <v>6.4422922420638074E-2</v>
      </c>
      <c r="E203" s="25">
        <v>3.8165538823256204</v>
      </c>
      <c r="F203" s="28">
        <v>2.396028797650772E-4</v>
      </c>
      <c r="G203" s="25">
        <v>0.11799506436785742</v>
      </c>
      <c r="H203" s="25">
        <v>0.37375204498263959</v>
      </c>
    </row>
    <row r="204" spans="2:8">
      <c r="B204" s="10" t="s">
        <v>29</v>
      </c>
      <c r="C204" s="25">
        <v>0</v>
      </c>
      <c r="D204" s="25">
        <v>0</v>
      </c>
      <c r="E204" s="25"/>
      <c r="F204" s="25"/>
      <c r="G204" s="25"/>
      <c r="H204" s="25"/>
    </row>
    <row r="205" spans="2:8">
      <c r="B205" s="10" t="s">
        <v>10</v>
      </c>
      <c r="C205" s="25">
        <v>6.9702279749276619E-2</v>
      </c>
      <c r="D205" s="25">
        <v>1.5287664550844727E-2</v>
      </c>
      <c r="E205" s="25">
        <v>4.5593805069084397</v>
      </c>
      <c r="F205" s="32" t="s">
        <v>48</v>
      </c>
      <c r="G205" s="25">
        <v>3.9356505456032739E-2</v>
      </c>
      <c r="H205" s="25">
        <v>0.1000480540425205</v>
      </c>
    </row>
    <row r="206" spans="2:8">
      <c r="B206" s="10" t="s">
        <v>74</v>
      </c>
      <c r="C206" s="25">
        <v>0</v>
      </c>
      <c r="D206" s="25">
        <v>0</v>
      </c>
      <c r="E206" s="25"/>
      <c r="F206" s="25"/>
      <c r="G206" s="25"/>
      <c r="H206" s="25"/>
    </row>
    <row r="207" spans="2:8">
      <c r="B207" s="10" t="s">
        <v>75</v>
      </c>
      <c r="C207" s="25">
        <v>0</v>
      </c>
      <c r="D207" s="25">
        <v>0</v>
      </c>
      <c r="E207" s="25"/>
      <c r="F207" s="25"/>
      <c r="G207" s="25"/>
      <c r="H207" s="25"/>
    </row>
    <row r="208" spans="2:8">
      <c r="B208" s="10" t="s">
        <v>76</v>
      </c>
      <c r="C208" s="25">
        <v>-0.18509064863470903</v>
      </c>
      <c r="D208" s="25">
        <v>6.7468378828818495E-2</v>
      </c>
      <c r="E208" s="25">
        <v>-2.7433688469723432</v>
      </c>
      <c r="F208" s="28">
        <v>7.2570141706520871E-3</v>
      </c>
      <c r="G208" s="25">
        <v>-0.31901432213376357</v>
      </c>
      <c r="H208" s="25">
        <v>-5.1166975135654491E-2</v>
      </c>
    </row>
    <row r="209" spans="2:8">
      <c r="B209" s="10" t="s">
        <v>77</v>
      </c>
      <c r="C209" s="25">
        <v>0</v>
      </c>
      <c r="D209" s="25">
        <v>0</v>
      </c>
      <c r="E209" s="25"/>
      <c r="F209" s="25"/>
      <c r="G209" s="25"/>
      <c r="H209" s="25"/>
    </row>
    <row r="210" spans="2:8">
      <c r="B210" s="10" t="s">
        <v>78</v>
      </c>
      <c r="C210" s="25">
        <v>0</v>
      </c>
      <c r="D210" s="25">
        <v>0</v>
      </c>
      <c r="E210" s="25"/>
      <c r="F210" s="25"/>
      <c r="G210" s="25"/>
      <c r="H210" s="25"/>
    </row>
    <row r="211" spans="2:8">
      <c r="B211" s="10" t="s">
        <v>79</v>
      </c>
      <c r="C211" s="25">
        <v>0</v>
      </c>
      <c r="D211" s="25">
        <v>0</v>
      </c>
      <c r="E211" s="25"/>
      <c r="F211" s="25"/>
      <c r="G211" s="25"/>
      <c r="H211" s="25"/>
    </row>
    <row r="212" spans="2:8">
      <c r="B212" s="10" t="s">
        <v>80</v>
      </c>
      <c r="C212" s="25">
        <v>0</v>
      </c>
      <c r="D212" s="25">
        <v>0</v>
      </c>
      <c r="E212" s="25"/>
      <c r="F212" s="25"/>
      <c r="G212" s="25"/>
      <c r="H212" s="25"/>
    </row>
    <row r="213" spans="2:8" ht="15.75" thickBot="1">
      <c r="B213" s="23" t="s">
        <v>81</v>
      </c>
      <c r="C213" s="26">
        <v>0</v>
      </c>
      <c r="D213" s="26">
        <v>0</v>
      </c>
      <c r="E213" s="26"/>
      <c r="F213" s="26"/>
      <c r="G213" s="26"/>
      <c r="H213" s="26"/>
    </row>
    <row r="216" spans="2:8">
      <c r="B216" s="5" t="s">
        <v>223</v>
      </c>
    </row>
    <row r="218" spans="2:8">
      <c r="B218" s="5" t="s">
        <v>224</v>
      </c>
    </row>
    <row r="221" spans="2:8">
      <c r="B221" s="5" t="s">
        <v>225</v>
      </c>
    </row>
    <row r="222" spans="2:8" ht="15.75" thickBot="1"/>
    <row r="223" spans="2:8">
      <c r="B223" s="12" t="s">
        <v>120</v>
      </c>
      <c r="C223" s="13" t="s">
        <v>133</v>
      </c>
      <c r="D223" s="13" t="s">
        <v>134</v>
      </c>
      <c r="E223" s="13" t="s">
        <v>135</v>
      </c>
      <c r="F223" s="13" t="s">
        <v>136</v>
      </c>
      <c r="G223" s="13" t="s">
        <v>137</v>
      </c>
      <c r="H223" s="13" t="s">
        <v>138</v>
      </c>
    </row>
    <row r="224" spans="2:8">
      <c r="B224" s="22" t="s">
        <v>1</v>
      </c>
      <c r="C224" s="24">
        <v>0.21417510152439964</v>
      </c>
      <c r="D224" s="24">
        <v>0.10045167263783639</v>
      </c>
      <c r="E224" s="24">
        <v>2.1321208089443791</v>
      </c>
      <c r="F224" s="68">
        <v>3.5549107246636936E-2</v>
      </c>
      <c r="G224" s="24">
        <v>1.4780107272110765E-2</v>
      </c>
      <c r="H224" s="24">
        <v>0.41357009577668852</v>
      </c>
    </row>
    <row r="225" spans="2:8">
      <c r="B225" s="10" t="s">
        <v>53</v>
      </c>
      <c r="C225" s="25">
        <v>0</v>
      </c>
      <c r="D225" s="25">
        <v>0</v>
      </c>
      <c r="E225" s="25"/>
      <c r="F225" s="25"/>
      <c r="G225" s="25"/>
      <c r="H225" s="25"/>
    </row>
    <row r="226" spans="2:8">
      <c r="B226" s="10" t="s">
        <v>54</v>
      </c>
      <c r="C226" s="25">
        <v>0</v>
      </c>
      <c r="D226" s="25">
        <v>0</v>
      </c>
      <c r="E226" s="25"/>
      <c r="F226" s="25"/>
      <c r="G226" s="25"/>
      <c r="H226" s="25"/>
    </row>
    <row r="227" spans="2:8">
      <c r="B227" s="10" t="s">
        <v>30</v>
      </c>
      <c r="C227" s="25">
        <v>0</v>
      </c>
      <c r="D227" s="25">
        <v>0</v>
      </c>
      <c r="E227" s="25"/>
      <c r="F227" s="25"/>
      <c r="G227" s="25"/>
      <c r="H227" s="25"/>
    </row>
    <row r="228" spans="2:8">
      <c r="B228" s="10" t="s">
        <v>27</v>
      </c>
      <c r="C228" s="25">
        <v>0</v>
      </c>
      <c r="D228" s="25">
        <v>0</v>
      </c>
      <c r="E228" s="25"/>
      <c r="F228" s="25"/>
      <c r="G228" s="25"/>
      <c r="H228" s="25"/>
    </row>
    <row r="229" spans="2:8">
      <c r="B229" s="10" t="s">
        <v>8</v>
      </c>
      <c r="C229" s="25">
        <v>0</v>
      </c>
      <c r="D229" s="25">
        <v>0</v>
      </c>
      <c r="E229" s="25"/>
      <c r="F229" s="25"/>
      <c r="G229" s="25"/>
      <c r="H229" s="25"/>
    </row>
    <row r="230" spans="2:8">
      <c r="B230" s="10" t="s">
        <v>31</v>
      </c>
      <c r="C230" s="25">
        <v>-0.40615572989415394</v>
      </c>
      <c r="D230" s="25">
        <v>0.20200548585308128</v>
      </c>
      <c r="E230" s="25">
        <v>-2.0106173264499918</v>
      </c>
      <c r="F230" s="28">
        <v>4.7170891628625741E-2</v>
      </c>
      <c r="G230" s="25">
        <v>-0.80713345015397975</v>
      </c>
      <c r="H230" s="25">
        <v>-5.1780096343280735E-3</v>
      </c>
    </row>
    <row r="231" spans="2:8">
      <c r="B231" s="10" t="s">
        <v>28</v>
      </c>
      <c r="C231" s="25">
        <v>-0.45216109874298621</v>
      </c>
      <c r="D231" s="25">
        <v>0.14359389679765905</v>
      </c>
      <c r="E231" s="25">
        <v>-3.1488880016964456</v>
      </c>
      <c r="F231" s="28">
        <v>2.1846416297609207E-3</v>
      </c>
      <c r="G231" s="25">
        <v>-0.73719273111670558</v>
      </c>
      <c r="H231" s="25">
        <v>-0.16712946636926684</v>
      </c>
    </row>
    <row r="232" spans="2:8">
      <c r="B232" s="10" t="s">
        <v>9</v>
      </c>
      <c r="C232" s="25">
        <v>0</v>
      </c>
      <c r="D232" s="25">
        <v>0</v>
      </c>
      <c r="E232" s="25"/>
      <c r="F232" s="25"/>
      <c r="G232" s="25"/>
      <c r="H232" s="25"/>
    </row>
    <row r="233" spans="2:8">
      <c r="B233" s="10" t="s">
        <v>32</v>
      </c>
      <c r="C233" s="25">
        <v>0.95279016426560559</v>
      </c>
      <c r="D233" s="25">
        <v>0.24964672153011033</v>
      </c>
      <c r="E233" s="25">
        <v>3.8165538823256204</v>
      </c>
      <c r="F233" s="28">
        <v>2.396028797650772E-4</v>
      </c>
      <c r="G233" s="25">
        <v>0.45724533860533595</v>
      </c>
      <c r="H233" s="25">
        <v>1.4483349899258753</v>
      </c>
    </row>
    <row r="234" spans="2:8">
      <c r="B234" s="10" t="s">
        <v>29</v>
      </c>
      <c r="C234" s="25">
        <v>0</v>
      </c>
      <c r="D234" s="25">
        <v>0</v>
      </c>
      <c r="E234" s="25"/>
      <c r="F234" s="25"/>
      <c r="G234" s="25"/>
      <c r="H234" s="25"/>
    </row>
    <row r="235" spans="2:8">
      <c r="B235" s="10" t="s">
        <v>10</v>
      </c>
      <c r="C235" s="25">
        <v>0.97699779626186323</v>
      </c>
      <c r="D235" s="25">
        <v>0.21428301383959991</v>
      </c>
      <c r="E235" s="25">
        <v>4.5593805069084397</v>
      </c>
      <c r="F235" s="32" t="s">
        <v>48</v>
      </c>
      <c r="G235" s="25">
        <v>0.55164937556452065</v>
      </c>
      <c r="H235" s="25">
        <v>1.4023462169592058</v>
      </c>
    </row>
    <row r="236" spans="2:8">
      <c r="B236" s="10" t="s">
        <v>74</v>
      </c>
      <c r="C236" s="25">
        <v>0</v>
      </c>
      <c r="D236" s="25">
        <v>0</v>
      </c>
      <c r="E236" s="25"/>
      <c r="F236" s="25"/>
      <c r="G236" s="25"/>
      <c r="H236" s="25"/>
    </row>
    <row r="237" spans="2:8">
      <c r="B237" s="10" t="s">
        <v>75</v>
      </c>
      <c r="C237" s="25">
        <v>0</v>
      </c>
      <c r="D237" s="25">
        <v>0</v>
      </c>
      <c r="E237" s="25"/>
      <c r="F237" s="25"/>
      <c r="G237" s="25"/>
      <c r="H237" s="25"/>
    </row>
    <row r="238" spans="2:8">
      <c r="B238" s="10" t="s">
        <v>76</v>
      </c>
      <c r="C238" s="25">
        <v>-0.24368316225684672</v>
      </c>
      <c r="D238" s="25">
        <v>8.8826248255236315E-2</v>
      </c>
      <c r="E238" s="25">
        <v>-2.7433688469723427</v>
      </c>
      <c r="F238" s="28">
        <v>7.2570141706520871E-3</v>
      </c>
      <c r="G238" s="25">
        <v>-0.42000187149488449</v>
      </c>
      <c r="H238" s="25">
        <v>-6.7364453018808945E-2</v>
      </c>
    </row>
    <row r="239" spans="2:8">
      <c r="B239" s="10" t="s">
        <v>77</v>
      </c>
      <c r="C239" s="25">
        <v>0</v>
      </c>
      <c r="D239" s="25">
        <v>0</v>
      </c>
      <c r="E239" s="25"/>
      <c r="F239" s="25"/>
      <c r="G239" s="25"/>
      <c r="H239" s="25"/>
    </row>
    <row r="240" spans="2:8">
      <c r="B240" s="10" t="s">
        <v>78</v>
      </c>
      <c r="C240" s="25">
        <v>0</v>
      </c>
      <c r="D240" s="25">
        <v>0</v>
      </c>
      <c r="E240" s="25"/>
      <c r="F240" s="25"/>
      <c r="G240" s="25"/>
      <c r="H240" s="25"/>
    </row>
    <row r="241" spans="2:8">
      <c r="B241" s="10" t="s">
        <v>79</v>
      </c>
      <c r="C241" s="25">
        <v>0</v>
      </c>
      <c r="D241" s="25">
        <v>0</v>
      </c>
      <c r="E241" s="25"/>
      <c r="F241" s="25"/>
      <c r="G241" s="25"/>
      <c r="H241" s="25"/>
    </row>
    <row r="242" spans="2:8">
      <c r="B242" s="10" t="s">
        <v>80</v>
      </c>
      <c r="C242" s="25">
        <v>0</v>
      </c>
      <c r="D242" s="25">
        <v>0</v>
      </c>
      <c r="E242" s="25"/>
      <c r="F242" s="25"/>
      <c r="G242" s="25"/>
      <c r="H242" s="25"/>
    </row>
    <row r="243" spans="2:8" ht="15.75" thickBot="1">
      <c r="B243" s="23" t="s">
        <v>81</v>
      </c>
      <c r="C243" s="26">
        <v>0</v>
      </c>
      <c r="D243" s="26">
        <v>0</v>
      </c>
      <c r="E243" s="26"/>
      <c r="F243" s="26"/>
      <c r="G243" s="26"/>
      <c r="H243" s="26"/>
    </row>
    <row r="262" spans="2:13">
      <c r="G262" t="s">
        <v>143</v>
      </c>
    </row>
    <row r="265" spans="2:13">
      <c r="B265" s="5" t="s">
        <v>226</v>
      </c>
    </row>
    <row r="266" spans="2:13" ht="15.75" thickBot="1"/>
    <row r="267" spans="2:13">
      <c r="B267" s="12" t="s">
        <v>145</v>
      </c>
      <c r="C267" s="13" t="s">
        <v>146</v>
      </c>
      <c r="D267" s="13" t="s">
        <v>23</v>
      </c>
      <c r="E267" s="13" t="s">
        <v>294</v>
      </c>
      <c r="F267" s="13" t="s">
        <v>184</v>
      </c>
      <c r="G267" s="13" t="s">
        <v>185</v>
      </c>
      <c r="H267" s="13" t="s">
        <v>186</v>
      </c>
      <c r="I267" s="13" t="s">
        <v>187</v>
      </c>
      <c r="J267" s="13" t="s">
        <v>188</v>
      </c>
      <c r="K267" s="13" t="s">
        <v>189</v>
      </c>
      <c r="L267" s="13" t="s">
        <v>190</v>
      </c>
      <c r="M267" s="13" t="s">
        <v>191</v>
      </c>
    </row>
    <row r="268" spans="2:13">
      <c r="B268" s="22" t="s">
        <v>147</v>
      </c>
      <c r="C268" s="56">
        <v>1</v>
      </c>
      <c r="D268" s="24">
        <v>0</v>
      </c>
      <c r="E268" s="24">
        <v>3.2735815434772109E-2</v>
      </c>
      <c r="F268" s="24">
        <v>-3.2735815434772109E-2</v>
      </c>
      <c r="G268" s="24">
        <v>-9.7046620847725557E-2</v>
      </c>
      <c r="H268" s="24">
        <v>9.4393131711316539E-2</v>
      </c>
      <c r="I268" s="24">
        <v>-0.15463307012765851</v>
      </c>
      <c r="J268" s="24">
        <v>0.22010470099720272</v>
      </c>
      <c r="K268" s="24">
        <v>0.35027872953868167</v>
      </c>
      <c r="L268" s="24">
        <v>-0.6625619673595079</v>
      </c>
      <c r="M268" s="24">
        <v>0.72803359822905211</v>
      </c>
    </row>
    <row r="269" spans="2:13">
      <c r="B269" s="10" t="s">
        <v>148</v>
      </c>
      <c r="C269" s="53">
        <v>1</v>
      </c>
      <c r="D269" s="25">
        <v>0</v>
      </c>
      <c r="E269" s="25">
        <v>-0.117755985922948</v>
      </c>
      <c r="F269" s="25">
        <v>0.117755985922948</v>
      </c>
      <c r="G269" s="25">
        <v>0.34909228215759575</v>
      </c>
      <c r="H269" s="25">
        <v>8.3775723222304366E-2</v>
      </c>
      <c r="I269" s="25">
        <v>-0.28404948220566473</v>
      </c>
      <c r="J269" s="25">
        <v>4.8537510359768721E-2</v>
      </c>
      <c r="K269" s="25">
        <v>0.34756797443720716</v>
      </c>
      <c r="L269" s="25">
        <v>-0.80767296236842179</v>
      </c>
      <c r="M269" s="25">
        <v>0.57216099052252578</v>
      </c>
    </row>
    <row r="270" spans="2:13">
      <c r="B270" s="10" t="s">
        <v>149</v>
      </c>
      <c r="C270" s="53">
        <v>1</v>
      </c>
      <c r="D270" s="25">
        <v>0</v>
      </c>
      <c r="E270" s="25">
        <v>0.19747948847281238</v>
      </c>
      <c r="F270" s="25">
        <v>-0.19747948847281238</v>
      </c>
      <c r="G270" s="25">
        <v>-0.58543576167242728</v>
      </c>
      <c r="H270" s="25">
        <v>7.9924023874491365E-2</v>
      </c>
      <c r="I270" s="25">
        <v>3.8831554968205506E-2</v>
      </c>
      <c r="J270" s="25">
        <v>0.35612742197741926</v>
      </c>
      <c r="K270" s="25">
        <v>0.34665973900245933</v>
      </c>
      <c r="L270" s="25">
        <v>-0.49063465488351821</v>
      </c>
      <c r="M270" s="25">
        <v>0.88559363182914297</v>
      </c>
    </row>
    <row r="271" spans="2:13">
      <c r="B271" s="10" t="s">
        <v>150</v>
      </c>
      <c r="C271" s="53">
        <v>1</v>
      </c>
      <c r="D271" s="25">
        <v>0</v>
      </c>
      <c r="E271" s="25">
        <v>0.15010597791433167</v>
      </c>
      <c r="F271" s="25">
        <v>-0.15010597791433167</v>
      </c>
      <c r="G271" s="25">
        <v>-0.44499511413287701</v>
      </c>
      <c r="H271" s="25">
        <v>7.9780267864298066E-2</v>
      </c>
      <c r="I271" s="25">
        <v>-8.2566021653544541E-3</v>
      </c>
      <c r="J271" s="25">
        <v>0.30846855799401779</v>
      </c>
      <c r="K271" s="25">
        <v>0.34662662360739416</v>
      </c>
      <c r="L271" s="25">
        <v>-0.53794243190232471</v>
      </c>
      <c r="M271" s="25">
        <v>0.83815438773098805</v>
      </c>
    </row>
    <row r="272" spans="2:13">
      <c r="B272" s="10" t="s">
        <v>227</v>
      </c>
      <c r="C272" s="53">
        <v>1</v>
      </c>
      <c r="D272" s="25">
        <v>0</v>
      </c>
      <c r="E272" s="25">
        <v>0.21194007273112314</v>
      </c>
      <c r="F272" s="25">
        <v>-0.21194007273112314</v>
      </c>
      <c r="G272" s="25">
        <v>-0.62830473619206695</v>
      </c>
      <c r="H272" s="25">
        <v>5.4300282881522256E-2</v>
      </c>
      <c r="I272" s="25">
        <v>0.10415486310007328</v>
      </c>
      <c r="J272" s="25">
        <v>0.31972528236217301</v>
      </c>
      <c r="K272" s="25">
        <v>0.34166305883717701</v>
      </c>
      <c r="L272" s="25">
        <v>-0.46625573888742688</v>
      </c>
      <c r="M272" s="25">
        <v>0.89013588434967317</v>
      </c>
    </row>
    <row r="273" spans="2:13">
      <c r="B273" s="10" t="s">
        <v>151</v>
      </c>
      <c r="C273" s="53">
        <v>1</v>
      </c>
      <c r="D273" s="25">
        <v>0</v>
      </c>
      <c r="E273" s="25">
        <v>3.5111237681120233E-3</v>
      </c>
      <c r="F273" s="25">
        <v>-3.5111237681120233E-3</v>
      </c>
      <c r="G273" s="25">
        <v>-1.0408865413856981E-2</v>
      </c>
      <c r="H273" s="25">
        <v>9.3339291292690599E-2</v>
      </c>
      <c r="I273" s="25">
        <v>-0.1817659050964979</v>
      </c>
      <c r="J273" s="25">
        <v>0.18878815263272195</v>
      </c>
      <c r="K273" s="25">
        <v>0.34999621191090724</v>
      </c>
      <c r="L273" s="25">
        <v>-0.69122586596730717</v>
      </c>
      <c r="M273" s="25">
        <v>0.69824811350353122</v>
      </c>
    </row>
    <row r="274" spans="2:13">
      <c r="B274" s="10" t="s">
        <v>152</v>
      </c>
      <c r="C274" s="53">
        <v>1</v>
      </c>
      <c r="D274" s="25">
        <v>0</v>
      </c>
      <c r="E274" s="25">
        <v>0.12802105766916849</v>
      </c>
      <c r="F274" s="25">
        <v>-0.12802105766916849</v>
      </c>
      <c r="G274" s="25">
        <v>-0.37952349373731409</v>
      </c>
      <c r="H274" s="25">
        <v>6.4879279731937703E-2</v>
      </c>
      <c r="I274" s="25">
        <v>-7.632947416008895E-4</v>
      </c>
      <c r="J274" s="25">
        <v>0.25680541007993785</v>
      </c>
      <c r="K274" s="25">
        <v>0.343503196479302</v>
      </c>
      <c r="L274" s="25">
        <v>-0.55382739830004146</v>
      </c>
      <c r="M274" s="25">
        <v>0.80986951363837845</v>
      </c>
    </row>
    <row r="275" spans="2:13">
      <c r="B275" s="10" t="s">
        <v>228</v>
      </c>
      <c r="C275" s="53">
        <v>1</v>
      </c>
      <c r="D275" s="25">
        <v>0</v>
      </c>
      <c r="E275" s="25">
        <v>1.8777909080628374E-2</v>
      </c>
      <c r="F275" s="25">
        <v>-1.8777909080628374E-2</v>
      </c>
      <c r="G275" s="25">
        <v>-5.5667854875706434E-2</v>
      </c>
      <c r="H275" s="25">
        <v>8.3283692202514706E-2</v>
      </c>
      <c r="I275" s="25">
        <v>-0.14653891334702351</v>
      </c>
      <c r="J275" s="25">
        <v>0.18409473150828026</v>
      </c>
      <c r="K275" s="25">
        <v>0.3474497063458914</v>
      </c>
      <c r="L275" s="25">
        <v>-0.67090430705902993</v>
      </c>
      <c r="M275" s="25">
        <v>0.70846012522028667</v>
      </c>
    </row>
    <row r="276" spans="2:13">
      <c r="B276" s="10" t="s">
        <v>229</v>
      </c>
      <c r="C276" s="53">
        <v>1</v>
      </c>
      <c r="D276" s="25">
        <v>0</v>
      </c>
      <c r="E276" s="25">
        <v>9.5081599340166356E-2</v>
      </c>
      <c r="F276" s="25">
        <v>-9.5081599340166356E-2</v>
      </c>
      <c r="G276" s="25">
        <v>-0.28187316546754332</v>
      </c>
      <c r="H276" s="25">
        <v>0.13511986894200165</v>
      </c>
      <c r="I276" s="25">
        <v>-0.17312922068466929</v>
      </c>
      <c r="J276" s="25">
        <v>0.36329241936500201</v>
      </c>
      <c r="K276" s="25">
        <v>0.36337653203786652</v>
      </c>
      <c r="L276" s="25">
        <v>-0.62621511593041435</v>
      </c>
      <c r="M276" s="25">
        <v>0.81637831461074706</v>
      </c>
    </row>
    <row r="277" spans="2:13">
      <c r="B277" s="10" t="s">
        <v>230</v>
      </c>
      <c r="C277" s="53">
        <v>1</v>
      </c>
      <c r="D277" s="25">
        <v>0</v>
      </c>
      <c r="E277" s="25">
        <v>0.30537912131737643</v>
      </c>
      <c r="F277" s="25">
        <v>-0.30537912131737643</v>
      </c>
      <c r="G277" s="25">
        <v>-0.90530849492203358</v>
      </c>
      <c r="H277" s="25">
        <v>0.11435067649267783</v>
      </c>
      <c r="I277" s="25">
        <v>7.839482246743798E-2</v>
      </c>
      <c r="J277" s="25">
        <v>0.53236342016731486</v>
      </c>
      <c r="K277" s="25">
        <v>0.35617580247301478</v>
      </c>
      <c r="L277" s="25">
        <v>-0.40162425873545815</v>
      </c>
      <c r="M277" s="25">
        <v>1.012382501370211</v>
      </c>
    </row>
    <row r="278" spans="2:13">
      <c r="B278" s="10" t="s">
        <v>153</v>
      </c>
      <c r="C278" s="53">
        <v>1</v>
      </c>
      <c r="D278" s="25">
        <v>0</v>
      </c>
      <c r="E278" s="25">
        <v>0.33212040070771343</v>
      </c>
      <c r="F278" s="25">
        <v>-0.33212040070771343</v>
      </c>
      <c r="G278" s="25">
        <v>-0.98458407634593637</v>
      </c>
      <c r="H278" s="25">
        <v>6.8859498330835628E-2</v>
      </c>
      <c r="I278" s="25">
        <v>0.19543537682170201</v>
      </c>
      <c r="J278" s="25">
        <v>0.46880542459372487</v>
      </c>
      <c r="K278" s="25">
        <v>0.34427714934822107</v>
      </c>
      <c r="L278" s="25">
        <v>-0.35126433956415859</v>
      </c>
      <c r="M278" s="25">
        <v>1.0155051409795854</v>
      </c>
    </row>
    <row r="279" spans="2:13">
      <c r="B279" s="10" t="s">
        <v>154</v>
      </c>
      <c r="C279" s="53">
        <v>1</v>
      </c>
      <c r="D279" s="25">
        <v>0</v>
      </c>
      <c r="E279" s="25">
        <v>6.0158844542459677E-2</v>
      </c>
      <c r="F279" s="25">
        <v>-6.0158844542459677E-2</v>
      </c>
      <c r="G279" s="25">
        <v>-0.17834327629877753</v>
      </c>
      <c r="H279" s="25">
        <v>9.9738402235812984E-2</v>
      </c>
      <c r="I279" s="25">
        <v>-0.13782031915193946</v>
      </c>
      <c r="J279" s="25">
        <v>0.25813800823685884</v>
      </c>
      <c r="K279" s="25">
        <v>0.3517568392135621</v>
      </c>
      <c r="L279" s="25">
        <v>-0.63807296276716741</v>
      </c>
      <c r="M279" s="25">
        <v>0.75839065185208676</v>
      </c>
    </row>
    <row r="280" spans="2:13">
      <c r="B280" s="10" t="s">
        <v>155</v>
      </c>
      <c r="C280" s="53">
        <v>1</v>
      </c>
      <c r="D280" s="25">
        <v>0</v>
      </c>
      <c r="E280" s="25">
        <v>0.21378911891715302</v>
      </c>
      <c r="F280" s="25">
        <v>-0.21378911891715302</v>
      </c>
      <c r="G280" s="25">
        <v>-0.6337863068131846</v>
      </c>
      <c r="H280" s="25">
        <v>6.8039094896657021E-2</v>
      </c>
      <c r="I280" s="25">
        <v>7.8732582977105253E-2</v>
      </c>
      <c r="J280" s="25">
        <v>0.34884565485720076</v>
      </c>
      <c r="K280" s="25">
        <v>0.34411399780787655</v>
      </c>
      <c r="L280" s="25">
        <v>-0.46927176810673443</v>
      </c>
      <c r="M280" s="25">
        <v>0.89685000594104047</v>
      </c>
    </row>
    <row r="281" spans="2:13">
      <c r="B281" s="10" t="s">
        <v>156</v>
      </c>
      <c r="C281" s="53">
        <v>1</v>
      </c>
      <c r="D281" s="25">
        <v>0</v>
      </c>
      <c r="E281" s="25">
        <v>0.1095902972629943</v>
      </c>
      <c r="F281" s="25">
        <v>-0.1095902972629943</v>
      </c>
      <c r="G281" s="25">
        <v>-0.32488477485043532</v>
      </c>
      <c r="H281" s="25">
        <v>6.4884809660730972E-2</v>
      </c>
      <c r="I281" s="25">
        <v>-1.9205031969673547E-2</v>
      </c>
      <c r="J281" s="25">
        <v>0.23838562649566214</v>
      </c>
      <c r="K281" s="25">
        <v>0.34350424098935406</v>
      </c>
      <c r="L281" s="25">
        <v>-0.57226023204228227</v>
      </c>
      <c r="M281" s="25">
        <v>0.79144082656827086</v>
      </c>
    </row>
    <row r="282" spans="2:13">
      <c r="B282" s="10" t="s">
        <v>231</v>
      </c>
      <c r="C282" s="53">
        <v>1</v>
      </c>
      <c r="D282" s="25">
        <v>0</v>
      </c>
      <c r="E282" s="25">
        <v>0.1817083754192208</v>
      </c>
      <c r="F282" s="25">
        <v>-0.1817083754192208</v>
      </c>
      <c r="G282" s="25">
        <v>-0.53868167265612688</v>
      </c>
      <c r="H282" s="25">
        <v>0.12420604704995011</v>
      </c>
      <c r="I282" s="25">
        <v>-6.4838679371142877E-2</v>
      </c>
      <c r="J282" s="25">
        <v>0.42825543020958445</v>
      </c>
      <c r="K282" s="25">
        <v>0.35946107880650635</v>
      </c>
      <c r="L282" s="25">
        <v>-0.53181622661461037</v>
      </c>
      <c r="M282" s="25">
        <v>0.89523297745305197</v>
      </c>
    </row>
    <row r="283" spans="2:13">
      <c r="B283" s="10" t="s">
        <v>157</v>
      </c>
      <c r="C283" s="53">
        <v>1</v>
      </c>
      <c r="D283" s="25">
        <v>0</v>
      </c>
      <c r="E283" s="25">
        <v>4.1912106165038265E-2</v>
      </c>
      <c r="F283" s="25">
        <v>-4.1912106165038265E-2</v>
      </c>
      <c r="G283" s="25">
        <v>-0.12425009800145841</v>
      </c>
      <c r="H283" s="25">
        <v>0.11353838349361531</v>
      </c>
      <c r="I283" s="25">
        <v>-0.18345980382540161</v>
      </c>
      <c r="J283" s="25">
        <v>0.26728401615547814</v>
      </c>
      <c r="K283" s="25">
        <v>0.35591584620427652</v>
      </c>
      <c r="L283" s="25">
        <v>-0.66457526477266893</v>
      </c>
      <c r="M283" s="25">
        <v>0.74839947710274546</v>
      </c>
    </row>
    <row r="284" spans="2:13">
      <c r="B284" s="10" t="s">
        <v>158</v>
      </c>
      <c r="C284" s="53">
        <v>1</v>
      </c>
      <c r="D284" s="25">
        <v>0</v>
      </c>
      <c r="E284" s="25">
        <v>-5.1625353403794039E-2</v>
      </c>
      <c r="F284" s="25">
        <v>5.1625353403794039E-2</v>
      </c>
      <c r="G284" s="25">
        <v>0.15304540398239558</v>
      </c>
      <c r="H284" s="25">
        <v>8.1355154226011903E-2</v>
      </c>
      <c r="I284" s="25">
        <v>-0.21311405820391272</v>
      </c>
      <c r="J284" s="25">
        <v>0.10986335139632464</v>
      </c>
      <c r="K284" s="25">
        <v>0.34699248719835585</v>
      </c>
      <c r="L284" s="25">
        <v>-0.74039999670866663</v>
      </c>
      <c r="M284" s="25">
        <v>0.63714928990107855</v>
      </c>
    </row>
    <row r="285" spans="2:13">
      <c r="B285" s="10" t="s">
        <v>159</v>
      </c>
      <c r="C285" s="53">
        <v>1</v>
      </c>
      <c r="D285" s="25">
        <v>0</v>
      </c>
      <c r="E285" s="25">
        <v>0.23998125326416142</v>
      </c>
      <c r="F285" s="25">
        <v>-0.23998125326416142</v>
      </c>
      <c r="G285" s="25">
        <v>-0.71143392601581612</v>
      </c>
      <c r="H285" s="25">
        <v>6.3069548848554299E-2</v>
      </c>
      <c r="I285" s="25">
        <v>0.11478918826498569</v>
      </c>
      <c r="J285" s="25">
        <v>0.36517331826333715</v>
      </c>
      <c r="K285" s="25">
        <v>0.34316598468514203</v>
      </c>
      <c r="L285" s="25">
        <v>-0.44119784258398065</v>
      </c>
      <c r="M285" s="25">
        <v>0.92116034911230349</v>
      </c>
    </row>
    <row r="286" spans="2:13">
      <c r="B286" s="10" t="s">
        <v>232</v>
      </c>
      <c r="C286" s="53">
        <v>1</v>
      </c>
      <c r="D286" s="25">
        <v>0</v>
      </c>
      <c r="E286" s="25">
        <v>0.13325118511988165</v>
      </c>
      <c r="F286" s="25">
        <v>-0.13325118511988165</v>
      </c>
      <c r="G286" s="25">
        <v>-0.39502841362256924</v>
      </c>
      <c r="H286" s="25">
        <v>6.4124119723338577E-2</v>
      </c>
      <c r="I286" s="25">
        <v>5.9658134788706796E-3</v>
      </c>
      <c r="J286" s="25">
        <v>0.2605365567608926</v>
      </c>
      <c r="K286" s="25">
        <v>0.34336136617746615</v>
      </c>
      <c r="L286" s="25">
        <v>-0.54831573992528571</v>
      </c>
      <c r="M286" s="25">
        <v>0.81481811016504901</v>
      </c>
    </row>
    <row r="287" spans="2:13">
      <c r="B287" s="10" t="s">
        <v>160</v>
      </c>
      <c r="C287" s="53">
        <v>1</v>
      </c>
      <c r="D287" s="25">
        <v>0</v>
      </c>
      <c r="E287" s="25">
        <v>6.4290884423813477E-2</v>
      </c>
      <c r="F287" s="25">
        <v>-6.4290884423813477E-2</v>
      </c>
      <c r="G287" s="25">
        <v>-0.1905928721120371</v>
      </c>
      <c r="H287" s="25">
        <v>6.3490484184004117E-2</v>
      </c>
      <c r="I287" s="25">
        <v>-6.1736730612395568E-2</v>
      </c>
      <c r="J287" s="25">
        <v>0.19031849946002252</v>
      </c>
      <c r="K287" s="25">
        <v>0.34324359664075632</v>
      </c>
      <c r="L287" s="25">
        <v>-0.61704226993860956</v>
      </c>
      <c r="M287" s="25">
        <v>0.74562403878623651</v>
      </c>
    </row>
    <row r="288" spans="2:13">
      <c r="B288" s="10" t="s">
        <v>233</v>
      </c>
      <c r="C288" s="53">
        <v>1</v>
      </c>
      <c r="D288" s="25">
        <v>0</v>
      </c>
      <c r="E288" s="25">
        <v>0.10487111232452873</v>
      </c>
      <c r="F288" s="25">
        <v>-0.10487111232452873</v>
      </c>
      <c r="G288" s="25">
        <v>-0.31089456427064643</v>
      </c>
      <c r="H288" s="25">
        <v>8.1157279380374023E-2</v>
      </c>
      <c r="I288" s="25">
        <v>-5.6224814011353846E-2</v>
      </c>
      <c r="J288" s="25">
        <v>0.26596703866041127</v>
      </c>
      <c r="K288" s="25">
        <v>0.34694614718913808</v>
      </c>
      <c r="L288" s="25">
        <v>-0.58381154678905078</v>
      </c>
      <c r="M288" s="25">
        <v>0.79355377143810824</v>
      </c>
    </row>
    <row r="289" spans="2:13">
      <c r="B289" s="10" t="s">
        <v>234</v>
      </c>
      <c r="C289" s="53">
        <v>1</v>
      </c>
      <c r="D289" s="25">
        <v>0</v>
      </c>
      <c r="E289" s="25">
        <v>0.37143924336720535</v>
      </c>
      <c r="F289" s="25">
        <v>-0.37143924336720535</v>
      </c>
      <c r="G289" s="25">
        <v>-1.1011463420194523</v>
      </c>
      <c r="H289" s="25">
        <v>7.5346628564409629E-2</v>
      </c>
      <c r="I289" s="25">
        <v>0.22187736774074693</v>
      </c>
      <c r="J289" s="25">
        <v>0.52100111899366375</v>
      </c>
      <c r="K289" s="25">
        <v>0.34563309952749904</v>
      </c>
      <c r="L289" s="25">
        <v>-0.31463703673773946</v>
      </c>
      <c r="M289" s="25">
        <v>1.0575155234721501</v>
      </c>
    </row>
    <row r="290" spans="2:13">
      <c r="B290" s="10" t="s">
        <v>235</v>
      </c>
      <c r="C290" s="53">
        <v>1</v>
      </c>
      <c r="D290" s="25">
        <v>0</v>
      </c>
      <c r="E290" s="25">
        <v>0.11271262564562123</v>
      </c>
      <c r="F290" s="25">
        <v>-0.11271262564562123</v>
      </c>
      <c r="G290" s="25">
        <v>-0.33414104095184516</v>
      </c>
      <c r="H290" s="25">
        <v>7.6374244057813179E-2</v>
      </c>
      <c r="I290" s="25">
        <v>-3.8889050613520576E-2</v>
      </c>
      <c r="J290" s="25">
        <v>0.26431430190476302</v>
      </c>
      <c r="K290" s="25">
        <v>0.34585856966159645</v>
      </c>
      <c r="L290" s="25">
        <v>-0.57381120913822381</v>
      </c>
      <c r="M290" s="25">
        <v>0.79923646042946628</v>
      </c>
    </row>
    <row r="291" spans="2:13">
      <c r="B291" s="10" t="s">
        <v>236</v>
      </c>
      <c r="C291" s="53">
        <v>1</v>
      </c>
      <c r="D291" s="25">
        <v>0</v>
      </c>
      <c r="E291" s="25">
        <v>0.33714714222421271</v>
      </c>
      <c r="F291" s="25">
        <v>-0.33714714222421271</v>
      </c>
      <c r="G291" s="25">
        <v>-0.99948605057728712</v>
      </c>
      <c r="H291" s="25">
        <v>5.042762017885568E-2</v>
      </c>
      <c r="I291" s="25">
        <v>0.23704910730177392</v>
      </c>
      <c r="J291" s="25">
        <v>0.43724517714665151</v>
      </c>
      <c r="K291" s="25">
        <v>0.34106901050940686</v>
      </c>
      <c r="L291" s="25">
        <v>-0.33986949278342748</v>
      </c>
      <c r="M291" s="25">
        <v>1.014163777231853</v>
      </c>
    </row>
    <row r="292" spans="2:13">
      <c r="B292" s="10" t="s">
        <v>237</v>
      </c>
      <c r="C292" s="53">
        <v>1</v>
      </c>
      <c r="D292" s="25">
        <v>0</v>
      </c>
      <c r="E292" s="25">
        <v>1.7190327616216416E-2</v>
      </c>
      <c r="F292" s="25">
        <v>-1.7190327616216416E-2</v>
      </c>
      <c r="G292" s="25">
        <v>-5.0961406773057036E-2</v>
      </c>
      <c r="H292" s="25">
        <v>5.9674384730652209E-2</v>
      </c>
      <c r="I292" s="25">
        <v>-0.10126238987387991</v>
      </c>
      <c r="J292" s="25">
        <v>0.13564304510631275</v>
      </c>
      <c r="K292" s="25">
        <v>0.34255825379918209</v>
      </c>
      <c r="L292" s="25">
        <v>-0.66278243195766762</v>
      </c>
      <c r="M292" s="25">
        <v>0.69716308719010045</v>
      </c>
    </row>
    <row r="293" spans="2:13">
      <c r="B293" s="10" t="s">
        <v>161</v>
      </c>
      <c r="C293" s="53">
        <v>1</v>
      </c>
      <c r="D293" s="25">
        <v>0</v>
      </c>
      <c r="E293" s="25">
        <v>0.31419607872837374</v>
      </c>
      <c r="F293" s="25">
        <v>-0.31419607872837374</v>
      </c>
      <c r="G293" s="25">
        <v>-0.9314467142250028</v>
      </c>
      <c r="H293" s="25">
        <v>0.10059713295321447</v>
      </c>
      <c r="I293" s="25">
        <v>0.11451234803211027</v>
      </c>
      <c r="J293" s="25">
        <v>0.51387980942463718</v>
      </c>
      <c r="K293" s="25">
        <v>0.35200129007060421</v>
      </c>
      <c r="L293" s="25">
        <v>-0.38452095969742017</v>
      </c>
      <c r="M293" s="25">
        <v>1.0129131171541677</v>
      </c>
    </row>
    <row r="294" spans="2:13">
      <c r="B294" s="10" t="s">
        <v>238</v>
      </c>
      <c r="C294" s="53">
        <v>1</v>
      </c>
      <c r="D294" s="25">
        <v>0</v>
      </c>
      <c r="E294" s="25">
        <v>0.30889614629946593</v>
      </c>
      <c r="F294" s="25">
        <v>-0.30889614629946593</v>
      </c>
      <c r="G294" s="25">
        <v>-0.91573485471835236</v>
      </c>
      <c r="H294" s="25">
        <v>8.1356901974130563E-2</v>
      </c>
      <c r="I294" s="25">
        <v>0.14740397224675122</v>
      </c>
      <c r="J294" s="25">
        <v>0.47038832035218064</v>
      </c>
      <c r="K294" s="25">
        <v>0.34699289697599178</v>
      </c>
      <c r="L294" s="25">
        <v>-0.37987931040758516</v>
      </c>
      <c r="M294" s="25">
        <v>0.99767160300651703</v>
      </c>
    </row>
    <row r="295" spans="2:13">
      <c r="B295" s="10" t="s">
        <v>239</v>
      </c>
      <c r="C295" s="53">
        <v>1</v>
      </c>
      <c r="D295" s="25">
        <v>0</v>
      </c>
      <c r="E295" s="25">
        <v>4.8872695260267163E-2</v>
      </c>
      <c r="F295" s="25">
        <v>-4.8872695260267163E-2</v>
      </c>
      <c r="G295" s="25">
        <v>-0.14488503993982146</v>
      </c>
      <c r="H295" s="25">
        <v>7.3037719115627009E-2</v>
      </c>
      <c r="I295" s="25">
        <v>-9.6106031333631936E-2</v>
      </c>
      <c r="J295" s="25">
        <v>0.19385142185416626</v>
      </c>
      <c r="K295" s="25">
        <v>0.34513712270136371</v>
      </c>
      <c r="L295" s="25">
        <v>-0.63621907862592031</v>
      </c>
      <c r="M295" s="25">
        <v>0.73396446914645463</v>
      </c>
    </row>
    <row r="296" spans="2:13">
      <c r="B296" s="10" t="s">
        <v>240</v>
      </c>
      <c r="C296" s="53">
        <v>1</v>
      </c>
      <c r="D296" s="25">
        <v>0</v>
      </c>
      <c r="E296" s="25">
        <v>0.19456883417869486</v>
      </c>
      <c r="F296" s="25">
        <v>-0.19456883417869486</v>
      </c>
      <c r="G296" s="25">
        <v>-0.57680701178645422</v>
      </c>
      <c r="H296" s="25">
        <v>0.10695320749783861</v>
      </c>
      <c r="I296" s="25">
        <v>-1.7731604771514392E-2</v>
      </c>
      <c r="J296" s="25">
        <v>0.40686927312890409</v>
      </c>
      <c r="K296" s="25">
        <v>0.35387019321643731</v>
      </c>
      <c r="L296" s="25">
        <v>-0.50785794767133263</v>
      </c>
      <c r="M296" s="25">
        <v>0.89699561602872235</v>
      </c>
    </row>
    <row r="297" spans="2:13">
      <c r="B297" s="10" t="s">
        <v>162</v>
      </c>
      <c r="C297" s="53">
        <v>1</v>
      </c>
      <c r="D297" s="25">
        <v>0</v>
      </c>
      <c r="E297" s="25">
        <v>0.21371183280753403</v>
      </c>
      <c r="F297" s="25">
        <v>-0.21371183280753403</v>
      </c>
      <c r="G297" s="25">
        <v>-0.63355718908150827</v>
      </c>
      <c r="H297" s="25">
        <v>6.4572247822888104E-2</v>
      </c>
      <c r="I297" s="25">
        <v>8.5536933919364871E-2</v>
      </c>
      <c r="J297" s="25">
        <v>0.34188673169570316</v>
      </c>
      <c r="K297" s="25">
        <v>0.34344533806977701</v>
      </c>
      <c r="L297" s="25">
        <v>-0.46802177512647924</v>
      </c>
      <c r="M297" s="25">
        <v>0.8954454407415473</v>
      </c>
    </row>
    <row r="298" spans="2:13">
      <c r="B298" s="10" t="s">
        <v>241</v>
      </c>
      <c r="C298" s="53">
        <v>1</v>
      </c>
      <c r="D298" s="25">
        <v>0</v>
      </c>
      <c r="E298" s="25">
        <v>0.16353469962499045</v>
      </c>
      <c r="F298" s="25">
        <v>-0.16353469962499045</v>
      </c>
      <c r="G298" s="25">
        <v>-0.48480509127918159</v>
      </c>
      <c r="H298" s="25">
        <v>7.0041312691905236E-2</v>
      </c>
      <c r="I298" s="25">
        <v>2.4503792773124006E-2</v>
      </c>
      <c r="J298" s="25">
        <v>0.30256560647685693</v>
      </c>
      <c r="K298" s="25">
        <v>0.34451547212943601</v>
      </c>
      <c r="L298" s="25">
        <v>-0.52032310762867162</v>
      </c>
      <c r="M298" s="25">
        <v>0.84739250687865253</v>
      </c>
    </row>
    <row r="299" spans="2:13">
      <c r="B299" s="10" t="s">
        <v>242</v>
      </c>
      <c r="C299" s="53">
        <v>1</v>
      </c>
      <c r="D299" s="25">
        <v>0</v>
      </c>
      <c r="E299" s="25">
        <v>9.2303787163736661E-2</v>
      </c>
      <c r="F299" s="25">
        <v>-9.2303787163736661E-2</v>
      </c>
      <c r="G299" s="25">
        <v>-0.27363823129859566</v>
      </c>
      <c r="H299" s="25">
        <v>7.5775372927981366E-2</v>
      </c>
      <c r="I299" s="25">
        <v>-5.8109139298065327E-2</v>
      </c>
      <c r="J299" s="25">
        <v>0.24271671362553865</v>
      </c>
      <c r="K299" s="25">
        <v>0.34572681729269661</v>
      </c>
      <c r="L299" s="25">
        <v>-0.59395852123483628</v>
      </c>
      <c r="M299" s="25">
        <v>0.7785660955623096</v>
      </c>
    </row>
    <row r="300" spans="2:13">
      <c r="B300" s="10" t="s">
        <v>243</v>
      </c>
      <c r="C300" s="53">
        <v>1</v>
      </c>
      <c r="D300" s="25">
        <v>0</v>
      </c>
      <c r="E300" s="25">
        <v>0.231407620394118</v>
      </c>
      <c r="F300" s="25">
        <v>-0.231407620394118</v>
      </c>
      <c r="G300" s="25">
        <v>-0.68601705194757767</v>
      </c>
      <c r="H300" s="25">
        <v>4.8935706715125128E-2</v>
      </c>
      <c r="I300" s="25">
        <v>0.1342710102913334</v>
      </c>
      <c r="J300" s="25">
        <v>0.32854423049690262</v>
      </c>
      <c r="K300" s="25">
        <v>0.34085162232952876</v>
      </c>
      <c r="L300" s="25">
        <v>-0.44517750248695376</v>
      </c>
      <c r="M300" s="25">
        <v>0.90799274327518975</v>
      </c>
    </row>
    <row r="301" spans="2:13">
      <c r="B301" s="10" t="s">
        <v>244</v>
      </c>
      <c r="C301" s="53">
        <v>1</v>
      </c>
      <c r="D301" s="25">
        <v>0</v>
      </c>
      <c r="E301" s="25">
        <v>-0.11276866489537496</v>
      </c>
      <c r="F301" s="25">
        <v>0.11276866489537496</v>
      </c>
      <c r="G301" s="25">
        <v>0.33430717152630041</v>
      </c>
      <c r="H301" s="25">
        <v>7.6805744180060892E-2</v>
      </c>
      <c r="I301" s="25">
        <v>-0.2652268621275985</v>
      </c>
      <c r="J301" s="25">
        <v>3.9689532336848576E-2</v>
      </c>
      <c r="K301" s="25">
        <v>0.34595411168537354</v>
      </c>
      <c r="L301" s="25">
        <v>-0.79948214909750859</v>
      </c>
      <c r="M301" s="25">
        <v>0.57394481930675867</v>
      </c>
    </row>
    <row r="302" spans="2:13">
      <c r="B302" s="10" t="s">
        <v>245</v>
      </c>
      <c r="C302" s="53">
        <v>1</v>
      </c>
      <c r="D302" s="25">
        <v>0</v>
      </c>
      <c r="E302" s="25">
        <v>-0.12534769261776546</v>
      </c>
      <c r="F302" s="25">
        <v>0.12534769261776546</v>
      </c>
      <c r="G302" s="25">
        <v>0.37159819720550719</v>
      </c>
      <c r="H302" s="25">
        <v>8.1498071344825521E-2</v>
      </c>
      <c r="I302" s="25">
        <v>-0.28712008565657715</v>
      </c>
      <c r="J302" s="25">
        <v>3.642470042104623E-2</v>
      </c>
      <c r="K302" s="25">
        <v>0.34702602306727548</v>
      </c>
      <c r="L302" s="25">
        <v>-0.81418890409631672</v>
      </c>
      <c r="M302" s="25">
        <v>0.5634935188607858</v>
      </c>
    </row>
    <row r="303" spans="2:13">
      <c r="B303" s="10" t="s">
        <v>246</v>
      </c>
      <c r="C303" s="53">
        <v>1</v>
      </c>
      <c r="D303" s="25">
        <v>0</v>
      </c>
      <c r="E303" s="25">
        <v>0.36926533982587584</v>
      </c>
      <c r="F303" s="25">
        <v>-0.36926533982587584</v>
      </c>
      <c r="G303" s="25">
        <v>-1.0947017189076407</v>
      </c>
      <c r="H303" s="25">
        <v>6.6199687560914003E-2</v>
      </c>
      <c r="I303" s="25">
        <v>0.23785999858977716</v>
      </c>
      <c r="J303" s="25">
        <v>0.50067068106197454</v>
      </c>
      <c r="K303" s="25">
        <v>0.34375503441568034</v>
      </c>
      <c r="L303" s="25">
        <v>-0.31308301049609133</v>
      </c>
      <c r="M303" s="25">
        <v>1.051613690147843</v>
      </c>
    </row>
    <row r="304" spans="2:13">
      <c r="B304" s="10" t="s">
        <v>247</v>
      </c>
      <c r="C304" s="53">
        <v>1</v>
      </c>
      <c r="D304" s="25">
        <v>0</v>
      </c>
      <c r="E304" s="25">
        <v>9.249812812941749E-2</v>
      </c>
      <c r="F304" s="25">
        <v>-9.249812812941749E-2</v>
      </c>
      <c r="G304" s="25">
        <v>-0.27421436278519901</v>
      </c>
      <c r="H304" s="25">
        <v>7.2227527133526551E-2</v>
      </c>
      <c r="I304" s="25">
        <v>-5.0872380090690977E-2</v>
      </c>
      <c r="J304" s="25">
        <v>0.23586863634952596</v>
      </c>
      <c r="K304" s="25">
        <v>0.34496657914758533</v>
      </c>
      <c r="L304" s="25">
        <v>-0.59225511947808862</v>
      </c>
      <c r="M304" s="25">
        <v>0.7772513757369236</v>
      </c>
    </row>
    <row r="305" spans="2:13">
      <c r="B305" s="10" t="s">
        <v>248</v>
      </c>
      <c r="C305" s="53">
        <v>1</v>
      </c>
      <c r="D305" s="25">
        <v>0</v>
      </c>
      <c r="E305" s="25">
        <v>5.1069669838798903E-2</v>
      </c>
      <c r="F305" s="25">
        <v>-5.1069669838798903E-2</v>
      </c>
      <c r="G305" s="25">
        <v>-0.15139805805478768</v>
      </c>
      <c r="H305" s="25">
        <v>5.3968865716776067E-2</v>
      </c>
      <c r="I305" s="25">
        <v>-5.605768191966054E-2</v>
      </c>
      <c r="J305" s="25">
        <v>0.15819702159725835</v>
      </c>
      <c r="K305" s="25">
        <v>0.34161054363078192</v>
      </c>
      <c r="L305" s="25">
        <v>-0.62702189991894053</v>
      </c>
      <c r="M305" s="25">
        <v>0.72916123959653834</v>
      </c>
    </row>
    <row r="306" spans="2:13">
      <c r="B306" s="10" t="s">
        <v>249</v>
      </c>
      <c r="C306" s="53">
        <v>1</v>
      </c>
      <c r="D306" s="25">
        <v>0</v>
      </c>
      <c r="E306" s="25">
        <v>0.23083625522579743</v>
      </c>
      <c r="F306" s="25">
        <v>-0.23083625522579743</v>
      </c>
      <c r="G306" s="25">
        <v>-0.68432321728608625</v>
      </c>
      <c r="H306" s="25">
        <v>7.1985850309624053E-2</v>
      </c>
      <c r="I306" s="25">
        <v>8.7945471709593992E-2</v>
      </c>
      <c r="J306" s="25">
        <v>0.37372703874200086</v>
      </c>
      <c r="K306" s="25">
        <v>0.34491605891544475</v>
      </c>
      <c r="L306" s="25">
        <v>-0.45381671051349526</v>
      </c>
      <c r="M306" s="25">
        <v>0.91548922096509011</v>
      </c>
    </row>
    <row r="307" spans="2:13">
      <c r="B307" s="10" t="s">
        <v>163</v>
      </c>
      <c r="C307" s="53">
        <v>1</v>
      </c>
      <c r="D307" s="25">
        <v>0</v>
      </c>
      <c r="E307" s="25">
        <v>0.15600276912565447</v>
      </c>
      <c r="F307" s="25">
        <v>-0.15600276912565447</v>
      </c>
      <c r="G307" s="25">
        <v>-0.4624763851292788</v>
      </c>
      <c r="H307" s="25">
        <v>9.3840410416573206E-2</v>
      </c>
      <c r="I307" s="25">
        <v>-3.0268973338066274E-2</v>
      </c>
      <c r="J307" s="25">
        <v>0.34227451158937522</v>
      </c>
      <c r="K307" s="25">
        <v>0.35013018675931651</v>
      </c>
      <c r="L307" s="25">
        <v>-0.53900015858199568</v>
      </c>
      <c r="M307" s="25">
        <v>0.85100569683330463</v>
      </c>
    </row>
    <row r="308" spans="2:13">
      <c r="B308" s="10" t="s">
        <v>250</v>
      </c>
      <c r="C308" s="53">
        <v>1</v>
      </c>
      <c r="D308" s="25">
        <v>0</v>
      </c>
      <c r="E308" s="25">
        <v>8.4353055682179878E-2</v>
      </c>
      <c r="F308" s="25">
        <v>-8.4353055682179878E-2</v>
      </c>
      <c r="G308" s="25">
        <v>-0.25006797305681905</v>
      </c>
      <c r="H308" s="25">
        <v>6.137072369308981E-2</v>
      </c>
      <c r="I308" s="25">
        <v>-3.7466868035379255E-2</v>
      </c>
      <c r="J308" s="25">
        <v>0.206172979399739</v>
      </c>
      <c r="K308" s="25">
        <v>0.34285782881476767</v>
      </c>
      <c r="L308" s="25">
        <v>-0.59621435559776559</v>
      </c>
      <c r="M308" s="25">
        <v>0.76492046696212534</v>
      </c>
    </row>
    <row r="309" spans="2:13">
      <c r="B309" s="10" t="s">
        <v>251</v>
      </c>
      <c r="C309" s="53">
        <v>1</v>
      </c>
      <c r="D309" s="25">
        <v>0</v>
      </c>
      <c r="E309" s="25">
        <v>-0.16395777863015937</v>
      </c>
      <c r="F309" s="25">
        <v>0.16395777863015937</v>
      </c>
      <c r="G309" s="25">
        <v>0.48605932573944949</v>
      </c>
      <c r="H309" s="25">
        <v>8.2508600614071823E-2</v>
      </c>
      <c r="I309" s="25">
        <v>-0.32773605641475911</v>
      </c>
      <c r="J309" s="25">
        <v>-1.7950084555959367E-4</v>
      </c>
      <c r="K309" s="25">
        <v>0.3472647321975777</v>
      </c>
      <c r="L309" s="25">
        <v>-0.85327282398737769</v>
      </c>
      <c r="M309" s="25">
        <v>0.52535726672705896</v>
      </c>
    </row>
    <row r="310" spans="2:13">
      <c r="B310" s="10" t="s">
        <v>252</v>
      </c>
      <c r="C310" s="53">
        <v>1</v>
      </c>
      <c r="D310" s="25">
        <v>0</v>
      </c>
      <c r="E310" s="25">
        <v>0.17114109673192002</v>
      </c>
      <c r="F310" s="25">
        <v>-0.17114109673192002</v>
      </c>
      <c r="G310" s="25">
        <v>-0.50735455663538398</v>
      </c>
      <c r="H310" s="25">
        <v>6.4851911256304837E-2</v>
      </c>
      <c r="I310" s="25">
        <v>4.241107031591218E-2</v>
      </c>
      <c r="J310" s="25">
        <v>0.29987112314792785</v>
      </c>
      <c r="K310" s="25">
        <v>0.34349802830083115</v>
      </c>
      <c r="L310" s="25">
        <v>-0.51069710048410621</v>
      </c>
      <c r="M310" s="25">
        <v>0.85297929394794625</v>
      </c>
    </row>
    <row r="311" spans="2:13">
      <c r="B311" s="10" t="s">
        <v>253</v>
      </c>
      <c r="C311" s="53">
        <v>1</v>
      </c>
      <c r="D311" s="25">
        <v>0</v>
      </c>
      <c r="E311" s="25">
        <v>-1.5698266376579229E-2</v>
      </c>
      <c r="F311" s="25">
        <v>1.5698266376579229E-2</v>
      </c>
      <c r="G311" s="25">
        <v>4.6538132158340975E-2</v>
      </c>
      <c r="H311" s="25">
        <v>7.1969462262062536E-2</v>
      </c>
      <c r="I311" s="25">
        <v>-0.15855651987547656</v>
      </c>
      <c r="J311" s="25">
        <v>0.1271599871223181</v>
      </c>
      <c r="K311" s="25">
        <v>0.34491263901349484</v>
      </c>
      <c r="L311" s="25">
        <v>-0.70034444366415438</v>
      </c>
      <c r="M311" s="25">
        <v>0.66894791091099592</v>
      </c>
    </row>
    <row r="312" spans="2:13">
      <c r="B312" s="10" t="s">
        <v>254</v>
      </c>
      <c r="C312" s="53">
        <v>1</v>
      </c>
      <c r="D312" s="25">
        <v>0</v>
      </c>
      <c r="E312" s="25">
        <v>0.10867157103929914</v>
      </c>
      <c r="F312" s="25">
        <v>-0.10867157103929914</v>
      </c>
      <c r="G312" s="25">
        <v>-0.32216117458846966</v>
      </c>
      <c r="H312" s="25">
        <v>6.7905960820210318E-2</v>
      </c>
      <c r="I312" s="25">
        <v>-2.6120695847672903E-2</v>
      </c>
      <c r="J312" s="25">
        <v>0.24346383792627119</v>
      </c>
      <c r="K312" s="25">
        <v>0.34408769894879837</v>
      </c>
      <c r="L312" s="25">
        <v>-0.57433711316190728</v>
      </c>
      <c r="M312" s="25">
        <v>0.79168025524050556</v>
      </c>
    </row>
    <row r="313" spans="2:13">
      <c r="B313" s="10" t="s">
        <v>164</v>
      </c>
      <c r="C313" s="53">
        <v>1</v>
      </c>
      <c r="D313" s="25">
        <v>0</v>
      </c>
      <c r="E313" s="25">
        <v>0.13839050153449284</v>
      </c>
      <c r="F313" s="25">
        <v>-0.13839050153449284</v>
      </c>
      <c r="G313" s="25">
        <v>-0.41026412059614553</v>
      </c>
      <c r="H313" s="25">
        <v>6.0467366584199142E-2</v>
      </c>
      <c r="I313" s="25">
        <v>1.8363727505783911E-2</v>
      </c>
      <c r="J313" s="25">
        <v>0.25841727556320176</v>
      </c>
      <c r="K313" s="25">
        <v>0.34269728256084975</v>
      </c>
      <c r="L313" s="25">
        <v>-0.54185822795015182</v>
      </c>
      <c r="M313" s="25">
        <v>0.81863923101913749</v>
      </c>
    </row>
    <row r="314" spans="2:13">
      <c r="B314" s="10" t="s">
        <v>255</v>
      </c>
      <c r="C314" s="53">
        <v>1</v>
      </c>
      <c r="D314" s="25">
        <v>0</v>
      </c>
      <c r="E314" s="25">
        <v>-5.3797862729406232E-2</v>
      </c>
      <c r="F314" s="25">
        <v>5.3797862729406232E-2</v>
      </c>
      <c r="G314" s="25">
        <v>0.15948589388651707</v>
      </c>
      <c r="H314" s="25">
        <v>6.8320262681462934E-2</v>
      </c>
      <c r="I314" s="25">
        <v>-0.18941251231119927</v>
      </c>
      <c r="J314" s="25">
        <v>8.1816786852386802E-2</v>
      </c>
      <c r="K314" s="25">
        <v>0.34416970137684555</v>
      </c>
      <c r="L314" s="25">
        <v>-0.73696932046379304</v>
      </c>
      <c r="M314" s="25">
        <v>0.62937359500498058</v>
      </c>
    </row>
    <row r="315" spans="2:13">
      <c r="B315" s="10" t="s">
        <v>256</v>
      </c>
      <c r="C315" s="53">
        <v>1</v>
      </c>
      <c r="D315" s="25">
        <v>0</v>
      </c>
      <c r="E315" s="25">
        <v>2.8231145302633376E-2</v>
      </c>
      <c r="F315" s="25">
        <v>-2.8231145302633376E-2</v>
      </c>
      <c r="G315" s="25">
        <v>-8.3692347903805378E-2</v>
      </c>
      <c r="H315" s="25">
        <v>8.0816289682209122E-2</v>
      </c>
      <c r="I315" s="25">
        <v>-0.13218792183200109</v>
      </c>
      <c r="J315" s="25">
        <v>0.18865021243726784</v>
      </c>
      <c r="K315" s="25">
        <v>0.34686654167123371</v>
      </c>
      <c r="L315" s="25">
        <v>-0.66029349810679527</v>
      </c>
      <c r="M315" s="25">
        <v>0.71675578871206203</v>
      </c>
    </row>
    <row r="316" spans="2:13">
      <c r="B316" s="10" t="s">
        <v>257</v>
      </c>
      <c r="C316" s="53">
        <v>1</v>
      </c>
      <c r="D316" s="25">
        <v>0</v>
      </c>
      <c r="E316" s="25">
        <v>0.2938176859732553</v>
      </c>
      <c r="F316" s="25">
        <v>-0.2938176859732553</v>
      </c>
      <c r="G316" s="25">
        <v>-0.87103416213407969</v>
      </c>
      <c r="H316" s="25">
        <v>6.0163373909435207E-2</v>
      </c>
      <c r="I316" s="25">
        <v>0.1743943326347705</v>
      </c>
      <c r="J316" s="25">
        <v>0.41324103931174011</v>
      </c>
      <c r="K316" s="25">
        <v>0.34264377509759236</v>
      </c>
      <c r="L316" s="25">
        <v>-0.3863248320362741</v>
      </c>
      <c r="M316" s="25">
        <v>0.97396020398278471</v>
      </c>
    </row>
    <row r="317" spans="2:13">
      <c r="B317" s="10" t="s">
        <v>258</v>
      </c>
      <c r="C317" s="53">
        <v>1</v>
      </c>
      <c r="D317" s="25">
        <v>0</v>
      </c>
      <c r="E317" s="25">
        <v>0.247238023722399</v>
      </c>
      <c r="F317" s="25">
        <v>-0.247238023722399</v>
      </c>
      <c r="G317" s="25">
        <v>-0.73294690933046136</v>
      </c>
      <c r="H317" s="25">
        <v>5.2535766754303242E-2</v>
      </c>
      <c r="I317" s="25">
        <v>0.14295535092130715</v>
      </c>
      <c r="J317" s="25">
        <v>0.35152069652349083</v>
      </c>
      <c r="K317" s="25">
        <v>0.34138707040751487</v>
      </c>
      <c r="L317" s="25">
        <v>-0.43040995519310998</v>
      </c>
      <c r="M317" s="25">
        <v>0.92488600263790799</v>
      </c>
    </row>
    <row r="318" spans="2:13">
      <c r="B318" s="10" t="s">
        <v>259</v>
      </c>
      <c r="C318" s="53">
        <v>1</v>
      </c>
      <c r="D318" s="25">
        <v>0</v>
      </c>
      <c r="E318" s="25">
        <v>3.4858972613074135E-2</v>
      </c>
      <c r="F318" s="25">
        <v>-3.4858972613074135E-2</v>
      </c>
      <c r="G318" s="25">
        <v>-0.10334080435732408</v>
      </c>
      <c r="H318" s="25">
        <v>5.8193142701757503E-2</v>
      </c>
      <c r="I318" s="25">
        <v>-8.0653502688098594E-2</v>
      </c>
      <c r="J318" s="25">
        <v>0.15037144791424686</v>
      </c>
      <c r="K318" s="25">
        <v>0.34230332588286383</v>
      </c>
      <c r="L318" s="25">
        <v>-0.64460775904634904</v>
      </c>
      <c r="M318" s="25">
        <v>0.71432570427249731</v>
      </c>
    </row>
    <row r="319" spans="2:13">
      <c r="B319" s="10" t="s">
        <v>260</v>
      </c>
      <c r="C319" s="53">
        <v>1</v>
      </c>
      <c r="D319" s="25">
        <v>0</v>
      </c>
      <c r="E319" s="25">
        <v>0.2555757367593352</v>
      </c>
      <c r="F319" s="25">
        <v>-0.2555757367593352</v>
      </c>
      <c r="G319" s="25">
        <v>-0.75766438971352856</v>
      </c>
      <c r="H319" s="25">
        <v>6.3432617815230921E-2</v>
      </c>
      <c r="I319" s="25">
        <v>0.12966298555730571</v>
      </c>
      <c r="J319" s="25">
        <v>0.3814884879613647</v>
      </c>
      <c r="K319" s="25">
        <v>0.34323289768880855</v>
      </c>
      <c r="L319" s="25">
        <v>-0.42573618035132177</v>
      </c>
      <c r="M319" s="25">
        <v>0.93688765386999218</v>
      </c>
    </row>
    <row r="320" spans="2:13">
      <c r="B320" s="10" t="s">
        <v>261</v>
      </c>
      <c r="C320" s="53">
        <v>1</v>
      </c>
      <c r="D320" s="25">
        <v>0</v>
      </c>
      <c r="E320" s="25">
        <v>8.8108848168231502E-2</v>
      </c>
      <c r="F320" s="25">
        <v>-8.8108848168231502E-2</v>
      </c>
      <c r="G320" s="25">
        <v>-0.26120216857129608</v>
      </c>
      <c r="H320" s="25">
        <v>8.9230884602542457E-2</v>
      </c>
      <c r="I320" s="25">
        <v>-8.9013057871080686E-2</v>
      </c>
      <c r="J320" s="25">
        <v>0.26523075420754372</v>
      </c>
      <c r="K320" s="25">
        <v>0.34892302277137749</v>
      </c>
      <c r="L320" s="25">
        <v>-0.60449787796192489</v>
      </c>
      <c r="M320" s="25">
        <v>0.78071557429838789</v>
      </c>
    </row>
    <row r="321" spans="2:13">
      <c r="B321" s="10" t="s">
        <v>262</v>
      </c>
      <c r="C321" s="53">
        <v>1</v>
      </c>
      <c r="D321" s="25">
        <v>0</v>
      </c>
      <c r="E321" s="25">
        <v>0.11330859647216784</v>
      </c>
      <c r="F321" s="25">
        <v>-0.11330859647216784</v>
      </c>
      <c r="G321" s="25">
        <v>-0.33590782006127096</v>
      </c>
      <c r="H321" s="25">
        <v>7.41106148327004E-2</v>
      </c>
      <c r="I321" s="25">
        <v>-3.3799811288021508E-2</v>
      </c>
      <c r="J321" s="25">
        <v>0.2604170042323572</v>
      </c>
      <c r="K321" s="25">
        <v>0.34536576014979226</v>
      </c>
      <c r="L321" s="25">
        <v>-0.57223701916217684</v>
      </c>
      <c r="M321" s="25">
        <v>0.79885421210651253</v>
      </c>
    </row>
    <row r="322" spans="2:13">
      <c r="B322" s="10" t="s">
        <v>263</v>
      </c>
      <c r="C322" s="53">
        <v>1</v>
      </c>
      <c r="D322" s="25">
        <v>0</v>
      </c>
      <c r="E322" s="25">
        <v>0.14745455933885987</v>
      </c>
      <c r="F322" s="25">
        <v>-0.14745455933885987</v>
      </c>
      <c r="G322" s="25">
        <v>-0.4371348787978161</v>
      </c>
      <c r="H322" s="25">
        <v>7.9194489460543471E-2</v>
      </c>
      <c r="I322" s="25">
        <v>-9.7452597993447354E-3</v>
      </c>
      <c r="J322" s="25">
        <v>0.30465437847706445</v>
      </c>
      <c r="K322" s="25">
        <v>0.34649226862064192</v>
      </c>
      <c r="L322" s="25">
        <v>-0.54032715793691855</v>
      </c>
      <c r="M322" s="25">
        <v>0.83523627661463828</v>
      </c>
    </row>
    <row r="323" spans="2:13">
      <c r="B323" s="10" t="s">
        <v>165</v>
      </c>
      <c r="C323" s="53">
        <v>1</v>
      </c>
      <c r="D323" s="25">
        <v>1</v>
      </c>
      <c r="E323" s="25">
        <v>0.6099089733734735</v>
      </c>
      <c r="F323" s="25">
        <v>0.3900910266265265</v>
      </c>
      <c r="G323" s="25">
        <v>1.1564402919046477</v>
      </c>
      <c r="H323" s="25">
        <v>9.8156401722735473E-2</v>
      </c>
      <c r="I323" s="25">
        <v>0.41507005587835361</v>
      </c>
      <c r="J323" s="25">
        <v>0.80474789086859344</v>
      </c>
      <c r="K323" s="25">
        <v>0.35131154870302511</v>
      </c>
      <c r="L323" s="25">
        <v>-8.7438939258667858E-2</v>
      </c>
      <c r="M323" s="25">
        <v>1.3072568860056148</v>
      </c>
    </row>
    <row r="324" spans="2:13">
      <c r="B324" s="10" t="s">
        <v>264</v>
      </c>
      <c r="C324" s="53">
        <v>1</v>
      </c>
      <c r="D324" s="25">
        <v>0</v>
      </c>
      <c r="E324" s="25">
        <v>0.48483766303904208</v>
      </c>
      <c r="F324" s="25">
        <v>-0.48483766303904208</v>
      </c>
      <c r="G324" s="25">
        <v>-1.4373204465121885</v>
      </c>
      <c r="H324" s="25">
        <v>0.16346179733882857</v>
      </c>
      <c r="I324" s="25">
        <v>0.16036855978821385</v>
      </c>
      <c r="J324" s="25">
        <v>0.80930676628987031</v>
      </c>
      <c r="K324" s="25">
        <v>0.374839811442439</v>
      </c>
      <c r="L324" s="25">
        <v>-0.25921348200821281</v>
      </c>
      <c r="M324" s="25">
        <v>1.228888808086297</v>
      </c>
    </row>
    <row r="325" spans="2:13">
      <c r="B325" s="10" t="s">
        <v>265</v>
      </c>
      <c r="C325" s="53">
        <v>1</v>
      </c>
      <c r="D325" s="25">
        <v>0</v>
      </c>
      <c r="E325" s="25">
        <v>0.12030205149894768</v>
      </c>
      <c r="F325" s="25">
        <v>-0.12030205149894768</v>
      </c>
      <c r="G325" s="25">
        <v>-0.35664019435485933</v>
      </c>
      <c r="H325" s="25">
        <v>8.0514566218212569E-2</v>
      </c>
      <c r="I325" s="25">
        <v>-3.9518099293235437E-2</v>
      </c>
      <c r="J325" s="25">
        <v>0.28012220229113083</v>
      </c>
      <c r="K325" s="25">
        <v>0.34679636737755759</v>
      </c>
      <c r="L325" s="25">
        <v>-0.56808329703846172</v>
      </c>
      <c r="M325" s="25">
        <v>0.80868740003635708</v>
      </c>
    </row>
    <row r="326" spans="2:13">
      <c r="B326" s="10" t="s">
        <v>266</v>
      </c>
      <c r="C326" s="53">
        <v>1</v>
      </c>
      <c r="D326" s="25">
        <v>0</v>
      </c>
      <c r="E326" s="25">
        <v>0.17654467291247888</v>
      </c>
      <c r="F326" s="25">
        <v>-0.17654467291247888</v>
      </c>
      <c r="G326" s="25">
        <v>-0.52337367214699826</v>
      </c>
      <c r="H326" s="25">
        <v>7.8067553106839604E-2</v>
      </c>
      <c r="I326" s="25">
        <v>2.158180475646071E-2</v>
      </c>
      <c r="J326" s="25">
        <v>0.33150754106849706</v>
      </c>
      <c r="K326" s="25">
        <v>0.34623643352635808</v>
      </c>
      <c r="L326" s="25">
        <v>-0.51072921571480923</v>
      </c>
      <c r="M326" s="25">
        <v>0.86381856153976699</v>
      </c>
    </row>
    <row r="327" spans="2:13">
      <c r="B327" s="10" t="s">
        <v>267</v>
      </c>
      <c r="C327" s="53">
        <v>1</v>
      </c>
      <c r="D327" s="25">
        <v>0</v>
      </c>
      <c r="E327" s="25">
        <v>0.13315117858895031</v>
      </c>
      <c r="F327" s="25">
        <v>-0.13315117858895031</v>
      </c>
      <c r="G327" s="25">
        <v>-0.39473194030242459</v>
      </c>
      <c r="H327" s="25">
        <v>9.5368266272187405E-2</v>
      </c>
      <c r="I327" s="25">
        <v>-5.6153333778432235E-2</v>
      </c>
      <c r="J327" s="25">
        <v>0.32245569095633286</v>
      </c>
      <c r="K327" s="25">
        <v>0.35054276667009659</v>
      </c>
      <c r="L327" s="25">
        <v>-0.5626707137688477</v>
      </c>
      <c r="M327" s="25">
        <v>0.82897307094674832</v>
      </c>
    </row>
    <row r="328" spans="2:13">
      <c r="B328" s="10" t="s">
        <v>268</v>
      </c>
      <c r="C328" s="53">
        <v>1</v>
      </c>
      <c r="D328" s="25">
        <v>0</v>
      </c>
      <c r="E328" s="25">
        <v>6.0341150077807715E-2</v>
      </c>
      <c r="F328" s="25">
        <v>-6.0341150077807715E-2</v>
      </c>
      <c r="G328" s="25">
        <v>-0.17888372827568383</v>
      </c>
      <c r="H328" s="25">
        <v>0.12825625840197033</v>
      </c>
      <c r="I328" s="25">
        <v>-0.194245510704666</v>
      </c>
      <c r="J328" s="25">
        <v>0.31492781086028143</v>
      </c>
      <c r="K328" s="25">
        <v>0.36088057979369842</v>
      </c>
      <c r="L328" s="25">
        <v>-0.65600113914579017</v>
      </c>
      <c r="M328" s="25">
        <v>0.7766834393014056</v>
      </c>
    </row>
    <row r="329" spans="2:13">
      <c r="B329" s="10" t="s">
        <v>269</v>
      </c>
      <c r="C329" s="53">
        <v>1</v>
      </c>
      <c r="D329" s="25">
        <v>0</v>
      </c>
      <c r="E329" s="25">
        <v>0.18460081228167913</v>
      </c>
      <c r="F329" s="25">
        <v>-0.18460081228167913</v>
      </c>
      <c r="G329" s="25">
        <v>-0.54725641624472909</v>
      </c>
      <c r="H329" s="25">
        <v>7.3036689024724058E-2</v>
      </c>
      <c r="I329" s="25">
        <v>3.9624130402061836E-2</v>
      </c>
      <c r="J329" s="25">
        <v>0.32957749416129645</v>
      </c>
      <c r="K329" s="25">
        <v>0.3451369047155885</v>
      </c>
      <c r="L329" s="25">
        <v>-0.50049052890616452</v>
      </c>
      <c r="M329" s="25">
        <v>0.86969215346952278</v>
      </c>
    </row>
    <row r="330" spans="2:13">
      <c r="B330" s="10" t="s">
        <v>270</v>
      </c>
      <c r="C330" s="53">
        <v>1</v>
      </c>
      <c r="D330" s="25">
        <v>0</v>
      </c>
      <c r="E330" s="25">
        <v>0.3170822667692641</v>
      </c>
      <c r="F330" s="25">
        <v>-0.3170822667692641</v>
      </c>
      <c r="G330" s="25">
        <v>-0.94000293293467974</v>
      </c>
      <c r="H330" s="25">
        <v>6.7306472794325653E-2</v>
      </c>
      <c r="I330" s="25">
        <v>0.18347997420861864</v>
      </c>
      <c r="J330" s="25">
        <v>0.45068455932990958</v>
      </c>
      <c r="K330" s="25">
        <v>0.34396989160822816</v>
      </c>
      <c r="L330" s="25">
        <v>-0.36569257170912828</v>
      </c>
      <c r="M330" s="25">
        <v>0.99985710524765647</v>
      </c>
    </row>
    <row r="331" spans="2:13">
      <c r="B331" s="10" t="s">
        <v>271</v>
      </c>
      <c r="C331" s="53">
        <v>1</v>
      </c>
      <c r="D331" s="25">
        <v>0</v>
      </c>
      <c r="E331" s="25">
        <v>5.9661074391214264E-2</v>
      </c>
      <c r="F331" s="25">
        <v>-5.9661074391214264E-2</v>
      </c>
      <c r="G331" s="25">
        <v>-0.17686761697898806</v>
      </c>
      <c r="H331" s="25">
        <v>7.5355590150332441E-2</v>
      </c>
      <c r="I331" s="25">
        <v>-8.9918589842707314E-2</v>
      </c>
      <c r="J331" s="25">
        <v>0.20924073862513584</v>
      </c>
      <c r="K331" s="25">
        <v>0.3456350532279211</v>
      </c>
      <c r="L331" s="25">
        <v>-0.62641908377841771</v>
      </c>
      <c r="M331" s="25">
        <v>0.74574123256084623</v>
      </c>
    </row>
    <row r="332" spans="2:13">
      <c r="B332" s="10" t="s">
        <v>272</v>
      </c>
      <c r="C332" s="53">
        <v>1</v>
      </c>
      <c r="D332" s="25">
        <v>0</v>
      </c>
      <c r="E332" s="25">
        <v>0.45605817835446927</v>
      </c>
      <c r="F332" s="25">
        <v>-0.45605817835446927</v>
      </c>
      <c r="G332" s="25">
        <v>-1.3520025248021956</v>
      </c>
      <c r="H332" s="25">
        <v>0.13849489587722622</v>
      </c>
      <c r="I332" s="25">
        <v>0.18114798281224731</v>
      </c>
      <c r="J332" s="25">
        <v>0.73096837389669123</v>
      </c>
      <c r="K332" s="25">
        <v>0.36464497972275262</v>
      </c>
      <c r="L332" s="25">
        <v>-0.26775638567059723</v>
      </c>
      <c r="M332" s="25">
        <v>1.1798727423795357</v>
      </c>
    </row>
    <row r="333" spans="2:13">
      <c r="B333" s="10" t="s">
        <v>273</v>
      </c>
      <c r="C333" s="53">
        <v>1</v>
      </c>
      <c r="D333" s="25">
        <v>0</v>
      </c>
      <c r="E333" s="25">
        <v>0.19034427611270366</v>
      </c>
      <c r="F333" s="25">
        <v>-0.19034427611270366</v>
      </c>
      <c r="G333" s="25">
        <v>-0.56428314215209741</v>
      </c>
      <c r="H333" s="25">
        <v>7.2043069180013464E-2</v>
      </c>
      <c r="I333" s="25">
        <v>4.7339914036454211E-2</v>
      </c>
      <c r="J333" s="25">
        <v>0.33334863818895311</v>
      </c>
      <c r="K333" s="25">
        <v>0.3449280053429109</v>
      </c>
      <c r="L333" s="25">
        <v>-0.494332403097688</v>
      </c>
      <c r="M333" s="25">
        <v>0.87502095532309532</v>
      </c>
    </row>
    <row r="334" spans="2:13">
      <c r="B334" s="10" t="s">
        <v>274</v>
      </c>
      <c r="C334" s="53">
        <v>1</v>
      </c>
      <c r="D334" s="25">
        <v>0</v>
      </c>
      <c r="E334" s="25">
        <v>0.12091769468306524</v>
      </c>
      <c r="F334" s="25">
        <v>-0.12091769468306524</v>
      </c>
      <c r="G334" s="25">
        <v>-0.35846529294712109</v>
      </c>
      <c r="H334" s="25">
        <v>7.3352579305712887E-2</v>
      </c>
      <c r="I334" s="25">
        <v>-2.4686024448477284E-2</v>
      </c>
      <c r="J334" s="25">
        <v>0.26652141381460775</v>
      </c>
      <c r="K334" s="25">
        <v>0.34520389039488514</v>
      </c>
      <c r="L334" s="25">
        <v>-0.56430661202727883</v>
      </c>
      <c r="M334" s="25">
        <v>0.8061420013934093</v>
      </c>
    </row>
    <row r="335" spans="2:13">
      <c r="B335" s="10" t="s">
        <v>275</v>
      </c>
      <c r="C335" s="53">
        <v>1</v>
      </c>
      <c r="D335" s="25">
        <v>0</v>
      </c>
      <c r="E335" s="25">
        <v>0.35965688645897864</v>
      </c>
      <c r="F335" s="25">
        <v>-0.35965688645897864</v>
      </c>
      <c r="G335" s="25">
        <v>-1.066217078508555</v>
      </c>
      <c r="H335" s="25">
        <v>9.3643368416383807E-2</v>
      </c>
      <c r="I335" s="25">
        <v>0.17377626927434484</v>
      </c>
      <c r="J335" s="25">
        <v>0.54553750364361242</v>
      </c>
      <c r="K335" s="25">
        <v>0.35007742786607871</v>
      </c>
      <c r="L335" s="25">
        <v>-0.33524131567330118</v>
      </c>
      <c r="M335" s="25">
        <v>1.0545550885912585</v>
      </c>
    </row>
    <row r="336" spans="2:13">
      <c r="B336" s="10" t="s">
        <v>276</v>
      </c>
      <c r="C336" s="53">
        <v>1</v>
      </c>
      <c r="D336" s="25">
        <v>0</v>
      </c>
      <c r="E336" s="25">
        <v>7.1813567660078403E-2</v>
      </c>
      <c r="F336" s="25">
        <v>-7.1813567660078403E-2</v>
      </c>
      <c r="G336" s="25">
        <v>-0.21289416438447215</v>
      </c>
      <c r="H336" s="25">
        <v>0.10131037262271131</v>
      </c>
      <c r="I336" s="25">
        <v>-0.1292859325904917</v>
      </c>
      <c r="J336" s="25">
        <v>0.27291306791064851</v>
      </c>
      <c r="K336" s="25">
        <v>0.35220578736573249</v>
      </c>
      <c r="L336" s="25">
        <v>-0.62730939468829383</v>
      </c>
      <c r="M336" s="25">
        <v>0.77093653000845064</v>
      </c>
    </row>
    <row r="337" spans="2:13">
      <c r="B337" s="10" t="s">
        <v>277</v>
      </c>
      <c r="C337" s="53">
        <v>1</v>
      </c>
      <c r="D337" s="25">
        <v>0</v>
      </c>
      <c r="E337" s="25">
        <v>-0.11366329570272637</v>
      </c>
      <c r="F337" s="25">
        <v>0.11366329570272637</v>
      </c>
      <c r="G337" s="25">
        <v>0.33695933997259198</v>
      </c>
      <c r="H337" s="25">
        <v>7.5280520585840185E-2</v>
      </c>
      <c r="I337" s="25">
        <v>-0.26309394802885799</v>
      </c>
      <c r="J337" s="25">
        <v>3.5767356623405244E-2</v>
      </c>
      <c r="K337" s="25">
        <v>0.3456186942754082</v>
      </c>
      <c r="L337" s="25">
        <v>-0.79971098160826737</v>
      </c>
      <c r="M337" s="25">
        <v>0.57238439020281462</v>
      </c>
    </row>
    <row r="338" spans="2:13">
      <c r="B338" s="10" t="s">
        <v>278</v>
      </c>
      <c r="C338" s="53">
        <v>1</v>
      </c>
      <c r="D338" s="25">
        <v>0</v>
      </c>
      <c r="E338" s="25">
        <v>0.35745262546423495</v>
      </c>
      <c r="F338" s="25">
        <v>-0.35745262546423495</v>
      </c>
      <c r="G338" s="25">
        <v>-1.0596824595242635</v>
      </c>
      <c r="H338" s="25">
        <v>0.11028215525627287</v>
      </c>
      <c r="I338" s="25">
        <v>0.13854427743965606</v>
      </c>
      <c r="J338" s="25">
        <v>0.57636097348881388</v>
      </c>
      <c r="K338" s="25">
        <v>0.35489051666807275</v>
      </c>
      <c r="L338" s="25">
        <v>-0.34699948242996725</v>
      </c>
      <c r="M338" s="25">
        <v>1.0619047333584373</v>
      </c>
    </row>
    <row r="339" spans="2:13">
      <c r="B339" s="10" t="s">
        <v>279</v>
      </c>
      <c r="C339" s="53">
        <v>1</v>
      </c>
      <c r="D339" s="25">
        <v>0</v>
      </c>
      <c r="E339" s="25">
        <v>6.4764151248800195E-2</v>
      </c>
      <c r="F339" s="25">
        <v>-6.4764151248800195E-2</v>
      </c>
      <c r="G339" s="25">
        <v>-0.19199589035106063</v>
      </c>
      <c r="H339" s="25">
        <v>8.718068679779685E-2</v>
      </c>
      <c r="I339" s="25">
        <v>-0.10828814431257433</v>
      </c>
      <c r="J339" s="25">
        <v>0.23781644681017472</v>
      </c>
      <c r="K339" s="25">
        <v>0.34840435876076309</v>
      </c>
      <c r="L339" s="25">
        <v>-0.62681303495733531</v>
      </c>
      <c r="M339" s="25">
        <v>0.7563413374549357</v>
      </c>
    </row>
    <row r="340" spans="2:13">
      <c r="B340" s="10" t="s">
        <v>166</v>
      </c>
      <c r="C340" s="53">
        <v>1</v>
      </c>
      <c r="D340" s="25">
        <v>1</v>
      </c>
      <c r="E340" s="25">
        <v>0.16444049812604189</v>
      </c>
      <c r="F340" s="25">
        <v>0.83555950187395811</v>
      </c>
      <c r="G340" s="25">
        <v>2.4770492226060212</v>
      </c>
      <c r="H340" s="25">
        <v>9.2890426735880119E-2</v>
      </c>
      <c r="I340" s="25">
        <v>-1.9945541635300768E-2</v>
      </c>
      <c r="J340" s="25">
        <v>0.34882653788738455</v>
      </c>
      <c r="K340" s="25">
        <v>0.34987677321042171</v>
      </c>
      <c r="L340" s="25">
        <v>-0.53005940766272486</v>
      </c>
      <c r="M340" s="25">
        <v>0.85894040391480864</v>
      </c>
    </row>
    <row r="341" spans="2:13">
      <c r="B341" s="10" t="s">
        <v>280</v>
      </c>
      <c r="C341" s="53">
        <v>1</v>
      </c>
      <c r="D341" s="25">
        <v>0</v>
      </c>
      <c r="E341" s="25">
        <v>8.2247719955984566E-2</v>
      </c>
      <c r="F341" s="25">
        <v>-8.2247719955984566E-2</v>
      </c>
      <c r="G341" s="25">
        <v>-0.24382662194753146</v>
      </c>
      <c r="H341" s="25">
        <v>9.2276187243685012E-2</v>
      </c>
      <c r="I341" s="25">
        <v>-0.10091906404983333</v>
      </c>
      <c r="J341" s="25">
        <v>0.26541450396180244</v>
      </c>
      <c r="K341" s="25">
        <v>0.34971419728857817</v>
      </c>
      <c r="L341" s="25">
        <v>-0.6119294751784915</v>
      </c>
      <c r="M341" s="25">
        <v>0.77642491509046063</v>
      </c>
    </row>
    <row r="342" spans="2:13">
      <c r="B342" s="10" t="s">
        <v>281</v>
      </c>
      <c r="C342" s="53">
        <v>1</v>
      </c>
      <c r="D342" s="25">
        <v>0</v>
      </c>
      <c r="E342" s="25">
        <v>0.20822420607278347</v>
      </c>
      <c r="F342" s="25">
        <v>-0.20822420607278347</v>
      </c>
      <c r="G342" s="25">
        <v>-0.61728890237448164</v>
      </c>
      <c r="H342" s="25">
        <v>6.239306335667686E-2</v>
      </c>
      <c r="I342" s="25">
        <v>8.437495416195695E-2</v>
      </c>
      <c r="J342" s="25">
        <v>0.33207345798360999</v>
      </c>
      <c r="K342" s="25">
        <v>0.34304229973575162</v>
      </c>
      <c r="L342" s="25">
        <v>-0.47270937709124727</v>
      </c>
      <c r="M342" s="25">
        <v>0.88915778923681421</v>
      </c>
    </row>
    <row r="343" spans="2:13">
      <c r="B343" s="10" t="s">
        <v>282</v>
      </c>
      <c r="C343" s="53">
        <v>1</v>
      </c>
      <c r="D343" s="25">
        <v>0</v>
      </c>
      <c r="E343" s="25">
        <v>0.23849970812358712</v>
      </c>
      <c r="F343" s="25">
        <v>-0.23849970812358712</v>
      </c>
      <c r="G343" s="25">
        <v>-0.70704182679309813</v>
      </c>
      <c r="H343" s="25">
        <v>5.9348586541439582E-2</v>
      </c>
      <c r="I343" s="25">
        <v>0.12069369492780027</v>
      </c>
      <c r="J343" s="25">
        <v>0.35630572131937399</v>
      </c>
      <c r="K343" s="25">
        <v>0.34250164930614524</v>
      </c>
      <c r="L343" s="25">
        <v>-0.44136069241965703</v>
      </c>
      <c r="M343" s="25">
        <v>0.91836010866683127</v>
      </c>
    </row>
    <row r="344" spans="2:13">
      <c r="B344" s="10" t="s">
        <v>283</v>
      </c>
      <c r="C344" s="53">
        <v>1</v>
      </c>
      <c r="D344" s="25">
        <v>0</v>
      </c>
      <c r="E344" s="25">
        <v>-4.1463420322972233E-2</v>
      </c>
      <c r="F344" s="25">
        <v>4.1463420322972233E-2</v>
      </c>
      <c r="G344" s="25">
        <v>0.12291995105944967</v>
      </c>
      <c r="H344" s="25">
        <v>9.2946347478199104E-2</v>
      </c>
      <c r="I344" s="25">
        <v>-0.22596046188050678</v>
      </c>
      <c r="J344" s="25">
        <v>0.14303362123456231</v>
      </c>
      <c r="K344" s="25">
        <v>0.34989162402449858</v>
      </c>
      <c r="L344" s="25">
        <v>-0.73599280474469497</v>
      </c>
      <c r="M344" s="25">
        <v>0.65306596409875051</v>
      </c>
    </row>
    <row r="345" spans="2:13">
      <c r="B345" s="10" t="s">
        <v>284</v>
      </c>
      <c r="C345" s="53">
        <v>1</v>
      </c>
      <c r="D345" s="25">
        <v>0</v>
      </c>
      <c r="E345" s="25">
        <v>0.14271568888814978</v>
      </c>
      <c r="F345" s="25">
        <v>-0.14271568888814978</v>
      </c>
      <c r="G345" s="25">
        <v>-0.42308630973764066</v>
      </c>
      <c r="H345" s="25">
        <v>8.1249984614327794E-2</v>
      </c>
      <c r="I345" s="25">
        <v>-1.8564255882727032E-2</v>
      </c>
      <c r="J345" s="25">
        <v>0.3039956336590266</v>
      </c>
      <c r="K345" s="25">
        <v>0.34696784440750622</v>
      </c>
      <c r="L345" s="25">
        <v>-0.5460100388634942</v>
      </c>
      <c r="M345" s="25">
        <v>0.83144141663979376</v>
      </c>
    </row>
    <row r="346" spans="2:13">
      <c r="B346" s="10" t="s">
        <v>285</v>
      </c>
      <c r="C346" s="53">
        <v>1</v>
      </c>
      <c r="D346" s="25">
        <v>0</v>
      </c>
      <c r="E346" s="25">
        <v>2.2683255130113933E-2</v>
      </c>
      <c r="F346" s="25">
        <v>-2.2683255130113933E-2</v>
      </c>
      <c r="G346" s="25">
        <v>-6.7245407849719482E-2</v>
      </c>
      <c r="H346" s="25">
        <v>8.2218243778985789E-2</v>
      </c>
      <c r="I346" s="25">
        <v>-0.14051866889209677</v>
      </c>
      <c r="J346" s="25">
        <v>0.18588517915232464</v>
      </c>
      <c r="K346" s="25">
        <v>0.34719585922511187</v>
      </c>
      <c r="L346" s="25">
        <v>-0.66649507845727185</v>
      </c>
      <c r="M346" s="25">
        <v>0.71186158871749972</v>
      </c>
    </row>
    <row r="347" spans="2:13">
      <c r="B347" s="10" t="s">
        <v>286</v>
      </c>
      <c r="C347" s="53">
        <v>1</v>
      </c>
      <c r="D347" s="25">
        <v>0</v>
      </c>
      <c r="E347" s="25">
        <v>0.27391947583818832</v>
      </c>
      <c r="F347" s="25">
        <v>-0.27391947583818832</v>
      </c>
      <c r="G347" s="25">
        <v>-0.81204513043044169</v>
      </c>
      <c r="H347" s="25">
        <v>0.16193274786767489</v>
      </c>
      <c r="I347" s="25">
        <v>-4.751448820085824E-2</v>
      </c>
      <c r="J347" s="25">
        <v>0.59535343987723488</v>
      </c>
      <c r="K347" s="25">
        <v>0.37417554688266164</v>
      </c>
      <c r="L347" s="25">
        <v>-0.46881311447920815</v>
      </c>
      <c r="M347" s="25">
        <v>1.0166520661555847</v>
      </c>
    </row>
    <row r="348" spans="2:13">
      <c r="B348" s="10" t="s">
        <v>287</v>
      </c>
      <c r="C348" s="53">
        <v>1</v>
      </c>
      <c r="D348" s="25">
        <v>0</v>
      </c>
      <c r="E348" s="25">
        <v>4.3065057948578955E-2</v>
      </c>
      <c r="F348" s="25">
        <v>-4.3065057948578955E-2</v>
      </c>
      <c r="G348" s="25">
        <v>-0.12766806920843596</v>
      </c>
      <c r="H348" s="25">
        <v>6.3905166981606767E-2</v>
      </c>
      <c r="I348" s="25">
        <v>-8.3785695935129578E-2</v>
      </c>
      <c r="J348" s="25">
        <v>0.16991581183228749</v>
      </c>
      <c r="K348" s="25">
        <v>0.34332054325354605</v>
      </c>
      <c r="L348" s="25">
        <v>-0.63842083423305651</v>
      </c>
      <c r="M348" s="25">
        <v>0.72455095013021442</v>
      </c>
    </row>
    <row r="349" spans="2:13">
      <c r="B349" s="10" t="s">
        <v>167</v>
      </c>
      <c r="C349" s="53">
        <v>1</v>
      </c>
      <c r="D349" s="25">
        <v>1</v>
      </c>
      <c r="E349" s="25">
        <v>0.45340208328753473</v>
      </c>
      <c r="F349" s="25">
        <v>0.54659791671246527</v>
      </c>
      <c r="G349" s="25">
        <v>1.6204111635785365</v>
      </c>
      <c r="H349" s="25">
        <v>0.13125395535815096</v>
      </c>
      <c r="I349" s="25">
        <v>0.192865041076344</v>
      </c>
      <c r="J349" s="25">
        <v>0.71393912549872551</v>
      </c>
      <c r="K349" s="25">
        <v>0.36195680108283979</v>
      </c>
      <c r="L349" s="25">
        <v>-0.26507648831073527</v>
      </c>
      <c r="M349" s="25">
        <v>1.1718806548858047</v>
      </c>
    </row>
    <row r="350" spans="2:13">
      <c r="B350" s="10" t="s">
        <v>288</v>
      </c>
      <c r="C350" s="53">
        <v>1</v>
      </c>
      <c r="D350" s="25">
        <v>0</v>
      </c>
      <c r="E350" s="25">
        <v>3.315944626489653E-2</v>
      </c>
      <c r="F350" s="25">
        <v>-3.315944626489653E-2</v>
      </c>
      <c r="G350" s="25">
        <v>-9.8302491214920462E-2</v>
      </c>
      <c r="H350" s="25">
        <v>8.4140039371609313E-2</v>
      </c>
      <c r="I350" s="25">
        <v>-0.13385721185862476</v>
      </c>
      <c r="J350" s="25">
        <v>0.20017610438841782</v>
      </c>
      <c r="K350" s="25">
        <v>0.34765596683850963</v>
      </c>
      <c r="L350" s="25">
        <v>-0.65693219371669587</v>
      </c>
      <c r="M350" s="25">
        <v>0.72325108624648893</v>
      </c>
    </row>
    <row r="351" spans="2:13">
      <c r="B351" s="10" t="s">
        <v>168</v>
      </c>
      <c r="C351" s="53">
        <v>1</v>
      </c>
      <c r="D351" s="25">
        <v>1</v>
      </c>
      <c r="E351" s="25">
        <v>0.33681629425127224</v>
      </c>
      <c r="F351" s="25">
        <v>0.66318370574872776</v>
      </c>
      <c r="G351" s="25">
        <v>1.9660343507381586</v>
      </c>
      <c r="H351" s="25">
        <v>6.5326487520918339E-2</v>
      </c>
      <c r="I351" s="25">
        <v>0.20714424139538568</v>
      </c>
      <c r="J351" s="25">
        <v>0.46648834710715881</v>
      </c>
      <c r="K351" s="25">
        <v>0.34358794365458117</v>
      </c>
      <c r="L351" s="25">
        <v>-0.34520038353131277</v>
      </c>
      <c r="M351" s="25">
        <v>1.0188329720338571</v>
      </c>
    </row>
    <row r="352" spans="2:13">
      <c r="B352" s="10" t="s">
        <v>289</v>
      </c>
      <c r="C352" s="53">
        <v>1</v>
      </c>
      <c r="D352" s="25">
        <v>0</v>
      </c>
      <c r="E352" s="25">
        <v>0.16491727688841418</v>
      </c>
      <c r="F352" s="25">
        <v>-0.16491727688841418</v>
      </c>
      <c r="G352" s="25">
        <v>-0.48890379631200775</v>
      </c>
      <c r="H352" s="25">
        <v>5.616071928564758E-2</v>
      </c>
      <c r="I352" s="25">
        <v>5.3439130182590402E-2</v>
      </c>
      <c r="J352" s="25">
        <v>0.27639542359423797</v>
      </c>
      <c r="K352" s="25">
        <v>0.34196366977157716</v>
      </c>
      <c r="L352" s="25">
        <v>-0.51387524271879226</v>
      </c>
      <c r="M352" s="25">
        <v>0.84370979649562061</v>
      </c>
    </row>
    <row r="353" spans="2:13">
      <c r="B353" s="10" t="s">
        <v>290</v>
      </c>
      <c r="C353" s="53">
        <v>1</v>
      </c>
      <c r="D353" s="25">
        <v>0</v>
      </c>
      <c r="E353" s="25">
        <v>-3.6679152086522171E-2</v>
      </c>
      <c r="F353" s="25">
        <v>3.6679152086522171E-2</v>
      </c>
      <c r="G353" s="25">
        <v>0.10873679846617693</v>
      </c>
      <c r="H353" s="25">
        <v>6.8377047351320858E-2</v>
      </c>
      <c r="I353" s="25">
        <v>-0.17240651834711815</v>
      </c>
      <c r="J353" s="25">
        <v>9.9048214174073806E-2</v>
      </c>
      <c r="K353" s="25">
        <v>0.3441809780587064</v>
      </c>
      <c r="L353" s="25">
        <v>-0.71987299385748871</v>
      </c>
      <c r="M353" s="25">
        <v>0.64651468968444437</v>
      </c>
    </row>
    <row r="354" spans="2:13">
      <c r="B354" s="10" t="s">
        <v>169</v>
      </c>
      <c r="C354" s="53">
        <v>1</v>
      </c>
      <c r="D354" s="25">
        <v>1</v>
      </c>
      <c r="E354" s="25">
        <v>0.84160971682929864</v>
      </c>
      <c r="F354" s="25">
        <v>0.15839028317070136</v>
      </c>
      <c r="G354" s="25">
        <v>0.46955426503607262</v>
      </c>
      <c r="H354" s="25">
        <v>0.15342441974700904</v>
      </c>
      <c r="I354" s="25">
        <v>0.53706465062705866</v>
      </c>
      <c r="J354" s="25">
        <v>1.1461547830315386</v>
      </c>
      <c r="K354" s="25">
        <v>0.3705727696791406</v>
      </c>
      <c r="L354" s="25">
        <v>0.10602858273880189</v>
      </c>
      <c r="M354" s="25">
        <v>1.5771908509197954</v>
      </c>
    </row>
    <row r="355" spans="2:13">
      <c r="B355" s="10" t="s">
        <v>291</v>
      </c>
      <c r="C355" s="53">
        <v>1</v>
      </c>
      <c r="D355" s="25">
        <v>0</v>
      </c>
      <c r="E355" s="25">
        <v>-7.0479825532473228E-2</v>
      </c>
      <c r="F355" s="25">
        <v>7.0479825532473228E-2</v>
      </c>
      <c r="G355" s="25">
        <v>0.2089402330451339</v>
      </c>
      <c r="H355" s="25">
        <v>9.2960282536014252E-2</v>
      </c>
      <c r="I355" s="25">
        <v>-0.25500452796115103</v>
      </c>
      <c r="J355" s="25">
        <v>0.11404487689620454</v>
      </c>
      <c r="K355" s="25">
        <v>0.34989532603642842</v>
      </c>
      <c r="L355" s="25">
        <v>-0.76501655838979776</v>
      </c>
      <c r="M355" s="25">
        <v>0.62405690732485131</v>
      </c>
    </row>
    <row r="356" spans="2:13">
      <c r="B356" s="10" t="s">
        <v>292</v>
      </c>
      <c r="C356" s="53">
        <v>1</v>
      </c>
      <c r="D356" s="25">
        <v>0</v>
      </c>
      <c r="E356" s="25">
        <v>-0.24031301174579411</v>
      </c>
      <c r="F356" s="25">
        <v>0.24031301174579411</v>
      </c>
      <c r="G356" s="25">
        <v>0.71241743716873607</v>
      </c>
      <c r="H356" s="25">
        <v>0.11901442743681032</v>
      </c>
      <c r="I356" s="25">
        <v>-0.47655478305268328</v>
      </c>
      <c r="J356" s="25">
        <v>-4.0712404389049162E-3</v>
      </c>
      <c r="K356" s="25">
        <v>0.35770037600074556</v>
      </c>
      <c r="L356" s="25">
        <v>-0.95034264633293664</v>
      </c>
      <c r="M356" s="25">
        <v>0.46971662284134841</v>
      </c>
    </row>
    <row r="357" spans="2:13">
      <c r="B357" s="10" t="s">
        <v>293</v>
      </c>
      <c r="C357" s="53">
        <v>1</v>
      </c>
      <c r="D357" s="25">
        <v>0</v>
      </c>
      <c r="E357" s="25">
        <v>5.8453497729167081E-2</v>
      </c>
      <c r="F357" s="25">
        <v>-5.8453497729167081E-2</v>
      </c>
      <c r="G357" s="25">
        <v>-0.17328770815711178</v>
      </c>
      <c r="H357" s="25">
        <v>9.6983143100617453E-2</v>
      </c>
      <c r="I357" s="25">
        <v>-0.13405651980769018</v>
      </c>
      <c r="J357" s="25">
        <v>0.25096351526602434</v>
      </c>
      <c r="K357" s="25">
        <v>0.35098554827604767</v>
      </c>
      <c r="L357" s="25">
        <v>-0.63824730916987449</v>
      </c>
      <c r="M357" s="25">
        <v>0.75515430462820865</v>
      </c>
    </row>
    <row r="358" spans="2:13">
      <c r="B358" s="10" t="s">
        <v>170</v>
      </c>
      <c r="C358" s="53">
        <v>1</v>
      </c>
      <c r="D358" s="25">
        <v>1</v>
      </c>
      <c r="E358" s="25">
        <v>-0.18099793699454092</v>
      </c>
      <c r="F358" s="25">
        <v>1.1809979369945409</v>
      </c>
      <c r="G358" s="25">
        <v>3.5011151392219215</v>
      </c>
      <c r="H358" s="25">
        <v>9.6066479790439682E-2</v>
      </c>
      <c r="I358" s="25">
        <v>-0.3716883922417471</v>
      </c>
      <c r="J358" s="25">
        <v>9.6925182526652609E-3</v>
      </c>
      <c r="K358" s="25">
        <v>0.35073336538215166</v>
      </c>
      <c r="L358" s="25">
        <v>-0.87719816480556456</v>
      </c>
      <c r="M358" s="25">
        <v>0.51520229081648272</v>
      </c>
    </row>
    <row r="359" spans="2:13">
      <c r="B359" s="10" t="s">
        <v>171</v>
      </c>
      <c r="C359" s="53">
        <v>1</v>
      </c>
      <c r="D359" s="25">
        <v>1</v>
      </c>
      <c r="E359" s="25">
        <v>7.2314772070052991E-2</v>
      </c>
      <c r="F359" s="25">
        <v>0.92768522792994701</v>
      </c>
      <c r="G359" s="25">
        <v>2.750159584701366</v>
      </c>
      <c r="H359" s="25">
        <v>7.107541482215049E-2</v>
      </c>
      <c r="I359" s="25">
        <v>-6.8768811286862186E-2</v>
      </c>
      <c r="J359" s="25">
        <v>0.21339835542696817</v>
      </c>
      <c r="K359" s="25">
        <v>0.34472719597546075</v>
      </c>
      <c r="L359" s="25">
        <v>-0.61196330369634344</v>
      </c>
      <c r="M359" s="25">
        <v>0.75659284783644942</v>
      </c>
    </row>
    <row r="360" spans="2:13">
      <c r="B360" s="10" t="s">
        <v>172</v>
      </c>
      <c r="C360" s="53">
        <v>1</v>
      </c>
      <c r="D360" s="25">
        <v>1</v>
      </c>
      <c r="E360" s="25">
        <v>0.42880335528209046</v>
      </c>
      <c r="F360" s="25">
        <v>0.57119664471790954</v>
      </c>
      <c r="G360" s="25">
        <v>1.6933350665995976</v>
      </c>
      <c r="H360" s="25">
        <v>0.11372297648011773</v>
      </c>
      <c r="I360" s="25">
        <v>0.20306503110942623</v>
      </c>
      <c r="J360" s="25">
        <v>0.65454167945475472</v>
      </c>
      <c r="K360" s="25">
        <v>0.355974774994606</v>
      </c>
      <c r="L360" s="25">
        <v>-0.27780098837991773</v>
      </c>
      <c r="M360" s="25">
        <v>1.1354076989440987</v>
      </c>
    </row>
    <row r="361" spans="2:13">
      <c r="B361" s="10" t="s">
        <v>173</v>
      </c>
      <c r="C361" s="53">
        <v>1</v>
      </c>
      <c r="D361" s="25">
        <v>1</v>
      </c>
      <c r="E361" s="25">
        <v>0.21575822964186808</v>
      </c>
      <c r="F361" s="25">
        <v>0.78424177035813192</v>
      </c>
      <c r="G361" s="25">
        <v>2.3249157758890728</v>
      </c>
      <c r="H361" s="25">
        <v>7.288675912127944E-2</v>
      </c>
      <c r="I361" s="25">
        <v>7.1079156268416405E-2</v>
      </c>
      <c r="J361" s="25">
        <v>0.36043730301531973</v>
      </c>
      <c r="K361" s="25">
        <v>0.34510520817305318</v>
      </c>
      <c r="L361" s="25">
        <v>-0.46927019440631346</v>
      </c>
      <c r="M361" s="25">
        <v>0.90078665369004962</v>
      </c>
    </row>
    <row r="362" spans="2:13">
      <c r="B362" s="10" t="s">
        <v>174</v>
      </c>
      <c r="C362" s="53">
        <v>1</v>
      </c>
      <c r="D362" s="25">
        <v>1</v>
      </c>
      <c r="E362" s="25">
        <v>0.14174925679231509</v>
      </c>
      <c r="F362" s="25">
        <v>0.85825074320768491</v>
      </c>
      <c r="G362" s="25">
        <v>2.5443183058725198</v>
      </c>
      <c r="H362" s="25">
        <v>7.1239840421403952E-2</v>
      </c>
      <c r="I362" s="25">
        <v>3.3929120046913286E-4</v>
      </c>
      <c r="J362" s="25">
        <v>0.28315922238416102</v>
      </c>
      <c r="K362" s="25">
        <v>0.34476113457904456</v>
      </c>
      <c r="L362" s="25">
        <v>-0.54259618656975017</v>
      </c>
      <c r="M362" s="25">
        <v>0.82609470015438036</v>
      </c>
    </row>
    <row r="363" spans="2:13">
      <c r="B363" s="10" t="s">
        <v>175</v>
      </c>
      <c r="C363" s="53">
        <v>1</v>
      </c>
      <c r="D363" s="25">
        <v>1</v>
      </c>
      <c r="E363" s="25">
        <v>0.43799366710298004</v>
      </c>
      <c r="F363" s="25">
        <v>0.56200633289701996</v>
      </c>
      <c r="G363" s="25">
        <v>1.666090023367625</v>
      </c>
      <c r="H363" s="25">
        <v>6.262236813301611E-2</v>
      </c>
      <c r="I363" s="25">
        <v>0.31368924880856297</v>
      </c>
      <c r="J363" s="25">
        <v>0.56229808539739712</v>
      </c>
      <c r="K363" s="25">
        <v>0.34308408013714359</v>
      </c>
      <c r="L363" s="25">
        <v>-0.24302284950234287</v>
      </c>
      <c r="M363" s="25">
        <v>1.1190101837083031</v>
      </c>
    </row>
    <row r="364" spans="2:13">
      <c r="B364" s="10" t="s">
        <v>176</v>
      </c>
      <c r="C364" s="53">
        <v>1</v>
      </c>
      <c r="D364" s="25">
        <v>1</v>
      </c>
      <c r="E364" s="25">
        <v>0.38978454910468185</v>
      </c>
      <c r="F364" s="25">
        <v>0.61021545089531815</v>
      </c>
      <c r="G364" s="25">
        <v>1.8090078622437127</v>
      </c>
      <c r="H364" s="25">
        <v>8.8867718136229859E-2</v>
      </c>
      <c r="I364" s="25">
        <v>0.2133835228034712</v>
      </c>
      <c r="J364" s="25">
        <v>0.56618557540589254</v>
      </c>
      <c r="K364" s="25">
        <v>0.3488303260608277</v>
      </c>
      <c r="L364" s="25">
        <v>-0.3026381755093035</v>
      </c>
      <c r="M364" s="25">
        <v>1.0822072737186672</v>
      </c>
    </row>
    <row r="365" spans="2:13">
      <c r="B365" s="10" t="s">
        <v>177</v>
      </c>
      <c r="C365" s="53">
        <v>1</v>
      </c>
      <c r="D365" s="25">
        <v>1</v>
      </c>
      <c r="E365" s="25">
        <v>0.3984888836096061</v>
      </c>
      <c r="F365" s="25">
        <v>0.6015111163903939</v>
      </c>
      <c r="G365" s="25">
        <v>1.7832035180044705</v>
      </c>
      <c r="H365" s="25">
        <v>7.8035230848347917E-2</v>
      </c>
      <c r="I365" s="25">
        <v>0.24359017462960689</v>
      </c>
      <c r="J365" s="25">
        <v>0.55338759258960535</v>
      </c>
      <c r="K365" s="25">
        <v>0.34622914710711156</v>
      </c>
      <c r="L365" s="25">
        <v>-0.28877054158979043</v>
      </c>
      <c r="M365" s="25">
        <v>1.0857483088090025</v>
      </c>
    </row>
    <row r="366" spans="2:13">
      <c r="B366" s="10" t="s">
        <v>178</v>
      </c>
      <c r="C366" s="53">
        <v>1</v>
      </c>
      <c r="D366" s="25">
        <v>1</v>
      </c>
      <c r="E366" s="25">
        <v>0.34215699878171546</v>
      </c>
      <c r="F366" s="25">
        <v>0.65784300121828454</v>
      </c>
      <c r="G366" s="25">
        <v>1.9502016207223631</v>
      </c>
      <c r="H366" s="25">
        <v>6.7536929450937463E-2</v>
      </c>
      <c r="I366" s="25">
        <v>0.20809725337320967</v>
      </c>
      <c r="J366" s="25">
        <v>0.47621674419022125</v>
      </c>
      <c r="K366" s="25">
        <v>0.3440150605607607</v>
      </c>
      <c r="L366" s="25">
        <v>-0.34070749935882183</v>
      </c>
      <c r="M366" s="25">
        <v>1.0250214969222529</v>
      </c>
    </row>
    <row r="367" spans="2:13">
      <c r="B367" s="10" t="s">
        <v>179</v>
      </c>
      <c r="C367" s="53">
        <v>1</v>
      </c>
      <c r="D367" s="25">
        <v>1</v>
      </c>
      <c r="E367" s="25">
        <v>0.49944347104100517</v>
      </c>
      <c r="F367" s="25">
        <v>0.50055652895899483</v>
      </c>
      <c r="G367" s="25">
        <v>1.4839196468323839</v>
      </c>
      <c r="H367" s="25">
        <v>7.6138011182555518E-2</v>
      </c>
      <c r="I367" s="25">
        <v>0.34831071333311564</v>
      </c>
      <c r="J367" s="25">
        <v>0.65057622874889476</v>
      </c>
      <c r="K367" s="25">
        <v>0.34580648027444183</v>
      </c>
      <c r="L367" s="25">
        <v>-0.1869769671265411</v>
      </c>
      <c r="M367" s="25">
        <v>1.1858639092085514</v>
      </c>
    </row>
    <row r="368" spans="2:13">
      <c r="B368" s="10" t="s">
        <v>180</v>
      </c>
      <c r="C368" s="53">
        <v>1</v>
      </c>
      <c r="D368" s="25">
        <v>1</v>
      </c>
      <c r="E368" s="25">
        <v>0.31917738934544659</v>
      </c>
      <c r="F368" s="25">
        <v>0.68082261065455341</v>
      </c>
      <c r="G368" s="25">
        <v>2.0183255826451685</v>
      </c>
      <c r="H368" s="25">
        <v>0.10342829244923862</v>
      </c>
      <c r="I368" s="25">
        <v>0.11387385146615753</v>
      </c>
      <c r="J368" s="25">
        <v>0.52448092722473572</v>
      </c>
      <c r="K368" s="25">
        <v>0.35282082808690335</v>
      </c>
      <c r="L368" s="25">
        <v>-0.38116641918539729</v>
      </c>
      <c r="M368" s="25">
        <v>1.0195211978762906</v>
      </c>
    </row>
    <row r="369" spans="2:13">
      <c r="B369" s="10" t="s">
        <v>181</v>
      </c>
      <c r="C369" s="53">
        <v>1</v>
      </c>
      <c r="D369" s="25">
        <v>1</v>
      </c>
      <c r="E369" s="25">
        <v>0.94288762277306859</v>
      </c>
      <c r="F369" s="25">
        <v>5.711237722693141E-2</v>
      </c>
      <c r="G369" s="25">
        <v>0.16931190333407597</v>
      </c>
      <c r="H369" s="25">
        <v>0.18555090577745706</v>
      </c>
      <c r="I369" s="25">
        <v>0.57457198581604585</v>
      </c>
      <c r="J369" s="25">
        <v>1.3112032597300913</v>
      </c>
      <c r="K369" s="25">
        <v>0.38498605648490403</v>
      </c>
      <c r="L369" s="25">
        <v>0.17869634049565875</v>
      </c>
      <c r="M369" s="25">
        <v>1.7070789050504784</v>
      </c>
    </row>
    <row r="370" spans="2:13" ht="15.75" thickBot="1">
      <c r="B370" s="23" t="s">
        <v>182</v>
      </c>
      <c r="C370" s="54">
        <v>1</v>
      </c>
      <c r="D370" s="26">
        <v>1</v>
      </c>
      <c r="E370" s="26">
        <v>0.66289017049763288</v>
      </c>
      <c r="F370" s="26">
        <v>0.33710982950236712</v>
      </c>
      <c r="G370" s="26">
        <v>0.99937543553618757</v>
      </c>
      <c r="H370" s="26">
        <v>0.10923845376247389</v>
      </c>
      <c r="I370" s="26">
        <v>0.44605355356415743</v>
      </c>
      <c r="J370" s="26">
        <v>0.87972678743110833</v>
      </c>
      <c r="K370" s="26">
        <v>0.35456757442464915</v>
      </c>
      <c r="L370" s="26">
        <v>-4.0920902109845558E-2</v>
      </c>
      <c r="M370" s="26">
        <v>1.3667012431051113</v>
      </c>
    </row>
    <row r="389" spans="7:7">
      <c r="G389" t="s">
        <v>143</v>
      </c>
    </row>
    <row r="408" spans="2:9">
      <c r="G408" t="s">
        <v>143</v>
      </c>
    </row>
    <row r="411" spans="2:9">
      <c r="B411" s="5" t="s">
        <v>295</v>
      </c>
    </row>
    <row r="413" spans="2:9">
      <c r="B413" s="85" t="s">
        <v>296</v>
      </c>
      <c r="C413" s="85"/>
      <c r="D413" s="85"/>
      <c r="E413" s="85"/>
      <c r="F413" s="85"/>
      <c r="G413" s="85"/>
      <c r="H413" s="85"/>
      <c r="I413" s="85"/>
    </row>
    <row r="414" spans="2:9">
      <c r="B414" s="85"/>
      <c r="C414" s="85"/>
      <c r="D414" s="85"/>
      <c r="E414" s="85"/>
      <c r="F414" s="85"/>
      <c r="G414" s="85"/>
      <c r="H414" s="85"/>
      <c r="I414" s="85"/>
    </row>
    <row r="416" spans="2:9">
      <c r="B416" s="85" t="s">
        <v>297</v>
      </c>
      <c r="C416" s="85"/>
      <c r="D416" s="85"/>
      <c r="E416" s="85"/>
      <c r="F416" s="85"/>
      <c r="G416" s="85"/>
      <c r="H416" s="85"/>
      <c r="I416" s="85"/>
    </row>
    <row r="417" spans="2:9">
      <c r="B417" s="85"/>
      <c r="C417" s="85"/>
      <c r="D417" s="85"/>
      <c r="E417" s="85"/>
      <c r="F417" s="85"/>
      <c r="G417" s="85"/>
      <c r="H417" s="85"/>
      <c r="I417" s="85"/>
    </row>
    <row r="419" spans="2:9">
      <c r="B419" s="85" t="s">
        <v>195</v>
      </c>
      <c r="C419" s="85"/>
      <c r="D419" s="85"/>
      <c r="E419" s="85"/>
      <c r="F419" s="85"/>
      <c r="G419" s="85"/>
      <c r="H419" s="85"/>
      <c r="I419" s="85"/>
    </row>
    <row r="420" spans="2:9">
      <c r="B420" s="85"/>
      <c r="C420" s="85"/>
      <c r="D420" s="85"/>
      <c r="E420" s="85"/>
      <c r="F420" s="85"/>
      <c r="G420" s="85"/>
      <c r="H420" s="85"/>
      <c r="I420" s="85"/>
    </row>
    <row r="421" spans="2:9">
      <c r="B421" s="85"/>
      <c r="C421" s="85"/>
      <c r="D421" s="85"/>
      <c r="E421" s="85"/>
      <c r="F421" s="85"/>
      <c r="G421" s="85"/>
      <c r="H421" s="85"/>
      <c r="I421" s="85"/>
    </row>
    <row r="423" spans="2:9">
      <c r="B423" s="85" t="s">
        <v>298</v>
      </c>
      <c r="C423" s="85"/>
      <c r="D423" s="85"/>
      <c r="E423" s="85"/>
      <c r="F423" s="85"/>
      <c r="G423" s="85"/>
      <c r="H423" s="85"/>
      <c r="I423" s="85"/>
    </row>
    <row r="424" spans="2:9">
      <c r="B424" s="85"/>
      <c r="C424" s="85"/>
      <c r="D424" s="85"/>
      <c r="E424" s="85"/>
      <c r="F424" s="85"/>
      <c r="G424" s="85"/>
      <c r="H424" s="85"/>
      <c r="I424" s="85"/>
    </row>
    <row r="425" spans="2:9">
      <c r="B425" s="85"/>
      <c r="C425" s="85"/>
      <c r="D425" s="85"/>
      <c r="E425" s="85"/>
      <c r="F425" s="85"/>
      <c r="G425" s="85"/>
      <c r="H425" s="85"/>
      <c r="I425" s="85"/>
    </row>
    <row r="426" spans="2:9">
      <c r="B426" s="85" t="s">
        <v>299</v>
      </c>
      <c r="C426" s="85"/>
      <c r="D426" s="85"/>
      <c r="E426" s="85"/>
      <c r="F426" s="85"/>
      <c r="G426" s="85"/>
      <c r="H426" s="85"/>
      <c r="I426" s="85"/>
    </row>
    <row r="427" spans="2:9">
      <c r="B427" s="85"/>
      <c r="C427" s="85"/>
      <c r="D427" s="85"/>
      <c r="E427" s="85"/>
      <c r="F427" s="85"/>
      <c r="G427" s="85"/>
      <c r="H427" s="85"/>
      <c r="I427" s="85"/>
    </row>
    <row r="431" spans="2:9">
      <c r="B431" s="1" t="s">
        <v>202</v>
      </c>
    </row>
    <row r="432" spans="2:9" ht="15.75" thickBot="1"/>
    <row r="433" spans="2:6">
      <c r="B433" s="12" t="s">
        <v>200</v>
      </c>
      <c r="C433" s="13" t="s">
        <v>201</v>
      </c>
      <c r="D433" s="13" t="s">
        <v>134</v>
      </c>
      <c r="E433" s="13" t="s">
        <v>137</v>
      </c>
      <c r="F433" s="13" t="s">
        <v>138</v>
      </c>
    </row>
    <row r="434" spans="2:6">
      <c r="B434" s="22" t="s">
        <v>67</v>
      </c>
      <c r="C434" s="24">
        <v>8.3110455530384889E-2</v>
      </c>
      <c r="D434" s="24">
        <v>4.7124470858813217E-2</v>
      </c>
      <c r="E434" s="24">
        <v>-1.0430879813153729E-2</v>
      </c>
      <c r="F434" s="24">
        <v>0.17665179087392352</v>
      </c>
    </row>
    <row r="435" spans="2:6" ht="15.75" thickBot="1">
      <c r="B435" s="23" t="s">
        <v>68</v>
      </c>
      <c r="C435" s="26">
        <v>0.26820110416509391</v>
      </c>
      <c r="D435" s="26">
        <v>4.7591068018060768E-2</v>
      </c>
      <c r="E435" s="26">
        <v>0.17373358078064799</v>
      </c>
      <c r="F435" s="26">
        <v>0.36266862754953982</v>
      </c>
    </row>
    <row r="454" spans="7:7">
      <c r="G454" t="s">
        <v>143</v>
      </c>
    </row>
  </sheetData>
  <mergeCells count="5">
    <mergeCell ref="B413:I414"/>
    <mergeCell ref="B416:I417"/>
    <mergeCell ref="B419:I421"/>
    <mergeCell ref="B423:I425"/>
    <mergeCell ref="B426:I427"/>
  </mergeCells>
  <pageMargins left="0.7" right="0.7" top="0.75" bottom="0.75" header="0.3" footer="0.3"/>
  <ignoredErrors>
    <ignoredError sqref="C36:C43 B434:B436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BT977072">
              <controlPr defaultSize="0" print="0" autoFill="0" autoPict="0" macro="[0]!ReRunXLSTAT">
                <anchor>
                  <from>
                    <xdr:col>2</xdr:col>
                    <xdr:colOff>47625</xdr:colOff>
                    <xdr:row>10</xdr:row>
                    <xdr:rowOff>0</xdr:rowOff>
                  </from>
                  <to>
                    <xdr:col>2</xdr:col>
                    <xdr:colOff>552450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4" name="DD456707">
              <controlPr defaultSize="0" autoFill="0" autoPict="0" macro="[0]!GoToResultsNew120920173204341">
                <anchor moveWithCells="1">
                  <from>
                    <xdr:col>1</xdr:col>
                    <xdr:colOff>9525</xdr:colOff>
                    <xdr:row>11</xdr:row>
                    <xdr:rowOff>9525</xdr:rowOff>
                  </from>
                  <to>
                    <xdr:col>2</xdr:col>
                    <xdr:colOff>1219200</xdr:colOff>
                    <xdr:row>11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7800"/>
  </sheetPr>
  <dimension ref="B1:W487"/>
  <sheetViews>
    <sheetView topLeftCell="A220" zoomScaleNormal="100" workbookViewId="0">
      <selection activeCell="A233" sqref="A233:XFD233"/>
    </sheetView>
  </sheetViews>
  <sheetFormatPr defaultRowHeight="15"/>
  <cols>
    <col min="1" max="1" width="5" customWidth="1"/>
    <col min="3" max="3" width="68.28515625" bestFit="1" customWidth="1"/>
  </cols>
  <sheetData>
    <row r="1" spans="2:2">
      <c r="B1" t="s">
        <v>333</v>
      </c>
    </row>
    <row r="2" spans="2:2">
      <c r="B2" t="s">
        <v>301</v>
      </c>
    </row>
    <row r="3" spans="2:2">
      <c r="B3" t="s">
        <v>56</v>
      </c>
    </row>
    <row r="4" spans="2:2">
      <c r="B4" t="s">
        <v>57</v>
      </c>
    </row>
    <row r="5" spans="2:2">
      <c r="B5" t="s">
        <v>58</v>
      </c>
    </row>
    <row r="6" spans="2:2">
      <c r="B6" t="s">
        <v>59</v>
      </c>
    </row>
    <row r="7" spans="2:2">
      <c r="B7" t="s">
        <v>60</v>
      </c>
    </row>
    <row r="8" spans="2:2">
      <c r="B8" t="s">
        <v>61</v>
      </c>
    </row>
    <row r="9" spans="2:2">
      <c r="B9" t="s">
        <v>62</v>
      </c>
    </row>
    <row r="10" spans="2:2">
      <c r="B10" t="s">
        <v>63</v>
      </c>
    </row>
    <row r="11" spans="2:2">
      <c r="B11" t="s">
        <v>34</v>
      </c>
    </row>
    <row r="12" spans="2:2" ht="16.350000000000001" customHeight="1"/>
    <row r="15" spans="2:2">
      <c r="B15" s="5" t="s">
        <v>35</v>
      </c>
    </row>
    <row r="16" spans="2:2" ht="15.75" thickBot="1"/>
    <row r="17" spans="2:9">
      <c r="B17" s="12" t="s">
        <v>36</v>
      </c>
      <c r="C17" s="13" t="s">
        <v>37</v>
      </c>
      <c r="D17" s="13" t="s">
        <v>38</v>
      </c>
      <c r="E17" s="13" t="s">
        <v>39</v>
      </c>
      <c r="F17" s="13" t="s">
        <v>40</v>
      </c>
      <c r="G17" s="13" t="s">
        <v>41</v>
      </c>
      <c r="H17" s="13" t="s">
        <v>42</v>
      </c>
      <c r="I17" s="13" t="s">
        <v>43</v>
      </c>
    </row>
    <row r="18" spans="2:9">
      <c r="B18" s="51" t="s">
        <v>24</v>
      </c>
      <c r="C18" s="52">
        <v>103</v>
      </c>
      <c r="D18" s="52">
        <v>0</v>
      </c>
      <c r="E18" s="52">
        <v>103</v>
      </c>
      <c r="F18" s="55">
        <v>0</v>
      </c>
      <c r="G18" s="55">
        <v>1</v>
      </c>
      <c r="H18" s="55">
        <v>0.20388349514563109</v>
      </c>
      <c r="I18" s="55">
        <v>0.40485347872375138</v>
      </c>
    </row>
    <row r="19" spans="2:9">
      <c r="B19" s="10" t="s">
        <v>1</v>
      </c>
      <c r="C19" s="53">
        <v>103</v>
      </c>
      <c r="D19" s="53">
        <v>0</v>
      </c>
      <c r="E19" s="53">
        <v>103</v>
      </c>
      <c r="F19" s="25">
        <v>63</v>
      </c>
      <c r="G19" s="25">
        <v>97</v>
      </c>
      <c r="H19" s="25">
        <v>74.408072672621373</v>
      </c>
      <c r="I19" s="25">
        <v>6.1955082091753351</v>
      </c>
    </row>
    <row r="20" spans="2:9">
      <c r="B20" s="10" t="s">
        <v>53</v>
      </c>
      <c r="C20" s="53">
        <v>103</v>
      </c>
      <c r="D20" s="53">
        <v>0</v>
      </c>
      <c r="E20" s="53">
        <v>103</v>
      </c>
      <c r="F20" s="25">
        <v>102</v>
      </c>
      <c r="G20" s="25">
        <v>172</v>
      </c>
      <c r="H20" s="25">
        <v>134.75728155339814</v>
      </c>
      <c r="I20" s="25">
        <v>16.59049220949408</v>
      </c>
    </row>
    <row r="21" spans="2:9">
      <c r="B21" s="10" t="s">
        <v>54</v>
      </c>
      <c r="C21" s="53">
        <v>103</v>
      </c>
      <c r="D21" s="53">
        <v>0</v>
      </c>
      <c r="E21" s="53">
        <v>103</v>
      </c>
      <c r="F21" s="25">
        <v>50</v>
      </c>
      <c r="G21" s="25">
        <v>101</v>
      </c>
      <c r="H21" s="25">
        <v>78.087378640776734</v>
      </c>
      <c r="I21" s="25">
        <v>10.535753131195701</v>
      </c>
    </row>
    <row r="22" spans="2:9">
      <c r="B22" s="10" t="s">
        <v>30</v>
      </c>
      <c r="C22" s="53">
        <v>103</v>
      </c>
      <c r="D22" s="53">
        <v>0</v>
      </c>
      <c r="E22" s="53">
        <v>103</v>
      </c>
      <c r="F22" s="25">
        <v>2.12</v>
      </c>
      <c r="G22" s="25">
        <v>7.08</v>
      </c>
      <c r="H22" s="25">
        <v>3.6840776699029116</v>
      </c>
      <c r="I22" s="25">
        <v>0.82079640533221276</v>
      </c>
    </row>
    <row r="23" spans="2:9">
      <c r="B23" s="10" t="s">
        <v>27</v>
      </c>
      <c r="C23" s="53">
        <v>103</v>
      </c>
      <c r="D23" s="53">
        <v>0</v>
      </c>
      <c r="E23" s="53">
        <v>103</v>
      </c>
      <c r="F23" s="25">
        <v>7.214428857715431</v>
      </c>
      <c r="G23" s="25">
        <v>35.069444444444443</v>
      </c>
      <c r="H23" s="25">
        <v>15.914560533165426</v>
      </c>
      <c r="I23" s="25">
        <v>4.8741621624006575</v>
      </c>
    </row>
    <row r="24" spans="2:9">
      <c r="B24" s="10" t="s">
        <v>8</v>
      </c>
      <c r="C24" s="53">
        <v>103</v>
      </c>
      <c r="D24" s="53">
        <v>0</v>
      </c>
      <c r="E24" s="53">
        <v>103</v>
      </c>
      <c r="F24" s="25">
        <v>19.915254237288135</v>
      </c>
      <c r="G24" s="25">
        <v>80.188679245283012</v>
      </c>
      <c r="H24" s="25">
        <v>38.147964811081579</v>
      </c>
      <c r="I24" s="25">
        <v>9.1842759464209429</v>
      </c>
    </row>
    <row r="25" spans="2:9">
      <c r="B25" s="10" t="s">
        <v>31</v>
      </c>
      <c r="C25" s="53">
        <v>103</v>
      </c>
      <c r="D25" s="53">
        <v>0</v>
      </c>
      <c r="E25" s="53">
        <v>103</v>
      </c>
      <c r="F25" s="25">
        <v>2.98</v>
      </c>
      <c r="G25" s="25">
        <v>9.07</v>
      </c>
      <c r="H25" s="25">
        <v>4.730776699029124</v>
      </c>
      <c r="I25" s="25">
        <v>1.0223691146110421</v>
      </c>
    </row>
    <row r="26" spans="2:9">
      <c r="B26" s="10" t="s">
        <v>28</v>
      </c>
      <c r="C26" s="53">
        <v>103</v>
      </c>
      <c r="D26" s="53">
        <v>0</v>
      </c>
      <c r="E26" s="53">
        <v>103</v>
      </c>
      <c r="F26" s="25">
        <v>4.5859872611464967</v>
      </c>
      <c r="G26" s="25">
        <v>22.756410256410255</v>
      </c>
      <c r="H26" s="25">
        <v>12.308669651377858</v>
      </c>
      <c r="I26" s="25">
        <v>3.3735264571725998</v>
      </c>
    </row>
    <row r="27" spans="2:9">
      <c r="B27" s="10" t="s">
        <v>9</v>
      </c>
      <c r="C27" s="53">
        <v>103</v>
      </c>
      <c r="D27" s="53">
        <v>0</v>
      </c>
      <c r="E27" s="53">
        <v>103</v>
      </c>
      <c r="F27" s="25">
        <v>15.414012738853504</v>
      </c>
      <c r="G27" s="25">
        <v>54.487179487179482</v>
      </c>
      <c r="H27" s="25">
        <v>29.545158320253226</v>
      </c>
      <c r="I27" s="25">
        <v>6.4742398296726442</v>
      </c>
    </row>
    <row r="28" spans="2:9">
      <c r="B28" s="10" t="s">
        <v>32</v>
      </c>
      <c r="C28" s="53">
        <v>103</v>
      </c>
      <c r="D28" s="53">
        <v>0</v>
      </c>
      <c r="E28" s="53">
        <v>103</v>
      </c>
      <c r="F28" s="25">
        <v>3.82</v>
      </c>
      <c r="G28" s="25">
        <v>12.3</v>
      </c>
      <c r="H28" s="25">
        <v>6.1855339805825249</v>
      </c>
      <c r="I28" s="25">
        <v>1.478810285035953</v>
      </c>
    </row>
    <row r="29" spans="2:9">
      <c r="B29" s="10" t="s">
        <v>29</v>
      </c>
      <c r="C29" s="53">
        <v>103</v>
      </c>
      <c r="D29" s="53">
        <v>0</v>
      </c>
      <c r="E29" s="53">
        <v>103</v>
      </c>
      <c r="F29" s="25">
        <v>2.9268292682926829</v>
      </c>
      <c r="G29" s="25">
        <v>16.780045351473923</v>
      </c>
      <c r="H29" s="25">
        <v>9.5072353625117305</v>
      </c>
      <c r="I29" s="25">
        <v>2.7139922122949587</v>
      </c>
    </row>
    <row r="30" spans="2:9" ht="15.75" thickBot="1">
      <c r="B30" s="23" t="s">
        <v>10</v>
      </c>
      <c r="C30" s="54">
        <v>103</v>
      </c>
      <c r="D30" s="54">
        <v>0</v>
      </c>
      <c r="E30" s="54">
        <v>103</v>
      </c>
      <c r="F30" s="26">
        <v>9.8373983739837385</v>
      </c>
      <c r="G30" s="26">
        <v>37.532133676092542</v>
      </c>
      <c r="H30" s="26">
        <v>22.80313081902203</v>
      </c>
      <c r="I30" s="26">
        <v>5.3490125704559706</v>
      </c>
    </row>
    <row r="33" spans="2:23">
      <c r="B33" s="5" t="s">
        <v>65</v>
      </c>
    </row>
    <row r="34" spans="2:23" ht="15.75" thickBot="1"/>
    <row r="35" spans="2:23">
      <c r="B35" s="13" t="s">
        <v>36</v>
      </c>
      <c r="C35" s="13" t="s">
        <v>69</v>
      </c>
      <c r="D35" s="13" t="s">
        <v>70</v>
      </c>
      <c r="E35" s="13" t="s">
        <v>71</v>
      </c>
      <c r="F35" s="13" t="s">
        <v>72</v>
      </c>
    </row>
    <row r="36" spans="2:23">
      <c r="B36" s="57" t="s">
        <v>2</v>
      </c>
      <c r="C36" s="22" t="s">
        <v>67</v>
      </c>
      <c r="D36" s="56">
        <v>46</v>
      </c>
      <c r="E36" s="56">
        <v>46</v>
      </c>
      <c r="F36" s="24">
        <v>44.660194174757279</v>
      </c>
    </row>
    <row r="37" spans="2:23">
      <c r="B37" s="58" t="s">
        <v>66</v>
      </c>
      <c r="C37" s="10" t="s">
        <v>68</v>
      </c>
      <c r="D37" s="53">
        <v>57</v>
      </c>
      <c r="E37" s="53">
        <v>57</v>
      </c>
      <c r="F37" s="25">
        <v>55.339805825242721</v>
      </c>
    </row>
    <row r="38" spans="2:23">
      <c r="B38" s="57" t="s">
        <v>3</v>
      </c>
      <c r="C38" s="22" t="s">
        <v>67</v>
      </c>
      <c r="D38" s="56">
        <v>52</v>
      </c>
      <c r="E38" s="56">
        <v>52</v>
      </c>
      <c r="F38" s="24">
        <v>50.485436893203882</v>
      </c>
    </row>
    <row r="39" spans="2:23">
      <c r="B39" s="58" t="s">
        <v>66</v>
      </c>
      <c r="C39" s="10" t="s">
        <v>68</v>
      </c>
      <c r="D39" s="53">
        <v>51</v>
      </c>
      <c r="E39" s="53">
        <v>51</v>
      </c>
      <c r="F39" s="25">
        <v>49.514563106796118</v>
      </c>
    </row>
    <row r="40" spans="2:23">
      <c r="B40" s="57" t="s">
        <v>4</v>
      </c>
      <c r="C40" s="22" t="s">
        <v>67</v>
      </c>
      <c r="D40" s="56">
        <v>85</v>
      </c>
      <c r="E40" s="56">
        <v>85</v>
      </c>
      <c r="F40" s="24">
        <v>82.524271844660191</v>
      </c>
    </row>
    <row r="41" spans="2:23">
      <c r="B41" s="58" t="s">
        <v>66</v>
      </c>
      <c r="C41" s="10" t="s">
        <v>68</v>
      </c>
      <c r="D41" s="53">
        <v>18</v>
      </c>
      <c r="E41" s="53">
        <v>18</v>
      </c>
      <c r="F41" s="25">
        <v>17.475728155339805</v>
      </c>
    </row>
    <row r="42" spans="2:23">
      <c r="B42" s="57" t="s">
        <v>7</v>
      </c>
      <c r="C42" s="22" t="s">
        <v>67</v>
      </c>
      <c r="D42" s="56">
        <v>67</v>
      </c>
      <c r="E42" s="56">
        <v>67</v>
      </c>
      <c r="F42" s="24">
        <v>65.048543689320383</v>
      </c>
    </row>
    <row r="43" spans="2:23" ht="15.75" thickBot="1">
      <c r="B43" s="59" t="s">
        <v>66</v>
      </c>
      <c r="C43" s="23" t="s">
        <v>68</v>
      </c>
      <c r="D43" s="54">
        <v>36</v>
      </c>
      <c r="E43" s="54">
        <v>36</v>
      </c>
      <c r="F43" s="26">
        <v>34.95145631067961</v>
      </c>
    </row>
    <row r="46" spans="2:23">
      <c r="B46" s="5" t="s">
        <v>73</v>
      </c>
    </row>
    <row r="47" spans="2:23" ht="15.75" thickBot="1"/>
    <row r="48" spans="2:23">
      <c r="B48" s="12"/>
      <c r="C48" s="13" t="s">
        <v>1</v>
      </c>
      <c r="D48" s="13" t="s">
        <v>53</v>
      </c>
      <c r="E48" s="13" t="s">
        <v>54</v>
      </c>
      <c r="F48" s="13" t="s">
        <v>30</v>
      </c>
      <c r="G48" s="13" t="s">
        <v>27</v>
      </c>
      <c r="H48" s="13" t="s">
        <v>8</v>
      </c>
      <c r="I48" s="13" t="s">
        <v>31</v>
      </c>
      <c r="J48" s="13" t="s">
        <v>28</v>
      </c>
      <c r="K48" s="13" t="s">
        <v>9</v>
      </c>
      <c r="L48" s="13" t="s">
        <v>32</v>
      </c>
      <c r="M48" s="13" t="s">
        <v>29</v>
      </c>
      <c r="N48" s="13" t="s">
        <v>10</v>
      </c>
      <c r="O48" s="61" t="s">
        <v>74</v>
      </c>
      <c r="P48" s="61" t="s">
        <v>75</v>
      </c>
      <c r="Q48" s="61" t="s">
        <v>76</v>
      </c>
      <c r="R48" s="61" t="s">
        <v>77</v>
      </c>
      <c r="S48" s="61" t="s">
        <v>78</v>
      </c>
      <c r="T48" s="61" t="s">
        <v>79</v>
      </c>
      <c r="U48" s="61" t="s">
        <v>80</v>
      </c>
      <c r="V48" s="61" t="s">
        <v>81</v>
      </c>
      <c r="W48" s="62" t="s">
        <v>24</v>
      </c>
    </row>
    <row r="49" spans="2:23">
      <c r="B49" s="22" t="s">
        <v>1</v>
      </c>
      <c r="C49" s="27">
        <v>1</v>
      </c>
      <c r="D49" s="24">
        <v>2.5237930841574961E-2</v>
      </c>
      <c r="E49" s="24">
        <v>-0.13031848464989426</v>
      </c>
      <c r="F49" s="24">
        <v>0.44065840191702016</v>
      </c>
      <c r="G49" s="24">
        <v>-0.19515644696047843</v>
      </c>
      <c r="H49" s="24">
        <v>-0.37089723611273656</v>
      </c>
      <c r="I49" s="24">
        <v>0.47711578551080974</v>
      </c>
      <c r="J49" s="24">
        <v>-0.21155269732091667</v>
      </c>
      <c r="K49" s="24">
        <v>-0.4037417149154427</v>
      </c>
      <c r="L49" s="24">
        <v>0.4479284687198018</v>
      </c>
      <c r="M49" s="24">
        <v>-0.21189027269924654</v>
      </c>
      <c r="N49" s="24">
        <v>-0.39080025564406323</v>
      </c>
      <c r="O49" s="64">
        <v>-8.7453640612195474E-2</v>
      </c>
      <c r="P49" s="64">
        <v>8.7453640612195474E-2</v>
      </c>
      <c r="Q49" s="64">
        <v>8.4124827619548953E-2</v>
      </c>
      <c r="R49" s="64">
        <v>-8.4124827619549064E-2</v>
      </c>
      <c r="S49" s="64">
        <v>-0.16443355801619619</v>
      </c>
      <c r="T49" s="64">
        <v>0.16443355801619614</v>
      </c>
      <c r="U49" s="64">
        <v>2.5830605140428401E-2</v>
      </c>
      <c r="V49" s="64">
        <v>-2.5830605140428342E-2</v>
      </c>
      <c r="W49" s="55">
        <v>2.1225735344252934E-2</v>
      </c>
    </row>
    <row r="50" spans="2:23">
      <c r="B50" s="10" t="s">
        <v>53</v>
      </c>
      <c r="C50" s="25">
        <v>2.5237930841574961E-2</v>
      </c>
      <c r="D50" s="29">
        <v>1</v>
      </c>
      <c r="E50" s="25">
        <v>0.58613671779910792</v>
      </c>
      <c r="F50" s="25">
        <v>8.2587390255668552E-2</v>
      </c>
      <c r="G50" s="25">
        <v>0.61476837380718574</v>
      </c>
      <c r="H50" s="25">
        <v>0.49031772337010326</v>
      </c>
      <c r="I50" s="25">
        <v>0.13539194134551283</v>
      </c>
      <c r="J50" s="25">
        <v>0.61810864022351319</v>
      </c>
      <c r="K50" s="25">
        <v>0.46442162404353615</v>
      </c>
      <c r="L50" s="25">
        <v>0.13365835336117093</v>
      </c>
      <c r="M50" s="25">
        <v>0.56239119198202969</v>
      </c>
      <c r="N50" s="25">
        <v>0.40227369499853927</v>
      </c>
      <c r="O50" s="65">
        <v>0.15160464863154591</v>
      </c>
      <c r="P50" s="65">
        <v>-0.15160464863154588</v>
      </c>
      <c r="Q50" s="65">
        <v>2.4254357989014892E-2</v>
      </c>
      <c r="R50" s="65">
        <v>-2.425435798901485E-2</v>
      </c>
      <c r="S50" s="65">
        <v>1.4913788765352463E-2</v>
      </c>
      <c r="T50" s="65">
        <v>-1.4913788765352463E-2</v>
      </c>
      <c r="U50" s="65">
        <v>-0.21673844215300522</v>
      </c>
      <c r="V50" s="65">
        <v>0.21673844215300503</v>
      </c>
      <c r="W50" s="66">
        <v>-4.8026067409474266E-2</v>
      </c>
    </row>
    <row r="51" spans="2:23">
      <c r="B51" s="10" t="s">
        <v>54</v>
      </c>
      <c r="C51" s="25">
        <v>-0.13031848464989426</v>
      </c>
      <c r="D51" s="25">
        <v>0.58613671779910792</v>
      </c>
      <c r="E51" s="29">
        <v>1</v>
      </c>
      <c r="F51" s="25">
        <v>-0.14094938962184941</v>
      </c>
      <c r="G51" s="25">
        <v>6.1821216226572016E-2</v>
      </c>
      <c r="H51" s="25">
        <v>0.4382343611125753</v>
      </c>
      <c r="I51" s="25">
        <v>-9.9561674984677481E-2</v>
      </c>
      <c r="J51" s="25">
        <v>5.8115231648691743E-2</v>
      </c>
      <c r="K51" s="25">
        <v>0.45566010342773466</v>
      </c>
      <c r="L51" s="25">
        <v>-3.8868521055489422E-2</v>
      </c>
      <c r="M51" s="25">
        <v>2.2347332214621356E-2</v>
      </c>
      <c r="N51" s="25">
        <v>0.38269391067736475</v>
      </c>
      <c r="O51" s="65">
        <v>0.17691775743540214</v>
      </c>
      <c r="P51" s="65">
        <v>-0.17691775743540217</v>
      </c>
      <c r="Q51" s="65">
        <v>-7.1387054477427964E-2</v>
      </c>
      <c r="R51" s="65">
        <v>7.1387054477428047E-2</v>
      </c>
      <c r="S51" s="65">
        <v>0.14038628895919272</v>
      </c>
      <c r="T51" s="65">
        <v>-0.14038628895919272</v>
      </c>
      <c r="U51" s="65">
        <v>-7.4854440902197127E-3</v>
      </c>
      <c r="V51" s="65">
        <v>7.4854440902197301E-3</v>
      </c>
      <c r="W51" s="66">
        <v>-0.14442342860905791</v>
      </c>
    </row>
    <row r="52" spans="2:23">
      <c r="B52" s="10" t="s">
        <v>30</v>
      </c>
      <c r="C52" s="25">
        <v>0.44065840191702016</v>
      </c>
      <c r="D52" s="25">
        <v>8.2587390255668552E-2</v>
      </c>
      <c r="E52" s="25">
        <v>-0.14094938962184941</v>
      </c>
      <c r="F52" s="29">
        <v>1</v>
      </c>
      <c r="G52" s="25">
        <v>-0.49486291689057638</v>
      </c>
      <c r="H52" s="25">
        <v>-0.77462879345630842</v>
      </c>
      <c r="I52" s="25">
        <v>0.90611807930043942</v>
      </c>
      <c r="J52" s="25">
        <v>-0.43029367200657653</v>
      </c>
      <c r="K52" s="25">
        <v>-0.71579105901945994</v>
      </c>
      <c r="L52" s="25">
        <v>0.766205034578748</v>
      </c>
      <c r="M52" s="25">
        <v>-0.38865549585871539</v>
      </c>
      <c r="N52" s="25">
        <v>-0.64694604267520683</v>
      </c>
      <c r="O52" s="65">
        <v>-8.888453827510763E-2</v>
      </c>
      <c r="P52" s="65">
        <v>8.8884538275107589E-2</v>
      </c>
      <c r="Q52" s="65">
        <v>0.10503117277202753</v>
      </c>
      <c r="R52" s="65">
        <v>-0.10503117277202764</v>
      </c>
      <c r="S52" s="65">
        <v>-7.2195481723750093E-2</v>
      </c>
      <c r="T52" s="65">
        <v>7.2195481723750093E-2</v>
      </c>
      <c r="U52" s="65">
        <v>-4.6945262308976936E-2</v>
      </c>
      <c r="V52" s="65">
        <v>4.6945262308976915E-2</v>
      </c>
      <c r="W52" s="66">
        <v>0.14203843382874676</v>
      </c>
    </row>
    <row r="53" spans="2:23">
      <c r="B53" s="10" t="s">
        <v>27</v>
      </c>
      <c r="C53" s="25">
        <v>-0.19515644696047843</v>
      </c>
      <c r="D53" s="25">
        <v>0.61476837380718574</v>
      </c>
      <c r="E53" s="25">
        <v>6.1821216226572016E-2</v>
      </c>
      <c r="F53" s="25">
        <v>-0.49486291689057638</v>
      </c>
      <c r="G53" s="29">
        <v>1</v>
      </c>
      <c r="H53" s="25">
        <v>0.81972043613545764</v>
      </c>
      <c r="I53" s="25">
        <v>-0.37752921826697378</v>
      </c>
      <c r="J53" s="25">
        <v>0.93134620292685832</v>
      </c>
      <c r="K53" s="25">
        <v>0.70555514920838502</v>
      </c>
      <c r="L53" s="25">
        <v>-0.33227147475995522</v>
      </c>
      <c r="M53" s="25">
        <v>0.86430855604673829</v>
      </c>
      <c r="N53" s="25">
        <v>0.63459456550806637</v>
      </c>
      <c r="O53" s="65">
        <v>8.9663717567407528E-2</v>
      </c>
      <c r="P53" s="65">
        <v>-8.9663717567407542E-2</v>
      </c>
      <c r="Q53" s="65">
        <v>-2.1238854733087936E-2</v>
      </c>
      <c r="R53" s="65">
        <v>2.1238854733087946E-2</v>
      </c>
      <c r="S53" s="65">
        <v>-1.7914904718963995E-2</v>
      </c>
      <c r="T53" s="65">
        <v>1.7914904718963995E-2</v>
      </c>
      <c r="U53" s="65">
        <v>-0.18658601946627015</v>
      </c>
      <c r="V53" s="65">
        <v>0.1865860194662701</v>
      </c>
      <c r="W53" s="66">
        <v>-4.7989355671908575E-2</v>
      </c>
    </row>
    <row r="54" spans="2:23">
      <c r="B54" s="10" t="s">
        <v>8</v>
      </c>
      <c r="C54" s="25">
        <v>-0.37089723611273656</v>
      </c>
      <c r="D54" s="25">
        <v>0.49031772337010326</v>
      </c>
      <c r="E54" s="25">
        <v>0.4382343611125753</v>
      </c>
      <c r="F54" s="25">
        <v>-0.77462879345630842</v>
      </c>
      <c r="G54" s="25">
        <v>0.81972043613545764</v>
      </c>
      <c r="H54" s="29">
        <v>1</v>
      </c>
      <c r="I54" s="25">
        <v>-0.64772392128021972</v>
      </c>
      <c r="J54" s="25">
        <v>0.73970935894903023</v>
      </c>
      <c r="K54" s="25">
        <v>0.9019871304517505</v>
      </c>
      <c r="L54" s="25">
        <v>-0.55471515181793796</v>
      </c>
      <c r="M54" s="25">
        <v>0.67268589557801428</v>
      </c>
      <c r="N54" s="25">
        <v>0.8060682089267418</v>
      </c>
      <c r="O54" s="65">
        <v>0.15275006847060341</v>
      </c>
      <c r="P54" s="65">
        <v>-0.15275006847060335</v>
      </c>
      <c r="Q54" s="65">
        <v>-7.9651422513310255E-2</v>
      </c>
      <c r="R54" s="65">
        <v>7.9651422513310338E-2</v>
      </c>
      <c r="S54" s="65">
        <v>8.0134615203328485E-2</v>
      </c>
      <c r="T54" s="65">
        <v>-8.0134615203328485E-2</v>
      </c>
      <c r="U54" s="65">
        <v>-7.8725021138646656E-2</v>
      </c>
      <c r="V54" s="65">
        <v>7.8725021138646586E-2</v>
      </c>
      <c r="W54" s="66">
        <v>-0.13169191591662383</v>
      </c>
    </row>
    <row r="55" spans="2:23">
      <c r="B55" s="10" t="s">
        <v>31</v>
      </c>
      <c r="C55" s="25">
        <v>0.47711578551080974</v>
      </c>
      <c r="D55" s="25">
        <v>0.13539194134551283</v>
      </c>
      <c r="E55" s="25">
        <v>-9.9561674984677481E-2</v>
      </c>
      <c r="F55" s="25">
        <v>0.90611807930043942</v>
      </c>
      <c r="G55" s="25">
        <v>-0.37752921826697378</v>
      </c>
      <c r="H55" s="25">
        <v>-0.64772392128021972</v>
      </c>
      <c r="I55" s="29">
        <v>1</v>
      </c>
      <c r="J55" s="25">
        <v>-0.45664262276398443</v>
      </c>
      <c r="K55" s="25">
        <v>-0.76497603640685152</v>
      </c>
      <c r="L55" s="25">
        <v>0.88559560843854557</v>
      </c>
      <c r="M55" s="25">
        <v>-0.43218000669641149</v>
      </c>
      <c r="N55" s="25">
        <v>-0.71317470479759171</v>
      </c>
      <c r="O55" s="65">
        <v>-3.926832566229084E-2</v>
      </c>
      <c r="P55" s="65">
        <v>3.9268325662290819E-2</v>
      </c>
      <c r="Q55" s="65">
        <v>6.5458943457473689E-2</v>
      </c>
      <c r="R55" s="65">
        <v>-6.5458943457473745E-2</v>
      </c>
      <c r="S55" s="65">
        <v>-5.241836089961479E-2</v>
      </c>
      <c r="T55" s="65">
        <v>5.241836089961479E-2</v>
      </c>
      <c r="U55" s="65">
        <v>-4.0467991110713343E-2</v>
      </c>
      <c r="V55" s="65">
        <v>4.0467991110713301E-2</v>
      </c>
      <c r="W55" s="66">
        <v>0.15570530400081789</v>
      </c>
    </row>
    <row r="56" spans="2:23">
      <c r="B56" s="10" t="s">
        <v>28</v>
      </c>
      <c r="C56" s="25">
        <v>-0.21155269732091667</v>
      </c>
      <c r="D56" s="25">
        <v>0.61810864022351319</v>
      </c>
      <c r="E56" s="25">
        <v>5.8115231648691743E-2</v>
      </c>
      <c r="F56" s="25">
        <v>-0.43029367200657653</v>
      </c>
      <c r="G56" s="25">
        <v>0.93134620292685832</v>
      </c>
      <c r="H56" s="25">
        <v>0.73970935894903023</v>
      </c>
      <c r="I56" s="25">
        <v>-0.45664262276398443</v>
      </c>
      <c r="J56" s="29">
        <v>1</v>
      </c>
      <c r="K56" s="25">
        <v>0.78457806197631486</v>
      </c>
      <c r="L56" s="25">
        <v>-0.42332028728735122</v>
      </c>
      <c r="M56" s="25">
        <v>0.94442699365828509</v>
      </c>
      <c r="N56" s="25">
        <v>0.72407766344237601</v>
      </c>
      <c r="O56" s="65">
        <v>3.4805180820362741E-2</v>
      </c>
      <c r="P56" s="65">
        <v>-3.4805180820362741E-2</v>
      </c>
      <c r="Q56" s="65">
        <v>2.4885790890831407E-2</v>
      </c>
      <c r="R56" s="65">
        <v>-2.4885790890831441E-2</v>
      </c>
      <c r="S56" s="65">
        <v>-1.7875494207700453E-2</v>
      </c>
      <c r="T56" s="65">
        <v>1.7875494207700453E-2</v>
      </c>
      <c r="U56" s="65">
        <v>-0.19780151358824355</v>
      </c>
      <c r="V56" s="65">
        <v>0.19780151358824349</v>
      </c>
      <c r="W56" s="66">
        <v>-7.0735585809839158E-2</v>
      </c>
    </row>
    <row r="57" spans="2:23">
      <c r="B57" s="10" t="s">
        <v>9</v>
      </c>
      <c r="C57" s="25">
        <v>-0.4037417149154427</v>
      </c>
      <c r="D57" s="25">
        <v>0.46442162404353615</v>
      </c>
      <c r="E57" s="25">
        <v>0.45566010342773466</v>
      </c>
      <c r="F57" s="25">
        <v>-0.71579105901945994</v>
      </c>
      <c r="G57" s="25">
        <v>0.70555514920838502</v>
      </c>
      <c r="H57" s="25">
        <v>0.9019871304517505</v>
      </c>
      <c r="I57" s="25">
        <v>-0.76497603640685152</v>
      </c>
      <c r="J57" s="25">
        <v>0.78457806197631486</v>
      </c>
      <c r="K57" s="29">
        <v>1</v>
      </c>
      <c r="L57" s="25">
        <v>-0.68053314916621122</v>
      </c>
      <c r="M57" s="25">
        <v>0.7311642751863564</v>
      </c>
      <c r="N57" s="25">
        <v>0.91547608189030505</v>
      </c>
      <c r="O57" s="65">
        <v>0.10026147329253812</v>
      </c>
      <c r="P57" s="65">
        <v>-0.10026147329253816</v>
      </c>
      <c r="Q57" s="65">
        <v>-3.836159993162732E-2</v>
      </c>
      <c r="R57" s="65">
        <v>3.8361599931627306E-2</v>
      </c>
      <c r="S57" s="65">
        <v>9.1043468683865675E-2</v>
      </c>
      <c r="T57" s="65">
        <v>-9.1043468683865675E-2</v>
      </c>
      <c r="U57" s="65">
        <v>-7.5007389238802E-2</v>
      </c>
      <c r="V57" s="65">
        <v>7.5007389238801986E-2</v>
      </c>
      <c r="W57" s="66">
        <v>-0.16959664940443908</v>
      </c>
    </row>
    <row r="58" spans="2:23">
      <c r="B58" s="10" t="s">
        <v>32</v>
      </c>
      <c r="C58" s="25">
        <v>0.4479284687198018</v>
      </c>
      <c r="D58" s="25">
        <v>0.13365835336117093</v>
      </c>
      <c r="E58" s="25">
        <v>-3.8868521055489422E-2</v>
      </c>
      <c r="F58" s="25">
        <v>0.766205034578748</v>
      </c>
      <c r="G58" s="25">
        <v>-0.33227147475995522</v>
      </c>
      <c r="H58" s="25">
        <v>-0.55471515181793796</v>
      </c>
      <c r="I58" s="25">
        <v>0.88559560843854557</v>
      </c>
      <c r="J58" s="25">
        <v>-0.42332028728735122</v>
      </c>
      <c r="K58" s="25">
        <v>-0.68053314916621122</v>
      </c>
      <c r="L58" s="29">
        <v>1</v>
      </c>
      <c r="M58" s="25">
        <v>-0.53778263309811747</v>
      </c>
      <c r="N58" s="25">
        <v>-0.80326262850440677</v>
      </c>
      <c r="O58" s="65">
        <v>2.807306263022067E-2</v>
      </c>
      <c r="P58" s="65">
        <v>-2.8073062630220663E-2</v>
      </c>
      <c r="Q58" s="65">
        <v>4.2532426796131897E-4</v>
      </c>
      <c r="R58" s="65">
        <v>-4.2532426796126649E-4</v>
      </c>
      <c r="S58" s="65">
        <v>-6.723801634141327E-2</v>
      </c>
      <c r="T58" s="65">
        <v>6.723801634141327E-2</v>
      </c>
      <c r="U58" s="65">
        <v>2.1020305571966279E-2</v>
      </c>
      <c r="V58" s="65">
        <v>-2.1020305571966273E-2</v>
      </c>
      <c r="W58" s="66">
        <v>0.19001558217220907</v>
      </c>
    </row>
    <row r="59" spans="2:23">
      <c r="B59" s="10" t="s">
        <v>29</v>
      </c>
      <c r="C59" s="25">
        <v>-0.21189027269924654</v>
      </c>
      <c r="D59" s="25">
        <v>0.56239119198202969</v>
      </c>
      <c r="E59" s="25">
        <v>2.2347332214621356E-2</v>
      </c>
      <c r="F59" s="25">
        <v>-0.38865549585871539</v>
      </c>
      <c r="G59" s="25">
        <v>0.86430855604673829</v>
      </c>
      <c r="H59" s="25">
        <v>0.67268589557801428</v>
      </c>
      <c r="I59" s="25">
        <v>-0.43218000669641149</v>
      </c>
      <c r="J59" s="25">
        <v>0.94442699365828509</v>
      </c>
      <c r="K59" s="25">
        <v>0.7311642751863564</v>
      </c>
      <c r="L59" s="25">
        <v>-0.53778263309811747</v>
      </c>
      <c r="M59" s="29">
        <v>1</v>
      </c>
      <c r="N59" s="25">
        <v>0.80544540599618408</v>
      </c>
      <c r="O59" s="65">
        <v>-2.1437555204821841E-2</v>
      </c>
      <c r="P59" s="65">
        <v>2.1437555204821816E-2</v>
      </c>
      <c r="Q59" s="65">
        <v>6.0751712022483279E-2</v>
      </c>
      <c r="R59" s="65">
        <v>-6.0751712022483341E-2</v>
      </c>
      <c r="S59" s="65">
        <v>7.5165127529125079E-3</v>
      </c>
      <c r="T59" s="65">
        <v>-7.5165127529125079E-3</v>
      </c>
      <c r="U59" s="65">
        <v>-0.23653569765016727</v>
      </c>
      <c r="V59" s="65">
        <v>0.2365356976501671</v>
      </c>
      <c r="W59" s="66">
        <v>-9.5252255012956935E-2</v>
      </c>
    </row>
    <row r="60" spans="2:23">
      <c r="B60" s="10" t="s">
        <v>10</v>
      </c>
      <c r="C60" s="25">
        <v>-0.39080025564406323</v>
      </c>
      <c r="D60" s="25">
        <v>0.40227369499853927</v>
      </c>
      <c r="E60" s="25">
        <v>0.38269391067736475</v>
      </c>
      <c r="F60" s="25">
        <v>-0.64694604267520683</v>
      </c>
      <c r="G60" s="25">
        <v>0.63459456550806637</v>
      </c>
      <c r="H60" s="25">
        <v>0.8060682089267418</v>
      </c>
      <c r="I60" s="25">
        <v>-0.71317470479759171</v>
      </c>
      <c r="J60" s="25">
        <v>0.72407766344237601</v>
      </c>
      <c r="K60" s="25">
        <v>0.91547608189030505</v>
      </c>
      <c r="L60" s="25">
        <v>-0.80326262850440677</v>
      </c>
      <c r="M60" s="25">
        <v>0.80544540599618408</v>
      </c>
      <c r="N60" s="29">
        <v>1</v>
      </c>
      <c r="O60" s="65">
        <v>2.7142911540819843E-2</v>
      </c>
      <c r="P60" s="65">
        <v>-2.7142911540819836E-2</v>
      </c>
      <c r="Q60" s="65">
        <v>3.0341640537042925E-3</v>
      </c>
      <c r="R60" s="65">
        <v>-3.0341640537042912E-3</v>
      </c>
      <c r="S60" s="65">
        <v>0.11758468318785549</v>
      </c>
      <c r="T60" s="65">
        <v>-0.11758468318785549</v>
      </c>
      <c r="U60" s="65">
        <v>-0.13369788095668839</v>
      </c>
      <c r="V60" s="65">
        <v>0.13369788095668836</v>
      </c>
      <c r="W60" s="66">
        <v>-0.19320048419869587</v>
      </c>
    </row>
    <row r="61" spans="2:23">
      <c r="B61" s="60" t="s">
        <v>74</v>
      </c>
      <c r="C61" s="65">
        <v>-8.7453640612195474E-2</v>
      </c>
      <c r="D61" s="65">
        <v>0.15160464863154591</v>
      </c>
      <c r="E61" s="65">
        <v>0.17691775743540214</v>
      </c>
      <c r="F61" s="65">
        <v>-8.888453827510763E-2</v>
      </c>
      <c r="G61" s="65">
        <v>8.9663717567407528E-2</v>
      </c>
      <c r="H61" s="65">
        <v>0.15275006847060341</v>
      </c>
      <c r="I61" s="65">
        <v>-3.926832566229084E-2</v>
      </c>
      <c r="J61" s="65">
        <v>3.4805180820362741E-2</v>
      </c>
      <c r="K61" s="65">
        <v>0.10026147329253812</v>
      </c>
      <c r="L61" s="65">
        <v>2.807306263022067E-2</v>
      </c>
      <c r="M61" s="65">
        <v>-2.1437555204821841E-2</v>
      </c>
      <c r="N61" s="65">
        <v>2.7142911540819843E-2</v>
      </c>
      <c r="O61" s="69">
        <v>1</v>
      </c>
      <c r="P61" s="65">
        <v>-0.99999999999999989</v>
      </c>
      <c r="Q61" s="65">
        <v>3.0337995560696454E-2</v>
      </c>
      <c r="R61" s="65">
        <v>-3.0337995560696492E-2</v>
      </c>
      <c r="S61" s="65">
        <v>-0.10085311355260096</v>
      </c>
      <c r="T61" s="65">
        <v>0.10085311355260096</v>
      </c>
      <c r="U61" s="65">
        <v>0.12605331366361811</v>
      </c>
      <c r="V61" s="65">
        <v>-0.12605331366361827</v>
      </c>
      <c r="W61" s="66">
        <v>-6.682753270899594E-2</v>
      </c>
    </row>
    <row r="62" spans="2:23">
      <c r="B62" s="60" t="s">
        <v>75</v>
      </c>
      <c r="C62" s="65">
        <v>8.7453640612195474E-2</v>
      </c>
      <c r="D62" s="65">
        <v>-0.15160464863154588</v>
      </c>
      <c r="E62" s="65">
        <v>-0.17691775743540217</v>
      </c>
      <c r="F62" s="65">
        <v>8.8884538275107589E-2</v>
      </c>
      <c r="G62" s="65">
        <v>-8.9663717567407542E-2</v>
      </c>
      <c r="H62" s="65">
        <v>-0.15275006847060335</v>
      </c>
      <c r="I62" s="65">
        <v>3.9268325662290819E-2</v>
      </c>
      <c r="J62" s="65">
        <v>-3.4805180820362741E-2</v>
      </c>
      <c r="K62" s="65">
        <v>-0.10026147329253816</v>
      </c>
      <c r="L62" s="65">
        <v>-2.8073062630220663E-2</v>
      </c>
      <c r="M62" s="65">
        <v>2.1437555204821816E-2</v>
      </c>
      <c r="N62" s="65">
        <v>-2.7142911540819836E-2</v>
      </c>
      <c r="O62" s="65">
        <v>-0.99999999999999989</v>
      </c>
      <c r="P62" s="69">
        <v>1</v>
      </c>
      <c r="Q62" s="65">
        <v>-3.0337995560696374E-2</v>
      </c>
      <c r="R62" s="65">
        <v>3.0337995560696666E-2</v>
      </c>
      <c r="S62" s="65">
        <v>0.1008531135526012</v>
      </c>
      <c r="T62" s="65">
        <v>-0.1008531135526012</v>
      </c>
      <c r="U62" s="65">
        <v>-0.12605331366361805</v>
      </c>
      <c r="V62" s="65">
        <v>0.12605331366361819</v>
      </c>
      <c r="W62" s="66">
        <v>6.6827532708996024E-2</v>
      </c>
    </row>
    <row r="63" spans="2:23">
      <c r="B63" s="60" t="s">
        <v>76</v>
      </c>
      <c r="C63" s="65">
        <v>8.4124827619548953E-2</v>
      </c>
      <c r="D63" s="65">
        <v>2.4254357989014892E-2</v>
      </c>
      <c r="E63" s="65">
        <v>-7.1387054477427964E-2</v>
      </c>
      <c r="F63" s="65">
        <v>0.10503117277202753</v>
      </c>
      <c r="G63" s="65">
        <v>-2.1238854733087936E-2</v>
      </c>
      <c r="H63" s="65">
        <v>-7.9651422513310255E-2</v>
      </c>
      <c r="I63" s="65">
        <v>6.5458943457473689E-2</v>
      </c>
      <c r="J63" s="65">
        <v>2.4885790890831407E-2</v>
      </c>
      <c r="K63" s="65">
        <v>-3.836159993162732E-2</v>
      </c>
      <c r="L63" s="65">
        <v>4.2532426796131897E-4</v>
      </c>
      <c r="M63" s="65">
        <v>6.0751712022483279E-2</v>
      </c>
      <c r="N63" s="65">
        <v>3.0341640537042925E-3</v>
      </c>
      <c r="O63" s="65">
        <v>3.0337995560696454E-2</v>
      </c>
      <c r="P63" s="65">
        <v>-3.0337995560696374E-2</v>
      </c>
      <c r="Q63" s="69">
        <v>1</v>
      </c>
      <c r="R63" s="65">
        <v>-0.99999999999999944</v>
      </c>
      <c r="S63" s="65">
        <v>-0.14893225986524483</v>
      </c>
      <c r="T63" s="65">
        <v>0.14893225986524483</v>
      </c>
      <c r="U63" s="65">
        <v>-7.4333132963915707E-2</v>
      </c>
      <c r="V63" s="65">
        <v>7.4333132963915638E-2</v>
      </c>
      <c r="W63" s="66">
        <v>-0.1254097957712754</v>
      </c>
    </row>
    <row r="64" spans="2:23">
      <c r="B64" s="60" t="s">
        <v>77</v>
      </c>
      <c r="C64" s="65">
        <v>-8.4124827619549064E-2</v>
      </c>
      <c r="D64" s="65">
        <v>-2.425435798901485E-2</v>
      </c>
      <c r="E64" s="65">
        <v>7.1387054477428047E-2</v>
      </c>
      <c r="F64" s="65">
        <v>-0.10503117277202764</v>
      </c>
      <c r="G64" s="65">
        <v>2.1238854733087946E-2</v>
      </c>
      <c r="H64" s="65">
        <v>7.9651422513310338E-2</v>
      </c>
      <c r="I64" s="65">
        <v>-6.5458943457473745E-2</v>
      </c>
      <c r="J64" s="65">
        <v>-2.4885790890831441E-2</v>
      </c>
      <c r="K64" s="65">
        <v>3.8361599931627306E-2</v>
      </c>
      <c r="L64" s="65">
        <v>-4.2532426796126649E-4</v>
      </c>
      <c r="M64" s="65">
        <v>-6.0751712022483341E-2</v>
      </c>
      <c r="N64" s="65">
        <v>-3.0341640537042912E-3</v>
      </c>
      <c r="O64" s="65">
        <v>-3.0337995560696492E-2</v>
      </c>
      <c r="P64" s="65">
        <v>3.0337995560696666E-2</v>
      </c>
      <c r="Q64" s="65">
        <v>-0.99999999999999944</v>
      </c>
      <c r="R64" s="69">
        <v>1</v>
      </c>
      <c r="S64" s="65">
        <v>0.1489322598652448</v>
      </c>
      <c r="T64" s="65">
        <v>-0.1489322598652448</v>
      </c>
      <c r="U64" s="65">
        <v>7.433313296391561E-2</v>
      </c>
      <c r="V64" s="65">
        <v>-7.4333132963915458E-2</v>
      </c>
      <c r="W64" s="66">
        <v>0.12540979577127562</v>
      </c>
    </row>
    <row r="65" spans="2:23">
      <c r="B65" s="60" t="s">
        <v>78</v>
      </c>
      <c r="C65" s="65">
        <v>-0.16443355801619619</v>
      </c>
      <c r="D65" s="65">
        <v>1.4913788765352463E-2</v>
      </c>
      <c r="E65" s="65">
        <v>0.14038628895919272</v>
      </c>
      <c r="F65" s="65">
        <v>-7.2195481723750093E-2</v>
      </c>
      <c r="G65" s="65">
        <v>-1.7914904718963995E-2</v>
      </c>
      <c r="H65" s="65">
        <v>8.0134615203328485E-2</v>
      </c>
      <c r="I65" s="65">
        <v>-5.241836089961479E-2</v>
      </c>
      <c r="J65" s="65">
        <v>-1.7875494207700453E-2</v>
      </c>
      <c r="K65" s="65">
        <v>9.1043468683865675E-2</v>
      </c>
      <c r="L65" s="65">
        <v>-6.723801634141327E-2</v>
      </c>
      <c r="M65" s="65">
        <v>7.5165127529125079E-3</v>
      </c>
      <c r="N65" s="65">
        <v>0.11758468318785549</v>
      </c>
      <c r="O65" s="65">
        <v>-0.10085311355260096</v>
      </c>
      <c r="P65" s="65">
        <v>0.1008531135526012</v>
      </c>
      <c r="Q65" s="65">
        <v>-0.14893225986524483</v>
      </c>
      <c r="R65" s="65">
        <v>0.1489322598652448</v>
      </c>
      <c r="S65" s="69">
        <v>1</v>
      </c>
      <c r="T65" s="65">
        <v>-1</v>
      </c>
      <c r="U65" s="65">
        <v>-6.9233657268075954E-2</v>
      </c>
      <c r="V65" s="65">
        <v>6.9233657268075996E-2</v>
      </c>
      <c r="W65" s="66">
        <v>0.10596590655564303</v>
      </c>
    </row>
    <row r="66" spans="2:23">
      <c r="B66" s="60" t="s">
        <v>79</v>
      </c>
      <c r="C66" s="65">
        <v>0.16443355801619614</v>
      </c>
      <c r="D66" s="65">
        <v>-1.4913788765352463E-2</v>
      </c>
      <c r="E66" s="65">
        <v>-0.14038628895919272</v>
      </c>
      <c r="F66" s="65">
        <v>7.2195481723750093E-2</v>
      </c>
      <c r="G66" s="65">
        <v>1.7914904718963995E-2</v>
      </c>
      <c r="H66" s="65">
        <v>-8.0134615203328485E-2</v>
      </c>
      <c r="I66" s="65">
        <v>5.241836089961479E-2</v>
      </c>
      <c r="J66" s="65">
        <v>1.7875494207700453E-2</v>
      </c>
      <c r="K66" s="65">
        <v>-9.1043468683865675E-2</v>
      </c>
      <c r="L66" s="65">
        <v>6.723801634141327E-2</v>
      </c>
      <c r="M66" s="65">
        <v>-7.5165127529125079E-3</v>
      </c>
      <c r="N66" s="65">
        <v>-0.11758468318785549</v>
      </c>
      <c r="O66" s="65">
        <v>0.10085311355260096</v>
      </c>
      <c r="P66" s="65">
        <v>-0.1008531135526012</v>
      </c>
      <c r="Q66" s="65">
        <v>0.14893225986524483</v>
      </c>
      <c r="R66" s="65">
        <v>-0.1489322598652448</v>
      </c>
      <c r="S66" s="65">
        <v>-1</v>
      </c>
      <c r="T66" s="69">
        <v>1</v>
      </c>
      <c r="U66" s="65">
        <v>6.9233657268075954E-2</v>
      </c>
      <c r="V66" s="65">
        <v>-6.9233657268075996E-2</v>
      </c>
      <c r="W66" s="66">
        <v>-0.10596590655564303</v>
      </c>
    </row>
    <row r="67" spans="2:23">
      <c r="B67" s="60" t="s">
        <v>80</v>
      </c>
      <c r="C67" s="65">
        <v>2.5830605140428401E-2</v>
      </c>
      <c r="D67" s="65">
        <v>-0.21673844215300522</v>
      </c>
      <c r="E67" s="65">
        <v>-7.4854440902197127E-3</v>
      </c>
      <c r="F67" s="65">
        <v>-4.6945262308976936E-2</v>
      </c>
      <c r="G67" s="65">
        <v>-0.18658601946627015</v>
      </c>
      <c r="H67" s="65">
        <v>-7.8725021138646656E-2</v>
      </c>
      <c r="I67" s="65">
        <v>-4.0467991110713343E-2</v>
      </c>
      <c r="J67" s="65">
        <v>-0.19780151358824355</v>
      </c>
      <c r="K67" s="65">
        <v>-7.5007389238802E-2</v>
      </c>
      <c r="L67" s="65">
        <v>2.1020305571966279E-2</v>
      </c>
      <c r="M67" s="65">
        <v>-0.23653569765016727</v>
      </c>
      <c r="N67" s="65">
        <v>-0.13369788095668839</v>
      </c>
      <c r="O67" s="65">
        <v>0.12605331366361811</v>
      </c>
      <c r="P67" s="65">
        <v>-0.12605331366361805</v>
      </c>
      <c r="Q67" s="65">
        <v>-7.4333132963915707E-2</v>
      </c>
      <c r="R67" s="65">
        <v>7.433313296391561E-2</v>
      </c>
      <c r="S67" s="65">
        <v>-6.9233657268075954E-2</v>
      </c>
      <c r="T67" s="65">
        <v>6.9233657268075954E-2</v>
      </c>
      <c r="U67" s="69">
        <v>1</v>
      </c>
      <c r="V67" s="65">
        <v>-1.0000000000000002</v>
      </c>
      <c r="W67" s="66">
        <v>-3.3365964809144867E-2</v>
      </c>
    </row>
    <row r="68" spans="2:23">
      <c r="B68" s="60" t="s">
        <v>81</v>
      </c>
      <c r="C68" s="65">
        <v>-2.5830605140428342E-2</v>
      </c>
      <c r="D68" s="65">
        <v>0.21673844215300503</v>
      </c>
      <c r="E68" s="65">
        <v>7.4854440902197301E-3</v>
      </c>
      <c r="F68" s="65">
        <v>4.6945262308976915E-2</v>
      </c>
      <c r="G68" s="65">
        <v>0.1865860194662701</v>
      </c>
      <c r="H68" s="65">
        <v>7.8725021138646586E-2</v>
      </c>
      <c r="I68" s="65">
        <v>4.0467991110713301E-2</v>
      </c>
      <c r="J68" s="65">
        <v>0.19780151358824349</v>
      </c>
      <c r="K68" s="65">
        <v>7.5007389238801986E-2</v>
      </c>
      <c r="L68" s="65">
        <v>-2.1020305571966273E-2</v>
      </c>
      <c r="M68" s="65">
        <v>0.2365356976501671</v>
      </c>
      <c r="N68" s="65">
        <v>0.13369788095668836</v>
      </c>
      <c r="O68" s="65">
        <v>-0.12605331366361827</v>
      </c>
      <c r="P68" s="65">
        <v>0.12605331366361819</v>
      </c>
      <c r="Q68" s="65">
        <v>7.4333132963915638E-2</v>
      </c>
      <c r="R68" s="65">
        <v>-7.4333132963915458E-2</v>
      </c>
      <c r="S68" s="65">
        <v>6.9233657268075996E-2</v>
      </c>
      <c r="T68" s="65">
        <v>-6.9233657268075996E-2</v>
      </c>
      <c r="U68" s="65">
        <v>-1.0000000000000002</v>
      </c>
      <c r="V68" s="69">
        <v>1</v>
      </c>
      <c r="W68" s="66">
        <v>3.3365964809144749E-2</v>
      </c>
    </row>
    <row r="69" spans="2:23" ht="15.75" thickBot="1">
      <c r="B69" s="63" t="s">
        <v>24</v>
      </c>
      <c r="C69" s="67">
        <v>2.1225735344252934E-2</v>
      </c>
      <c r="D69" s="67">
        <v>-4.8026067409474266E-2</v>
      </c>
      <c r="E69" s="67">
        <v>-0.14442342860905791</v>
      </c>
      <c r="F69" s="67">
        <v>0.14203843382874676</v>
      </c>
      <c r="G69" s="67">
        <v>-4.7989355671908575E-2</v>
      </c>
      <c r="H69" s="67">
        <v>-0.13169191591662383</v>
      </c>
      <c r="I69" s="67">
        <v>0.15570530400081789</v>
      </c>
      <c r="J69" s="67">
        <v>-7.0735585809839158E-2</v>
      </c>
      <c r="K69" s="67">
        <v>-0.16959664940443908</v>
      </c>
      <c r="L69" s="67">
        <v>0.19001558217220907</v>
      </c>
      <c r="M69" s="67">
        <v>-9.5252255012956935E-2</v>
      </c>
      <c r="N69" s="67">
        <v>-0.19320048419869587</v>
      </c>
      <c r="O69" s="67">
        <v>-6.682753270899594E-2</v>
      </c>
      <c r="P69" s="67">
        <v>6.6827532708996024E-2</v>
      </c>
      <c r="Q69" s="67">
        <v>-0.1254097957712754</v>
      </c>
      <c r="R69" s="67">
        <v>0.12540979577127562</v>
      </c>
      <c r="S69" s="67">
        <v>0.10596590655564303</v>
      </c>
      <c r="T69" s="67">
        <v>-0.10596590655564303</v>
      </c>
      <c r="U69" s="67">
        <v>-3.3365964809144867E-2</v>
      </c>
      <c r="V69" s="67">
        <v>3.3365964809144749E-2</v>
      </c>
      <c r="W69" s="70">
        <v>1</v>
      </c>
    </row>
    <row r="72" spans="2:23">
      <c r="B72" s="5" t="s">
        <v>82</v>
      </c>
    </row>
    <row r="73" spans="2:23" ht="15.75" thickBot="1"/>
    <row r="74" spans="2:23">
      <c r="B74" s="12"/>
      <c r="C74" s="13" t="s">
        <v>1</v>
      </c>
      <c r="D74" s="13" t="s">
        <v>53</v>
      </c>
      <c r="E74" s="13" t="s">
        <v>54</v>
      </c>
      <c r="F74" s="13" t="s">
        <v>30</v>
      </c>
      <c r="G74" s="13" t="s">
        <v>27</v>
      </c>
      <c r="H74" s="13" t="s">
        <v>8</v>
      </c>
      <c r="I74" s="13" t="s">
        <v>31</v>
      </c>
      <c r="J74" s="13" t="s">
        <v>28</v>
      </c>
      <c r="K74" s="13" t="s">
        <v>9</v>
      </c>
      <c r="L74" s="13" t="s">
        <v>32</v>
      </c>
      <c r="M74" s="13" t="s">
        <v>29</v>
      </c>
      <c r="N74" s="13" t="s">
        <v>10</v>
      </c>
      <c r="O74" s="13" t="s">
        <v>74</v>
      </c>
      <c r="P74" s="13" t="s">
        <v>75</v>
      </c>
      <c r="Q74" s="13" t="s">
        <v>76</v>
      </c>
      <c r="R74" s="13" t="s">
        <v>77</v>
      </c>
      <c r="S74" s="13" t="s">
        <v>78</v>
      </c>
      <c r="T74" s="13" t="s">
        <v>79</v>
      </c>
      <c r="U74" s="13" t="s">
        <v>80</v>
      </c>
      <c r="V74" s="13" t="s">
        <v>81</v>
      </c>
    </row>
    <row r="75" spans="2:23">
      <c r="B75" s="22" t="s">
        <v>83</v>
      </c>
      <c r="C75" s="24">
        <v>0.71683744060084509</v>
      </c>
      <c r="D75" s="24">
        <v>1.7467968721535762E-2</v>
      </c>
      <c r="E75" s="24">
        <v>1.8414238866114211E-2</v>
      </c>
      <c r="F75" s="24">
        <v>1.8967153925215793E-2</v>
      </c>
      <c r="G75" s="24">
        <v>4.1667419074884766E-3</v>
      </c>
      <c r="H75" s="24">
        <v>4.5889917860455227E-3</v>
      </c>
      <c r="I75" s="24">
        <v>1.0036905142119393E-2</v>
      </c>
      <c r="J75" s="24">
        <v>1.2492108613001718E-3</v>
      </c>
      <c r="K75" s="24">
        <v>1.5842558302671453E-3</v>
      </c>
      <c r="L75" s="24">
        <v>2.8866932659227885E-2</v>
      </c>
      <c r="M75" s="24">
        <v>2.1695776044921883E-3</v>
      </c>
      <c r="N75" s="24">
        <v>3.0083920555560111E-3</v>
      </c>
      <c r="O75" s="24">
        <v>0.83907870201243051</v>
      </c>
      <c r="P75" s="24">
        <v>0.83907870201243018</v>
      </c>
      <c r="Q75" s="24">
        <v>0.89705884504375288</v>
      </c>
      <c r="R75" s="24">
        <v>0.89705884504375266</v>
      </c>
      <c r="S75" s="24">
        <v>0.87775803378653217</v>
      </c>
      <c r="T75" s="24">
        <v>0.87775803378653205</v>
      </c>
      <c r="U75" s="24">
        <v>0.85603947108416811</v>
      </c>
      <c r="V75" s="24">
        <v>0.85603947108416822</v>
      </c>
    </row>
    <row r="76" spans="2:23" ht="15.75" thickBot="1">
      <c r="B76" s="23" t="s">
        <v>84</v>
      </c>
      <c r="C76" s="26">
        <v>1.3950164198480079</v>
      </c>
      <c r="D76" s="26">
        <v>57.247640864339793</v>
      </c>
      <c r="E76" s="26">
        <v>54.305801465418966</v>
      </c>
      <c r="F76" s="26">
        <v>52.722722868324212</v>
      </c>
      <c r="G76" s="26">
        <v>239.99566620692249</v>
      </c>
      <c r="H76" s="26">
        <v>217.91278926252582</v>
      </c>
      <c r="I76" s="26">
        <v>99.632305560361203</v>
      </c>
      <c r="J76" s="26">
        <v>800.50536781212861</v>
      </c>
      <c r="K76" s="26">
        <v>631.21118502140837</v>
      </c>
      <c r="L76" s="26">
        <v>34.641713125704413</v>
      </c>
      <c r="M76" s="26">
        <v>460.91921207587325</v>
      </c>
      <c r="N76" s="26">
        <v>332.40348383222278</v>
      </c>
      <c r="O76" s="26">
        <v>1.1917833185392728</v>
      </c>
      <c r="P76" s="26">
        <v>1.1917833185392732</v>
      </c>
      <c r="Q76" s="26">
        <v>1.1147540716252859</v>
      </c>
      <c r="R76" s="26">
        <v>1.1147540716252862</v>
      </c>
      <c r="S76" s="26">
        <v>1.1392661320183333</v>
      </c>
      <c r="T76" s="26">
        <v>1.1392661320183335</v>
      </c>
      <c r="U76" s="26">
        <v>1.168170433465535</v>
      </c>
      <c r="V76" s="26">
        <v>1.168170433465535</v>
      </c>
    </row>
    <row r="79" spans="2:23">
      <c r="B79" s="1" t="s">
        <v>302</v>
      </c>
    </row>
    <row r="81" spans="2:10">
      <c r="B81" s="5" t="s">
        <v>303</v>
      </c>
    </row>
    <row r="82" spans="2:10" ht="15.75" thickBot="1"/>
    <row r="83" spans="2:10">
      <c r="B83" s="13" t="s">
        <v>98</v>
      </c>
      <c r="C83" s="13" t="s">
        <v>45</v>
      </c>
      <c r="D83" s="13" t="s">
        <v>99</v>
      </c>
      <c r="E83" s="13" t="s">
        <v>100</v>
      </c>
      <c r="F83" s="13" t="s">
        <v>101</v>
      </c>
      <c r="G83" s="13" t="s">
        <v>102</v>
      </c>
      <c r="H83" s="13" t="s">
        <v>103</v>
      </c>
      <c r="I83" s="13" t="s">
        <v>104</v>
      </c>
      <c r="J83" s="13" t="s">
        <v>105</v>
      </c>
    </row>
    <row r="84" spans="2:10">
      <c r="B84" s="71">
        <v>1</v>
      </c>
      <c r="C84" s="73" t="s">
        <v>10</v>
      </c>
      <c r="D84" s="76">
        <v>0.15935056162098246</v>
      </c>
      <c r="E84" s="76">
        <v>3.7326427094610537E-2</v>
      </c>
      <c r="F84" s="76">
        <v>2.7795005580695788E-2</v>
      </c>
      <c r="G84" s="76">
        <v>-4.404658869505468</v>
      </c>
      <c r="H84" s="76">
        <v>-187.19449006160886</v>
      </c>
      <c r="I84" s="76">
        <v>-181.92503208514958</v>
      </c>
      <c r="J84" s="76">
        <v>0.98136626364141644</v>
      </c>
    </row>
    <row r="85" spans="2:10">
      <c r="B85" s="50">
        <v>2</v>
      </c>
      <c r="C85" s="74" t="s">
        <v>304</v>
      </c>
      <c r="D85" s="77">
        <v>0.15800374920206495</v>
      </c>
      <c r="E85" s="77">
        <v>5.4913695248972605E-2</v>
      </c>
      <c r="F85" s="77">
        <v>3.6011969153952057E-2</v>
      </c>
      <c r="G85" s="77">
        <v>-4.1328393010034716</v>
      </c>
      <c r="H85" s="77">
        <v>-187.09361789317902</v>
      </c>
      <c r="I85" s="77">
        <v>-179.18943092849011</v>
      </c>
      <c r="J85" s="77">
        <v>0.98214851278047943</v>
      </c>
    </row>
    <row r="86" spans="2:10">
      <c r="B86" s="50">
        <v>3</v>
      </c>
      <c r="C86" s="74" t="s">
        <v>305</v>
      </c>
      <c r="D86" s="77">
        <v>0.15632287100752537</v>
      </c>
      <c r="E86" s="77">
        <v>7.4318051298643217E-2</v>
      </c>
      <c r="F86" s="77">
        <v>4.6267083156177863E-2</v>
      </c>
      <c r="G86" s="77">
        <v>-4.0395725194051835</v>
      </c>
      <c r="H86" s="77">
        <v>-187.23040886132094</v>
      </c>
      <c r="I86" s="77">
        <v>-176.69149290840238</v>
      </c>
      <c r="J86" s="77">
        <v>0.98067295555490264</v>
      </c>
    </row>
    <row r="87" spans="2:10">
      <c r="B87" s="79">
        <v>4</v>
      </c>
      <c r="C87" s="80" t="s">
        <v>306</v>
      </c>
      <c r="D87" s="81">
        <v>0.1555766595011808</v>
      </c>
      <c r="E87" s="81">
        <v>8.8042508127224695E-2</v>
      </c>
      <c r="F87" s="82">
        <v>5.0819753356907332E-2</v>
      </c>
      <c r="G87" s="81">
        <v>-3.3881809283928419</v>
      </c>
      <c r="H87" s="81">
        <v>-186.76895369919237</v>
      </c>
      <c r="I87" s="81">
        <v>-173.59530875804418</v>
      </c>
      <c r="J87" s="81">
        <v>0.98491409122259743</v>
      </c>
    </row>
    <row r="88" spans="2:10">
      <c r="B88" s="50">
        <v>5</v>
      </c>
      <c r="C88" s="74" t="s">
        <v>307</v>
      </c>
      <c r="D88" s="77">
        <v>0.15648602723154112</v>
      </c>
      <c r="E88" s="77">
        <v>9.2072068484130409E-2</v>
      </c>
      <c r="F88" s="77">
        <v>4.5271659643106206E-2</v>
      </c>
      <c r="G88" s="77">
        <v>-1.7841382365559895</v>
      </c>
      <c r="H88" s="77">
        <v>-185.22507625470772</v>
      </c>
      <c r="I88" s="77">
        <v>-169.41670232532991</v>
      </c>
      <c r="J88" s="77">
        <v>0.99963782358817976</v>
      </c>
    </row>
    <row r="89" spans="2:10">
      <c r="B89" s="50">
        <v>6</v>
      </c>
      <c r="C89" s="74" t="s">
        <v>308</v>
      </c>
      <c r="D89" s="77">
        <v>0.15786225829996539</v>
      </c>
      <c r="E89" s="77">
        <v>9.3529610876853853E-2</v>
      </c>
      <c r="F89" s="77">
        <v>3.6875211556657218E-2</v>
      </c>
      <c r="G89" s="77">
        <v>7.2639051475604788E-2</v>
      </c>
      <c r="H89" s="77">
        <v>-183.39056020278707</v>
      </c>
      <c r="I89" s="77">
        <v>-164.94745728517961</v>
      </c>
      <c r="J89" s="77">
        <v>1.0174667633014904</v>
      </c>
    </row>
    <row r="90" spans="2:10">
      <c r="B90" s="50">
        <v>7</v>
      </c>
      <c r="C90" s="74" t="s">
        <v>309</v>
      </c>
      <c r="D90" s="77">
        <v>0.15861196820687778</v>
      </c>
      <c r="E90" s="77">
        <v>9.8711899590999241E-2</v>
      </c>
      <c r="F90" s="77">
        <v>3.2301197455599187E-2</v>
      </c>
      <c r="G90" s="77">
        <v>1.5634110197225368</v>
      </c>
      <c r="H90" s="77">
        <v>-181.98110059060113</v>
      </c>
      <c r="I90" s="77">
        <v>-160.90326868476404</v>
      </c>
      <c r="J90" s="77">
        <v>1.0313709190247329</v>
      </c>
    </row>
    <row r="91" spans="2:10">
      <c r="B91" s="50">
        <v>8</v>
      </c>
      <c r="C91" s="74" t="s">
        <v>310</v>
      </c>
      <c r="D91" s="77">
        <v>0.15955289210868914</v>
      </c>
      <c r="E91" s="77">
        <v>0.10290876806252713</v>
      </c>
      <c r="F91" s="77">
        <v>2.6560578110401786E-2</v>
      </c>
      <c r="G91" s="77">
        <v>3.1510134885990766</v>
      </c>
      <c r="H91" s="77">
        <v>-180.46184258929003</v>
      </c>
      <c r="I91" s="77">
        <v>-156.74928169522332</v>
      </c>
      <c r="J91" s="77">
        <v>1.0466064372603849</v>
      </c>
    </row>
    <row r="92" spans="2:10">
      <c r="B92" s="50">
        <v>9</v>
      </c>
      <c r="C92" s="74" t="s">
        <v>311</v>
      </c>
      <c r="D92" s="77">
        <v>0.16059630030095623</v>
      </c>
      <c r="E92" s="77">
        <v>0.10664810651401868</v>
      </c>
      <c r="F92" s="77">
        <v>2.0194697466988223E-2</v>
      </c>
      <c r="G92" s="77">
        <v>4.7835743000965039</v>
      </c>
      <c r="H92" s="77">
        <v>-178.8920739828761</v>
      </c>
      <c r="I92" s="77">
        <v>-152.54478410057973</v>
      </c>
      <c r="J92" s="77">
        <v>1.0626185680412199</v>
      </c>
    </row>
    <row r="93" spans="2:10">
      <c r="B93" s="50">
        <v>10</v>
      </c>
      <c r="C93" s="74" t="s">
        <v>312</v>
      </c>
      <c r="D93" s="77">
        <v>0.16139499387430592</v>
      </c>
      <c r="E93" s="77">
        <v>0.11185890711212365</v>
      </c>
      <c r="F93" s="77">
        <v>1.532183179822405E-2</v>
      </c>
      <c r="G93" s="77">
        <v>6.2715446007114082</v>
      </c>
      <c r="H93" s="77">
        <v>-177.49461802466092</v>
      </c>
      <c r="I93" s="77">
        <v>-148.51259915413493</v>
      </c>
      <c r="J93" s="77">
        <v>1.0771072828640202</v>
      </c>
    </row>
    <row r="94" spans="2:10">
      <c r="B94" s="50">
        <v>11</v>
      </c>
      <c r="C94" s="74" t="s">
        <v>313</v>
      </c>
      <c r="D94" s="77">
        <v>0.16157241030610497</v>
      </c>
      <c r="E94" s="77">
        <v>0.12054692113872134</v>
      </c>
      <c r="F94" s="77">
        <v>1.4239406111533806E-2</v>
      </c>
      <c r="G94" s="77">
        <v>7.417832944212762</v>
      </c>
      <c r="H94" s="77">
        <v>-176.50714982120937</v>
      </c>
      <c r="I94" s="77">
        <v>-144.89040196245372</v>
      </c>
      <c r="J94" s="77">
        <v>1.0874957426779253</v>
      </c>
    </row>
    <row r="95" spans="2:10" ht="15.75" thickBot="1">
      <c r="B95" s="72">
        <v>12</v>
      </c>
      <c r="C95" s="75" t="s">
        <v>314</v>
      </c>
      <c r="D95" s="78">
        <v>0.16295308591102889</v>
      </c>
      <c r="E95" s="78">
        <v>0.12277868385874691</v>
      </c>
      <c r="F95" s="78">
        <v>5.8158417065798385E-3</v>
      </c>
      <c r="G95" s="78">
        <v>9.1985329013270132</v>
      </c>
      <c r="H95" s="78">
        <v>-174.76886216185764</v>
      </c>
      <c r="I95" s="78">
        <v>-140.51738531487237</v>
      </c>
      <c r="J95" s="78">
        <v>1.1060616594824495</v>
      </c>
    </row>
    <row r="96" spans="2:10">
      <c r="B96" s="2" t="s">
        <v>106</v>
      </c>
    </row>
    <row r="99" spans="2:3">
      <c r="B99" s="5" t="s">
        <v>315</v>
      </c>
    </row>
    <row r="100" spans="2:3" ht="15.75" thickBot="1"/>
    <row r="101" spans="2:3">
      <c r="B101" s="83" t="s">
        <v>37</v>
      </c>
      <c r="C101" s="84">
        <v>103</v>
      </c>
    </row>
    <row r="102" spans="2:3">
      <c r="B102" s="10" t="s">
        <v>108</v>
      </c>
      <c r="C102" s="25">
        <v>103</v>
      </c>
    </row>
    <row r="103" spans="2:3">
      <c r="B103" s="10" t="s">
        <v>109</v>
      </c>
      <c r="C103" s="25">
        <v>98</v>
      </c>
    </row>
    <row r="104" spans="2:3">
      <c r="B104" s="10" t="s">
        <v>100</v>
      </c>
      <c r="C104" s="25">
        <v>8.8042508127224695E-2</v>
      </c>
    </row>
    <row r="105" spans="2:3">
      <c r="B105" s="10" t="s">
        <v>101</v>
      </c>
      <c r="C105" s="25">
        <v>5.0819753356907332E-2</v>
      </c>
    </row>
    <row r="106" spans="2:3">
      <c r="B106" s="10" t="s">
        <v>99</v>
      </c>
      <c r="C106" s="25">
        <v>0.1555766595011808</v>
      </c>
    </row>
    <row r="107" spans="2:3">
      <c r="B107" s="10" t="s">
        <v>110</v>
      </c>
      <c r="C107" s="25">
        <v>0.39443207210010295</v>
      </c>
    </row>
    <row r="108" spans="2:3">
      <c r="B108" s="10" t="s">
        <v>111</v>
      </c>
      <c r="C108" s="25">
        <v>72.602441100551047</v>
      </c>
    </row>
    <row r="109" spans="2:3">
      <c r="B109" s="10" t="s">
        <v>112</v>
      </c>
      <c r="C109" s="25">
        <v>1.6706254288378168</v>
      </c>
    </row>
    <row r="110" spans="2:3">
      <c r="B110" s="10" t="s">
        <v>113</v>
      </c>
      <c r="C110" s="25">
        <v>-3.3881809283928419</v>
      </c>
    </row>
    <row r="111" spans="2:3">
      <c r="B111" s="10" t="s">
        <v>114</v>
      </c>
      <c r="C111" s="25">
        <v>-186.76895369919237</v>
      </c>
    </row>
    <row r="112" spans="2:3">
      <c r="B112" s="10" t="s">
        <v>115</v>
      </c>
      <c r="C112" s="25">
        <v>-173.59530875804418</v>
      </c>
    </row>
    <row r="113" spans="2:7">
      <c r="B113" s="10" t="s">
        <v>116</v>
      </c>
      <c r="C113" s="25">
        <v>1.0050143787985688</v>
      </c>
    </row>
    <row r="114" spans="2:7">
      <c r="B114" s="10" t="s">
        <v>117</v>
      </c>
      <c r="C114" s="25">
        <v>16.908162617600759</v>
      </c>
    </row>
    <row r="115" spans="2:7" ht="15.75" thickBot="1">
      <c r="B115" s="23" t="s">
        <v>118</v>
      </c>
      <c r="C115" s="26">
        <v>-1.1347705930823571E-2</v>
      </c>
    </row>
    <row r="118" spans="2:7">
      <c r="B118" s="5" t="s">
        <v>316</v>
      </c>
    </row>
    <row r="119" spans="2:7" ht="15.75" thickBot="1"/>
    <row r="120" spans="2:7">
      <c r="B120" s="12" t="s">
        <v>120</v>
      </c>
      <c r="C120" s="13" t="s">
        <v>109</v>
      </c>
      <c r="D120" s="13" t="s">
        <v>121</v>
      </c>
      <c r="E120" s="13" t="s">
        <v>122</v>
      </c>
      <c r="F120" s="13" t="s">
        <v>123</v>
      </c>
      <c r="G120" s="13" t="s">
        <v>124</v>
      </c>
    </row>
    <row r="121" spans="2:7">
      <c r="B121" s="22" t="s">
        <v>125</v>
      </c>
      <c r="C121" s="56">
        <v>4</v>
      </c>
      <c r="D121" s="24">
        <v>1.4719339708260293</v>
      </c>
      <c r="E121" s="24">
        <v>0.36798349270650732</v>
      </c>
      <c r="F121" s="24">
        <v>2.3652872730804098</v>
      </c>
      <c r="G121" s="24">
        <v>5.8100986137153907E-2</v>
      </c>
    </row>
    <row r="122" spans="2:7">
      <c r="B122" s="10" t="s">
        <v>126</v>
      </c>
      <c r="C122" s="53">
        <v>98</v>
      </c>
      <c r="D122" s="25">
        <v>15.246512631115717</v>
      </c>
      <c r="E122" s="25">
        <v>0.1555766595011808</v>
      </c>
      <c r="F122" s="25"/>
      <c r="G122" s="25"/>
    </row>
    <row r="123" spans="2:7" ht="15.75" thickBot="1">
      <c r="B123" s="23" t="s">
        <v>127</v>
      </c>
      <c r="C123" s="54">
        <v>102</v>
      </c>
      <c r="D123" s="26">
        <v>16.718446601941746</v>
      </c>
      <c r="E123" s="26"/>
      <c r="F123" s="26"/>
      <c r="G123" s="26"/>
    </row>
    <row r="124" spans="2:7">
      <c r="B124" s="2" t="s">
        <v>128</v>
      </c>
    </row>
    <row r="127" spans="2:7">
      <c r="B127" s="5" t="s">
        <v>317</v>
      </c>
    </row>
    <row r="128" spans="2:7" ht="15.75" thickBot="1"/>
    <row r="129" spans="2:7">
      <c r="B129" s="12" t="s">
        <v>120</v>
      </c>
      <c r="C129" s="13" t="s">
        <v>109</v>
      </c>
      <c r="D129" s="13" t="s">
        <v>121</v>
      </c>
      <c r="E129" s="13" t="s">
        <v>122</v>
      </c>
      <c r="F129" s="13" t="s">
        <v>123</v>
      </c>
      <c r="G129" s="13" t="s">
        <v>124</v>
      </c>
    </row>
    <row r="130" spans="2:7">
      <c r="B130" s="22" t="s">
        <v>1</v>
      </c>
      <c r="C130" s="56">
        <v>0</v>
      </c>
      <c r="D130" s="24">
        <v>0</v>
      </c>
      <c r="E130" s="24"/>
      <c r="F130" s="24"/>
      <c r="G130" s="24"/>
    </row>
    <row r="131" spans="2:7">
      <c r="B131" s="10" t="s">
        <v>53</v>
      </c>
      <c r="C131" s="53">
        <v>0</v>
      </c>
      <c r="D131" s="25">
        <v>0</v>
      </c>
      <c r="E131" s="25"/>
      <c r="F131" s="25"/>
      <c r="G131" s="25"/>
    </row>
    <row r="132" spans="2:7">
      <c r="B132" s="10" t="s">
        <v>54</v>
      </c>
      <c r="C132" s="53">
        <v>1</v>
      </c>
      <c r="D132" s="25">
        <v>0.34871547797202729</v>
      </c>
      <c r="E132" s="25">
        <v>0.34871547797202729</v>
      </c>
      <c r="F132" s="25">
        <v>2.241438266447549</v>
      </c>
      <c r="G132" s="25">
        <v>0.13756988408503421</v>
      </c>
    </row>
    <row r="133" spans="2:7">
      <c r="B133" s="10" t="s">
        <v>30</v>
      </c>
      <c r="C133" s="53">
        <v>0</v>
      </c>
      <c r="D133" s="25">
        <v>0</v>
      </c>
      <c r="E133" s="25"/>
      <c r="F133" s="25"/>
      <c r="G133" s="25"/>
    </row>
    <row r="134" spans="2:7">
      <c r="B134" s="10" t="s">
        <v>27</v>
      </c>
      <c r="C134" s="53">
        <v>0</v>
      </c>
      <c r="D134" s="25">
        <v>0</v>
      </c>
      <c r="E134" s="25"/>
      <c r="F134" s="25"/>
      <c r="G134" s="25"/>
    </row>
    <row r="135" spans="2:7">
      <c r="B135" s="10" t="s">
        <v>8</v>
      </c>
      <c r="C135" s="53">
        <v>0</v>
      </c>
      <c r="D135" s="25">
        <v>0</v>
      </c>
      <c r="E135" s="25"/>
      <c r="F135" s="25"/>
      <c r="G135" s="25"/>
    </row>
    <row r="136" spans="2:7">
      <c r="B136" s="10" t="s">
        <v>31</v>
      </c>
      <c r="C136" s="53">
        <v>0</v>
      </c>
      <c r="D136" s="25">
        <v>0</v>
      </c>
      <c r="E136" s="25"/>
      <c r="F136" s="25"/>
      <c r="G136" s="25"/>
    </row>
    <row r="137" spans="2:7">
      <c r="B137" s="10" t="s">
        <v>28</v>
      </c>
      <c r="C137" s="53">
        <v>0</v>
      </c>
      <c r="D137" s="25">
        <v>0</v>
      </c>
      <c r="E137" s="25"/>
      <c r="F137" s="25"/>
      <c r="G137" s="25"/>
    </row>
    <row r="138" spans="2:7">
      <c r="B138" s="10" t="s">
        <v>9</v>
      </c>
      <c r="C138" s="53">
        <v>0</v>
      </c>
      <c r="D138" s="25">
        <v>0</v>
      </c>
      <c r="E138" s="25"/>
      <c r="F138" s="25"/>
      <c r="G138" s="25"/>
    </row>
    <row r="139" spans="2:7">
      <c r="B139" s="10" t="s">
        <v>32</v>
      </c>
      <c r="C139" s="53">
        <v>1</v>
      </c>
      <c r="D139" s="25">
        <v>0.56935620376322238</v>
      </c>
      <c r="E139" s="25">
        <v>0.56935620376322238</v>
      </c>
      <c r="F139" s="25">
        <v>3.6596505259126038</v>
      </c>
      <c r="G139" s="25">
        <v>5.8664452216127795E-2</v>
      </c>
    </row>
    <row r="140" spans="2:7">
      <c r="B140" s="10" t="s">
        <v>29</v>
      </c>
      <c r="C140" s="53">
        <v>0</v>
      </c>
      <c r="D140" s="25">
        <v>0</v>
      </c>
      <c r="E140" s="25"/>
      <c r="F140" s="25"/>
      <c r="G140" s="25"/>
    </row>
    <row r="141" spans="2:7">
      <c r="B141" s="10" t="s">
        <v>10</v>
      </c>
      <c r="C141" s="53">
        <v>0</v>
      </c>
      <c r="D141" s="25">
        <v>0</v>
      </c>
      <c r="E141" s="25"/>
      <c r="F141" s="25"/>
      <c r="G141" s="25"/>
    </row>
    <row r="142" spans="2:7">
      <c r="B142" s="10" t="s">
        <v>2</v>
      </c>
      <c r="C142" s="53">
        <v>0</v>
      </c>
      <c r="D142" s="25">
        <v>0</v>
      </c>
      <c r="E142" s="25"/>
      <c r="F142" s="25"/>
      <c r="G142" s="25"/>
    </row>
    <row r="143" spans="2:7">
      <c r="B143" s="10" t="s">
        <v>3</v>
      </c>
      <c r="C143" s="53">
        <v>1</v>
      </c>
      <c r="D143" s="25">
        <v>0.30755450856647149</v>
      </c>
      <c r="E143" s="25">
        <v>0.30755450856647149</v>
      </c>
      <c r="F143" s="25">
        <v>1.9768679283420223</v>
      </c>
      <c r="G143" s="25">
        <v>0.16288351889387195</v>
      </c>
    </row>
    <row r="144" spans="2:7">
      <c r="B144" s="10" t="s">
        <v>4</v>
      </c>
      <c r="C144" s="53">
        <v>1</v>
      </c>
      <c r="D144" s="25">
        <v>0.24630778052430591</v>
      </c>
      <c r="E144" s="25">
        <v>0.24630778052430591</v>
      </c>
      <c r="F144" s="25">
        <v>1.5831923716194489</v>
      </c>
      <c r="G144" s="25">
        <v>0.21129100195949804</v>
      </c>
    </row>
    <row r="145" spans="2:7" ht="15.75" thickBot="1">
      <c r="B145" s="23" t="s">
        <v>7</v>
      </c>
      <c r="C145" s="54">
        <v>0</v>
      </c>
      <c r="D145" s="26">
        <v>0</v>
      </c>
      <c r="E145" s="26"/>
      <c r="F145" s="26"/>
      <c r="G145" s="26"/>
    </row>
    <row r="148" spans="2:7">
      <c r="B148" s="5" t="s">
        <v>318</v>
      </c>
    </row>
    <row r="149" spans="2:7" ht="15.75" thickBot="1"/>
    <row r="150" spans="2:7">
      <c r="B150" s="12" t="s">
        <v>120</v>
      </c>
      <c r="C150" s="13" t="s">
        <v>109</v>
      </c>
      <c r="D150" s="13" t="s">
        <v>121</v>
      </c>
      <c r="E150" s="13" t="s">
        <v>122</v>
      </c>
      <c r="F150" s="13" t="s">
        <v>123</v>
      </c>
      <c r="G150" s="13" t="s">
        <v>124</v>
      </c>
    </row>
    <row r="151" spans="2:7">
      <c r="B151" s="22" t="s">
        <v>1</v>
      </c>
      <c r="C151" s="56">
        <v>0</v>
      </c>
      <c r="D151" s="24">
        <v>0</v>
      </c>
      <c r="E151" s="24"/>
      <c r="F151" s="24"/>
      <c r="G151" s="24"/>
    </row>
    <row r="152" spans="2:7">
      <c r="B152" s="10" t="s">
        <v>53</v>
      </c>
      <c r="C152" s="53">
        <v>0</v>
      </c>
      <c r="D152" s="25">
        <v>0</v>
      </c>
      <c r="E152" s="25"/>
      <c r="F152" s="25"/>
      <c r="G152" s="25"/>
    </row>
    <row r="153" spans="2:7">
      <c r="B153" s="10" t="s">
        <v>54</v>
      </c>
      <c r="C153" s="53">
        <v>1</v>
      </c>
      <c r="D153" s="25">
        <v>0.43305612742939137</v>
      </c>
      <c r="E153" s="25">
        <v>0.43305612742939137</v>
      </c>
      <c r="F153" s="25">
        <v>2.783554607856229</v>
      </c>
      <c r="G153" s="25">
        <v>9.8428687447392735E-2</v>
      </c>
    </row>
    <row r="154" spans="2:7">
      <c r="B154" s="10" t="s">
        <v>30</v>
      </c>
      <c r="C154" s="53">
        <v>0</v>
      </c>
      <c r="D154" s="25">
        <v>0</v>
      </c>
      <c r="E154" s="25"/>
      <c r="F154" s="25"/>
      <c r="G154" s="25"/>
    </row>
    <row r="155" spans="2:7">
      <c r="B155" s="10" t="s">
        <v>27</v>
      </c>
      <c r="C155" s="53">
        <v>0</v>
      </c>
      <c r="D155" s="25">
        <v>0</v>
      </c>
      <c r="E155" s="25"/>
      <c r="F155" s="25"/>
      <c r="G155" s="25"/>
    </row>
    <row r="156" spans="2:7">
      <c r="B156" s="10" t="s">
        <v>8</v>
      </c>
      <c r="C156" s="53">
        <v>0</v>
      </c>
      <c r="D156" s="25">
        <v>0</v>
      </c>
      <c r="E156" s="25"/>
      <c r="F156" s="25"/>
      <c r="G156" s="25"/>
    </row>
    <row r="157" spans="2:7">
      <c r="B157" s="10" t="s">
        <v>31</v>
      </c>
      <c r="C157" s="53">
        <v>0</v>
      </c>
      <c r="D157" s="25">
        <v>0</v>
      </c>
      <c r="E157" s="25"/>
      <c r="F157" s="25"/>
      <c r="G157" s="25"/>
    </row>
    <row r="158" spans="2:7">
      <c r="B158" s="10" t="s">
        <v>28</v>
      </c>
      <c r="C158" s="53">
        <v>0</v>
      </c>
      <c r="D158" s="25">
        <v>0</v>
      </c>
      <c r="E158" s="25"/>
      <c r="F158" s="25"/>
      <c r="G158" s="25"/>
    </row>
    <row r="159" spans="2:7">
      <c r="B159" s="10" t="s">
        <v>9</v>
      </c>
      <c r="C159" s="53">
        <v>0</v>
      </c>
      <c r="D159" s="25">
        <v>0</v>
      </c>
      <c r="E159" s="25"/>
      <c r="F159" s="25"/>
      <c r="G159" s="25"/>
    </row>
    <row r="160" spans="2:7">
      <c r="B160" s="10" t="s">
        <v>32</v>
      </c>
      <c r="C160" s="53">
        <v>1</v>
      </c>
      <c r="D160" s="25">
        <v>0.61340408740370078</v>
      </c>
      <c r="E160" s="25">
        <v>0.61340408740370078</v>
      </c>
      <c r="F160" s="25">
        <v>3.9427770808965414</v>
      </c>
      <c r="G160" s="28">
        <v>4.9867103751291372E-2</v>
      </c>
    </row>
    <row r="161" spans="2:7">
      <c r="B161" s="10" t="s">
        <v>29</v>
      </c>
      <c r="C161" s="53">
        <v>0</v>
      </c>
      <c r="D161" s="25">
        <v>0</v>
      </c>
      <c r="E161" s="25"/>
      <c r="F161" s="25"/>
      <c r="G161" s="25"/>
    </row>
    <row r="162" spans="2:7">
      <c r="B162" s="10" t="s">
        <v>10</v>
      </c>
      <c r="C162" s="53">
        <v>0</v>
      </c>
      <c r="D162" s="25">
        <v>0</v>
      </c>
      <c r="E162" s="25"/>
      <c r="F162" s="25"/>
      <c r="G162" s="25"/>
    </row>
    <row r="163" spans="2:7">
      <c r="B163" s="10" t="s">
        <v>2</v>
      </c>
      <c r="C163" s="53">
        <v>0</v>
      </c>
      <c r="D163" s="25">
        <v>0</v>
      </c>
      <c r="E163" s="25"/>
      <c r="F163" s="25"/>
      <c r="G163" s="25"/>
    </row>
    <row r="164" spans="2:7">
      <c r="B164" s="10" t="s">
        <v>3</v>
      </c>
      <c r="C164" s="53">
        <v>1</v>
      </c>
      <c r="D164" s="25">
        <v>0.22945159862929021</v>
      </c>
      <c r="E164" s="25">
        <v>0.22945159862929021</v>
      </c>
      <c r="F164" s="25">
        <v>1.4748459014673003</v>
      </c>
      <c r="G164" s="25">
        <v>0.22750091917041221</v>
      </c>
    </row>
    <row r="165" spans="2:7">
      <c r="B165" s="10" t="s">
        <v>4</v>
      </c>
      <c r="C165" s="53">
        <v>1</v>
      </c>
      <c r="D165" s="25">
        <v>0.24630778052430302</v>
      </c>
      <c r="E165" s="25">
        <v>0.24630778052430302</v>
      </c>
      <c r="F165" s="25">
        <v>1.5831923716194305</v>
      </c>
      <c r="G165" s="25">
        <v>0.21129100195950126</v>
      </c>
    </row>
    <row r="166" spans="2:7" ht="15.75" thickBot="1">
      <c r="B166" s="23" t="s">
        <v>7</v>
      </c>
      <c r="C166" s="54">
        <v>0</v>
      </c>
      <c r="D166" s="26">
        <v>0</v>
      </c>
      <c r="E166" s="26"/>
      <c r="F166" s="26"/>
      <c r="G166" s="26"/>
    </row>
    <row r="169" spans="2:7">
      <c r="B169" s="5" t="s">
        <v>319</v>
      </c>
    </row>
    <row r="170" spans="2:7" ht="15.75" thickBot="1"/>
    <row r="171" spans="2:7">
      <c r="B171" s="12" t="s">
        <v>120</v>
      </c>
      <c r="C171" s="13" t="s">
        <v>109</v>
      </c>
      <c r="D171" s="13" t="s">
        <v>121</v>
      </c>
      <c r="E171" s="13" t="s">
        <v>122</v>
      </c>
      <c r="F171" s="13" t="s">
        <v>123</v>
      </c>
      <c r="G171" s="13" t="s">
        <v>124</v>
      </c>
    </row>
    <row r="172" spans="2:7">
      <c r="B172" s="22" t="s">
        <v>1</v>
      </c>
      <c r="C172" s="56">
        <v>0</v>
      </c>
      <c r="D172" s="24">
        <v>0</v>
      </c>
      <c r="E172" s="24"/>
      <c r="F172" s="24"/>
      <c r="G172" s="24"/>
    </row>
    <row r="173" spans="2:7">
      <c r="B173" s="10" t="s">
        <v>53</v>
      </c>
      <c r="C173" s="53">
        <v>0</v>
      </c>
      <c r="D173" s="25">
        <v>0</v>
      </c>
      <c r="E173" s="25"/>
      <c r="F173" s="25"/>
      <c r="G173" s="25"/>
    </row>
    <row r="174" spans="2:7">
      <c r="B174" s="10" t="s">
        <v>54</v>
      </c>
      <c r="C174" s="53">
        <v>1</v>
      </c>
      <c r="D174" s="25">
        <v>0.43305612742939137</v>
      </c>
      <c r="E174" s="25">
        <v>0.43305612742939137</v>
      </c>
      <c r="F174" s="25">
        <v>2.783554607856229</v>
      </c>
      <c r="G174" s="25">
        <v>9.8428687447392735E-2</v>
      </c>
    </row>
    <row r="175" spans="2:7">
      <c r="B175" s="10" t="s">
        <v>30</v>
      </c>
      <c r="C175" s="53">
        <v>0</v>
      </c>
      <c r="D175" s="25">
        <v>0</v>
      </c>
      <c r="E175" s="25"/>
      <c r="F175" s="25"/>
      <c r="G175" s="25"/>
    </row>
    <row r="176" spans="2:7">
      <c r="B176" s="10" t="s">
        <v>27</v>
      </c>
      <c r="C176" s="53">
        <v>0</v>
      </c>
      <c r="D176" s="25">
        <v>0</v>
      </c>
      <c r="E176" s="25"/>
      <c r="F176" s="25"/>
      <c r="G176" s="25"/>
    </row>
    <row r="177" spans="2:8">
      <c r="B177" s="10" t="s">
        <v>8</v>
      </c>
      <c r="C177" s="53">
        <v>0</v>
      </c>
      <c r="D177" s="25">
        <v>0</v>
      </c>
      <c r="E177" s="25"/>
      <c r="F177" s="25"/>
      <c r="G177" s="25"/>
    </row>
    <row r="178" spans="2:8">
      <c r="B178" s="10" t="s">
        <v>31</v>
      </c>
      <c r="C178" s="53">
        <v>0</v>
      </c>
      <c r="D178" s="25">
        <v>0</v>
      </c>
      <c r="E178" s="25"/>
      <c r="F178" s="25"/>
      <c r="G178" s="25"/>
    </row>
    <row r="179" spans="2:8">
      <c r="B179" s="10" t="s">
        <v>28</v>
      </c>
      <c r="C179" s="53">
        <v>0</v>
      </c>
      <c r="D179" s="25">
        <v>0</v>
      </c>
      <c r="E179" s="25"/>
      <c r="F179" s="25"/>
      <c r="G179" s="25"/>
    </row>
    <row r="180" spans="2:8">
      <c r="B180" s="10" t="s">
        <v>9</v>
      </c>
      <c r="C180" s="53">
        <v>0</v>
      </c>
      <c r="D180" s="25">
        <v>0</v>
      </c>
      <c r="E180" s="25"/>
      <c r="F180" s="25"/>
      <c r="G180" s="25"/>
    </row>
    <row r="181" spans="2:8">
      <c r="B181" s="10" t="s">
        <v>32</v>
      </c>
      <c r="C181" s="53">
        <v>1</v>
      </c>
      <c r="D181" s="25">
        <v>0.61340408740370078</v>
      </c>
      <c r="E181" s="25">
        <v>0.61340408740370078</v>
      </c>
      <c r="F181" s="25">
        <v>3.9427770808965414</v>
      </c>
      <c r="G181" s="28">
        <v>4.9867103751291372E-2</v>
      </c>
    </row>
    <row r="182" spans="2:8">
      <c r="B182" s="10" t="s">
        <v>29</v>
      </c>
      <c r="C182" s="53">
        <v>0</v>
      </c>
      <c r="D182" s="25">
        <v>0</v>
      </c>
      <c r="E182" s="25"/>
      <c r="F182" s="25"/>
      <c r="G182" s="25"/>
    </row>
    <row r="183" spans="2:8">
      <c r="B183" s="10" t="s">
        <v>10</v>
      </c>
      <c r="C183" s="53">
        <v>0</v>
      </c>
      <c r="D183" s="25">
        <v>0</v>
      </c>
      <c r="E183" s="25"/>
      <c r="F183" s="25"/>
      <c r="G183" s="25"/>
    </row>
    <row r="184" spans="2:8">
      <c r="B184" s="10" t="s">
        <v>2</v>
      </c>
      <c r="C184" s="53">
        <v>0</v>
      </c>
      <c r="D184" s="25">
        <v>0</v>
      </c>
      <c r="E184" s="25"/>
      <c r="F184" s="25"/>
      <c r="G184" s="25"/>
    </row>
    <row r="185" spans="2:8">
      <c r="B185" s="10" t="s">
        <v>3</v>
      </c>
      <c r="C185" s="53">
        <v>1</v>
      </c>
      <c r="D185" s="25">
        <v>0.22945159862929021</v>
      </c>
      <c r="E185" s="25">
        <v>0.22945159862929021</v>
      </c>
      <c r="F185" s="25">
        <v>1.4748459014673003</v>
      </c>
      <c r="G185" s="25">
        <v>0.22750091917041221</v>
      </c>
    </row>
    <row r="186" spans="2:8">
      <c r="B186" s="10" t="s">
        <v>4</v>
      </c>
      <c r="C186" s="53">
        <v>1</v>
      </c>
      <c r="D186" s="25">
        <v>0.24630778052430302</v>
      </c>
      <c r="E186" s="25">
        <v>0.24630778052430302</v>
      </c>
      <c r="F186" s="25">
        <v>1.5831923716194305</v>
      </c>
      <c r="G186" s="25">
        <v>0.21129100195950126</v>
      </c>
    </row>
    <row r="187" spans="2:8" ht="15.75" thickBot="1">
      <c r="B187" s="23" t="s">
        <v>7</v>
      </c>
      <c r="C187" s="54">
        <v>0</v>
      </c>
      <c r="D187" s="26">
        <v>0</v>
      </c>
      <c r="E187" s="26"/>
      <c r="F187" s="26"/>
      <c r="G187" s="26"/>
    </row>
    <row r="190" spans="2:8">
      <c r="B190" s="5" t="s">
        <v>320</v>
      </c>
    </row>
    <row r="191" spans="2:8" ht="15.75" thickBot="1"/>
    <row r="192" spans="2:8">
      <c r="B192" s="12" t="s">
        <v>120</v>
      </c>
      <c r="C192" s="13" t="s">
        <v>133</v>
      </c>
      <c r="D192" s="13" t="s">
        <v>134</v>
      </c>
      <c r="E192" s="13" t="s">
        <v>135</v>
      </c>
      <c r="F192" s="13" t="s">
        <v>136</v>
      </c>
      <c r="G192" s="13" t="s">
        <v>137</v>
      </c>
      <c r="H192" s="13" t="s">
        <v>138</v>
      </c>
    </row>
    <row r="193" spans="2:8">
      <c r="B193" s="22" t="s">
        <v>139</v>
      </c>
      <c r="C193" s="24">
        <v>0.30689159977153746</v>
      </c>
      <c r="D193" s="24">
        <v>0.35162793595813424</v>
      </c>
      <c r="E193" s="24">
        <v>0.87277365757445613</v>
      </c>
      <c r="F193" s="24">
        <v>0.38491991343337617</v>
      </c>
      <c r="G193" s="24">
        <v>-0.39090259523335424</v>
      </c>
      <c r="H193" s="24">
        <v>1.0046857947764292</v>
      </c>
    </row>
    <row r="194" spans="2:8">
      <c r="B194" s="10" t="s">
        <v>1</v>
      </c>
      <c r="C194" s="25">
        <v>0</v>
      </c>
      <c r="D194" s="25">
        <v>0</v>
      </c>
      <c r="E194" s="25"/>
      <c r="F194" s="25"/>
      <c r="G194" s="25"/>
      <c r="H194" s="25"/>
    </row>
    <row r="195" spans="2:8">
      <c r="B195" s="10" t="s">
        <v>53</v>
      </c>
      <c r="C195" s="25">
        <v>0</v>
      </c>
      <c r="D195" s="25">
        <v>0</v>
      </c>
      <c r="E195" s="25"/>
      <c r="F195" s="25"/>
      <c r="G195" s="25"/>
      <c r="H195" s="25"/>
    </row>
    <row r="196" spans="2:8">
      <c r="B196" s="10" t="s">
        <v>54</v>
      </c>
      <c r="C196" s="25">
        <v>-6.2575838297806632E-3</v>
      </c>
      <c r="D196" s="25">
        <v>3.7506522848821306E-3</v>
      </c>
      <c r="E196" s="25">
        <v>-1.6683988155882374</v>
      </c>
      <c r="F196" s="25">
        <v>9.8428687447392096E-2</v>
      </c>
      <c r="G196" s="25">
        <v>-1.3700631222306931E-2</v>
      </c>
      <c r="H196" s="25">
        <v>1.1854635627456039E-3</v>
      </c>
    </row>
    <row r="197" spans="2:8">
      <c r="B197" s="10" t="s">
        <v>30</v>
      </c>
      <c r="C197" s="25">
        <v>0</v>
      </c>
      <c r="D197" s="25">
        <v>0</v>
      </c>
      <c r="E197" s="25"/>
      <c r="F197" s="25"/>
      <c r="G197" s="25"/>
      <c r="H197" s="25"/>
    </row>
    <row r="198" spans="2:8">
      <c r="B198" s="10" t="s">
        <v>27</v>
      </c>
      <c r="C198" s="25">
        <v>0</v>
      </c>
      <c r="D198" s="25">
        <v>0</v>
      </c>
      <c r="E198" s="25"/>
      <c r="F198" s="25"/>
      <c r="G198" s="25"/>
      <c r="H198" s="25"/>
    </row>
    <row r="199" spans="2:8">
      <c r="B199" s="10" t="s">
        <v>8</v>
      </c>
      <c r="C199" s="25">
        <v>0</v>
      </c>
      <c r="D199" s="25">
        <v>0</v>
      </c>
      <c r="E199" s="25"/>
      <c r="F199" s="25"/>
      <c r="G199" s="25"/>
      <c r="H199" s="25"/>
    </row>
    <row r="200" spans="2:8">
      <c r="B200" s="10" t="s">
        <v>31</v>
      </c>
      <c r="C200" s="25">
        <v>0</v>
      </c>
      <c r="D200" s="25">
        <v>0</v>
      </c>
      <c r="E200" s="25"/>
      <c r="F200" s="25"/>
      <c r="G200" s="25"/>
      <c r="H200" s="25"/>
    </row>
    <row r="201" spans="2:8">
      <c r="B201" s="10" t="s">
        <v>28</v>
      </c>
      <c r="C201" s="25">
        <v>0</v>
      </c>
      <c r="D201" s="25">
        <v>0</v>
      </c>
      <c r="E201" s="25"/>
      <c r="F201" s="25"/>
      <c r="G201" s="25"/>
      <c r="H201" s="25"/>
    </row>
    <row r="202" spans="2:8">
      <c r="B202" s="10" t="s">
        <v>9</v>
      </c>
      <c r="C202" s="25">
        <v>0</v>
      </c>
      <c r="D202" s="25">
        <v>0</v>
      </c>
      <c r="E202" s="25"/>
      <c r="F202" s="25"/>
      <c r="G202" s="25"/>
      <c r="H202" s="25"/>
    </row>
    <row r="203" spans="2:8">
      <c r="B203" s="10" t="s">
        <v>32</v>
      </c>
      <c r="C203" s="25">
        <v>5.2585393996832701E-2</v>
      </c>
      <c r="D203" s="25">
        <v>2.6482807306836866E-2</v>
      </c>
      <c r="E203" s="25">
        <v>1.9856427374773493</v>
      </c>
      <c r="F203" s="28">
        <v>4.9867103751291372E-2</v>
      </c>
      <c r="G203" s="25">
        <v>3.1124792396905465E-5</v>
      </c>
      <c r="H203" s="25">
        <v>0.1051396632012685</v>
      </c>
    </row>
    <row r="204" spans="2:8">
      <c r="B204" s="10" t="s">
        <v>29</v>
      </c>
      <c r="C204" s="25">
        <v>0</v>
      </c>
      <c r="D204" s="25">
        <v>0</v>
      </c>
      <c r="E204" s="25"/>
      <c r="F204" s="25"/>
      <c r="G204" s="25"/>
      <c r="H204" s="25"/>
    </row>
    <row r="205" spans="2:8">
      <c r="B205" s="10" t="s">
        <v>10</v>
      </c>
      <c r="C205" s="25">
        <v>0</v>
      </c>
      <c r="D205" s="25">
        <v>0</v>
      </c>
      <c r="E205" s="25"/>
      <c r="F205" s="25"/>
      <c r="G205" s="25"/>
      <c r="H205" s="25"/>
    </row>
    <row r="206" spans="2:8">
      <c r="B206" s="10" t="s">
        <v>74</v>
      </c>
      <c r="C206" s="25">
        <v>0</v>
      </c>
      <c r="D206" s="25">
        <v>0</v>
      </c>
      <c r="E206" s="25"/>
      <c r="F206" s="25"/>
      <c r="G206" s="25"/>
      <c r="H206" s="25"/>
    </row>
    <row r="207" spans="2:8">
      <c r="B207" s="10" t="s">
        <v>75</v>
      </c>
      <c r="C207" s="25">
        <v>0</v>
      </c>
      <c r="D207" s="25">
        <v>0</v>
      </c>
      <c r="E207" s="25"/>
      <c r="F207" s="25"/>
      <c r="G207" s="25"/>
      <c r="H207" s="25"/>
    </row>
    <row r="208" spans="2:8">
      <c r="B208" s="10" t="s">
        <v>76</v>
      </c>
      <c r="C208" s="25">
        <v>-9.5599086309869394E-2</v>
      </c>
      <c r="D208" s="25">
        <v>7.8719154115892642E-2</v>
      </c>
      <c r="E208" s="25">
        <v>-1.2144323371301173</v>
      </c>
      <c r="F208" s="25">
        <v>0.22750091917040868</v>
      </c>
      <c r="G208" s="25">
        <v>-0.25181468569929161</v>
      </c>
      <c r="H208" s="25">
        <v>6.0616513079552833E-2</v>
      </c>
    </row>
    <row r="209" spans="2:8">
      <c r="B209" s="10" t="s">
        <v>77</v>
      </c>
      <c r="C209" s="25">
        <v>0</v>
      </c>
      <c r="D209" s="25">
        <v>0</v>
      </c>
      <c r="E209" s="25"/>
      <c r="F209" s="25"/>
      <c r="G209" s="25"/>
      <c r="H209" s="25"/>
    </row>
    <row r="210" spans="2:8">
      <c r="B210" s="10" t="s">
        <v>78</v>
      </c>
      <c r="C210" s="25">
        <v>0.13162804806174883</v>
      </c>
      <c r="D210" s="25">
        <v>0.10461202207984348</v>
      </c>
      <c r="E210" s="25">
        <v>1.2582497254597163</v>
      </c>
      <c r="F210" s="25">
        <v>0.21129100195949804</v>
      </c>
      <c r="G210" s="25">
        <v>-7.5971105106017789E-2</v>
      </c>
      <c r="H210" s="25">
        <v>0.33922720122951544</v>
      </c>
    </row>
    <row r="211" spans="2:8">
      <c r="B211" s="10" t="s">
        <v>79</v>
      </c>
      <c r="C211" s="25">
        <v>0</v>
      </c>
      <c r="D211" s="25">
        <v>0</v>
      </c>
      <c r="E211" s="25"/>
      <c r="F211" s="25"/>
      <c r="G211" s="25"/>
      <c r="H211" s="25"/>
    </row>
    <row r="212" spans="2:8">
      <c r="B212" s="10" t="s">
        <v>80</v>
      </c>
      <c r="C212" s="25">
        <v>0</v>
      </c>
      <c r="D212" s="25">
        <v>0</v>
      </c>
      <c r="E212" s="25"/>
      <c r="F212" s="25"/>
      <c r="G212" s="25"/>
      <c r="H212" s="25"/>
    </row>
    <row r="213" spans="2:8" ht="15.75" thickBot="1">
      <c r="B213" s="23" t="s">
        <v>81</v>
      </c>
      <c r="C213" s="26">
        <v>0</v>
      </c>
      <c r="D213" s="26">
        <v>0</v>
      </c>
      <c r="E213" s="26"/>
      <c r="F213" s="26"/>
      <c r="G213" s="26"/>
      <c r="H213" s="26"/>
    </row>
    <row r="216" spans="2:8">
      <c r="B216" s="5" t="s">
        <v>321</v>
      </c>
    </row>
    <row r="218" spans="2:8">
      <c r="B218" s="5" t="s">
        <v>322</v>
      </c>
    </row>
    <row r="221" spans="2:8">
      <c r="B221" s="5" t="s">
        <v>323</v>
      </c>
    </row>
    <row r="222" spans="2:8" ht="15.75" thickBot="1"/>
    <row r="223" spans="2:8">
      <c r="B223" s="12" t="s">
        <v>120</v>
      </c>
      <c r="C223" s="13" t="s">
        <v>133</v>
      </c>
      <c r="D223" s="13" t="s">
        <v>134</v>
      </c>
      <c r="E223" s="13" t="s">
        <v>135</v>
      </c>
      <c r="F223" s="13" t="s">
        <v>136</v>
      </c>
      <c r="G223" s="13" t="s">
        <v>137</v>
      </c>
      <c r="H223" s="13" t="s">
        <v>138</v>
      </c>
    </row>
    <row r="224" spans="2:8">
      <c r="B224" s="22" t="s">
        <v>1</v>
      </c>
      <c r="C224" s="24">
        <v>0</v>
      </c>
      <c r="D224" s="24">
        <v>0</v>
      </c>
      <c r="E224" s="24"/>
      <c r="F224" s="24"/>
      <c r="G224" s="24"/>
      <c r="H224" s="24"/>
    </row>
    <row r="225" spans="2:8">
      <c r="B225" s="10" t="s">
        <v>53</v>
      </c>
      <c r="C225" s="25">
        <v>0</v>
      </c>
      <c r="D225" s="25">
        <v>0</v>
      </c>
      <c r="E225" s="25"/>
      <c r="F225" s="25"/>
      <c r="G225" s="25"/>
      <c r="H225" s="25"/>
    </row>
    <row r="226" spans="2:8">
      <c r="B226" s="10" t="s">
        <v>54</v>
      </c>
      <c r="C226" s="25">
        <v>-0.1628449844031522</v>
      </c>
      <c r="D226" s="25">
        <v>9.7605550232746335E-2</v>
      </c>
      <c r="E226" s="25">
        <v>-1.6683988155882374</v>
      </c>
      <c r="F226" s="25">
        <v>9.8428687447392096E-2</v>
      </c>
      <c r="G226" s="25">
        <v>-0.35654002221942499</v>
      </c>
      <c r="H226" s="25">
        <v>3.0850053413120582E-2</v>
      </c>
    </row>
    <row r="227" spans="2:8">
      <c r="B227" s="10" t="s">
        <v>30</v>
      </c>
      <c r="C227" s="25">
        <v>0</v>
      </c>
      <c r="D227" s="25">
        <v>0</v>
      </c>
      <c r="E227" s="25"/>
      <c r="F227" s="25"/>
      <c r="G227" s="25"/>
      <c r="H227" s="25"/>
    </row>
    <row r="228" spans="2:8">
      <c r="B228" s="10" t="s">
        <v>27</v>
      </c>
      <c r="C228" s="25">
        <v>0</v>
      </c>
      <c r="D228" s="25">
        <v>0</v>
      </c>
      <c r="E228" s="25"/>
      <c r="F228" s="25"/>
      <c r="G228" s="25"/>
      <c r="H228" s="25"/>
    </row>
    <row r="229" spans="2:8">
      <c r="B229" s="10" t="s">
        <v>8</v>
      </c>
      <c r="C229" s="25">
        <v>0</v>
      </c>
      <c r="D229" s="25">
        <v>0</v>
      </c>
      <c r="E229" s="25"/>
      <c r="F229" s="25"/>
      <c r="G229" s="25"/>
      <c r="H229" s="25"/>
    </row>
    <row r="230" spans="2:8">
      <c r="B230" s="10" t="s">
        <v>31</v>
      </c>
      <c r="C230" s="25">
        <v>0</v>
      </c>
      <c r="D230" s="25">
        <v>0</v>
      </c>
      <c r="E230" s="25"/>
      <c r="F230" s="25"/>
      <c r="G230" s="25"/>
      <c r="H230" s="25"/>
    </row>
    <row r="231" spans="2:8">
      <c r="B231" s="10" t="s">
        <v>28</v>
      </c>
      <c r="C231" s="25">
        <v>0</v>
      </c>
      <c r="D231" s="25">
        <v>0</v>
      </c>
      <c r="E231" s="25"/>
      <c r="F231" s="25"/>
      <c r="G231" s="25"/>
      <c r="H231" s="25"/>
    </row>
    <row r="232" spans="2:8">
      <c r="B232" s="10" t="s">
        <v>9</v>
      </c>
      <c r="C232" s="25">
        <v>0</v>
      </c>
      <c r="D232" s="25">
        <v>0</v>
      </c>
      <c r="E232" s="25"/>
      <c r="F232" s="25"/>
      <c r="G232" s="25"/>
      <c r="H232" s="25"/>
    </row>
    <row r="233" spans="2:8">
      <c r="B233" s="10" t="s">
        <v>32</v>
      </c>
      <c r="C233" s="25">
        <v>0.19207892625827133</v>
      </c>
      <c r="D233" s="25">
        <v>9.6733879984018237E-2</v>
      </c>
      <c r="E233" s="25">
        <v>1.9856427374773493</v>
      </c>
      <c r="F233" s="28">
        <v>4.9867103751291372E-2</v>
      </c>
      <c r="G233" s="25">
        <v>1.1368968166272642E-4</v>
      </c>
      <c r="H233" s="25">
        <v>0.38404416283487997</v>
      </c>
    </row>
    <row r="234" spans="2:8">
      <c r="B234" s="10" t="s">
        <v>29</v>
      </c>
      <c r="C234" s="25">
        <v>0</v>
      </c>
      <c r="D234" s="25">
        <v>0</v>
      </c>
      <c r="E234" s="25"/>
      <c r="F234" s="25"/>
      <c r="G234" s="25"/>
      <c r="H234" s="25"/>
    </row>
    <row r="235" spans="2:8">
      <c r="B235" s="10" t="s">
        <v>10</v>
      </c>
      <c r="C235" s="25">
        <v>0</v>
      </c>
      <c r="D235" s="25">
        <v>0</v>
      </c>
      <c r="E235" s="25"/>
      <c r="F235" s="25"/>
      <c r="G235" s="25"/>
      <c r="H235" s="25"/>
    </row>
    <row r="236" spans="2:8">
      <c r="B236" s="10" t="s">
        <v>74</v>
      </c>
      <c r="C236" s="25">
        <v>0</v>
      </c>
      <c r="D236" s="25">
        <v>0</v>
      </c>
      <c r="E236" s="25"/>
      <c r="F236" s="25"/>
      <c r="G236" s="25"/>
      <c r="H236" s="25"/>
    </row>
    <row r="237" spans="2:8">
      <c r="B237" s="10" t="s">
        <v>75</v>
      </c>
      <c r="C237" s="25">
        <v>0</v>
      </c>
      <c r="D237" s="25">
        <v>0</v>
      </c>
      <c r="E237" s="25"/>
      <c r="F237" s="25"/>
      <c r="G237" s="25"/>
      <c r="H237" s="25"/>
    </row>
    <row r="238" spans="2:8">
      <c r="B238" s="10" t="s">
        <v>76</v>
      </c>
      <c r="C238" s="25">
        <v>-0.11863803034473676</v>
      </c>
      <c r="D238" s="25">
        <v>9.7690111435187812E-2</v>
      </c>
      <c r="E238" s="25">
        <v>-1.2144323371301176</v>
      </c>
      <c r="F238" s="25">
        <v>0.22750091917040868</v>
      </c>
      <c r="G238" s="25">
        <v>-0.31250087711516872</v>
      </c>
      <c r="H238" s="25">
        <v>7.5224816425695215E-2</v>
      </c>
    </row>
    <row r="239" spans="2:8">
      <c r="B239" s="10" t="s">
        <v>77</v>
      </c>
      <c r="C239" s="25">
        <v>0</v>
      </c>
      <c r="D239" s="25">
        <v>0</v>
      </c>
      <c r="E239" s="25"/>
      <c r="F239" s="25"/>
      <c r="G239" s="25"/>
      <c r="H239" s="25"/>
    </row>
    <row r="240" spans="2:8">
      <c r="B240" s="10" t="s">
        <v>78</v>
      </c>
      <c r="C240" s="25">
        <v>0.1240730856090108</v>
      </c>
      <c r="D240" s="25">
        <v>9.8607679460195607E-2</v>
      </c>
      <c r="E240" s="25">
        <v>1.258249725459716</v>
      </c>
      <c r="F240" s="25">
        <v>0.21129100195949804</v>
      </c>
      <c r="G240" s="25">
        <v>-7.1610645044346735E-2</v>
      </c>
      <c r="H240" s="25">
        <v>0.31975681626236835</v>
      </c>
    </row>
    <row r="241" spans="2:8">
      <c r="B241" s="10" t="s">
        <v>79</v>
      </c>
      <c r="C241" s="25">
        <v>0</v>
      </c>
      <c r="D241" s="25">
        <v>0</v>
      </c>
      <c r="E241" s="25"/>
      <c r="F241" s="25"/>
      <c r="G241" s="25"/>
      <c r="H241" s="25"/>
    </row>
    <row r="242" spans="2:8">
      <c r="B242" s="10" t="s">
        <v>80</v>
      </c>
      <c r="C242" s="25">
        <v>0</v>
      </c>
      <c r="D242" s="25">
        <v>0</v>
      </c>
      <c r="E242" s="25"/>
      <c r="F242" s="25"/>
      <c r="G242" s="25"/>
      <c r="H242" s="25"/>
    </row>
    <row r="243" spans="2:8" ht="15.75" thickBot="1">
      <c r="B243" s="23" t="s">
        <v>81</v>
      </c>
      <c r="C243" s="26">
        <v>0</v>
      </c>
      <c r="D243" s="26">
        <v>0</v>
      </c>
      <c r="E243" s="26"/>
      <c r="F243" s="26"/>
      <c r="G243" s="26"/>
      <c r="H243" s="26"/>
    </row>
    <row r="262" spans="2:13">
      <c r="G262" t="s">
        <v>143</v>
      </c>
    </row>
    <row r="265" spans="2:13">
      <c r="B265" s="5" t="s">
        <v>324</v>
      </c>
    </row>
    <row r="266" spans="2:13" ht="15.75" thickBot="1"/>
    <row r="267" spans="2:13">
      <c r="B267" s="12" t="s">
        <v>145</v>
      </c>
      <c r="C267" s="13" t="s">
        <v>146</v>
      </c>
      <c r="D267" s="13" t="s">
        <v>24</v>
      </c>
      <c r="E267" s="13" t="s">
        <v>325</v>
      </c>
      <c r="F267" s="13" t="s">
        <v>184</v>
      </c>
      <c r="G267" s="13" t="s">
        <v>185</v>
      </c>
      <c r="H267" s="13" t="s">
        <v>186</v>
      </c>
      <c r="I267" s="13" t="s">
        <v>187</v>
      </c>
      <c r="J267" s="13" t="s">
        <v>188</v>
      </c>
      <c r="K267" s="13" t="s">
        <v>189</v>
      </c>
      <c r="L267" s="13" t="s">
        <v>190</v>
      </c>
      <c r="M267" s="13" t="s">
        <v>191</v>
      </c>
    </row>
    <row r="268" spans="2:13">
      <c r="B268" s="22" t="s">
        <v>147</v>
      </c>
      <c r="C268" s="56">
        <v>1</v>
      </c>
      <c r="D268" s="24">
        <v>0</v>
      </c>
      <c r="E268" s="24">
        <v>-2.0866146846166209E-2</v>
      </c>
      <c r="F268" s="24">
        <v>2.0866146846166209E-2</v>
      </c>
      <c r="G268" s="24">
        <v>5.2901749939012532E-2</v>
      </c>
      <c r="H268" s="24">
        <v>0.10866837150442564</v>
      </c>
      <c r="I268" s="24">
        <v>-0.23651499343113014</v>
      </c>
      <c r="J268" s="24">
        <v>0.19478269973879769</v>
      </c>
      <c r="K268" s="24">
        <v>0.40912769946143301</v>
      </c>
      <c r="L268" s="24">
        <v>-0.83276675116528587</v>
      </c>
      <c r="M268" s="24">
        <v>0.79103445747295353</v>
      </c>
    </row>
    <row r="269" spans="2:13">
      <c r="B269" s="10" t="s">
        <v>148</v>
      </c>
      <c r="C269" s="53">
        <v>1</v>
      </c>
      <c r="D269" s="25">
        <v>0</v>
      </c>
      <c r="E269" s="25">
        <v>9.1613152298792258E-2</v>
      </c>
      <c r="F269" s="25">
        <v>-9.1613152298792258E-2</v>
      </c>
      <c r="G269" s="25">
        <v>-0.2322659813412479</v>
      </c>
      <c r="H269" s="25">
        <v>0.10830629423957326</v>
      </c>
      <c r="I269" s="25">
        <v>-0.12331716373805467</v>
      </c>
      <c r="J269" s="25">
        <v>0.30654346833563917</v>
      </c>
      <c r="K269" s="25">
        <v>0.40903167710226285</v>
      </c>
      <c r="L269" s="25">
        <v>-0.72009689877364913</v>
      </c>
      <c r="M269" s="25">
        <v>0.90332320337123373</v>
      </c>
    </row>
    <row r="270" spans="2:13">
      <c r="B270" s="10" t="s">
        <v>149</v>
      </c>
      <c r="C270" s="53">
        <v>1</v>
      </c>
      <c r="D270" s="25">
        <v>0</v>
      </c>
      <c r="E270" s="25">
        <v>0.13642419793277638</v>
      </c>
      <c r="F270" s="25">
        <v>-0.13642419793277638</v>
      </c>
      <c r="G270" s="25">
        <v>-0.34587501266416609</v>
      </c>
      <c r="H270" s="25">
        <v>6.2480925867610337E-2</v>
      </c>
      <c r="I270" s="25">
        <v>1.2432834020949801E-2</v>
      </c>
      <c r="J270" s="25">
        <v>0.26041556184460296</v>
      </c>
      <c r="K270" s="25">
        <v>0.39935012908280698</v>
      </c>
      <c r="L270" s="25">
        <v>-0.65607313618579433</v>
      </c>
      <c r="M270" s="25">
        <v>0.92892153205134709</v>
      </c>
    </row>
    <row r="271" spans="2:13">
      <c r="B271" s="10" t="s">
        <v>150</v>
      </c>
      <c r="C271" s="53">
        <v>1</v>
      </c>
      <c r="D271" s="25">
        <v>0</v>
      </c>
      <c r="E271" s="25">
        <v>6.7484668347086316E-2</v>
      </c>
      <c r="F271" s="25">
        <v>-6.7484668347086316E-2</v>
      </c>
      <c r="G271" s="25">
        <v>-0.17109325818200549</v>
      </c>
      <c r="H271" s="25">
        <v>7.4401015646069588E-2</v>
      </c>
      <c r="I271" s="25">
        <v>-8.016172578491125E-2</v>
      </c>
      <c r="J271" s="25">
        <v>0.21513106247908387</v>
      </c>
      <c r="K271" s="25">
        <v>0.40138780578182431</v>
      </c>
      <c r="L271" s="25">
        <v>-0.72905636886349445</v>
      </c>
      <c r="M271" s="25">
        <v>0.86402570555766711</v>
      </c>
    </row>
    <row r="272" spans="2:13">
      <c r="B272" s="10" t="s">
        <v>227</v>
      </c>
      <c r="C272" s="53">
        <v>1</v>
      </c>
      <c r="D272" s="25">
        <v>0</v>
      </c>
      <c r="E272" s="25">
        <v>0.23081358601319135</v>
      </c>
      <c r="F272" s="25">
        <v>-0.23081358601319135</v>
      </c>
      <c r="G272" s="25">
        <v>-0.58517955901571095</v>
      </c>
      <c r="H272" s="25">
        <v>5.8672698681787983E-2</v>
      </c>
      <c r="I272" s="25">
        <v>0.11437952501100347</v>
      </c>
      <c r="J272" s="25">
        <v>0.34724764701537925</v>
      </c>
      <c r="K272" s="25">
        <v>0.39877204650249082</v>
      </c>
      <c r="L272" s="25">
        <v>-0.56053656203872371</v>
      </c>
      <c r="M272" s="25">
        <v>1.0221637340651064</v>
      </c>
    </row>
    <row r="273" spans="2:13">
      <c r="B273" s="10" t="s">
        <v>151</v>
      </c>
      <c r="C273" s="53">
        <v>1</v>
      </c>
      <c r="D273" s="25">
        <v>0</v>
      </c>
      <c r="E273" s="25">
        <v>0.10097319631854364</v>
      </c>
      <c r="F273" s="25">
        <v>-0.10097319631854364</v>
      </c>
      <c r="G273" s="25">
        <v>-0.25599641474620666</v>
      </c>
      <c r="H273" s="25">
        <v>0.11174568788056459</v>
      </c>
      <c r="I273" s="25">
        <v>-0.12078248446209384</v>
      </c>
      <c r="J273" s="25">
        <v>0.32272887709918113</v>
      </c>
      <c r="K273" s="25">
        <v>0.40995580037496893</v>
      </c>
      <c r="L273" s="25">
        <v>-0.71257074731253689</v>
      </c>
      <c r="M273" s="25">
        <v>0.91451713994962414</v>
      </c>
    </row>
    <row r="274" spans="2:13">
      <c r="B274" s="10" t="s">
        <v>152</v>
      </c>
      <c r="C274" s="53">
        <v>1</v>
      </c>
      <c r="D274" s="25">
        <v>0</v>
      </c>
      <c r="E274" s="25">
        <v>0.25189962650333947</v>
      </c>
      <c r="F274" s="25">
        <v>-0.25189962650333947</v>
      </c>
      <c r="G274" s="25">
        <v>-0.63863880328527101</v>
      </c>
      <c r="H274" s="25">
        <v>7.2982756911895666E-2</v>
      </c>
      <c r="I274" s="25">
        <v>0.10706772067138237</v>
      </c>
      <c r="J274" s="25">
        <v>0.39673153233529657</v>
      </c>
      <c r="K274" s="25">
        <v>0.40112733926727268</v>
      </c>
      <c r="L274" s="25">
        <v>-0.54412452338612427</v>
      </c>
      <c r="M274" s="25">
        <v>1.0479237763928033</v>
      </c>
    </row>
    <row r="275" spans="2:13">
      <c r="B275" s="10" t="s">
        <v>228</v>
      </c>
      <c r="C275" s="53">
        <v>1</v>
      </c>
      <c r="D275" s="25">
        <v>0</v>
      </c>
      <c r="E275" s="25">
        <v>-4.4593478074695242E-3</v>
      </c>
      <c r="F275" s="25">
        <v>4.4593478074695242E-3</v>
      </c>
      <c r="G275" s="25">
        <v>1.130574342934716E-2</v>
      </c>
      <c r="H275" s="25">
        <v>0.1031417972331387</v>
      </c>
      <c r="I275" s="25">
        <v>-0.20914088761614086</v>
      </c>
      <c r="J275" s="25">
        <v>0.20022219200120178</v>
      </c>
      <c r="K275" s="25">
        <v>0.40769460364059601</v>
      </c>
      <c r="L275" s="25">
        <v>-0.81351602011094615</v>
      </c>
      <c r="M275" s="25">
        <v>0.80459732449600718</v>
      </c>
    </row>
    <row r="276" spans="2:13">
      <c r="B276" s="10" t="s">
        <v>229</v>
      </c>
      <c r="C276" s="53">
        <v>1</v>
      </c>
      <c r="D276" s="25">
        <v>0</v>
      </c>
      <c r="E276" s="25">
        <v>0.35922749757140504</v>
      </c>
      <c r="F276" s="25">
        <v>-0.35922749757140504</v>
      </c>
      <c r="G276" s="25">
        <v>-0.91074616640260597</v>
      </c>
      <c r="H276" s="25">
        <v>9.3910476003426946E-2</v>
      </c>
      <c r="I276" s="25">
        <v>0.1728652143052094</v>
      </c>
      <c r="J276" s="25">
        <v>0.54558978083760068</v>
      </c>
      <c r="K276" s="25">
        <v>0.40545756498599334</v>
      </c>
      <c r="L276" s="25">
        <v>-0.44538984432753526</v>
      </c>
      <c r="M276" s="25">
        <v>1.1638448394703453</v>
      </c>
    </row>
    <row r="277" spans="2:13">
      <c r="B277" s="10" t="s">
        <v>230</v>
      </c>
      <c r="C277" s="53">
        <v>1</v>
      </c>
      <c r="D277" s="25">
        <v>1</v>
      </c>
      <c r="E277" s="25">
        <v>0.3509181575669027</v>
      </c>
      <c r="F277" s="25">
        <v>0.6490818424330973</v>
      </c>
      <c r="G277" s="25">
        <v>1.6456112176100293</v>
      </c>
      <c r="H277" s="25">
        <v>6.5124078082369946E-2</v>
      </c>
      <c r="I277" s="25">
        <v>0.22168154410757382</v>
      </c>
      <c r="J277" s="25">
        <v>0.48015477102623161</v>
      </c>
      <c r="K277" s="25">
        <v>0.39977219143814824</v>
      </c>
      <c r="L277" s="25">
        <v>-0.44241674555961596</v>
      </c>
      <c r="M277" s="25">
        <v>1.1442530606934214</v>
      </c>
    </row>
    <row r="278" spans="2:13">
      <c r="B278" s="10" t="s">
        <v>153</v>
      </c>
      <c r="C278" s="53">
        <v>1</v>
      </c>
      <c r="D278" s="25">
        <v>0</v>
      </c>
      <c r="E278" s="25">
        <v>0.17807020166684093</v>
      </c>
      <c r="F278" s="25">
        <v>-0.17807020166684093</v>
      </c>
      <c r="G278" s="25">
        <v>-0.45145974240565429</v>
      </c>
      <c r="H278" s="25">
        <v>7.7119890853479783E-2</v>
      </c>
      <c r="I278" s="25">
        <v>2.502828817286798E-2</v>
      </c>
      <c r="J278" s="25">
        <v>0.33111211516081385</v>
      </c>
      <c r="K278" s="25">
        <v>0.40190065571784456</v>
      </c>
      <c r="L278" s="25">
        <v>-0.61948856955081877</v>
      </c>
      <c r="M278" s="25">
        <v>0.97562897288450068</v>
      </c>
    </row>
    <row r="279" spans="2:13">
      <c r="B279" s="10" t="s">
        <v>154</v>
      </c>
      <c r="C279" s="53">
        <v>1</v>
      </c>
      <c r="D279" s="25">
        <v>0</v>
      </c>
      <c r="E279" s="25">
        <v>0.29943735820610917</v>
      </c>
      <c r="F279" s="25">
        <v>-0.29943735820610917</v>
      </c>
      <c r="G279" s="25">
        <v>-0.75916077668784232</v>
      </c>
      <c r="H279" s="25">
        <v>8.3471048284553706E-2</v>
      </c>
      <c r="I279" s="25">
        <v>0.13379177949171067</v>
      </c>
      <c r="J279" s="25">
        <v>0.46508293692050767</v>
      </c>
      <c r="K279" s="25">
        <v>0.40316755251744041</v>
      </c>
      <c r="L279" s="25">
        <v>-0.5006355284785694</v>
      </c>
      <c r="M279" s="25">
        <v>1.0995102448907876</v>
      </c>
    </row>
    <row r="280" spans="2:13">
      <c r="B280" s="10" t="s">
        <v>155</v>
      </c>
      <c r="C280" s="53">
        <v>1</v>
      </c>
      <c r="D280" s="25">
        <v>0</v>
      </c>
      <c r="E280" s="25">
        <v>0.20467887936429274</v>
      </c>
      <c r="F280" s="25">
        <v>-0.20467887936429274</v>
      </c>
      <c r="G280" s="25">
        <v>-0.51892047792793905</v>
      </c>
      <c r="H280" s="25">
        <v>6.1196499391627676E-2</v>
      </c>
      <c r="I280" s="25">
        <v>8.3236417991762707E-2</v>
      </c>
      <c r="J280" s="25">
        <v>0.32612134073682275</v>
      </c>
      <c r="K280" s="25">
        <v>0.39915118819686646</v>
      </c>
      <c r="L280" s="25">
        <v>-0.58742366304075799</v>
      </c>
      <c r="M280" s="25">
        <v>0.99678142176934348</v>
      </c>
    </row>
    <row r="281" spans="2:13">
      <c r="B281" s="10" t="s">
        <v>156</v>
      </c>
      <c r="C281" s="53">
        <v>1</v>
      </c>
      <c r="D281" s="25">
        <v>0</v>
      </c>
      <c r="E281" s="25">
        <v>8.7572444965561283E-2</v>
      </c>
      <c r="F281" s="25">
        <v>-8.7572444965561283E-2</v>
      </c>
      <c r="G281" s="25">
        <v>-0.22202161325090283</v>
      </c>
      <c r="H281" s="25">
        <v>6.8428595849563359E-2</v>
      </c>
      <c r="I281" s="25">
        <v>-4.8221876455607812E-2</v>
      </c>
      <c r="J281" s="25">
        <v>0.22336676638673036</v>
      </c>
      <c r="K281" s="25">
        <v>0.40032378424360909</v>
      </c>
      <c r="L281" s="25">
        <v>-0.70685707613153537</v>
      </c>
      <c r="M281" s="25">
        <v>0.8820019660626579</v>
      </c>
    </row>
    <row r="282" spans="2:13">
      <c r="B282" s="10" t="s">
        <v>231</v>
      </c>
      <c r="C282" s="53">
        <v>1</v>
      </c>
      <c r="D282" s="25">
        <v>0</v>
      </c>
      <c r="E282" s="25">
        <v>4.4399758438319184E-2</v>
      </c>
      <c r="F282" s="25">
        <v>-4.4399758438319184E-2</v>
      </c>
      <c r="G282" s="25">
        <v>-0.11256629868336611</v>
      </c>
      <c r="H282" s="25">
        <v>8.0186607120642531E-2</v>
      </c>
      <c r="I282" s="25">
        <v>-0.1147279536800498</v>
      </c>
      <c r="J282" s="25">
        <v>0.20352747055668818</v>
      </c>
      <c r="K282" s="25">
        <v>0.40250037448765319</v>
      </c>
      <c r="L282" s="25">
        <v>-0.75434913515988355</v>
      </c>
      <c r="M282" s="25">
        <v>0.84314865203652201</v>
      </c>
    </row>
    <row r="283" spans="2:13">
      <c r="B283" s="10" t="s">
        <v>157</v>
      </c>
      <c r="C283" s="53">
        <v>1</v>
      </c>
      <c r="D283" s="25">
        <v>0</v>
      </c>
      <c r="E283" s="25">
        <v>0.19542360499205896</v>
      </c>
      <c r="F283" s="25">
        <v>-0.19542360499205896</v>
      </c>
      <c r="G283" s="25">
        <v>-0.4954556660454893</v>
      </c>
      <c r="H283" s="25">
        <v>8.4298754512595789E-2</v>
      </c>
      <c r="I283" s="25">
        <v>2.8135470206217011E-2</v>
      </c>
      <c r="J283" s="25">
        <v>0.36271173977790094</v>
      </c>
      <c r="K283" s="25">
        <v>0.40333973212858126</v>
      </c>
      <c r="L283" s="25">
        <v>-0.60499096652725859</v>
      </c>
      <c r="M283" s="25">
        <v>0.99583817651137641</v>
      </c>
    </row>
    <row r="284" spans="2:13">
      <c r="B284" s="10" t="s">
        <v>158</v>
      </c>
      <c r="C284" s="53">
        <v>1</v>
      </c>
      <c r="D284" s="25">
        <v>0</v>
      </c>
      <c r="E284" s="25">
        <v>0.22592391406864626</v>
      </c>
      <c r="F284" s="25">
        <v>-0.22592391406864626</v>
      </c>
      <c r="G284" s="25">
        <v>-0.57278281876456794</v>
      </c>
      <c r="H284" s="25">
        <v>6.2662632223352235E-2</v>
      </c>
      <c r="I284" s="25">
        <v>0.10157195980757255</v>
      </c>
      <c r="J284" s="25">
        <v>0.35027586832971996</v>
      </c>
      <c r="K284" s="25">
        <v>0.3993785985482195</v>
      </c>
      <c r="L284" s="25">
        <v>-0.56662991677748287</v>
      </c>
      <c r="M284" s="25">
        <v>1.0184777449147753</v>
      </c>
    </row>
    <row r="285" spans="2:13">
      <c r="B285" s="10" t="s">
        <v>159</v>
      </c>
      <c r="C285" s="53">
        <v>1</v>
      </c>
      <c r="D285" s="25">
        <v>0</v>
      </c>
      <c r="E285" s="25">
        <v>8.1517157791876516E-2</v>
      </c>
      <c r="F285" s="25">
        <v>-8.1517157791876516E-2</v>
      </c>
      <c r="G285" s="25">
        <v>-0.2066696994436808</v>
      </c>
      <c r="H285" s="25">
        <v>0.11268150715608412</v>
      </c>
      <c r="I285" s="25">
        <v>-0.14209562588433111</v>
      </c>
      <c r="J285" s="25">
        <v>0.30512994146808414</v>
      </c>
      <c r="K285" s="25">
        <v>0.41021187398239395</v>
      </c>
      <c r="L285" s="25">
        <v>-0.73253495557909742</v>
      </c>
      <c r="M285" s="25">
        <v>0.89556927116285046</v>
      </c>
    </row>
    <row r="286" spans="2:13">
      <c r="B286" s="10" t="s">
        <v>232</v>
      </c>
      <c r="C286" s="53">
        <v>1</v>
      </c>
      <c r="D286" s="25">
        <v>0</v>
      </c>
      <c r="E286" s="25">
        <v>0.24627500793631751</v>
      </c>
      <c r="F286" s="25">
        <v>-0.24627500793631751</v>
      </c>
      <c r="G286" s="25">
        <v>-0.62437875963041711</v>
      </c>
      <c r="H286" s="25">
        <v>7.7896992632494985E-2</v>
      </c>
      <c r="I286" s="25">
        <v>9.1690961253048292E-2</v>
      </c>
      <c r="J286" s="25">
        <v>0.40085905461958671</v>
      </c>
      <c r="K286" s="25">
        <v>0.40205049553802041</v>
      </c>
      <c r="L286" s="25">
        <v>-0.55158111552787059</v>
      </c>
      <c r="M286" s="25">
        <v>1.0441311314005057</v>
      </c>
    </row>
    <row r="287" spans="2:13">
      <c r="B287" s="10" t="s">
        <v>160</v>
      </c>
      <c r="C287" s="53">
        <v>1</v>
      </c>
      <c r="D287" s="25">
        <v>0</v>
      </c>
      <c r="E287" s="25">
        <v>0.11354916126494204</v>
      </c>
      <c r="F287" s="25">
        <v>-0.11354916126494204</v>
      </c>
      <c r="G287" s="25">
        <v>-0.28788014286050345</v>
      </c>
      <c r="H287" s="25">
        <v>6.7690948974619233E-2</v>
      </c>
      <c r="I287" s="25">
        <v>-2.078132393998057E-2</v>
      </c>
      <c r="J287" s="25">
        <v>0.24787964646986466</v>
      </c>
      <c r="K287" s="25">
        <v>0.40019835591149711</v>
      </c>
      <c r="L287" s="25">
        <v>-0.68063145138920511</v>
      </c>
      <c r="M287" s="25">
        <v>0.90772977391908927</v>
      </c>
    </row>
    <row r="288" spans="2:13">
      <c r="B288" s="10" t="s">
        <v>233</v>
      </c>
      <c r="C288" s="53">
        <v>1</v>
      </c>
      <c r="D288" s="25">
        <v>0</v>
      </c>
      <c r="E288" s="25">
        <v>9.3988019144859672E-2</v>
      </c>
      <c r="F288" s="25">
        <v>-9.3988019144859672E-2</v>
      </c>
      <c r="G288" s="25">
        <v>-0.23828695938550973</v>
      </c>
      <c r="H288" s="25">
        <v>6.8295651083306833E-2</v>
      </c>
      <c r="I288" s="25">
        <v>-4.154247771442611E-2</v>
      </c>
      <c r="J288" s="25">
        <v>0.22951851600414547</v>
      </c>
      <c r="K288" s="25">
        <v>0.40030108101037348</v>
      </c>
      <c r="L288" s="25">
        <v>-0.70039644812476887</v>
      </c>
      <c r="M288" s="25">
        <v>0.88837248641448818</v>
      </c>
    </row>
    <row r="289" spans="2:13">
      <c r="B289" s="10" t="s">
        <v>234</v>
      </c>
      <c r="C289" s="53">
        <v>1</v>
      </c>
      <c r="D289" s="25">
        <v>0</v>
      </c>
      <c r="E289" s="25">
        <v>0.15325052014707533</v>
      </c>
      <c r="F289" s="25">
        <v>-0.15325052014707533</v>
      </c>
      <c r="G289" s="25">
        <v>-0.38853463241747205</v>
      </c>
      <c r="H289" s="25">
        <v>7.1496844378515403E-2</v>
      </c>
      <c r="I289" s="25">
        <v>1.1367359377857544E-2</v>
      </c>
      <c r="J289" s="25">
        <v>0.29513368091629311</v>
      </c>
      <c r="K289" s="25">
        <v>0.40085964907591587</v>
      </c>
      <c r="L289" s="25">
        <v>-0.64224240726974979</v>
      </c>
      <c r="M289" s="25">
        <v>0.94874344756390039</v>
      </c>
    </row>
    <row r="290" spans="2:13">
      <c r="B290" s="10" t="s">
        <v>235</v>
      </c>
      <c r="C290" s="53">
        <v>1</v>
      </c>
      <c r="D290" s="25">
        <v>0</v>
      </c>
      <c r="E290" s="25">
        <v>0.28581681535208436</v>
      </c>
      <c r="F290" s="25">
        <v>-0.28581681535208436</v>
      </c>
      <c r="G290" s="25">
        <v>-0.72462873982404474</v>
      </c>
      <c r="H290" s="25">
        <v>8.2399814583312719E-2</v>
      </c>
      <c r="I290" s="25">
        <v>0.1222970650539712</v>
      </c>
      <c r="J290" s="25">
        <v>0.44933656565019753</v>
      </c>
      <c r="K290" s="25">
        <v>0.40294712921740133</v>
      </c>
      <c r="L290" s="25">
        <v>-0.51381864846745129</v>
      </c>
      <c r="M290" s="25">
        <v>1.0854522791716201</v>
      </c>
    </row>
    <row r="291" spans="2:13">
      <c r="B291" s="10" t="s">
        <v>236</v>
      </c>
      <c r="C291" s="53">
        <v>1</v>
      </c>
      <c r="D291" s="25">
        <v>0</v>
      </c>
      <c r="E291" s="25">
        <v>0.21661631019247091</v>
      </c>
      <c r="F291" s="25">
        <v>-0.21661631019247091</v>
      </c>
      <c r="G291" s="25">
        <v>-0.54918533637268685</v>
      </c>
      <c r="H291" s="25">
        <v>7.0130312973354467E-2</v>
      </c>
      <c r="I291" s="25">
        <v>7.7444986522358678E-2</v>
      </c>
      <c r="J291" s="25">
        <v>0.35578763386258316</v>
      </c>
      <c r="K291" s="25">
        <v>0.40061817270179029</v>
      </c>
      <c r="L291" s="25">
        <v>-0.57839741521886934</v>
      </c>
      <c r="M291" s="25">
        <v>1.011630035603811</v>
      </c>
    </row>
    <row r="292" spans="2:13">
      <c r="B292" s="10" t="s">
        <v>237</v>
      </c>
      <c r="C292" s="53">
        <v>1</v>
      </c>
      <c r="D292" s="25">
        <v>1</v>
      </c>
      <c r="E292" s="25">
        <v>0.12511794794424519</v>
      </c>
      <c r="F292" s="25">
        <v>0.87488205205575476</v>
      </c>
      <c r="G292" s="25">
        <v>2.2180804096318982</v>
      </c>
      <c r="H292" s="25">
        <v>6.5145927965949521E-2</v>
      </c>
      <c r="I292" s="25">
        <v>-4.1620258979321589E-3</v>
      </c>
      <c r="J292" s="25">
        <v>0.25439792178642251</v>
      </c>
      <c r="K292" s="25">
        <v>0.39977575143038063</v>
      </c>
      <c r="L292" s="25">
        <v>-0.668224019870997</v>
      </c>
      <c r="M292" s="25">
        <v>0.91845991575948727</v>
      </c>
    </row>
    <row r="293" spans="2:13">
      <c r="B293" s="10" t="s">
        <v>161</v>
      </c>
      <c r="C293" s="53">
        <v>1</v>
      </c>
      <c r="D293" s="25">
        <v>0</v>
      </c>
      <c r="E293" s="25">
        <v>-8.3947282410220536E-3</v>
      </c>
      <c r="F293" s="25">
        <v>8.3947282410220536E-3</v>
      </c>
      <c r="G293" s="25">
        <v>2.1283077200911681E-2</v>
      </c>
      <c r="H293" s="25">
        <v>0.10129787590959673</v>
      </c>
      <c r="I293" s="25">
        <v>-0.20941706619445025</v>
      </c>
      <c r="J293" s="25">
        <v>0.19262760971240614</v>
      </c>
      <c r="K293" s="25">
        <v>0.40723202129127428</v>
      </c>
      <c r="L293" s="25">
        <v>-0.81653342092723968</v>
      </c>
      <c r="M293" s="25">
        <v>0.79974396444519558</v>
      </c>
    </row>
    <row r="294" spans="2:13">
      <c r="B294" s="10" t="s">
        <v>238</v>
      </c>
      <c r="C294" s="53">
        <v>1</v>
      </c>
      <c r="D294" s="25">
        <v>0</v>
      </c>
      <c r="E294" s="25">
        <v>0.22655331048518118</v>
      </c>
      <c r="F294" s="25">
        <v>-0.22655331048518118</v>
      </c>
      <c r="G294" s="25">
        <v>-0.57437852170318493</v>
      </c>
      <c r="H294" s="25">
        <v>8.6819480812519237E-2</v>
      </c>
      <c r="I294" s="25">
        <v>5.4262876395417686E-2</v>
      </c>
      <c r="J294" s="25">
        <v>0.39884374457494465</v>
      </c>
      <c r="K294" s="25">
        <v>0.40387409145640452</v>
      </c>
      <c r="L294" s="25">
        <v>-0.57492167972921449</v>
      </c>
      <c r="M294" s="25">
        <v>1.028028300699577</v>
      </c>
    </row>
    <row r="295" spans="2:13">
      <c r="B295" s="10" t="s">
        <v>239</v>
      </c>
      <c r="C295" s="53">
        <v>1</v>
      </c>
      <c r="D295" s="25">
        <v>0</v>
      </c>
      <c r="E295" s="25">
        <v>0.32136501002899787</v>
      </c>
      <c r="F295" s="25">
        <v>-0.32136501002899787</v>
      </c>
      <c r="G295" s="25">
        <v>-0.81475375041875042</v>
      </c>
      <c r="H295" s="25">
        <v>6.2923157844638616E-2</v>
      </c>
      <c r="I295" s="25">
        <v>0.19649605115141575</v>
      </c>
      <c r="J295" s="25">
        <v>0.44623396890657996</v>
      </c>
      <c r="K295" s="25">
        <v>0.39941955797672468</v>
      </c>
      <c r="L295" s="25">
        <v>-0.47127010346995502</v>
      </c>
      <c r="M295" s="25">
        <v>1.1140001235279509</v>
      </c>
    </row>
    <row r="296" spans="2:13">
      <c r="B296" s="10" t="s">
        <v>240</v>
      </c>
      <c r="C296" s="53">
        <v>1</v>
      </c>
      <c r="D296" s="25">
        <v>0</v>
      </c>
      <c r="E296" s="25">
        <v>0.27177853374556921</v>
      </c>
      <c r="F296" s="25">
        <v>-0.27177853374556921</v>
      </c>
      <c r="G296" s="25">
        <v>-0.68903761374808925</v>
      </c>
      <c r="H296" s="25">
        <v>7.4579249027869943E-2</v>
      </c>
      <c r="I296" s="25">
        <v>0.12377844126808188</v>
      </c>
      <c r="J296" s="25">
        <v>0.41977862622305651</v>
      </c>
      <c r="K296" s="25">
        <v>0.40142088122909331</v>
      </c>
      <c r="L296" s="25">
        <v>-0.52482814061366012</v>
      </c>
      <c r="M296" s="25">
        <v>1.0683852081047986</v>
      </c>
    </row>
    <row r="297" spans="2:13">
      <c r="B297" s="10" t="s">
        <v>162</v>
      </c>
      <c r="C297" s="53">
        <v>1</v>
      </c>
      <c r="D297" s="25">
        <v>0</v>
      </c>
      <c r="E297" s="25">
        <v>0.24664186766208052</v>
      </c>
      <c r="F297" s="25">
        <v>-0.24664186766208052</v>
      </c>
      <c r="G297" s="25">
        <v>-0.62530885571466732</v>
      </c>
      <c r="H297" s="25">
        <v>5.7076609589974667E-2</v>
      </c>
      <c r="I297" s="25">
        <v>0.13337519351709207</v>
      </c>
      <c r="J297" s="25">
        <v>0.35990854180706899</v>
      </c>
      <c r="K297" s="25">
        <v>0.39854033530304955</v>
      </c>
      <c r="L297" s="25">
        <v>-0.54424845705569824</v>
      </c>
      <c r="M297" s="25">
        <v>1.0375321923798593</v>
      </c>
    </row>
    <row r="298" spans="2:13">
      <c r="B298" s="10" t="s">
        <v>241</v>
      </c>
      <c r="C298" s="53">
        <v>1</v>
      </c>
      <c r="D298" s="25">
        <v>0</v>
      </c>
      <c r="E298" s="25">
        <v>0.21819231089552724</v>
      </c>
      <c r="F298" s="25">
        <v>-0.21819231089552724</v>
      </c>
      <c r="G298" s="25">
        <v>-0.55318095644147358</v>
      </c>
      <c r="H298" s="25">
        <v>8.5818562439874888E-2</v>
      </c>
      <c r="I298" s="25">
        <v>4.7888166740895993E-2</v>
      </c>
      <c r="J298" s="25">
        <v>0.38849645505015851</v>
      </c>
      <c r="K298" s="25">
        <v>0.40366011093545956</v>
      </c>
      <c r="L298" s="25">
        <v>-0.58285804193915447</v>
      </c>
      <c r="M298" s="25">
        <v>1.019242663730209</v>
      </c>
    </row>
    <row r="299" spans="2:13">
      <c r="B299" s="10" t="s">
        <v>242</v>
      </c>
      <c r="C299" s="53">
        <v>1</v>
      </c>
      <c r="D299" s="25">
        <v>0</v>
      </c>
      <c r="E299" s="25">
        <v>0.33403816803807701</v>
      </c>
      <c r="F299" s="25">
        <v>-0.33403816803807701</v>
      </c>
      <c r="G299" s="25">
        <v>-0.84688389120979346</v>
      </c>
      <c r="H299" s="25">
        <v>6.2779573820706688E-2</v>
      </c>
      <c r="I299" s="25">
        <v>0.20945414698297515</v>
      </c>
      <c r="J299" s="25">
        <v>0.45862218909317887</v>
      </c>
      <c r="K299" s="25">
        <v>0.39939696342146913</v>
      </c>
      <c r="L299" s="25">
        <v>-0.45855210730132218</v>
      </c>
      <c r="M299" s="25">
        <v>1.1266284433774763</v>
      </c>
    </row>
    <row r="300" spans="2:13">
      <c r="B300" s="10" t="s">
        <v>243</v>
      </c>
      <c r="C300" s="53">
        <v>1</v>
      </c>
      <c r="D300" s="25">
        <v>0</v>
      </c>
      <c r="E300" s="25">
        <v>0.26972677757084751</v>
      </c>
      <c r="F300" s="25">
        <v>-0.26972677757084751</v>
      </c>
      <c r="G300" s="25">
        <v>-0.68383581521330628</v>
      </c>
      <c r="H300" s="25">
        <v>5.6780520622617979E-2</v>
      </c>
      <c r="I300" s="25">
        <v>0.15704768234521743</v>
      </c>
      <c r="J300" s="25">
        <v>0.38240587279647759</v>
      </c>
      <c r="K300" s="25">
        <v>0.39849803892033941</v>
      </c>
      <c r="L300" s="25">
        <v>-0.52107961135199954</v>
      </c>
      <c r="M300" s="25">
        <v>1.0605331664936946</v>
      </c>
    </row>
    <row r="301" spans="2:13">
      <c r="B301" s="10" t="s">
        <v>244</v>
      </c>
      <c r="C301" s="53">
        <v>1</v>
      </c>
      <c r="D301" s="25">
        <v>0</v>
      </c>
      <c r="E301" s="25">
        <v>0.23044594572900412</v>
      </c>
      <c r="F301" s="25">
        <v>-0.23044594572900412</v>
      </c>
      <c r="G301" s="25">
        <v>-0.58424748398887605</v>
      </c>
      <c r="H301" s="25">
        <v>6.5619104033514133E-2</v>
      </c>
      <c r="I301" s="25">
        <v>0.1002269693804925</v>
      </c>
      <c r="J301" s="25">
        <v>0.36066492207751577</v>
      </c>
      <c r="K301" s="25">
        <v>0.39985313093102315</v>
      </c>
      <c r="L301" s="25">
        <v>-0.56304957918690923</v>
      </c>
      <c r="M301" s="25">
        <v>1.0239414706449175</v>
      </c>
    </row>
    <row r="302" spans="2:13">
      <c r="B302" s="10" t="s">
        <v>245</v>
      </c>
      <c r="C302" s="53">
        <v>1</v>
      </c>
      <c r="D302" s="25">
        <v>1</v>
      </c>
      <c r="E302" s="25">
        <v>0.31278622666767658</v>
      </c>
      <c r="F302" s="25">
        <v>0.68721377333232336</v>
      </c>
      <c r="G302" s="25">
        <v>1.7422867508550759</v>
      </c>
      <c r="H302" s="25">
        <v>0.13830415907337915</v>
      </c>
      <c r="I302" s="25">
        <v>3.8326124163398922E-2</v>
      </c>
      <c r="J302" s="25">
        <v>0.5872463291719543</v>
      </c>
      <c r="K302" s="25">
        <v>0.41797691314015822</v>
      </c>
      <c r="L302" s="25">
        <v>-0.5166753541948641</v>
      </c>
      <c r="M302" s="25">
        <v>1.1422478075302174</v>
      </c>
    </row>
    <row r="303" spans="2:13">
      <c r="B303" s="10" t="s">
        <v>246</v>
      </c>
      <c r="C303" s="53">
        <v>1</v>
      </c>
      <c r="D303" s="25">
        <v>0</v>
      </c>
      <c r="E303" s="25">
        <v>0.14125463370733304</v>
      </c>
      <c r="F303" s="25">
        <v>-0.14125463370733304</v>
      </c>
      <c r="G303" s="25">
        <v>-0.35812157199905392</v>
      </c>
      <c r="H303" s="25">
        <v>0.12374548476397271</v>
      </c>
      <c r="I303" s="25">
        <v>-0.10431425344913953</v>
      </c>
      <c r="J303" s="25">
        <v>0.38682352086380561</v>
      </c>
      <c r="K303" s="25">
        <v>0.41338795882397372</v>
      </c>
      <c r="L303" s="25">
        <v>-0.67910031666451354</v>
      </c>
      <c r="M303" s="25">
        <v>0.96160958407917962</v>
      </c>
    </row>
    <row r="304" spans="2:13">
      <c r="B304" s="10" t="s">
        <v>247</v>
      </c>
      <c r="C304" s="53">
        <v>1</v>
      </c>
      <c r="D304" s="25">
        <v>1</v>
      </c>
      <c r="E304" s="25">
        <v>0.14730835976416923</v>
      </c>
      <c r="F304" s="25">
        <v>0.85269164023583077</v>
      </c>
      <c r="G304" s="25">
        <v>2.1618212629003102</v>
      </c>
      <c r="H304" s="25">
        <v>7.8677358749901366E-2</v>
      </c>
      <c r="I304" s="25">
        <v>-8.8242980816940486E-3</v>
      </c>
      <c r="J304" s="25">
        <v>0.3034410176100325</v>
      </c>
      <c r="K304" s="25">
        <v>0.40220241953653324</v>
      </c>
      <c r="L304" s="25">
        <v>-0.65084925193062637</v>
      </c>
      <c r="M304" s="25">
        <v>0.94546597145896483</v>
      </c>
    </row>
    <row r="305" spans="2:13">
      <c r="B305" s="10" t="s">
        <v>248</v>
      </c>
      <c r="C305" s="53">
        <v>1</v>
      </c>
      <c r="D305" s="25">
        <v>0</v>
      </c>
      <c r="E305" s="25">
        <v>4.5076249449231734E-2</v>
      </c>
      <c r="F305" s="25">
        <v>-4.5076249449231734E-2</v>
      </c>
      <c r="G305" s="25">
        <v>-0.11428140011340616</v>
      </c>
      <c r="H305" s="25">
        <v>9.8096834705135277E-2</v>
      </c>
      <c r="I305" s="25">
        <v>-0.14959372641340224</v>
      </c>
      <c r="J305" s="25">
        <v>0.23974622531186568</v>
      </c>
      <c r="K305" s="25">
        <v>0.40644759622901871</v>
      </c>
      <c r="L305" s="25">
        <v>-0.761505777230439</v>
      </c>
      <c r="M305" s="25">
        <v>0.85165827612890244</v>
      </c>
    </row>
    <row r="306" spans="2:13">
      <c r="B306" s="10" t="s">
        <v>249</v>
      </c>
      <c r="C306" s="53">
        <v>1</v>
      </c>
      <c r="D306" s="25">
        <v>0</v>
      </c>
      <c r="E306" s="25">
        <v>0.21593168534456042</v>
      </c>
      <c r="F306" s="25">
        <v>-0.21593168534456042</v>
      </c>
      <c r="G306" s="25">
        <v>-0.54744961330061193</v>
      </c>
      <c r="H306" s="25">
        <v>6.5865817405429863E-2</v>
      </c>
      <c r="I306" s="25">
        <v>8.5223114338890016E-2</v>
      </c>
      <c r="J306" s="25">
        <v>0.34664025635023082</v>
      </c>
      <c r="K306" s="25">
        <v>0.39989369262801111</v>
      </c>
      <c r="L306" s="25">
        <v>-0.57764433293892514</v>
      </c>
      <c r="M306" s="25">
        <v>1.009507703628046</v>
      </c>
    </row>
    <row r="307" spans="2:13">
      <c r="B307" s="10" t="s">
        <v>163</v>
      </c>
      <c r="C307" s="53">
        <v>1</v>
      </c>
      <c r="D307" s="25">
        <v>0</v>
      </c>
      <c r="E307" s="25">
        <v>0.34792202814129808</v>
      </c>
      <c r="F307" s="25">
        <v>-0.34792202814129808</v>
      </c>
      <c r="G307" s="25">
        <v>-0.88208351387054273</v>
      </c>
      <c r="H307" s="25">
        <v>9.7616385155551599E-2</v>
      </c>
      <c r="I307" s="25">
        <v>0.15420548877334614</v>
      </c>
      <c r="J307" s="25">
        <v>0.54163856750924999</v>
      </c>
      <c r="K307" s="25">
        <v>0.40633190639182865</v>
      </c>
      <c r="L307" s="25">
        <v>-0.45843041582165162</v>
      </c>
      <c r="M307" s="25">
        <v>1.1542744721042477</v>
      </c>
    </row>
    <row r="308" spans="2:13">
      <c r="B308" s="10" t="s">
        <v>250</v>
      </c>
      <c r="C308" s="53">
        <v>1</v>
      </c>
      <c r="D308" s="25">
        <v>0</v>
      </c>
      <c r="E308" s="25">
        <v>3.8450802029000489E-2</v>
      </c>
      <c r="F308" s="25">
        <v>-3.8450802029000489E-2</v>
      </c>
      <c r="G308" s="25">
        <v>-9.7483964283822375E-2</v>
      </c>
      <c r="H308" s="25">
        <v>0.10186943984503598</v>
      </c>
      <c r="I308" s="25">
        <v>-0.16370578595247764</v>
      </c>
      <c r="J308" s="25">
        <v>0.24060739001047865</v>
      </c>
      <c r="K308" s="25">
        <v>0.40737457244595204</v>
      </c>
      <c r="L308" s="25">
        <v>-0.76997077878427778</v>
      </c>
      <c r="M308" s="25">
        <v>0.84687238284227884</v>
      </c>
    </row>
    <row r="309" spans="2:13">
      <c r="B309" s="10" t="s">
        <v>251</v>
      </c>
      <c r="C309" s="53">
        <v>1</v>
      </c>
      <c r="D309" s="25">
        <v>0</v>
      </c>
      <c r="E309" s="25">
        <v>0.24238259599875789</v>
      </c>
      <c r="F309" s="25">
        <v>-0.24238259599875789</v>
      </c>
      <c r="G309" s="25">
        <v>-0.61451036349103882</v>
      </c>
      <c r="H309" s="25">
        <v>7.0867314327241082E-2</v>
      </c>
      <c r="I309" s="25">
        <v>0.10174871712792902</v>
      </c>
      <c r="J309" s="25">
        <v>0.38301647486958679</v>
      </c>
      <c r="K309" s="25">
        <v>0.40074784558514698</v>
      </c>
      <c r="L309" s="25">
        <v>-0.55288846102933586</v>
      </c>
      <c r="M309" s="25">
        <v>1.0376536530268516</v>
      </c>
    </row>
    <row r="310" spans="2:13">
      <c r="B310" s="10" t="s">
        <v>252</v>
      </c>
      <c r="C310" s="53">
        <v>1</v>
      </c>
      <c r="D310" s="25">
        <v>0</v>
      </c>
      <c r="E310" s="25">
        <v>0.2707784854507842</v>
      </c>
      <c r="F310" s="25">
        <v>-0.2707784854507842</v>
      </c>
      <c r="G310" s="25">
        <v>-0.68650220051594413</v>
      </c>
      <c r="H310" s="25">
        <v>5.6822386474485009E-2</v>
      </c>
      <c r="I310" s="25">
        <v>0.15801630880466871</v>
      </c>
      <c r="J310" s="25">
        <v>0.38354066209689969</v>
      </c>
      <c r="K310" s="25">
        <v>0.39850400638617994</v>
      </c>
      <c r="L310" s="25">
        <v>-0.52003974571380929</v>
      </c>
      <c r="M310" s="25">
        <v>1.0615967166153777</v>
      </c>
    </row>
    <row r="311" spans="2:13">
      <c r="B311" s="10" t="s">
        <v>253</v>
      </c>
      <c r="C311" s="53">
        <v>1</v>
      </c>
      <c r="D311" s="25">
        <v>0</v>
      </c>
      <c r="E311" s="25">
        <v>0.14168195677403539</v>
      </c>
      <c r="F311" s="25">
        <v>-0.14168195677403539</v>
      </c>
      <c r="G311" s="25">
        <v>-0.35920496023476994</v>
      </c>
      <c r="H311" s="25">
        <v>7.1433822614822923E-2</v>
      </c>
      <c r="I311" s="25">
        <v>-7.6139356208954068E-5</v>
      </c>
      <c r="J311" s="25">
        <v>0.28344005290427976</v>
      </c>
      <c r="K311" s="25">
        <v>0.40084841338659033</v>
      </c>
      <c r="L311" s="25">
        <v>-0.65378867378299421</v>
      </c>
      <c r="M311" s="25">
        <v>0.93715258733106499</v>
      </c>
    </row>
    <row r="312" spans="2:13">
      <c r="B312" s="10" t="s">
        <v>254</v>
      </c>
      <c r="C312" s="53">
        <v>1</v>
      </c>
      <c r="D312" s="25">
        <v>0</v>
      </c>
      <c r="E312" s="25">
        <v>9.4461209634988788E-2</v>
      </c>
      <c r="F312" s="25">
        <v>-9.4461209634988788E-2</v>
      </c>
      <c r="G312" s="25">
        <v>-0.23948663487743835</v>
      </c>
      <c r="H312" s="25">
        <v>6.7548530571427651E-2</v>
      </c>
      <c r="I312" s="25">
        <v>-3.958665088387707E-2</v>
      </c>
      <c r="J312" s="25">
        <v>0.22850907015385463</v>
      </c>
      <c r="K312" s="25">
        <v>0.40017429138256733</v>
      </c>
      <c r="L312" s="25">
        <v>-0.69967164774468915</v>
      </c>
      <c r="M312" s="25">
        <v>0.88859406701466681</v>
      </c>
    </row>
    <row r="313" spans="2:13">
      <c r="B313" s="10" t="s">
        <v>164</v>
      </c>
      <c r="C313" s="53">
        <v>1</v>
      </c>
      <c r="D313" s="25">
        <v>0</v>
      </c>
      <c r="E313" s="25">
        <v>0.19516184885971122</v>
      </c>
      <c r="F313" s="25">
        <v>-0.19516184885971122</v>
      </c>
      <c r="G313" s="25">
        <v>-0.49479203813370704</v>
      </c>
      <c r="H313" s="25">
        <v>6.2087829596939002E-2</v>
      </c>
      <c r="I313" s="25">
        <v>7.1950571703520538E-2</v>
      </c>
      <c r="J313" s="25">
        <v>0.3183731260159019</v>
      </c>
      <c r="K313" s="25">
        <v>0.39928881537708932</v>
      </c>
      <c r="L313" s="25">
        <v>-0.59721381020534747</v>
      </c>
      <c r="M313" s="25">
        <v>0.98753750792476991</v>
      </c>
    </row>
    <row r="314" spans="2:13">
      <c r="B314" s="10" t="s">
        <v>255</v>
      </c>
      <c r="C314" s="53">
        <v>1</v>
      </c>
      <c r="D314" s="25">
        <v>0</v>
      </c>
      <c r="E314" s="25">
        <v>8.4725168187789038E-2</v>
      </c>
      <c r="F314" s="25">
        <v>-8.4725168187789038E-2</v>
      </c>
      <c r="G314" s="25">
        <v>-0.21480293865729719</v>
      </c>
      <c r="H314" s="25">
        <v>9.6810388753013302E-2</v>
      </c>
      <c r="I314" s="25">
        <v>-0.10739189755087476</v>
      </c>
      <c r="J314" s="25">
        <v>0.27684223392645285</v>
      </c>
      <c r="K314" s="25">
        <v>0.40613902899338589</v>
      </c>
      <c r="L314" s="25">
        <v>-0.72124451685524071</v>
      </c>
      <c r="M314" s="25">
        <v>0.89069485323081887</v>
      </c>
    </row>
    <row r="315" spans="2:13">
      <c r="B315" s="10" t="s">
        <v>256</v>
      </c>
      <c r="C315" s="53">
        <v>1</v>
      </c>
      <c r="D315" s="25">
        <v>1</v>
      </c>
      <c r="E315" s="25">
        <v>0.34602670119924567</v>
      </c>
      <c r="F315" s="25">
        <v>0.65397329880075428</v>
      </c>
      <c r="G315" s="25">
        <v>1.6580124818926549</v>
      </c>
      <c r="H315" s="25">
        <v>9.0928882785377974E-2</v>
      </c>
      <c r="I315" s="25">
        <v>0.16558129263685128</v>
      </c>
      <c r="J315" s="25">
        <v>0.52647210976164005</v>
      </c>
      <c r="K315" s="25">
        <v>0.40477737242313561</v>
      </c>
      <c r="L315" s="25">
        <v>-0.45724082069590483</v>
      </c>
      <c r="M315" s="25">
        <v>1.1492942230943961</v>
      </c>
    </row>
    <row r="316" spans="2:13">
      <c r="B316" s="10" t="s">
        <v>257</v>
      </c>
      <c r="C316" s="53">
        <v>1</v>
      </c>
      <c r="D316" s="25">
        <v>0</v>
      </c>
      <c r="E316" s="25">
        <v>0.16433876305767586</v>
      </c>
      <c r="F316" s="25">
        <v>-0.16433876305767586</v>
      </c>
      <c r="G316" s="25">
        <v>-0.41664655255510846</v>
      </c>
      <c r="H316" s="25">
        <v>0.10773996038465825</v>
      </c>
      <c r="I316" s="25">
        <v>-4.9467681875705938E-2</v>
      </c>
      <c r="J316" s="25">
        <v>0.37814520799105766</v>
      </c>
      <c r="K316" s="25">
        <v>0.40888208393725023</v>
      </c>
      <c r="L316" s="25">
        <v>-0.64707442524738124</v>
      </c>
      <c r="M316" s="25">
        <v>0.97575195136273285</v>
      </c>
    </row>
    <row r="317" spans="2:13">
      <c r="B317" s="10" t="s">
        <v>258</v>
      </c>
      <c r="C317" s="53">
        <v>1</v>
      </c>
      <c r="D317" s="25">
        <v>0</v>
      </c>
      <c r="E317" s="25">
        <v>0.27598436140062821</v>
      </c>
      <c r="F317" s="25">
        <v>-0.27598436140062821</v>
      </c>
      <c r="G317" s="25">
        <v>-0.69970060986974236</v>
      </c>
      <c r="H317" s="25">
        <v>5.6716228032183284E-2</v>
      </c>
      <c r="I317" s="25">
        <v>0.16343285272828181</v>
      </c>
      <c r="J317" s="25">
        <v>0.38853587007297463</v>
      </c>
      <c r="K317" s="25">
        <v>0.39848888318669495</v>
      </c>
      <c r="L317" s="25">
        <v>-0.51480385826677921</v>
      </c>
      <c r="M317" s="25">
        <v>1.0667725810680357</v>
      </c>
    </row>
    <row r="318" spans="2:13">
      <c r="B318" s="10" t="s">
        <v>259</v>
      </c>
      <c r="C318" s="53">
        <v>1</v>
      </c>
      <c r="D318" s="25">
        <v>0</v>
      </c>
      <c r="E318" s="25">
        <v>0.14862338489330218</v>
      </c>
      <c r="F318" s="25">
        <v>-0.14862338489330218</v>
      </c>
      <c r="G318" s="25">
        <v>-0.37680349902069588</v>
      </c>
      <c r="H318" s="25">
        <v>6.5453869464299347E-2</v>
      </c>
      <c r="I318" s="25">
        <v>1.8732311169757043E-2</v>
      </c>
      <c r="J318" s="25">
        <v>0.27851445861684732</v>
      </c>
      <c r="K318" s="25">
        <v>0.39982604783709419</v>
      </c>
      <c r="L318" s="25">
        <v>-0.64481839450414169</v>
      </c>
      <c r="M318" s="25">
        <v>0.94206516429074605</v>
      </c>
    </row>
    <row r="319" spans="2:13">
      <c r="B319" s="10" t="s">
        <v>260</v>
      </c>
      <c r="C319" s="53">
        <v>1</v>
      </c>
      <c r="D319" s="25">
        <v>0</v>
      </c>
      <c r="E319" s="25">
        <v>7.6215092644039376E-2</v>
      </c>
      <c r="F319" s="25">
        <v>-7.6215092644039376E-2</v>
      </c>
      <c r="G319" s="25">
        <v>-0.19322742250203412</v>
      </c>
      <c r="H319" s="25">
        <v>9.6381039753617309E-2</v>
      </c>
      <c r="I319" s="25">
        <v>-0.11504994397869732</v>
      </c>
      <c r="J319" s="25">
        <v>0.26748012926677606</v>
      </c>
      <c r="K319" s="25">
        <v>0.4060369002014092</v>
      </c>
      <c r="L319" s="25">
        <v>-0.72955192113514444</v>
      </c>
      <c r="M319" s="25">
        <v>0.88198210642322317</v>
      </c>
    </row>
    <row r="320" spans="2:13">
      <c r="B320" s="10" t="s">
        <v>261</v>
      </c>
      <c r="C320" s="53">
        <v>1</v>
      </c>
      <c r="D320" s="25">
        <v>1</v>
      </c>
      <c r="E320" s="25">
        <v>0.31515930909063217</v>
      </c>
      <c r="F320" s="25">
        <v>0.68484069090936783</v>
      </c>
      <c r="G320" s="25">
        <v>1.7362702968422965</v>
      </c>
      <c r="H320" s="25">
        <v>8.431821964750244E-2</v>
      </c>
      <c r="I320" s="25">
        <v>0.14783254637807036</v>
      </c>
      <c r="J320" s="25">
        <v>0.48248607180319397</v>
      </c>
      <c r="K320" s="25">
        <v>0.40334380082716687</v>
      </c>
      <c r="L320" s="25">
        <v>-0.48526333662861065</v>
      </c>
      <c r="M320" s="25">
        <v>1.1155819548098749</v>
      </c>
    </row>
    <row r="321" spans="2:13">
      <c r="B321" s="10" t="s">
        <v>262</v>
      </c>
      <c r="C321" s="53">
        <v>1</v>
      </c>
      <c r="D321" s="25">
        <v>0</v>
      </c>
      <c r="E321" s="25">
        <v>2.3252920661334067E-2</v>
      </c>
      <c r="F321" s="25">
        <v>-2.3252920661334067E-2</v>
      </c>
      <c r="G321" s="25">
        <v>-5.8952915612381307E-2</v>
      </c>
      <c r="H321" s="25">
        <v>0.10140321711968513</v>
      </c>
      <c r="I321" s="25">
        <v>-0.17797846349513308</v>
      </c>
      <c r="J321" s="25">
        <v>0.22448430481780124</v>
      </c>
      <c r="K321" s="25">
        <v>0.40725823741626493</v>
      </c>
      <c r="L321" s="25">
        <v>-0.78493779707171085</v>
      </c>
      <c r="M321" s="25">
        <v>0.83144363839437907</v>
      </c>
    </row>
    <row r="322" spans="2:13">
      <c r="B322" s="10" t="s">
        <v>263</v>
      </c>
      <c r="C322" s="53">
        <v>1</v>
      </c>
      <c r="D322" s="25">
        <v>1</v>
      </c>
      <c r="E322" s="25">
        <v>0.112813434084041</v>
      </c>
      <c r="F322" s="25">
        <v>0.88718656591595901</v>
      </c>
      <c r="G322" s="25">
        <v>2.2492759303072085</v>
      </c>
      <c r="H322" s="25">
        <v>6.4790929004026013E-2</v>
      </c>
      <c r="I322" s="25">
        <v>-1.5762055871814881E-2</v>
      </c>
      <c r="J322" s="25">
        <v>0.24138892403989687</v>
      </c>
      <c r="K322" s="25">
        <v>0.39971805561218465</v>
      </c>
      <c r="L322" s="25">
        <v>-0.68041403825772995</v>
      </c>
      <c r="M322" s="25">
        <v>0.90604090642581192</v>
      </c>
    </row>
    <row r="323" spans="2:13">
      <c r="B323" s="10" t="s">
        <v>165</v>
      </c>
      <c r="C323" s="53">
        <v>1</v>
      </c>
      <c r="D323" s="25">
        <v>0</v>
      </c>
      <c r="E323" s="25">
        <v>5.8282391370589354E-2</v>
      </c>
      <c r="F323" s="25">
        <v>-5.8282391370589354E-2</v>
      </c>
      <c r="G323" s="25">
        <v>-0.1477628101089048</v>
      </c>
      <c r="H323" s="25">
        <v>0.1014169134555208</v>
      </c>
      <c r="I323" s="25">
        <v>-0.1429761727185897</v>
      </c>
      <c r="J323" s="25">
        <v>0.25954095545976841</v>
      </c>
      <c r="K323" s="25">
        <v>0.40726164788256874</v>
      </c>
      <c r="L323" s="25">
        <v>-0.74991509432184023</v>
      </c>
      <c r="M323" s="25">
        <v>0.86647987706301888</v>
      </c>
    </row>
    <row r="324" spans="2:13">
      <c r="B324" s="10" t="s">
        <v>264</v>
      </c>
      <c r="C324" s="53">
        <v>1</v>
      </c>
      <c r="D324" s="25">
        <v>0</v>
      </c>
      <c r="E324" s="25">
        <v>7.7949864255037873E-2</v>
      </c>
      <c r="F324" s="25">
        <v>-7.7949864255037873E-2</v>
      </c>
      <c r="G324" s="25">
        <v>-0.19762557299157704</v>
      </c>
      <c r="H324" s="25">
        <v>7.6960004432848089E-2</v>
      </c>
      <c r="I324" s="25">
        <v>-7.4774759840773627E-2</v>
      </c>
      <c r="J324" s="25">
        <v>0.23067448835084936</v>
      </c>
      <c r="K324" s="25">
        <v>0.40187000607595086</v>
      </c>
      <c r="L324" s="25">
        <v>-0.71954808374579138</v>
      </c>
      <c r="M324" s="25">
        <v>0.87544781225586721</v>
      </c>
    </row>
    <row r="325" spans="2:13">
      <c r="B325" s="10" t="s">
        <v>265</v>
      </c>
      <c r="C325" s="53">
        <v>1</v>
      </c>
      <c r="D325" s="25">
        <v>1</v>
      </c>
      <c r="E325" s="25">
        <v>0.35344310423175335</v>
      </c>
      <c r="F325" s="25">
        <v>0.6465568957682466</v>
      </c>
      <c r="G325" s="25">
        <v>1.6392097435833182</v>
      </c>
      <c r="H325" s="25">
        <v>9.189667785587341E-2</v>
      </c>
      <c r="I325" s="25">
        <v>0.17107713784932707</v>
      </c>
      <c r="J325" s="25">
        <v>0.53580907061417959</v>
      </c>
      <c r="K325" s="25">
        <v>0.40499587516680585</v>
      </c>
      <c r="L325" s="25">
        <v>-0.45025802924693153</v>
      </c>
      <c r="M325" s="25">
        <v>1.1571442377104382</v>
      </c>
    </row>
    <row r="326" spans="2:13">
      <c r="B326" s="10" t="s">
        <v>266</v>
      </c>
      <c r="C326" s="53">
        <v>1</v>
      </c>
      <c r="D326" s="25">
        <v>0</v>
      </c>
      <c r="E326" s="25">
        <v>0.25300399783311533</v>
      </c>
      <c r="F326" s="25">
        <v>-0.25300399783311533</v>
      </c>
      <c r="G326" s="25">
        <v>-0.64143870574729889</v>
      </c>
      <c r="H326" s="25">
        <v>6.9725477187928903E-2</v>
      </c>
      <c r="I326" s="25">
        <v>0.11463605760360049</v>
      </c>
      <c r="J326" s="25">
        <v>0.39137193806263015</v>
      </c>
      <c r="K326" s="25">
        <v>0.40054750238924869</v>
      </c>
      <c r="L326" s="25">
        <v>-0.54186948464298612</v>
      </c>
      <c r="M326" s="25">
        <v>1.0478774803092168</v>
      </c>
    </row>
    <row r="327" spans="2:13">
      <c r="B327" s="10" t="s">
        <v>267</v>
      </c>
      <c r="C327" s="53">
        <v>1</v>
      </c>
      <c r="D327" s="25">
        <v>0</v>
      </c>
      <c r="E327" s="25">
        <v>0.42795536949305041</v>
      </c>
      <c r="F327" s="25">
        <v>-0.42795536949305041</v>
      </c>
      <c r="G327" s="25">
        <v>-1.0849913071583073</v>
      </c>
      <c r="H327" s="25">
        <v>8.3580973196902941E-2</v>
      </c>
      <c r="I327" s="25">
        <v>0.26209164836765514</v>
      </c>
      <c r="J327" s="25">
        <v>0.59381909061844573</v>
      </c>
      <c r="K327" s="25">
        <v>0.40319032550610912</v>
      </c>
      <c r="L327" s="25">
        <v>-0.37216270944648305</v>
      </c>
      <c r="M327" s="25">
        <v>1.2280734484325839</v>
      </c>
    </row>
    <row r="328" spans="2:13">
      <c r="B328" s="10" t="s">
        <v>268</v>
      </c>
      <c r="C328" s="53">
        <v>1</v>
      </c>
      <c r="D328" s="25">
        <v>0</v>
      </c>
      <c r="E328" s="25">
        <v>0.30521339440249967</v>
      </c>
      <c r="F328" s="25">
        <v>-0.30521339440249967</v>
      </c>
      <c r="G328" s="25">
        <v>-0.77380470806400226</v>
      </c>
      <c r="H328" s="25">
        <v>0.12588368989357246</v>
      </c>
      <c r="I328" s="25">
        <v>5.540130875527341E-2</v>
      </c>
      <c r="J328" s="25">
        <v>0.55502548004972596</v>
      </c>
      <c r="K328" s="25">
        <v>0.4140330456405647</v>
      </c>
      <c r="L328" s="25">
        <v>-0.51642170976220414</v>
      </c>
      <c r="M328" s="25">
        <v>1.1268484985672036</v>
      </c>
    </row>
    <row r="329" spans="2:13">
      <c r="B329" s="10" t="s">
        <v>269</v>
      </c>
      <c r="C329" s="53">
        <v>1</v>
      </c>
      <c r="D329" s="25">
        <v>1</v>
      </c>
      <c r="E329" s="25">
        <v>0.19405647366524781</v>
      </c>
      <c r="F329" s="25">
        <v>0.80594352633475219</v>
      </c>
      <c r="G329" s="25">
        <v>2.043301200238635</v>
      </c>
      <c r="H329" s="25">
        <v>6.463847247232235E-2</v>
      </c>
      <c r="I329" s="25">
        <v>6.5783528734785074E-2</v>
      </c>
      <c r="J329" s="25">
        <v>0.32232941859571052</v>
      </c>
      <c r="K329" s="25">
        <v>0.39969337200501082</v>
      </c>
      <c r="L329" s="25">
        <v>-0.5991220148614268</v>
      </c>
      <c r="M329" s="25">
        <v>0.98723496219192242</v>
      </c>
    </row>
    <row r="330" spans="2:13">
      <c r="B330" s="10" t="s">
        <v>270</v>
      </c>
      <c r="C330" s="53">
        <v>1</v>
      </c>
      <c r="D330" s="25">
        <v>1</v>
      </c>
      <c r="E330" s="25">
        <v>0.1481499710969098</v>
      </c>
      <c r="F330" s="25">
        <v>0.85185002890309014</v>
      </c>
      <c r="G330" s="25">
        <v>2.1596875334389618</v>
      </c>
      <c r="H330" s="25">
        <v>7.2267230282997544E-2</v>
      </c>
      <c r="I330" s="25">
        <v>4.7380045728351861E-3</v>
      </c>
      <c r="J330" s="25">
        <v>0.29156193762098442</v>
      </c>
      <c r="K330" s="25">
        <v>0.40099777065958431</v>
      </c>
      <c r="L330" s="25">
        <v>-0.64761705410747039</v>
      </c>
      <c r="M330" s="25">
        <v>0.94391699630129011</v>
      </c>
    </row>
    <row r="331" spans="2:13">
      <c r="B331" s="10" t="s">
        <v>271</v>
      </c>
      <c r="C331" s="53">
        <v>1</v>
      </c>
      <c r="D331" s="25">
        <v>1</v>
      </c>
      <c r="E331" s="25">
        <v>0.43389697262379556</v>
      </c>
      <c r="F331" s="25">
        <v>0.56610302737620444</v>
      </c>
      <c r="G331" s="25">
        <v>1.4352357919630154</v>
      </c>
      <c r="H331" s="25">
        <v>9.0464761061416793E-2</v>
      </c>
      <c r="I331" s="25">
        <v>0.25437259851753247</v>
      </c>
      <c r="J331" s="25">
        <v>0.61342134673005866</v>
      </c>
      <c r="K331" s="25">
        <v>0.40467336519108843</v>
      </c>
      <c r="L331" s="25">
        <v>-0.36916415030432381</v>
      </c>
      <c r="M331" s="25">
        <v>1.2369580955519148</v>
      </c>
    </row>
    <row r="332" spans="2:13">
      <c r="B332" s="10" t="s">
        <v>272</v>
      </c>
      <c r="C332" s="53">
        <v>1</v>
      </c>
      <c r="D332" s="25">
        <v>1</v>
      </c>
      <c r="E332" s="25">
        <v>0.48390654092905022</v>
      </c>
      <c r="F332" s="25">
        <v>0.51609345907094983</v>
      </c>
      <c r="G332" s="25">
        <v>1.3084469939857488</v>
      </c>
      <c r="H332" s="25">
        <v>0.108233660434151</v>
      </c>
      <c r="I332" s="25">
        <v>0.26912036431516084</v>
      </c>
      <c r="J332" s="25">
        <v>0.6986927175429396</v>
      </c>
      <c r="K332" s="25">
        <v>0.40901245060774849</v>
      </c>
      <c r="L332" s="25">
        <v>-0.32776535579076321</v>
      </c>
      <c r="M332" s="25">
        <v>1.2955784376488637</v>
      </c>
    </row>
    <row r="333" spans="2:13">
      <c r="B333" s="10" t="s">
        <v>273</v>
      </c>
      <c r="C333" s="53">
        <v>1</v>
      </c>
      <c r="D333" s="25">
        <v>1</v>
      </c>
      <c r="E333" s="25">
        <v>6.3594598084799517E-2</v>
      </c>
      <c r="F333" s="25">
        <v>0.9364054019152005</v>
      </c>
      <c r="G333" s="25">
        <v>2.374059991951035</v>
      </c>
      <c r="H333" s="25">
        <v>9.5626466034435545E-2</v>
      </c>
      <c r="I333" s="25">
        <v>-0.12617301155019356</v>
      </c>
      <c r="J333" s="25">
        <v>0.25336220771979262</v>
      </c>
      <c r="K333" s="25">
        <v>0.40585844885552874</v>
      </c>
      <c r="L333" s="25">
        <v>-0.74181828480627121</v>
      </c>
      <c r="M333" s="25">
        <v>0.86900748097587022</v>
      </c>
    </row>
    <row r="334" spans="2:13">
      <c r="B334" s="10" t="s">
        <v>274</v>
      </c>
      <c r="C334" s="53">
        <v>1</v>
      </c>
      <c r="D334" s="25">
        <v>0</v>
      </c>
      <c r="E334" s="25">
        <v>0.23964877995766198</v>
      </c>
      <c r="F334" s="25">
        <v>-0.23964877995766198</v>
      </c>
      <c r="G334" s="25">
        <v>-0.60757934485824849</v>
      </c>
      <c r="H334" s="25">
        <v>6.5247485455263515E-2</v>
      </c>
      <c r="I334" s="25">
        <v>0.11016726858317941</v>
      </c>
      <c r="J334" s="25">
        <v>0.36913029133214459</v>
      </c>
      <c r="K334" s="25">
        <v>0.39979231340711846</v>
      </c>
      <c r="L334" s="25">
        <v>-0.55372605456139867</v>
      </c>
      <c r="M334" s="25">
        <v>1.0330236144767226</v>
      </c>
    </row>
    <row r="335" spans="2:13">
      <c r="B335" s="10" t="s">
        <v>275</v>
      </c>
      <c r="C335" s="53">
        <v>1</v>
      </c>
      <c r="D335" s="25">
        <v>1</v>
      </c>
      <c r="E335" s="25">
        <v>0.19800154905264666</v>
      </c>
      <c r="F335" s="25">
        <v>0.80199845094735334</v>
      </c>
      <c r="G335" s="25">
        <v>2.0332992869398665</v>
      </c>
      <c r="H335" s="25">
        <v>8.6859225838151061E-2</v>
      </c>
      <c r="I335" s="25">
        <v>2.5632242253038229E-2</v>
      </c>
      <c r="J335" s="25">
        <v>0.3703708558522551</v>
      </c>
      <c r="K335" s="25">
        <v>0.4038826371786533</v>
      </c>
      <c r="L335" s="25">
        <v>-0.6034903998694271</v>
      </c>
      <c r="M335" s="25">
        <v>0.99949349797472042</v>
      </c>
    </row>
    <row r="336" spans="2:13">
      <c r="B336" s="10" t="s">
        <v>276</v>
      </c>
      <c r="C336" s="53">
        <v>1</v>
      </c>
      <c r="D336" s="25">
        <v>0</v>
      </c>
      <c r="E336" s="25">
        <v>7.4477979357768051E-2</v>
      </c>
      <c r="F336" s="25">
        <v>-7.4477979357768051E-2</v>
      </c>
      <c r="G336" s="25">
        <v>-0.1888233351847369</v>
      </c>
      <c r="H336" s="25">
        <v>8.6459321434348771E-2</v>
      </c>
      <c r="I336" s="25">
        <v>-9.7097730167580151E-2</v>
      </c>
      <c r="J336" s="25">
        <v>0.24605368888311624</v>
      </c>
      <c r="K336" s="25">
        <v>0.40379682237985587</v>
      </c>
      <c r="L336" s="25">
        <v>-0.726843672888977</v>
      </c>
      <c r="M336" s="25">
        <v>0.87579963160451302</v>
      </c>
    </row>
    <row r="337" spans="2:13">
      <c r="B337" s="10" t="s">
        <v>277</v>
      </c>
      <c r="C337" s="53">
        <v>1</v>
      </c>
      <c r="D337" s="25">
        <v>0</v>
      </c>
      <c r="E337" s="25">
        <v>0.20309418757207753</v>
      </c>
      <c r="F337" s="25">
        <v>-0.20309418757207753</v>
      </c>
      <c r="G337" s="25">
        <v>-0.51490282342084559</v>
      </c>
      <c r="H337" s="25">
        <v>0.10780869279848149</v>
      </c>
      <c r="I337" s="25">
        <v>-1.0848654599606294E-2</v>
      </c>
      <c r="J337" s="25">
        <v>0.41703702974376133</v>
      </c>
      <c r="K337" s="25">
        <v>0.4089002002250649</v>
      </c>
      <c r="L337" s="25">
        <v>-0.60835495191654421</v>
      </c>
      <c r="M337" s="25">
        <v>1.0145433270606992</v>
      </c>
    </row>
    <row r="338" spans="2:13">
      <c r="B338" s="10" t="s">
        <v>278</v>
      </c>
      <c r="C338" s="53">
        <v>1</v>
      </c>
      <c r="D338" s="25">
        <v>1</v>
      </c>
      <c r="E338" s="25">
        <v>0.3099023308077975</v>
      </c>
      <c r="F338" s="25">
        <v>0.6900976691922025</v>
      </c>
      <c r="G338" s="25">
        <v>1.7495982654703155</v>
      </c>
      <c r="H338" s="25">
        <v>7.0144958287932338E-2</v>
      </c>
      <c r="I338" s="25">
        <v>0.17070194398754446</v>
      </c>
      <c r="J338" s="25">
        <v>0.44910271762805054</v>
      </c>
      <c r="K338" s="25">
        <v>0.40062073670043163</v>
      </c>
      <c r="L338" s="25">
        <v>-0.48511648277539987</v>
      </c>
      <c r="M338" s="25">
        <v>1.1049211443909948</v>
      </c>
    </row>
    <row r="339" spans="2:13">
      <c r="B339" s="10" t="s">
        <v>279</v>
      </c>
      <c r="C339" s="53">
        <v>1</v>
      </c>
      <c r="D339" s="25">
        <v>1</v>
      </c>
      <c r="E339" s="25">
        <v>0.35181109453889731</v>
      </c>
      <c r="F339" s="25">
        <v>0.64818890546110275</v>
      </c>
      <c r="G339" s="25">
        <v>1.6433473627281476</v>
      </c>
      <c r="H339" s="25">
        <v>9.0352589817794274E-2</v>
      </c>
      <c r="I339" s="25">
        <v>0.17250932061493485</v>
      </c>
      <c r="J339" s="25">
        <v>0.53111286846285977</v>
      </c>
      <c r="K339" s="25">
        <v>0.40464830407152752</v>
      </c>
      <c r="L339" s="25">
        <v>-0.45120029541307988</v>
      </c>
      <c r="M339" s="25">
        <v>1.1548224844908745</v>
      </c>
    </row>
    <row r="340" spans="2:13">
      <c r="B340" s="10" t="s">
        <v>166</v>
      </c>
      <c r="C340" s="53">
        <v>1</v>
      </c>
      <c r="D340" s="25">
        <v>0</v>
      </c>
      <c r="E340" s="25">
        <v>0.29906849075097114</v>
      </c>
      <c r="F340" s="25">
        <v>-0.29906849075097114</v>
      </c>
      <c r="G340" s="25">
        <v>-0.75822559042579707</v>
      </c>
      <c r="H340" s="25">
        <v>7.3433153028774206E-2</v>
      </c>
      <c r="I340" s="25">
        <v>0.15334278848343161</v>
      </c>
      <c r="J340" s="25">
        <v>0.44479419301851064</v>
      </c>
      <c r="K340" s="25">
        <v>0.40120953062574194</v>
      </c>
      <c r="L340" s="25">
        <v>-0.49711876521441672</v>
      </c>
      <c r="M340" s="25">
        <v>1.0952557467163591</v>
      </c>
    </row>
    <row r="341" spans="2:13">
      <c r="B341" s="10" t="s">
        <v>280</v>
      </c>
      <c r="C341" s="53">
        <v>1</v>
      </c>
      <c r="D341" s="25">
        <v>1</v>
      </c>
      <c r="E341" s="25">
        <v>0.31884207109352231</v>
      </c>
      <c r="F341" s="25">
        <v>0.68115792890647775</v>
      </c>
      <c r="G341" s="25">
        <v>1.7269334242515821</v>
      </c>
      <c r="H341" s="25">
        <v>8.2411749235240903E-2</v>
      </c>
      <c r="I341" s="25">
        <v>0.15529863686707679</v>
      </c>
      <c r="J341" s="25">
        <v>0.48238550531996782</v>
      </c>
      <c r="K341" s="25">
        <v>0.4029495699379676</v>
      </c>
      <c r="L341" s="25">
        <v>-0.48079823625654267</v>
      </c>
      <c r="M341" s="25">
        <v>1.1184823784435873</v>
      </c>
    </row>
    <row r="342" spans="2:13">
      <c r="B342" s="10" t="s">
        <v>281</v>
      </c>
      <c r="C342" s="53">
        <v>1</v>
      </c>
      <c r="D342" s="25">
        <v>1</v>
      </c>
      <c r="E342" s="25">
        <v>0.20614376100594572</v>
      </c>
      <c r="F342" s="25">
        <v>0.79385623899405422</v>
      </c>
      <c r="G342" s="25">
        <v>2.0126564119577512</v>
      </c>
      <c r="H342" s="25">
        <v>0.10759440158242048</v>
      </c>
      <c r="I342" s="25">
        <v>-7.373827221677981E-3</v>
      </c>
      <c r="J342" s="25">
        <v>0.41966134923356946</v>
      </c>
      <c r="K342" s="25">
        <v>0.40884375347198343</v>
      </c>
      <c r="L342" s="25">
        <v>-0.60519336173827321</v>
      </c>
      <c r="M342" s="25">
        <v>1.0174808837501645</v>
      </c>
    </row>
    <row r="343" spans="2:13">
      <c r="B343" s="10" t="s">
        <v>282</v>
      </c>
      <c r="C343" s="53">
        <v>1</v>
      </c>
      <c r="D343" s="25">
        <v>1</v>
      </c>
      <c r="E343" s="25">
        <v>0.26294333980109863</v>
      </c>
      <c r="F343" s="25">
        <v>0.73705666019890137</v>
      </c>
      <c r="G343" s="25">
        <v>1.8686529629158648</v>
      </c>
      <c r="H343" s="25">
        <v>5.7072159656340993E-2</v>
      </c>
      <c r="I343" s="25">
        <v>0.14968549640458095</v>
      </c>
      <c r="J343" s="25">
        <v>0.37620118319761631</v>
      </c>
      <c r="K343" s="25">
        <v>0.39853969803398465</v>
      </c>
      <c r="L343" s="25">
        <v>-0.52794572027696107</v>
      </c>
      <c r="M343" s="25">
        <v>1.0538323998791583</v>
      </c>
    </row>
    <row r="344" spans="2:13">
      <c r="B344" s="10" t="s">
        <v>283</v>
      </c>
      <c r="C344" s="53">
        <v>1</v>
      </c>
      <c r="D344" s="25">
        <v>0</v>
      </c>
      <c r="E344" s="25">
        <v>0.26999031812630719</v>
      </c>
      <c r="F344" s="25">
        <v>-0.26999031812630719</v>
      </c>
      <c r="G344" s="25">
        <v>-0.68450396715657125</v>
      </c>
      <c r="H344" s="25">
        <v>6.9809758801036029E-2</v>
      </c>
      <c r="I344" s="25">
        <v>0.1314551237785678</v>
      </c>
      <c r="J344" s="25">
        <v>0.40852551247404656</v>
      </c>
      <c r="K344" s="25">
        <v>0.40056218234506319</v>
      </c>
      <c r="L344" s="25">
        <v>-0.52491229624434177</v>
      </c>
      <c r="M344" s="25">
        <v>1.064892932496956</v>
      </c>
    </row>
    <row r="345" spans="2:13">
      <c r="B345" s="10" t="s">
        <v>284</v>
      </c>
      <c r="C345" s="53">
        <v>1</v>
      </c>
      <c r="D345" s="25">
        <v>1</v>
      </c>
      <c r="E345" s="25">
        <v>0.26136577798119365</v>
      </c>
      <c r="F345" s="25">
        <v>0.73863422201880635</v>
      </c>
      <c r="G345" s="25">
        <v>1.8726525408698214</v>
      </c>
      <c r="H345" s="25">
        <v>5.7020955064124842E-2</v>
      </c>
      <c r="I345" s="25">
        <v>0.14820954843145029</v>
      </c>
      <c r="J345" s="25">
        <v>0.37452200753093701</v>
      </c>
      <c r="K345" s="25">
        <v>0.39853236859457947</v>
      </c>
      <c r="L345" s="25">
        <v>-0.52950873706290669</v>
      </c>
      <c r="M345" s="25">
        <v>1.0522402930252941</v>
      </c>
    </row>
    <row r="346" spans="2:13">
      <c r="B346" s="10" t="s">
        <v>285</v>
      </c>
      <c r="C346" s="53">
        <v>1</v>
      </c>
      <c r="D346" s="25">
        <v>0</v>
      </c>
      <c r="E346" s="25">
        <v>0.18385637942960437</v>
      </c>
      <c r="F346" s="25">
        <v>-0.18385637942960437</v>
      </c>
      <c r="G346" s="25">
        <v>-0.46612938560164408</v>
      </c>
      <c r="H346" s="25">
        <v>7.0053142445577948E-2</v>
      </c>
      <c r="I346" s="25">
        <v>4.4838198160311871E-2</v>
      </c>
      <c r="J346" s="25">
        <v>0.32287456069889686</v>
      </c>
      <c r="K346" s="25">
        <v>0.40060467080112938</v>
      </c>
      <c r="L346" s="25">
        <v>-0.61113055189930021</v>
      </c>
      <c r="M346" s="25">
        <v>0.97884331075850906</v>
      </c>
    </row>
    <row r="347" spans="2:13">
      <c r="B347" s="10" t="s">
        <v>286</v>
      </c>
      <c r="C347" s="53">
        <v>1</v>
      </c>
      <c r="D347" s="25">
        <v>1</v>
      </c>
      <c r="E347" s="25">
        <v>0.45729964765471004</v>
      </c>
      <c r="F347" s="25">
        <v>0.54270035234529002</v>
      </c>
      <c r="G347" s="25">
        <v>1.3759032054765516</v>
      </c>
      <c r="H347" s="25">
        <v>0.14481164778490835</v>
      </c>
      <c r="I347" s="25">
        <v>0.16992564559182172</v>
      </c>
      <c r="J347" s="25">
        <v>0.74467364971759831</v>
      </c>
      <c r="K347" s="25">
        <v>0.42017505022949797</v>
      </c>
      <c r="L347" s="25">
        <v>-0.37652406472217331</v>
      </c>
      <c r="M347" s="25">
        <v>1.2911233600315934</v>
      </c>
    </row>
    <row r="348" spans="2:13">
      <c r="B348" s="10" t="s">
        <v>287</v>
      </c>
      <c r="C348" s="53">
        <v>1</v>
      </c>
      <c r="D348" s="25">
        <v>0</v>
      </c>
      <c r="E348" s="25">
        <v>0.12222614155363155</v>
      </c>
      <c r="F348" s="25">
        <v>-0.12222614155363155</v>
      </c>
      <c r="G348" s="25">
        <v>-0.30987881107855697</v>
      </c>
      <c r="H348" s="25">
        <v>6.3350932941322893E-2</v>
      </c>
      <c r="I348" s="25">
        <v>-3.4917230811696981E-3</v>
      </c>
      <c r="J348" s="25">
        <v>0.24794400618843282</v>
      </c>
      <c r="K348" s="25">
        <v>0.39948717151582824</v>
      </c>
      <c r="L348" s="25">
        <v>-0.67054314881315658</v>
      </c>
      <c r="M348" s="25">
        <v>0.91499543192041966</v>
      </c>
    </row>
    <row r="349" spans="2:13">
      <c r="B349" s="10" t="s">
        <v>167</v>
      </c>
      <c r="C349" s="53">
        <v>1</v>
      </c>
      <c r="D349" s="25">
        <v>0</v>
      </c>
      <c r="E349" s="25">
        <v>5.8282391370589354E-2</v>
      </c>
      <c r="F349" s="25">
        <v>-5.8282391370589354E-2</v>
      </c>
      <c r="G349" s="25">
        <v>-0.1477628101089048</v>
      </c>
      <c r="H349" s="25">
        <v>0.1014169134555208</v>
      </c>
      <c r="I349" s="25">
        <v>-0.1429761727185897</v>
      </c>
      <c r="J349" s="25">
        <v>0.25954095545976841</v>
      </c>
      <c r="K349" s="25">
        <v>0.40726164788256874</v>
      </c>
      <c r="L349" s="25">
        <v>-0.74991509432184023</v>
      </c>
      <c r="M349" s="25">
        <v>0.86647987706301888</v>
      </c>
    </row>
    <row r="350" spans="2:13">
      <c r="B350" s="10" t="s">
        <v>288</v>
      </c>
      <c r="C350" s="53">
        <v>1</v>
      </c>
      <c r="D350" s="25">
        <v>0</v>
      </c>
      <c r="E350" s="25">
        <v>0.10844939277320088</v>
      </c>
      <c r="F350" s="25">
        <v>-0.10844939277320088</v>
      </c>
      <c r="G350" s="25">
        <v>-0.27495074676807091</v>
      </c>
      <c r="H350" s="25">
        <v>7.7014458678700298E-2</v>
      </c>
      <c r="I350" s="25">
        <v>-4.4383294001264131E-2</v>
      </c>
      <c r="J350" s="25">
        <v>0.26128207954766591</v>
      </c>
      <c r="K350" s="25">
        <v>0.40188043787518946</v>
      </c>
      <c r="L350" s="25">
        <v>-0.68906925679370945</v>
      </c>
      <c r="M350" s="25">
        <v>0.90596804234011119</v>
      </c>
    </row>
    <row r="351" spans="2:13">
      <c r="B351" s="10" t="s">
        <v>168</v>
      </c>
      <c r="C351" s="53">
        <v>1</v>
      </c>
      <c r="D351" s="25">
        <v>0</v>
      </c>
      <c r="E351" s="25">
        <v>0.29391605880939059</v>
      </c>
      <c r="F351" s="25">
        <v>-0.29391605880939059</v>
      </c>
      <c r="G351" s="25">
        <v>-0.74516267717397389</v>
      </c>
      <c r="H351" s="25">
        <v>5.8952255678548934E-2</v>
      </c>
      <c r="I351" s="25">
        <v>0.17692722604545047</v>
      </c>
      <c r="J351" s="25">
        <v>0.41090489157333071</v>
      </c>
      <c r="K351" s="25">
        <v>0.39881327454182092</v>
      </c>
      <c r="L351" s="25">
        <v>-0.4975159049447882</v>
      </c>
      <c r="M351" s="25">
        <v>1.0853480225635694</v>
      </c>
    </row>
    <row r="352" spans="2:13">
      <c r="B352" s="10" t="s">
        <v>289</v>
      </c>
      <c r="C352" s="53">
        <v>1</v>
      </c>
      <c r="D352" s="25">
        <v>0</v>
      </c>
      <c r="E352" s="25">
        <v>0.30043617932994332</v>
      </c>
      <c r="F352" s="25">
        <v>-0.30043617932994332</v>
      </c>
      <c r="G352" s="25">
        <v>-0.76169307868477687</v>
      </c>
      <c r="H352" s="25">
        <v>5.9914348441166096E-2</v>
      </c>
      <c r="I352" s="25">
        <v>0.18153810479037136</v>
      </c>
      <c r="J352" s="25">
        <v>0.41933425386951528</v>
      </c>
      <c r="K352" s="25">
        <v>0.39895662502371143</v>
      </c>
      <c r="L352" s="25">
        <v>-0.49128025879013532</v>
      </c>
      <c r="M352" s="25">
        <v>1.092152617450022</v>
      </c>
    </row>
    <row r="353" spans="2:13">
      <c r="B353" s="10" t="s">
        <v>290</v>
      </c>
      <c r="C353" s="53">
        <v>1</v>
      </c>
      <c r="D353" s="25">
        <v>0</v>
      </c>
      <c r="E353" s="25">
        <v>0.19095501733996462</v>
      </c>
      <c r="F353" s="25">
        <v>-0.19095501733996462</v>
      </c>
      <c r="G353" s="25">
        <v>-0.48412649692315618</v>
      </c>
      <c r="H353" s="25">
        <v>6.1586025657902582E-2</v>
      </c>
      <c r="I353" s="25">
        <v>6.8739553769335854E-2</v>
      </c>
      <c r="J353" s="25">
        <v>0.31317048091059341</v>
      </c>
      <c r="K353" s="25">
        <v>0.39921109460724741</v>
      </c>
      <c r="L353" s="25">
        <v>-0.60126640738680348</v>
      </c>
      <c r="M353" s="25">
        <v>0.98317644206673283</v>
      </c>
    </row>
    <row r="354" spans="2:13">
      <c r="B354" s="10" t="s">
        <v>169</v>
      </c>
      <c r="C354" s="53">
        <v>1</v>
      </c>
      <c r="D354" s="25">
        <v>0</v>
      </c>
      <c r="E354" s="25">
        <v>2.3576031332679798E-2</v>
      </c>
      <c r="F354" s="25">
        <v>-2.3576031332679798E-2</v>
      </c>
      <c r="G354" s="25">
        <v>-5.9772095121860262E-2</v>
      </c>
      <c r="H354" s="25">
        <v>0.10953075188179573</v>
      </c>
      <c r="I354" s="25">
        <v>-0.19378418104458175</v>
      </c>
      <c r="J354" s="25">
        <v>0.24093624370994135</v>
      </c>
      <c r="K354" s="25">
        <v>0.4093576005266939</v>
      </c>
      <c r="L354" s="25">
        <v>-0.78878080416820695</v>
      </c>
      <c r="M354" s="25">
        <v>0.8359328668335666</v>
      </c>
    </row>
    <row r="355" spans="2:13">
      <c r="B355" s="10" t="s">
        <v>291</v>
      </c>
      <c r="C355" s="53">
        <v>1</v>
      </c>
      <c r="D355" s="25">
        <v>0</v>
      </c>
      <c r="E355" s="25">
        <v>0.31210951235050072</v>
      </c>
      <c r="F355" s="25">
        <v>-0.31210951235050072</v>
      </c>
      <c r="G355" s="25">
        <v>-0.79128837238998762</v>
      </c>
      <c r="H355" s="25">
        <v>7.7980444899957382E-2</v>
      </c>
      <c r="I355" s="25">
        <v>0.15735985735844746</v>
      </c>
      <c r="J355" s="25">
        <v>0.46685916734255395</v>
      </c>
      <c r="K355" s="25">
        <v>0.40206667268996082</v>
      </c>
      <c r="L355" s="25">
        <v>-0.48577871414521973</v>
      </c>
      <c r="M355" s="25">
        <v>1.1099977388462212</v>
      </c>
    </row>
    <row r="356" spans="2:13">
      <c r="B356" s="10" t="s">
        <v>292</v>
      </c>
      <c r="C356" s="53">
        <v>1</v>
      </c>
      <c r="D356" s="25">
        <v>0</v>
      </c>
      <c r="E356" s="25">
        <v>0.2575789162495758</v>
      </c>
      <c r="F356" s="25">
        <v>-0.2575789162495758</v>
      </c>
      <c r="G356" s="25">
        <v>-0.65303745427731041</v>
      </c>
      <c r="H356" s="25">
        <v>0.10322607398139882</v>
      </c>
      <c r="I356" s="25">
        <v>5.2730131976810451E-2</v>
      </c>
      <c r="J356" s="25">
        <v>0.46242770052234117</v>
      </c>
      <c r="K356" s="25">
        <v>0.40771593278996837</v>
      </c>
      <c r="L356" s="25">
        <v>-0.55152008305666267</v>
      </c>
      <c r="M356" s="25">
        <v>1.0666779155558144</v>
      </c>
    </row>
    <row r="357" spans="2:13">
      <c r="B357" s="10" t="s">
        <v>293</v>
      </c>
      <c r="C357" s="53">
        <v>1</v>
      </c>
      <c r="D357" s="25">
        <v>0</v>
      </c>
      <c r="E357" s="25">
        <v>7.7423229756645298E-2</v>
      </c>
      <c r="F357" s="25">
        <v>-7.7423229756645298E-2</v>
      </c>
      <c r="G357" s="25">
        <v>-0.19629040139767348</v>
      </c>
      <c r="H357" s="25">
        <v>7.2795312760178824E-2</v>
      </c>
      <c r="I357" s="25">
        <v>-6.703669925669177E-2</v>
      </c>
      <c r="J357" s="25">
        <v>0.22188315876998238</v>
      </c>
      <c r="K357" s="25">
        <v>0.40109327725733951</v>
      </c>
      <c r="L357" s="25">
        <v>-0.71853332518267099</v>
      </c>
      <c r="M357" s="25">
        <v>0.87337978469596156</v>
      </c>
    </row>
    <row r="358" spans="2:13">
      <c r="B358" s="10" t="s">
        <v>170</v>
      </c>
      <c r="C358" s="53">
        <v>1</v>
      </c>
      <c r="D358" s="25">
        <v>0</v>
      </c>
      <c r="E358" s="25">
        <v>0.16834251736290229</v>
      </c>
      <c r="F358" s="25">
        <v>-0.16834251736290229</v>
      </c>
      <c r="G358" s="25">
        <v>-0.4267972339738606</v>
      </c>
      <c r="H358" s="25">
        <v>7.3707057967160164E-2</v>
      </c>
      <c r="I358" s="25">
        <v>2.2073259659506683E-2</v>
      </c>
      <c r="J358" s="25">
        <v>0.31461177506629789</v>
      </c>
      <c r="K358" s="25">
        <v>0.40125975364513583</v>
      </c>
      <c r="L358" s="25">
        <v>-0.62794440454993994</v>
      </c>
      <c r="M358" s="25">
        <v>0.96462943927574452</v>
      </c>
    </row>
    <row r="359" spans="2:13">
      <c r="B359" s="10" t="s">
        <v>171</v>
      </c>
      <c r="C359" s="53">
        <v>1</v>
      </c>
      <c r="D359" s="25">
        <v>0</v>
      </c>
      <c r="E359" s="25">
        <v>0.33750849181849818</v>
      </c>
      <c r="F359" s="25">
        <v>-0.33750849181849818</v>
      </c>
      <c r="G359" s="25">
        <v>-0.85568217113146383</v>
      </c>
      <c r="H359" s="25">
        <v>6.8471194025965493E-2</v>
      </c>
      <c r="I359" s="25">
        <v>0.20162963570263764</v>
      </c>
      <c r="J359" s="25">
        <v>0.47338734793435872</v>
      </c>
      <c r="K359" s="25">
        <v>0.40033106788322365</v>
      </c>
      <c r="L359" s="25">
        <v>-0.45693548342436396</v>
      </c>
      <c r="M359" s="25">
        <v>1.1319524670613603</v>
      </c>
    </row>
    <row r="360" spans="2:13">
      <c r="B360" s="10" t="s">
        <v>172</v>
      </c>
      <c r="C360" s="53">
        <v>1</v>
      </c>
      <c r="D360" s="25">
        <v>0</v>
      </c>
      <c r="E360" s="25">
        <v>0.42669378837218097</v>
      </c>
      <c r="F360" s="25">
        <v>-0.42669378837218097</v>
      </c>
      <c r="G360" s="25">
        <v>-1.0817928321606929</v>
      </c>
      <c r="H360" s="25">
        <v>8.9094481251472721E-2</v>
      </c>
      <c r="I360" s="25">
        <v>0.24988868995232191</v>
      </c>
      <c r="J360" s="25">
        <v>0.60349888679204</v>
      </c>
      <c r="K360" s="25">
        <v>0.40436924473882757</v>
      </c>
      <c r="L360" s="25">
        <v>-0.37576381741617637</v>
      </c>
      <c r="M360" s="25">
        <v>1.2291513941605383</v>
      </c>
    </row>
    <row r="361" spans="2:13">
      <c r="B361" s="10" t="s">
        <v>173</v>
      </c>
      <c r="C361" s="53">
        <v>1</v>
      </c>
      <c r="D361" s="25">
        <v>0</v>
      </c>
      <c r="E361" s="25">
        <v>0.2806117199606647</v>
      </c>
      <c r="F361" s="25">
        <v>-0.2806117199606647</v>
      </c>
      <c r="G361" s="25">
        <v>-0.71143230941283153</v>
      </c>
      <c r="H361" s="25">
        <v>5.7196731568709691E-2</v>
      </c>
      <c r="I361" s="25">
        <v>0.16710666765830545</v>
      </c>
      <c r="J361" s="25">
        <v>0.39411677226302394</v>
      </c>
      <c r="K361" s="25">
        <v>0.39855755619900601</v>
      </c>
      <c r="L361" s="25">
        <v>-0.51031277906467709</v>
      </c>
      <c r="M361" s="25">
        <v>1.0715362189860065</v>
      </c>
    </row>
    <row r="362" spans="2:13">
      <c r="B362" s="10" t="s">
        <v>174</v>
      </c>
      <c r="C362" s="53">
        <v>1</v>
      </c>
      <c r="D362" s="25">
        <v>0</v>
      </c>
      <c r="E362" s="25">
        <v>7.4418743187779537E-2</v>
      </c>
      <c r="F362" s="25">
        <v>-7.4418743187779537E-2</v>
      </c>
      <c r="G362" s="25">
        <v>-0.1886731542684815</v>
      </c>
      <c r="H362" s="25">
        <v>9.7150800318030625E-2</v>
      </c>
      <c r="I362" s="25">
        <v>-0.11837385822279943</v>
      </c>
      <c r="J362" s="25">
        <v>0.26721134459835849</v>
      </c>
      <c r="K362" s="25">
        <v>0.40622030661159059</v>
      </c>
      <c r="L362" s="25">
        <v>-0.73171223464335744</v>
      </c>
      <c r="M362" s="25">
        <v>0.88054972101891649</v>
      </c>
    </row>
    <row r="363" spans="2:13">
      <c r="B363" s="10" t="s">
        <v>175</v>
      </c>
      <c r="C363" s="53">
        <v>1</v>
      </c>
      <c r="D363" s="25">
        <v>0</v>
      </c>
      <c r="E363" s="25">
        <v>0.18170007691362855</v>
      </c>
      <c r="F363" s="25">
        <v>-0.18170007691362855</v>
      </c>
      <c r="G363" s="25">
        <v>-0.46066253169066557</v>
      </c>
      <c r="H363" s="25">
        <v>8.5310348589226731E-2</v>
      </c>
      <c r="I363" s="25">
        <v>1.2404466605538983E-2</v>
      </c>
      <c r="J363" s="25">
        <v>0.35099568722171814</v>
      </c>
      <c r="K363" s="25">
        <v>0.40355236968403019</v>
      </c>
      <c r="L363" s="25">
        <v>-0.61913646691408353</v>
      </c>
      <c r="M363" s="25">
        <v>0.98253662074134063</v>
      </c>
    </row>
    <row r="364" spans="2:13">
      <c r="B364" s="10" t="s">
        <v>176</v>
      </c>
      <c r="C364" s="53">
        <v>1</v>
      </c>
      <c r="D364" s="25">
        <v>0</v>
      </c>
      <c r="E364" s="25">
        <v>3.6190957036458041E-2</v>
      </c>
      <c r="F364" s="25">
        <v>-3.6190957036458041E-2</v>
      </c>
      <c r="G364" s="25">
        <v>-9.1754600085545618E-2</v>
      </c>
      <c r="H364" s="25">
        <v>0.14873342185568905</v>
      </c>
      <c r="I364" s="25">
        <v>-0.25896567803382964</v>
      </c>
      <c r="J364" s="25">
        <v>0.33134759210674569</v>
      </c>
      <c r="K364" s="25">
        <v>0.42154275023784143</v>
      </c>
      <c r="L364" s="25">
        <v>-0.80034691149451387</v>
      </c>
      <c r="M364" s="25">
        <v>0.87272882556742992</v>
      </c>
    </row>
    <row r="365" spans="2:13">
      <c r="B365" s="10" t="s">
        <v>177</v>
      </c>
      <c r="C365" s="53">
        <v>1</v>
      </c>
      <c r="D365" s="25">
        <v>0</v>
      </c>
      <c r="E365" s="25">
        <v>0.36254038825446944</v>
      </c>
      <c r="F365" s="25">
        <v>-0.36254038825446944</v>
      </c>
      <c r="G365" s="25">
        <v>-0.91914530764237723</v>
      </c>
      <c r="H365" s="25">
        <v>9.0487201809559062E-2</v>
      </c>
      <c r="I365" s="25">
        <v>0.1829714812138632</v>
      </c>
      <c r="J365" s="25">
        <v>0.54210929529507568</v>
      </c>
      <c r="K365" s="25">
        <v>0.40467838241312654</v>
      </c>
      <c r="L365" s="25">
        <v>-0.44053069118749655</v>
      </c>
      <c r="M365" s="25">
        <v>1.1656114676964355</v>
      </c>
    </row>
    <row r="366" spans="2:13">
      <c r="B366" s="10" t="s">
        <v>178</v>
      </c>
      <c r="C366" s="53">
        <v>1</v>
      </c>
      <c r="D366" s="25">
        <v>0</v>
      </c>
      <c r="E366" s="25">
        <v>0.11627618127962536</v>
      </c>
      <c r="F366" s="25">
        <v>-0.11627618127962536</v>
      </c>
      <c r="G366" s="25">
        <v>-0.29479393159011574</v>
      </c>
      <c r="H366" s="25">
        <v>0.11241526707774352</v>
      </c>
      <c r="I366" s="25">
        <v>-0.10680825762602958</v>
      </c>
      <c r="J366" s="25">
        <v>0.33936062018528029</v>
      </c>
      <c r="K366" s="25">
        <v>0.41013882012477337</v>
      </c>
      <c r="L366" s="25">
        <v>-0.69763095908847428</v>
      </c>
      <c r="M366" s="25">
        <v>0.93018332164772499</v>
      </c>
    </row>
    <row r="367" spans="2:13">
      <c r="B367" s="10" t="s">
        <v>179</v>
      </c>
      <c r="C367" s="53">
        <v>1</v>
      </c>
      <c r="D367" s="25">
        <v>0</v>
      </c>
      <c r="E367" s="25">
        <v>0.21125322445153327</v>
      </c>
      <c r="F367" s="25">
        <v>-0.21125322445153327</v>
      </c>
      <c r="G367" s="25">
        <v>-0.535588354483302</v>
      </c>
      <c r="H367" s="25">
        <v>9.6190877790004611E-2</v>
      </c>
      <c r="I367" s="25">
        <v>2.0365558056671396E-2</v>
      </c>
      <c r="J367" s="25">
        <v>0.40214089084639515</v>
      </c>
      <c r="K367" s="25">
        <v>0.40599180345321306</v>
      </c>
      <c r="L367" s="25">
        <v>-0.59442429629855109</v>
      </c>
      <c r="M367" s="25">
        <v>1.0169307452016176</v>
      </c>
    </row>
    <row r="368" spans="2:13">
      <c r="B368" s="10" t="s">
        <v>180</v>
      </c>
      <c r="C368" s="53">
        <v>1</v>
      </c>
      <c r="D368" s="25">
        <v>0</v>
      </c>
      <c r="E368" s="25">
        <v>5.5442691177654033E-2</v>
      </c>
      <c r="F368" s="25">
        <v>-5.5442691177654033E-2</v>
      </c>
      <c r="G368" s="25">
        <v>-0.14056334436106208</v>
      </c>
      <c r="H368" s="25">
        <v>7.6811169750347325E-2</v>
      </c>
      <c r="I368" s="25">
        <v>-9.6986575334632605E-2</v>
      </c>
      <c r="J368" s="25">
        <v>0.20787195768994066</v>
      </c>
      <c r="K368" s="25">
        <v>0.40184153008318774</v>
      </c>
      <c r="L368" s="25">
        <v>-0.74199874714230207</v>
      </c>
      <c r="M368" s="25">
        <v>0.85288412949761006</v>
      </c>
    </row>
    <row r="369" spans="2:13">
      <c r="B369" s="10" t="s">
        <v>181</v>
      </c>
      <c r="C369" s="53">
        <v>1</v>
      </c>
      <c r="D369" s="25">
        <v>0</v>
      </c>
      <c r="E369" s="25">
        <v>0.55342536846297219</v>
      </c>
      <c r="F369" s="25">
        <v>-0.55342536846297219</v>
      </c>
      <c r="G369" s="25">
        <v>-1.4030942400711226</v>
      </c>
      <c r="H369" s="25">
        <v>0.17426289184515853</v>
      </c>
      <c r="I369" s="25">
        <v>0.20760633106773269</v>
      </c>
      <c r="J369" s="25">
        <v>0.89924440585821164</v>
      </c>
      <c r="K369" s="25">
        <v>0.43121249399271611</v>
      </c>
      <c r="L369" s="25">
        <v>-0.30230179184298456</v>
      </c>
      <c r="M369" s="25">
        <v>1.4091525287689288</v>
      </c>
    </row>
    <row r="370" spans="2:13" ht="15.75" thickBot="1">
      <c r="B370" s="23" t="s">
        <v>182</v>
      </c>
      <c r="C370" s="54">
        <v>1</v>
      </c>
      <c r="D370" s="26">
        <v>0</v>
      </c>
      <c r="E370" s="26">
        <v>4.8396493410869684E-2</v>
      </c>
      <c r="F370" s="26">
        <v>-4.8396493410869684E-2</v>
      </c>
      <c r="G370" s="26">
        <v>-0.12269918405262728</v>
      </c>
      <c r="H370" s="26">
        <v>0.10643370171268415</v>
      </c>
      <c r="I370" s="26">
        <v>-0.1628177237008101</v>
      </c>
      <c r="J370" s="26">
        <v>0.25961071052254947</v>
      </c>
      <c r="K370" s="26">
        <v>0.4085398295900235</v>
      </c>
      <c r="L370" s="26">
        <v>-0.76233750228095176</v>
      </c>
      <c r="M370" s="26">
        <v>0.85913048910269119</v>
      </c>
    </row>
    <row r="389" spans="7:7">
      <c r="G389" t="s">
        <v>143</v>
      </c>
    </row>
    <row r="408" spans="2:9">
      <c r="G408" t="s">
        <v>143</v>
      </c>
    </row>
    <row r="411" spans="2:9">
      <c r="B411" s="5" t="s">
        <v>326</v>
      </c>
    </row>
    <row r="413" spans="2:9">
      <c r="B413" s="85" t="s">
        <v>327</v>
      </c>
      <c r="C413" s="85"/>
      <c r="D413" s="85"/>
      <c r="E413" s="85"/>
      <c r="F413" s="85"/>
      <c r="G413" s="85"/>
      <c r="H413" s="85"/>
      <c r="I413" s="85"/>
    </row>
    <row r="414" spans="2:9">
      <c r="B414" s="85"/>
      <c r="C414" s="85"/>
      <c r="D414" s="85"/>
      <c r="E414" s="85"/>
      <c r="F414" s="85"/>
      <c r="G414" s="85"/>
      <c r="H414" s="85"/>
      <c r="I414" s="85"/>
    </row>
    <row r="416" spans="2:9">
      <c r="B416" s="85" t="s">
        <v>328</v>
      </c>
      <c r="C416" s="85"/>
      <c r="D416" s="85"/>
      <c r="E416" s="85"/>
      <c r="F416" s="85"/>
      <c r="G416" s="85"/>
      <c r="H416" s="85"/>
      <c r="I416" s="85"/>
    </row>
    <row r="417" spans="2:9">
      <c r="B417" s="85"/>
      <c r="C417" s="85"/>
      <c r="D417" s="85"/>
      <c r="E417" s="85"/>
      <c r="F417" s="85"/>
      <c r="G417" s="85"/>
      <c r="H417" s="85"/>
      <c r="I417" s="85"/>
    </row>
    <row r="419" spans="2:9">
      <c r="B419" s="85" t="s">
        <v>329</v>
      </c>
      <c r="C419" s="85"/>
      <c r="D419" s="85"/>
      <c r="E419" s="85"/>
      <c r="F419" s="85"/>
      <c r="G419" s="85"/>
      <c r="H419" s="85"/>
      <c r="I419" s="85"/>
    </row>
    <row r="420" spans="2:9">
      <c r="B420" s="85"/>
      <c r="C420" s="85"/>
      <c r="D420" s="85"/>
      <c r="E420" s="85"/>
      <c r="F420" s="85"/>
      <c r="G420" s="85"/>
      <c r="H420" s="85"/>
      <c r="I420" s="85"/>
    </row>
    <row r="421" spans="2:9">
      <c r="B421" s="85"/>
      <c r="C421" s="85"/>
      <c r="D421" s="85"/>
      <c r="E421" s="85"/>
      <c r="F421" s="85"/>
      <c r="G421" s="85"/>
      <c r="H421" s="85"/>
      <c r="I421" s="85"/>
    </row>
    <row r="422" spans="2:9">
      <c r="B422" s="85"/>
      <c r="C422" s="85"/>
      <c r="D422" s="85"/>
      <c r="E422" s="85"/>
      <c r="F422" s="85"/>
      <c r="G422" s="85"/>
      <c r="H422" s="85"/>
      <c r="I422" s="85"/>
    </row>
    <row r="423" spans="2:9">
      <c r="B423" s="85"/>
      <c r="C423" s="85"/>
      <c r="D423" s="85"/>
      <c r="E423" s="85"/>
      <c r="F423" s="85"/>
      <c r="G423" s="85"/>
      <c r="H423" s="85"/>
      <c r="I423" s="85"/>
    </row>
    <row r="424" spans="2:9">
      <c r="B424" s="85"/>
      <c r="C424" s="85"/>
      <c r="D424" s="85"/>
      <c r="E424" s="85"/>
      <c r="F424" s="85"/>
      <c r="G424" s="85"/>
      <c r="H424" s="85"/>
      <c r="I424" s="85"/>
    </row>
    <row r="425" spans="2:9">
      <c r="B425" s="85"/>
      <c r="C425" s="85"/>
      <c r="D425" s="85"/>
      <c r="E425" s="85"/>
      <c r="F425" s="85"/>
      <c r="G425" s="85"/>
      <c r="H425" s="85"/>
      <c r="I425" s="85"/>
    </row>
    <row r="426" spans="2:9">
      <c r="B426" s="85"/>
      <c r="C426" s="85"/>
      <c r="D426" s="85"/>
      <c r="E426" s="85"/>
      <c r="F426" s="85"/>
      <c r="G426" s="85"/>
      <c r="H426" s="85"/>
      <c r="I426" s="85"/>
    </row>
    <row r="428" spans="2:9">
      <c r="B428" s="85" t="s">
        <v>330</v>
      </c>
      <c r="C428" s="85"/>
      <c r="D428" s="85"/>
      <c r="E428" s="85"/>
      <c r="F428" s="85"/>
      <c r="G428" s="85"/>
      <c r="H428" s="85"/>
      <c r="I428" s="85"/>
    </row>
    <row r="429" spans="2:9">
      <c r="B429" s="85"/>
      <c r="C429" s="85"/>
      <c r="D429" s="85"/>
      <c r="E429" s="85"/>
      <c r="F429" s="85"/>
      <c r="G429" s="85"/>
      <c r="H429" s="85"/>
      <c r="I429" s="85"/>
    </row>
    <row r="430" spans="2:9">
      <c r="B430" s="85" t="s">
        <v>331</v>
      </c>
      <c r="C430" s="85"/>
      <c r="D430" s="85"/>
      <c r="E430" s="85"/>
      <c r="F430" s="85"/>
      <c r="G430" s="85"/>
      <c r="H430" s="85"/>
      <c r="I430" s="85"/>
    </row>
    <row r="431" spans="2:9">
      <c r="B431" s="85"/>
      <c r="C431" s="85"/>
      <c r="D431" s="85"/>
      <c r="E431" s="85"/>
      <c r="F431" s="85"/>
      <c r="G431" s="85"/>
      <c r="H431" s="85"/>
      <c r="I431" s="85"/>
    </row>
    <row r="432" spans="2:9">
      <c r="B432" s="85"/>
      <c r="C432" s="85"/>
      <c r="D432" s="85"/>
      <c r="E432" s="85"/>
      <c r="F432" s="85"/>
      <c r="G432" s="85"/>
      <c r="H432" s="85"/>
      <c r="I432" s="85"/>
    </row>
    <row r="433" spans="2:9">
      <c r="B433" s="85" t="s">
        <v>198</v>
      </c>
      <c r="C433" s="85"/>
      <c r="D433" s="85"/>
      <c r="E433" s="85"/>
      <c r="F433" s="85"/>
      <c r="G433" s="85"/>
      <c r="H433" s="85"/>
      <c r="I433" s="85"/>
    </row>
    <row r="434" spans="2:9">
      <c r="B434" s="85"/>
      <c r="C434" s="85"/>
      <c r="D434" s="85"/>
      <c r="E434" s="85"/>
      <c r="F434" s="85"/>
      <c r="G434" s="85"/>
      <c r="H434" s="85"/>
      <c r="I434" s="85"/>
    </row>
    <row r="438" spans="2:9">
      <c r="B438" s="1" t="s">
        <v>202</v>
      </c>
    </row>
    <row r="439" spans="2:9" ht="15.75" thickBot="1"/>
    <row r="440" spans="2:9">
      <c r="B440" s="12" t="s">
        <v>200</v>
      </c>
      <c r="C440" s="13" t="s">
        <v>201</v>
      </c>
      <c r="D440" s="13" t="s">
        <v>134</v>
      </c>
      <c r="E440" s="13" t="s">
        <v>137</v>
      </c>
      <c r="F440" s="13" t="s">
        <v>138</v>
      </c>
    </row>
    <row r="441" spans="2:9">
      <c r="B441" s="22" t="s">
        <v>67</v>
      </c>
      <c r="C441" s="24">
        <v>0.11373696104978712</v>
      </c>
      <c r="D441" s="24">
        <v>6.1750688804241539E-2</v>
      </c>
      <c r="E441" s="24">
        <v>-8.8052711757082708E-3</v>
      </c>
      <c r="F441" s="24">
        <v>0.23627919327528252</v>
      </c>
    </row>
    <row r="442" spans="2:9" ht="15.75" thickBot="1">
      <c r="B442" s="23" t="s">
        <v>68</v>
      </c>
      <c r="C442" s="26">
        <v>0.20933604735965652</v>
      </c>
      <c r="D442" s="26">
        <v>6.8037093699982676E-2</v>
      </c>
      <c r="E442" s="26">
        <v>7.4318649212700399E-2</v>
      </c>
      <c r="F442" s="26">
        <v>0.34435344550661262</v>
      </c>
    </row>
    <row r="461" spans="2:7">
      <c r="G461" t="s">
        <v>143</v>
      </c>
    </row>
    <row r="464" spans="2:7">
      <c r="B464" s="1" t="s">
        <v>332</v>
      </c>
    </row>
    <row r="465" spans="2:6" ht="15.75" thickBot="1"/>
    <row r="466" spans="2:6">
      <c r="B466" s="12" t="s">
        <v>200</v>
      </c>
      <c r="C466" s="13" t="s">
        <v>201</v>
      </c>
      <c r="D466" s="13" t="s">
        <v>134</v>
      </c>
      <c r="E466" s="13" t="s">
        <v>137</v>
      </c>
      <c r="F466" s="13" t="s">
        <v>138</v>
      </c>
    </row>
    <row r="467" spans="2:6">
      <c r="B467" s="22" t="s">
        <v>67</v>
      </c>
      <c r="C467" s="24">
        <v>0.22735052823559623</v>
      </c>
      <c r="D467" s="24">
        <v>4.2928415351179437E-2</v>
      </c>
      <c r="E467" s="24">
        <v>0.14216048509756057</v>
      </c>
      <c r="F467" s="24">
        <v>0.31254057137363189</v>
      </c>
    </row>
    <row r="468" spans="2:6" ht="15.75" thickBot="1">
      <c r="B468" s="23" t="s">
        <v>68</v>
      </c>
      <c r="C468" s="26">
        <v>9.5722480173847407E-2</v>
      </c>
      <c r="D468" s="26">
        <v>9.4725022099924353E-2</v>
      </c>
      <c r="E468" s="26">
        <v>-9.2256243311044206E-2</v>
      </c>
      <c r="F468" s="26">
        <v>0.28370120365873902</v>
      </c>
    </row>
    <row r="487" spans="7:7">
      <c r="G487" t="s">
        <v>143</v>
      </c>
    </row>
  </sheetData>
  <mergeCells count="6">
    <mergeCell ref="B413:I414"/>
    <mergeCell ref="B416:I417"/>
    <mergeCell ref="B419:I426"/>
    <mergeCell ref="B428:I429"/>
    <mergeCell ref="B430:I432"/>
    <mergeCell ref="B433:I434"/>
  </mergeCells>
  <pageMargins left="0.7" right="0.7" top="0.75" bottom="0.75" header="0.3" footer="0.3"/>
  <ignoredErrors>
    <ignoredError sqref="C36:C43 B441:B443 B467:B469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BT628452">
              <controlPr defaultSize="0" print="0" autoFill="0" autoPict="0" macro="[0]!ReRunXLSTAT">
                <anchor>
                  <from>
                    <xdr:col>2</xdr:col>
                    <xdr:colOff>47625</xdr:colOff>
                    <xdr:row>10</xdr:row>
                    <xdr:rowOff>0</xdr:rowOff>
                  </from>
                  <to>
                    <xdr:col>2</xdr:col>
                    <xdr:colOff>552450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4" name="DD548014">
              <controlPr defaultSize="0" autoFill="0" autoPict="0" macro="[0]!GoToResultsNew12092017321177">
                <anchor moveWithCells="1">
                  <from>
                    <xdr:col>1</xdr:col>
                    <xdr:colOff>9525</xdr:colOff>
                    <xdr:row>11</xdr:row>
                    <xdr:rowOff>9525</xdr:rowOff>
                  </from>
                  <to>
                    <xdr:col>2</xdr:col>
                    <xdr:colOff>1828800</xdr:colOff>
                    <xdr:row>11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007800"/>
  </sheetPr>
  <dimension ref="B1:W482"/>
  <sheetViews>
    <sheetView topLeftCell="A79" zoomScaleNormal="100" workbookViewId="0"/>
  </sheetViews>
  <sheetFormatPr defaultRowHeight="15"/>
  <cols>
    <col min="1" max="1" width="5" customWidth="1"/>
    <col min="3" max="3" width="72.7109375" bestFit="1" customWidth="1"/>
  </cols>
  <sheetData>
    <row r="1" spans="2:2">
      <c r="B1" t="s">
        <v>363</v>
      </c>
    </row>
    <row r="2" spans="2:2">
      <c r="B2" t="s">
        <v>334</v>
      </c>
    </row>
    <row r="3" spans="2:2">
      <c r="B3" t="s">
        <v>56</v>
      </c>
    </row>
    <row r="4" spans="2:2">
      <c r="B4" t="s">
        <v>57</v>
      </c>
    </row>
    <row r="5" spans="2:2">
      <c r="B5" t="s">
        <v>58</v>
      </c>
    </row>
    <row r="6" spans="2:2">
      <c r="B6" t="s">
        <v>59</v>
      </c>
    </row>
    <row r="7" spans="2:2">
      <c r="B7" t="s">
        <v>60</v>
      </c>
    </row>
    <row r="8" spans="2:2">
      <c r="B8" t="s">
        <v>61</v>
      </c>
    </row>
    <row r="9" spans="2:2">
      <c r="B9" t="s">
        <v>62</v>
      </c>
    </row>
    <row r="10" spans="2:2">
      <c r="B10" t="s">
        <v>63</v>
      </c>
    </row>
    <row r="11" spans="2:2">
      <c r="B11" t="s">
        <v>34</v>
      </c>
    </row>
    <row r="12" spans="2:2" ht="16.350000000000001" customHeight="1"/>
    <row r="15" spans="2:2">
      <c r="B15" s="5" t="s">
        <v>35</v>
      </c>
    </row>
    <row r="16" spans="2:2" ht="15.75" thickBot="1"/>
    <row r="17" spans="2:9">
      <c r="B17" s="12" t="s">
        <v>36</v>
      </c>
      <c r="C17" s="13" t="s">
        <v>37</v>
      </c>
      <c r="D17" s="13" t="s">
        <v>38</v>
      </c>
      <c r="E17" s="13" t="s">
        <v>39</v>
      </c>
      <c r="F17" s="13" t="s">
        <v>40</v>
      </c>
      <c r="G17" s="13" t="s">
        <v>41</v>
      </c>
      <c r="H17" s="13" t="s">
        <v>42</v>
      </c>
      <c r="I17" s="13" t="s">
        <v>43</v>
      </c>
    </row>
    <row r="18" spans="2:9">
      <c r="B18" s="51" t="s">
        <v>13</v>
      </c>
      <c r="C18" s="52">
        <v>103</v>
      </c>
      <c r="D18" s="52">
        <v>0</v>
      </c>
      <c r="E18" s="52">
        <v>103</v>
      </c>
      <c r="F18" s="55">
        <v>0</v>
      </c>
      <c r="G18" s="55">
        <v>1</v>
      </c>
      <c r="H18" s="55">
        <v>0.17475728155339817</v>
      </c>
      <c r="I18" s="55">
        <v>0.38161638848608836</v>
      </c>
    </row>
    <row r="19" spans="2:9">
      <c r="B19" s="10" t="s">
        <v>1</v>
      </c>
      <c r="C19" s="53">
        <v>103</v>
      </c>
      <c r="D19" s="53">
        <v>0</v>
      </c>
      <c r="E19" s="53">
        <v>103</v>
      </c>
      <c r="F19" s="25">
        <v>63</v>
      </c>
      <c r="G19" s="25">
        <v>97</v>
      </c>
      <c r="H19" s="25">
        <v>74.408072672621373</v>
      </c>
      <c r="I19" s="25">
        <v>6.1955082091753351</v>
      </c>
    </row>
    <row r="20" spans="2:9">
      <c r="B20" s="10" t="s">
        <v>53</v>
      </c>
      <c r="C20" s="53">
        <v>103</v>
      </c>
      <c r="D20" s="53">
        <v>0</v>
      </c>
      <c r="E20" s="53">
        <v>103</v>
      </c>
      <c r="F20" s="25">
        <v>102</v>
      </c>
      <c r="G20" s="25">
        <v>172</v>
      </c>
      <c r="H20" s="25">
        <v>134.75728155339814</v>
      </c>
      <c r="I20" s="25">
        <v>16.59049220949408</v>
      </c>
    </row>
    <row r="21" spans="2:9">
      <c r="B21" s="10" t="s">
        <v>54</v>
      </c>
      <c r="C21" s="53">
        <v>103</v>
      </c>
      <c r="D21" s="53">
        <v>0</v>
      </c>
      <c r="E21" s="53">
        <v>103</v>
      </c>
      <c r="F21" s="25">
        <v>50</v>
      </c>
      <c r="G21" s="25">
        <v>101</v>
      </c>
      <c r="H21" s="25">
        <v>78.087378640776734</v>
      </c>
      <c r="I21" s="25">
        <v>10.535753131195701</v>
      </c>
    </row>
    <row r="22" spans="2:9">
      <c r="B22" s="10" t="s">
        <v>30</v>
      </c>
      <c r="C22" s="53">
        <v>103</v>
      </c>
      <c r="D22" s="53">
        <v>0</v>
      </c>
      <c r="E22" s="53">
        <v>103</v>
      </c>
      <c r="F22" s="25">
        <v>2.12</v>
      </c>
      <c r="G22" s="25">
        <v>7.08</v>
      </c>
      <c r="H22" s="25">
        <v>3.6840776699029116</v>
      </c>
      <c r="I22" s="25">
        <v>0.82079640533221276</v>
      </c>
    </row>
    <row r="23" spans="2:9">
      <c r="B23" s="10" t="s">
        <v>27</v>
      </c>
      <c r="C23" s="53">
        <v>103</v>
      </c>
      <c r="D23" s="53">
        <v>0</v>
      </c>
      <c r="E23" s="53">
        <v>103</v>
      </c>
      <c r="F23" s="25">
        <v>7.214428857715431</v>
      </c>
      <c r="G23" s="25">
        <v>35.069444444444443</v>
      </c>
      <c r="H23" s="25">
        <v>15.914560533165426</v>
      </c>
      <c r="I23" s="25">
        <v>4.8741621624006575</v>
      </c>
    </row>
    <row r="24" spans="2:9">
      <c r="B24" s="10" t="s">
        <v>8</v>
      </c>
      <c r="C24" s="53">
        <v>103</v>
      </c>
      <c r="D24" s="53">
        <v>0</v>
      </c>
      <c r="E24" s="53">
        <v>103</v>
      </c>
      <c r="F24" s="25">
        <v>19.915254237288135</v>
      </c>
      <c r="G24" s="25">
        <v>80.188679245283012</v>
      </c>
      <c r="H24" s="25">
        <v>38.147964811081579</v>
      </c>
      <c r="I24" s="25">
        <v>9.1842759464209429</v>
      </c>
    </row>
    <row r="25" spans="2:9">
      <c r="B25" s="10" t="s">
        <v>31</v>
      </c>
      <c r="C25" s="53">
        <v>103</v>
      </c>
      <c r="D25" s="53">
        <v>0</v>
      </c>
      <c r="E25" s="53">
        <v>103</v>
      </c>
      <c r="F25" s="25">
        <v>2.98</v>
      </c>
      <c r="G25" s="25">
        <v>9.07</v>
      </c>
      <c r="H25" s="25">
        <v>4.730776699029124</v>
      </c>
      <c r="I25" s="25">
        <v>1.0223691146110421</v>
      </c>
    </row>
    <row r="26" spans="2:9">
      <c r="B26" s="10" t="s">
        <v>28</v>
      </c>
      <c r="C26" s="53">
        <v>103</v>
      </c>
      <c r="D26" s="53">
        <v>0</v>
      </c>
      <c r="E26" s="53">
        <v>103</v>
      </c>
      <c r="F26" s="25">
        <v>4.5859872611464967</v>
      </c>
      <c r="G26" s="25">
        <v>22.756410256410255</v>
      </c>
      <c r="H26" s="25">
        <v>12.308669651377858</v>
      </c>
      <c r="I26" s="25">
        <v>3.3735264571725998</v>
      </c>
    </row>
    <row r="27" spans="2:9">
      <c r="B27" s="10" t="s">
        <v>9</v>
      </c>
      <c r="C27" s="53">
        <v>103</v>
      </c>
      <c r="D27" s="53">
        <v>0</v>
      </c>
      <c r="E27" s="53">
        <v>103</v>
      </c>
      <c r="F27" s="25">
        <v>15.414012738853504</v>
      </c>
      <c r="G27" s="25">
        <v>54.487179487179482</v>
      </c>
      <c r="H27" s="25">
        <v>29.545158320253226</v>
      </c>
      <c r="I27" s="25">
        <v>6.4742398296726442</v>
      </c>
    </row>
    <row r="28" spans="2:9">
      <c r="B28" s="10" t="s">
        <v>32</v>
      </c>
      <c r="C28" s="53">
        <v>103</v>
      </c>
      <c r="D28" s="53">
        <v>0</v>
      </c>
      <c r="E28" s="53">
        <v>103</v>
      </c>
      <c r="F28" s="25">
        <v>3.82</v>
      </c>
      <c r="G28" s="25">
        <v>12.3</v>
      </c>
      <c r="H28" s="25">
        <v>6.1855339805825249</v>
      </c>
      <c r="I28" s="25">
        <v>1.478810285035953</v>
      </c>
    </row>
    <row r="29" spans="2:9">
      <c r="B29" s="10" t="s">
        <v>29</v>
      </c>
      <c r="C29" s="53">
        <v>103</v>
      </c>
      <c r="D29" s="53">
        <v>0</v>
      </c>
      <c r="E29" s="53">
        <v>103</v>
      </c>
      <c r="F29" s="25">
        <v>2.9268292682926829</v>
      </c>
      <c r="G29" s="25">
        <v>16.780045351473923</v>
      </c>
      <c r="H29" s="25">
        <v>9.5072353625117305</v>
      </c>
      <c r="I29" s="25">
        <v>2.7139922122949587</v>
      </c>
    </row>
    <row r="30" spans="2:9" ht="15.75" thickBot="1">
      <c r="B30" s="23" t="s">
        <v>10</v>
      </c>
      <c r="C30" s="54">
        <v>103</v>
      </c>
      <c r="D30" s="54">
        <v>0</v>
      </c>
      <c r="E30" s="54">
        <v>103</v>
      </c>
      <c r="F30" s="26">
        <v>9.8373983739837385</v>
      </c>
      <c r="G30" s="26">
        <v>37.532133676092542</v>
      </c>
      <c r="H30" s="26">
        <v>22.80313081902203</v>
      </c>
      <c r="I30" s="26">
        <v>5.3490125704559706</v>
      </c>
    </row>
    <row r="33" spans="2:23">
      <c r="B33" s="5" t="s">
        <v>65</v>
      </c>
    </row>
    <row r="34" spans="2:23" ht="15.75" thickBot="1"/>
    <row r="35" spans="2:23">
      <c r="B35" s="13" t="s">
        <v>36</v>
      </c>
      <c r="C35" s="13" t="s">
        <v>69</v>
      </c>
      <c r="D35" s="13" t="s">
        <v>70</v>
      </c>
      <c r="E35" s="13" t="s">
        <v>71</v>
      </c>
      <c r="F35" s="13" t="s">
        <v>72</v>
      </c>
    </row>
    <row r="36" spans="2:23">
      <c r="B36" s="57" t="s">
        <v>2</v>
      </c>
      <c r="C36" s="22" t="s">
        <v>67</v>
      </c>
      <c r="D36" s="56">
        <v>46</v>
      </c>
      <c r="E36" s="56">
        <v>46</v>
      </c>
      <c r="F36" s="24">
        <v>44.660194174757279</v>
      </c>
    </row>
    <row r="37" spans="2:23">
      <c r="B37" s="58" t="s">
        <v>66</v>
      </c>
      <c r="C37" s="10" t="s">
        <v>68</v>
      </c>
      <c r="D37" s="53">
        <v>57</v>
      </c>
      <c r="E37" s="53">
        <v>57</v>
      </c>
      <c r="F37" s="25">
        <v>55.339805825242721</v>
      </c>
    </row>
    <row r="38" spans="2:23">
      <c r="B38" s="57" t="s">
        <v>3</v>
      </c>
      <c r="C38" s="22" t="s">
        <v>67</v>
      </c>
      <c r="D38" s="56">
        <v>52</v>
      </c>
      <c r="E38" s="56">
        <v>52</v>
      </c>
      <c r="F38" s="24">
        <v>50.485436893203882</v>
      </c>
    </row>
    <row r="39" spans="2:23">
      <c r="B39" s="58" t="s">
        <v>66</v>
      </c>
      <c r="C39" s="10" t="s">
        <v>68</v>
      </c>
      <c r="D39" s="53">
        <v>51</v>
      </c>
      <c r="E39" s="53">
        <v>51</v>
      </c>
      <c r="F39" s="25">
        <v>49.514563106796118</v>
      </c>
    </row>
    <row r="40" spans="2:23">
      <c r="B40" s="57" t="s">
        <v>4</v>
      </c>
      <c r="C40" s="22" t="s">
        <v>67</v>
      </c>
      <c r="D40" s="56">
        <v>85</v>
      </c>
      <c r="E40" s="56">
        <v>85</v>
      </c>
      <c r="F40" s="24">
        <v>82.524271844660191</v>
      </c>
    </row>
    <row r="41" spans="2:23">
      <c r="B41" s="58" t="s">
        <v>66</v>
      </c>
      <c r="C41" s="10" t="s">
        <v>68</v>
      </c>
      <c r="D41" s="53">
        <v>18</v>
      </c>
      <c r="E41" s="53">
        <v>18</v>
      </c>
      <c r="F41" s="25">
        <v>17.475728155339805</v>
      </c>
    </row>
    <row r="42" spans="2:23">
      <c r="B42" s="57" t="s">
        <v>7</v>
      </c>
      <c r="C42" s="22" t="s">
        <v>67</v>
      </c>
      <c r="D42" s="56">
        <v>67</v>
      </c>
      <c r="E42" s="56">
        <v>67</v>
      </c>
      <c r="F42" s="24">
        <v>65.048543689320383</v>
      </c>
    </row>
    <row r="43" spans="2:23" ht="15.75" thickBot="1">
      <c r="B43" s="59" t="s">
        <v>66</v>
      </c>
      <c r="C43" s="23" t="s">
        <v>68</v>
      </c>
      <c r="D43" s="54">
        <v>36</v>
      </c>
      <c r="E43" s="54">
        <v>36</v>
      </c>
      <c r="F43" s="26">
        <v>34.95145631067961</v>
      </c>
    </row>
    <row r="46" spans="2:23">
      <c r="B46" s="5" t="s">
        <v>73</v>
      </c>
    </row>
    <row r="47" spans="2:23" ht="15.75" thickBot="1"/>
    <row r="48" spans="2:23">
      <c r="B48" s="12"/>
      <c r="C48" s="13" t="s">
        <v>1</v>
      </c>
      <c r="D48" s="13" t="s">
        <v>53</v>
      </c>
      <c r="E48" s="13" t="s">
        <v>54</v>
      </c>
      <c r="F48" s="13" t="s">
        <v>30</v>
      </c>
      <c r="G48" s="13" t="s">
        <v>27</v>
      </c>
      <c r="H48" s="13" t="s">
        <v>8</v>
      </c>
      <c r="I48" s="13" t="s">
        <v>31</v>
      </c>
      <c r="J48" s="13" t="s">
        <v>28</v>
      </c>
      <c r="K48" s="13" t="s">
        <v>9</v>
      </c>
      <c r="L48" s="13" t="s">
        <v>32</v>
      </c>
      <c r="M48" s="13" t="s">
        <v>29</v>
      </c>
      <c r="N48" s="13" t="s">
        <v>10</v>
      </c>
      <c r="O48" s="61" t="s">
        <v>74</v>
      </c>
      <c r="P48" s="61" t="s">
        <v>75</v>
      </c>
      <c r="Q48" s="61" t="s">
        <v>76</v>
      </c>
      <c r="R48" s="61" t="s">
        <v>77</v>
      </c>
      <c r="S48" s="61" t="s">
        <v>78</v>
      </c>
      <c r="T48" s="61" t="s">
        <v>79</v>
      </c>
      <c r="U48" s="61" t="s">
        <v>80</v>
      </c>
      <c r="V48" s="61" t="s">
        <v>81</v>
      </c>
      <c r="W48" s="62" t="s">
        <v>13</v>
      </c>
    </row>
    <row r="49" spans="2:23">
      <c r="B49" s="22" t="s">
        <v>1</v>
      </c>
      <c r="C49" s="27">
        <v>1</v>
      </c>
      <c r="D49" s="24">
        <v>2.5237930841574961E-2</v>
      </c>
      <c r="E49" s="24">
        <v>-0.13031848464989426</v>
      </c>
      <c r="F49" s="24">
        <v>0.44065840191702016</v>
      </c>
      <c r="G49" s="24">
        <v>-0.19515644696047843</v>
      </c>
      <c r="H49" s="24">
        <v>-0.37089723611273656</v>
      </c>
      <c r="I49" s="24">
        <v>0.47711578551080974</v>
      </c>
      <c r="J49" s="24">
        <v>-0.21155269732091667</v>
      </c>
      <c r="K49" s="24">
        <v>-0.4037417149154427</v>
      </c>
      <c r="L49" s="24">
        <v>0.4479284687198018</v>
      </c>
      <c r="M49" s="24">
        <v>-0.21189027269924654</v>
      </c>
      <c r="N49" s="24">
        <v>-0.39080025564406323</v>
      </c>
      <c r="O49" s="64">
        <v>-8.7453640612195474E-2</v>
      </c>
      <c r="P49" s="64">
        <v>8.7453640612195474E-2</v>
      </c>
      <c r="Q49" s="64">
        <v>8.4124827619548953E-2</v>
      </c>
      <c r="R49" s="64">
        <v>-8.4124827619549064E-2</v>
      </c>
      <c r="S49" s="64">
        <v>-0.16443355801619619</v>
      </c>
      <c r="T49" s="64">
        <v>0.16443355801619614</v>
      </c>
      <c r="U49" s="64">
        <v>2.5830605140428401E-2</v>
      </c>
      <c r="V49" s="64">
        <v>-2.5830605140428342E-2</v>
      </c>
      <c r="W49" s="55">
        <v>2.6760146516366906E-2</v>
      </c>
    </row>
    <row r="50" spans="2:23">
      <c r="B50" s="10" t="s">
        <v>53</v>
      </c>
      <c r="C50" s="25">
        <v>2.5237930841574961E-2</v>
      </c>
      <c r="D50" s="29">
        <v>1</v>
      </c>
      <c r="E50" s="25">
        <v>0.58613671779910792</v>
      </c>
      <c r="F50" s="25">
        <v>8.2587390255668552E-2</v>
      </c>
      <c r="G50" s="25">
        <v>0.61476837380718574</v>
      </c>
      <c r="H50" s="25">
        <v>0.49031772337010326</v>
      </c>
      <c r="I50" s="25">
        <v>0.13539194134551283</v>
      </c>
      <c r="J50" s="25">
        <v>0.61810864022351319</v>
      </c>
      <c r="K50" s="25">
        <v>0.46442162404353615</v>
      </c>
      <c r="L50" s="25">
        <v>0.13365835336117093</v>
      </c>
      <c r="M50" s="25">
        <v>0.56239119198202969</v>
      </c>
      <c r="N50" s="25">
        <v>0.40227369499853927</v>
      </c>
      <c r="O50" s="65">
        <v>0.15160464863154591</v>
      </c>
      <c r="P50" s="65">
        <v>-0.15160464863154588</v>
      </c>
      <c r="Q50" s="65">
        <v>2.4254357989014892E-2</v>
      </c>
      <c r="R50" s="65">
        <v>-2.425435798901485E-2</v>
      </c>
      <c r="S50" s="65">
        <v>1.4913788765352463E-2</v>
      </c>
      <c r="T50" s="65">
        <v>-1.4913788765352463E-2</v>
      </c>
      <c r="U50" s="65">
        <v>-0.21673844215300522</v>
      </c>
      <c r="V50" s="65">
        <v>0.21673844215300503</v>
      </c>
      <c r="W50" s="66">
        <v>-8.7197555281294491E-3</v>
      </c>
    </row>
    <row r="51" spans="2:23">
      <c r="B51" s="10" t="s">
        <v>54</v>
      </c>
      <c r="C51" s="25">
        <v>-0.13031848464989426</v>
      </c>
      <c r="D51" s="25">
        <v>0.58613671779910792</v>
      </c>
      <c r="E51" s="29">
        <v>1</v>
      </c>
      <c r="F51" s="25">
        <v>-0.14094938962184941</v>
      </c>
      <c r="G51" s="25">
        <v>6.1821216226572016E-2</v>
      </c>
      <c r="H51" s="25">
        <v>0.4382343611125753</v>
      </c>
      <c r="I51" s="25">
        <v>-9.9561674984677481E-2</v>
      </c>
      <c r="J51" s="25">
        <v>5.8115231648691743E-2</v>
      </c>
      <c r="K51" s="25">
        <v>0.45566010342773466</v>
      </c>
      <c r="L51" s="25">
        <v>-3.8868521055489422E-2</v>
      </c>
      <c r="M51" s="25">
        <v>2.2347332214621356E-2</v>
      </c>
      <c r="N51" s="25">
        <v>0.38269391067736475</v>
      </c>
      <c r="O51" s="65">
        <v>0.17691775743540214</v>
      </c>
      <c r="P51" s="65">
        <v>-0.17691775743540217</v>
      </c>
      <c r="Q51" s="65">
        <v>-7.1387054477427964E-2</v>
      </c>
      <c r="R51" s="65">
        <v>7.1387054477428047E-2</v>
      </c>
      <c r="S51" s="65">
        <v>0.14038628895919272</v>
      </c>
      <c r="T51" s="65">
        <v>-0.14038628895919272</v>
      </c>
      <c r="U51" s="65">
        <v>-7.4854440902197127E-3</v>
      </c>
      <c r="V51" s="65">
        <v>7.4854440902197301E-3</v>
      </c>
      <c r="W51" s="66">
        <v>-5.9918667344977479E-2</v>
      </c>
    </row>
    <row r="52" spans="2:23">
      <c r="B52" s="10" t="s">
        <v>30</v>
      </c>
      <c r="C52" s="25">
        <v>0.44065840191702016</v>
      </c>
      <c r="D52" s="25">
        <v>8.2587390255668552E-2</v>
      </c>
      <c r="E52" s="25">
        <v>-0.14094938962184941</v>
      </c>
      <c r="F52" s="29">
        <v>1</v>
      </c>
      <c r="G52" s="25">
        <v>-0.49486291689057638</v>
      </c>
      <c r="H52" s="25">
        <v>-0.77462879345630842</v>
      </c>
      <c r="I52" s="25">
        <v>0.90611807930043942</v>
      </c>
      <c r="J52" s="25">
        <v>-0.43029367200657653</v>
      </c>
      <c r="K52" s="25">
        <v>-0.71579105901945994</v>
      </c>
      <c r="L52" s="25">
        <v>0.766205034578748</v>
      </c>
      <c r="M52" s="25">
        <v>-0.38865549585871539</v>
      </c>
      <c r="N52" s="25">
        <v>-0.64694604267520683</v>
      </c>
      <c r="O52" s="65">
        <v>-8.888453827510763E-2</v>
      </c>
      <c r="P52" s="65">
        <v>8.8884538275107589E-2</v>
      </c>
      <c r="Q52" s="65">
        <v>0.10503117277202753</v>
      </c>
      <c r="R52" s="65">
        <v>-0.10503117277202764</v>
      </c>
      <c r="S52" s="65">
        <v>-7.2195481723750093E-2</v>
      </c>
      <c r="T52" s="65">
        <v>7.2195481723750093E-2</v>
      </c>
      <c r="U52" s="65">
        <v>-4.6945262308976936E-2</v>
      </c>
      <c r="V52" s="65">
        <v>4.6945262308976915E-2</v>
      </c>
      <c r="W52" s="66">
        <v>-0.14533602594502046</v>
      </c>
    </row>
    <row r="53" spans="2:23">
      <c r="B53" s="10" t="s">
        <v>27</v>
      </c>
      <c r="C53" s="25">
        <v>-0.19515644696047843</v>
      </c>
      <c r="D53" s="25">
        <v>0.61476837380718574</v>
      </c>
      <c r="E53" s="25">
        <v>6.1821216226572016E-2</v>
      </c>
      <c r="F53" s="25">
        <v>-0.49486291689057638</v>
      </c>
      <c r="G53" s="29">
        <v>1</v>
      </c>
      <c r="H53" s="25">
        <v>0.81972043613545764</v>
      </c>
      <c r="I53" s="25">
        <v>-0.37752921826697378</v>
      </c>
      <c r="J53" s="25">
        <v>0.93134620292685832</v>
      </c>
      <c r="K53" s="25">
        <v>0.70555514920838502</v>
      </c>
      <c r="L53" s="25">
        <v>-0.33227147475995522</v>
      </c>
      <c r="M53" s="25">
        <v>0.86430855604673829</v>
      </c>
      <c r="N53" s="25">
        <v>0.63459456550806637</v>
      </c>
      <c r="O53" s="65">
        <v>8.9663717567407528E-2</v>
      </c>
      <c r="P53" s="65">
        <v>-8.9663717567407542E-2</v>
      </c>
      <c r="Q53" s="65">
        <v>-2.1238854733087936E-2</v>
      </c>
      <c r="R53" s="65">
        <v>2.1238854733087946E-2</v>
      </c>
      <c r="S53" s="65">
        <v>-1.7914904718963995E-2</v>
      </c>
      <c r="T53" s="65">
        <v>1.7914904718963995E-2</v>
      </c>
      <c r="U53" s="65">
        <v>-0.18658601946627015</v>
      </c>
      <c r="V53" s="65">
        <v>0.1865860194662701</v>
      </c>
      <c r="W53" s="66">
        <v>0.12403601042376032</v>
      </c>
    </row>
    <row r="54" spans="2:23">
      <c r="B54" s="10" t="s">
        <v>8</v>
      </c>
      <c r="C54" s="25">
        <v>-0.37089723611273656</v>
      </c>
      <c r="D54" s="25">
        <v>0.49031772337010326</v>
      </c>
      <c r="E54" s="25">
        <v>0.4382343611125753</v>
      </c>
      <c r="F54" s="25">
        <v>-0.77462879345630842</v>
      </c>
      <c r="G54" s="25">
        <v>0.81972043613545764</v>
      </c>
      <c r="H54" s="29">
        <v>1</v>
      </c>
      <c r="I54" s="25">
        <v>-0.64772392128021972</v>
      </c>
      <c r="J54" s="25">
        <v>0.73970935894903023</v>
      </c>
      <c r="K54" s="25">
        <v>0.9019871304517505</v>
      </c>
      <c r="L54" s="25">
        <v>-0.55471515181793796</v>
      </c>
      <c r="M54" s="25">
        <v>0.67268589557801428</v>
      </c>
      <c r="N54" s="25">
        <v>0.8060682089267418</v>
      </c>
      <c r="O54" s="65">
        <v>0.15275006847060341</v>
      </c>
      <c r="P54" s="65">
        <v>-0.15275006847060335</v>
      </c>
      <c r="Q54" s="65">
        <v>-7.9651422513310255E-2</v>
      </c>
      <c r="R54" s="65">
        <v>7.9651422513310338E-2</v>
      </c>
      <c r="S54" s="65">
        <v>8.0134615203328485E-2</v>
      </c>
      <c r="T54" s="65">
        <v>-8.0134615203328485E-2</v>
      </c>
      <c r="U54" s="65">
        <v>-7.8725021138646656E-2</v>
      </c>
      <c r="V54" s="65">
        <v>7.8725021138646586E-2</v>
      </c>
      <c r="W54" s="66">
        <v>0.12377640232775243</v>
      </c>
    </row>
    <row r="55" spans="2:23">
      <c r="B55" s="10" t="s">
        <v>31</v>
      </c>
      <c r="C55" s="25">
        <v>0.47711578551080974</v>
      </c>
      <c r="D55" s="25">
        <v>0.13539194134551283</v>
      </c>
      <c r="E55" s="25">
        <v>-9.9561674984677481E-2</v>
      </c>
      <c r="F55" s="25">
        <v>0.90611807930043942</v>
      </c>
      <c r="G55" s="25">
        <v>-0.37752921826697378</v>
      </c>
      <c r="H55" s="25">
        <v>-0.64772392128021972</v>
      </c>
      <c r="I55" s="29">
        <v>1</v>
      </c>
      <c r="J55" s="25">
        <v>-0.45664262276398443</v>
      </c>
      <c r="K55" s="25">
        <v>-0.76497603640685152</v>
      </c>
      <c r="L55" s="25">
        <v>0.88559560843854557</v>
      </c>
      <c r="M55" s="25">
        <v>-0.43218000669641149</v>
      </c>
      <c r="N55" s="25">
        <v>-0.71317470479759171</v>
      </c>
      <c r="O55" s="65">
        <v>-3.926832566229084E-2</v>
      </c>
      <c r="P55" s="65">
        <v>3.9268325662290819E-2</v>
      </c>
      <c r="Q55" s="65">
        <v>6.5458943457473689E-2</v>
      </c>
      <c r="R55" s="65">
        <v>-6.5458943457473745E-2</v>
      </c>
      <c r="S55" s="65">
        <v>-5.241836089961479E-2</v>
      </c>
      <c r="T55" s="65">
        <v>5.241836089961479E-2</v>
      </c>
      <c r="U55" s="65">
        <v>-4.0467991110713343E-2</v>
      </c>
      <c r="V55" s="65">
        <v>4.0467991110713301E-2</v>
      </c>
      <c r="W55" s="66">
        <v>-0.15212693438780497</v>
      </c>
    </row>
    <row r="56" spans="2:23">
      <c r="B56" s="10" t="s">
        <v>28</v>
      </c>
      <c r="C56" s="25">
        <v>-0.21155269732091667</v>
      </c>
      <c r="D56" s="25">
        <v>0.61810864022351319</v>
      </c>
      <c r="E56" s="25">
        <v>5.8115231648691743E-2</v>
      </c>
      <c r="F56" s="25">
        <v>-0.43029367200657653</v>
      </c>
      <c r="G56" s="25">
        <v>0.93134620292685832</v>
      </c>
      <c r="H56" s="25">
        <v>0.73970935894903023</v>
      </c>
      <c r="I56" s="25">
        <v>-0.45664262276398443</v>
      </c>
      <c r="J56" s="29">
        <v>1</v>
      </c>
      <c r="K56" s="25">
        <v>0.78457806197631486</v>
      </c>
      <c r="L56" s="25">
        <v>-0.42332028728735122</v>
      </c>
      <c r="M56" s="25">
        <v>0.94442699365828509</v>
      </c>
      <c r="N56" s="25">
        <v>0.72407766344237601</v>
      </c>
      <c r="O56" s="65">
        <v>3.4805180820362741E-2</v>
      </c>
      <c r="P56" s="65">
        <v>-3.4805180820362741E-2</v>
      </c>
      <c r="Q56" s="65">
        <v>2.4885790890831407E-2</v>
      </c>
      <c r="R56" s="65">
        <v>-2.4885790890831441E-2</v>
      </c>
      <c r="S56" s="65">
        <v>-1.7875494207700453E-2</v>
      </c>
      <c r="T56" s="65">
        <v>1.7875494207700453E-2</v>
      </c>
      <c r="U56" s="65">
        <v>-0.19780151358824355</v>
      </c>
      <c r="V56" s="65">
        <v>0.19780151358824349</v>
      </c>
      <c r="W56" s="66">
        <v>0.14525038157839426</v>
      </c>
    </row>
    <row r="57" spans="2:23">
      <c r="B57" s="10" t="s">
        <v>9</v>
      </c>
      <c r="C57" s="25">
        <v>-0.4037417149154427</v>
      </c>
      <c r="D57" s="25">
        <v>0.46442162404353615</v>
      </c>
      <c r="E57" s="25">
        <v>0.45566010342773466</v>
      </c>
      <c r="F57" s="25">
        <v>-0.71579105901945994</v>
      </c>
      <c r="G57" s="25">
        <v>0.70555514920838502</v>
      </c>
      <c r="H57" s="25">
        <v>0.9019871304517505</v>
      </c>
      <c r="I57" s="25">
        <v>-0.76497603640685152</v>
      </c>
      <c r="J57" s="25">
        <v>0.78457806197631486</v>
      </c>
      <c r="K57" s="29">
        <v>1</v>
      </c>
      <c r="L57" s="25">
        <v>-0.68053314916621122</v>
      </c>
      <c r="M57" s="25">
        <v>0.7311642751863564</v>
      </c>
      <c r="N57" s="25">
        <v>0.91547608189030505</v>
      </c>
      <c r="O57" s="65">
        <v>0.10026147329253812</v>
      </c>
      <c r="P57" s="65">
        <v>-0.10026147329253816</v>
      </c>
      <c r="Q57" s="65">
        <v>-3.836159993162732E-2</v>
      </c>
      <c r="R57" s="65">
        <v>3.8361599931627306E-2</v>
      </c>
      <c r="S57" s="65">
        <v>9.1043468683865675E-2</v>
      </c>
      <c r="T57" s="65">
        <v>-9.1043468683865675E-2</v>
      </c>
      <c r="U57" s="65">
        <v>-7.5007389238802E-2</v>
      </c>
      <c r="V57" s="65">
        <v>7.5007389238801986E-2</v>
      </c>
      <c r="W57" s="66">
        <v>0.13191851228369417</v>
      </c>
    </row>
    <row r="58" spans="2:23">
      <c r="B58" s="10" t="s">
        <v>32</v>
      </c>
      <c r="C58" s="25">
        <v>0.4479284687198018</v>
      </c>
      <c r="D58" s="25">
        <v>0.13365835336117093</v>
      </c>
      <c r="E58" s="25">
        <v>-3.8868521055489422E-2</v>
      </c>
      <c r="F58" s="25">
        <v>0.766205034578748</v>
      </c>
      <c r="G58" s="25">
        <v>-0.33227147475995522</v>
      </c>
      <c r="H58" s="25">
        <v>-0.55471515181793796</v>
      </c>
      <c r="I58" s="25">
        <v>0.88559560843854557</v>
      </c>
      <c r="J58" s="25">
        <v>-0.42332028728735122</v>
      </c>
      <c r="K58" s="25">
        <v>-0.68053314916621122</v>
      </c>
      <c r="L58" s="29">
        <v>1</v>
      </c>
      <c r="M58" s="25">
        <v>-0.53778263309811747</v>
      </c>
      <c r="N58" s="25">
        <v>-0.80326262850440677</v>
      </c>
      <c r="O58" s="65">
        <v>2.807306263022067E-2</v>
      </c>
      <c r="P58" s="65">
        <v>-2.8073062630220663E-2</v>
      </c>
      <c r="Q58" s="65">
        <v>4.2532426796131897E-4</v>
      </c>
      <c r="R58" s="65">
        <v>-4.2532426796126649E-4</v>
      </c>
      <c r="S58" s="65">
        <v>-6.723801634141327E-2</v>
      </c>
      <c r="T58" s="65">
        <v>6.723801634141327E-2</v>
      </c>
      <c r="U58" s="65">
        <v>2.1020305571966279E-2</v>
      </c>
      <c r="V58" s="65">
        <v>-2.1020305571966273E-2</v>
      </c>
      <c r="W58" s="66">
        <v>-0.17910291527099789</v>
      </c>
    </row>
    <row r="59" spans="2:23">
      <c r="B59" s="10" t="s">
        <v>29</v>
      </c>
      <c r="C59" s="25">
        <v>-0.21189027269924654</v>
      </c>
      <c r="D59" s="25">
        <v>0.56239119198202969</v>
      </c>
      <c r="E59" s="25">
        <v>2.2347332214621356E-2</v>
      </c>
      <c r="F59" s="25">
        <v>-0.38865549585871539</v>
      </c>
      <c r="G59" s="25">
        <v>0.86430855604673829</v>
      </c>
      <c r="H59" s="25">
        <v>0.67268589557801428</v>
      </c>
      <c r="I59" s="25">
        <v>-0.43218000669641149</v>
      </c>
      <c r="J59" s="25">
        <v>0.94442699365828509</v>
      </c>
      <c r="K59" s="25">
        <v>0.7311642751863564</v>
      </c>
      <c r="L59" s="25">
        <v>-0.53778263309811747</v>
      </c>
      <c r="M59" s="29">
        <v>1</v>
      </c>
      <c r="N59" s="25">
        <v>0.80544540599618408</v>
      </c>
      <c r="O59" s="65">
        <v>-2.1437555204821841E-2</v>
      </c>
      <c r="P59" s="65">
        <v>2.1437555204821816E-2</v>
      </c>
      <c r="Q59" s="65">
        <v>6.0751712022483279E-2</v>
      </c>
      <c r="R59" s="65">
        <v>-6.0751712022483341E-2</v>
      </c>
      <c r="S59" s="65">
        <v>7.5165127529125079E-3</v>
      </c>
      <c r="T59" s="65">
        <v>-7.5165127529125079E-3</v>
      </c>
      <c r="U59" s="65">
        <v>-0.23653569765016727</v>
      </c>
      <c r="V59" s="65">
        <v>0.2365356976501671</v>
      </c>
      <c r="W59" s="66">
        <v>0.17123347608715772</v>
      </c>
    </row>
    <row r="60" spans="2:23">
      <c r="B60" s="10" t="s">
        <v>10</v>
      </c>
      <c r="C60" s="25">
        <v>-0.39080025564406323</v>
      </c>
      <c r="D60" s="25">
        <v>0.40227369499853927</v>
      </c>
      <c r="E60" s="25">
        <v>0.38269391067736475</v>
      </c>
      <c r="F60" s="25">
        <v>-0.64694604267520683</v>
      </c>
      <c r="G60" s="25">
        <v>0.63459456550806637</v>
      </c>
      <c r="H60" s="25">
        <v>0.8060682089267418</v>
      </c>
      <c r="I60" s="25">
        <v>-0.71317470479759171</v>
      </c>
      <c r="J60" s="25">
        <v>0.72407766344237601</v>
      </c>
      <c r="K60" s="25">
        <v>0.91547608189030505</v>
      </c>
      <c r="L60" s="25">
        <v>-0.80326262850440677</v>
      </c>
      <c r="M60" s="25">
        <v>0.80544540599618408</v>
      </c>
      <c r="N60" s="29">
        <v>1</v>
      </c>
      <c r="O60" s="65">
        <v>2.7142911540819843E-2</v>
      </c>
      <c r="P60" s="65">
        <v>-2.7142911540819836E-2</v>
      </c>
      <c r="Q60" s="65">
        <v>3.0341640537042925E-3</v>
      </c>
      <c r="R60" s="65">
        <v>-3.0341640537042912E-3</v>
      </c>
      <c r="S60" s="65">
        <v>0.11758468318785549</v>
      </c>
      <c r="T60" s="65">
        <v>-0.11758468318785549</v>
      </c>
      <c r="U60" s="65">
        <v>-0.13369788095668839</v>
      </c>
      <c r="V60" s="65">
        <v>0.13369788095668836</v>
      </c>
      <c r="W60" s="66">
        <v>0.15935532312184422</v>
      </c>
    </row>
    <row r="61" spans="2:23">
      <c r="B61" s="60" t="s">
        <v>74</v>
      </c>
      <c r="C61" s="65">
        <v>-8.7453640612195474E-2</v>
      </c>
      <c r="D61" s="65">
        <v>0.15160464863154591</v>
      </c>
      <c r="E61" s="65">
        <v>0.17691775743540214</v>
      </c>
      <c r="F61" s="65">
        <v>-8.888453827510763E-2</v>
      </c>
      <c r="G61" s="65">
        <v>8.9663717567407528E-2</v>
      </c>
      <c r="H61" s="65">
        <v>0.15275006847060341</v>
      </c>
      <c r="I61" s="65">
        <v>-3.926832566229084E-2</v>
      </c>
      <c r="J61" s="65">
        <v>3.4805180820362741E-2</v>
      </c>
      <c r="K61" s="65">
        <v>0.10026147329253812</v>
      </c>
      <c r="L61" s="65">
        <v>2.807306263022067E-2</v>
      </c>
      <c r="M61" s="65">
        <v>-2.1437555204821841E-2</v>
      </c>
      <c r="N61" s="65">
        <v>2.7142911540819843E-2</v>
      </c>
      <c r="O61" s="69">
        <v>1</v>
      </c>
      <c r="P61" s="65">
        <v>-0.99999999999999989</v>
      </c>
      <c r="Q61" s="65">
        <v>3.0337995560696454E-2</v>
      </c>
      <c r="R61" s="65">
        <v>-3.0337995560696492E-2</v>
      </c>
      <c r="S61" s="65">
        <v>-0.10085311355260096</v>
      </c>
      <c r="T61" s="65">
        <v>0.10085311355260096</v>
      </c>
      <c r="U61" s="65">
        <v>0.12605331366361811</v>
      </c>
      <c r="V61" s="65">
        <v>-0.12605331366361827</v>
      </c>
      <c r="W61" s="66">
        <v>0.10085311355260129</v>
      </c>
    </row>
    <row r="62" spans="2:23">
      <c r="B62" s="60" t="s">
        <v>75</v>
      </c>
      <c r="C62" s="65">
        <v>8.7453640612195474E-2</v>
      </c>
      <c r="D62" s="65">
        <v>-0.15160464863154588</v>
      </c>
      <c r="E62" s="65">
        <v>-0.17691775743540217</v>
      </c>
      <c r="F62" s="65">
        <v>8.8884538275107589E-2</v>
      </c>
      <c r="G62" s="65">
        <v>-8.9663717567407542E-2</v>
      </c>
      <c r="H62" s="65">
        <v>-0.15275006847060335</v>
      </c>
      <c r="I62" s="65">
        <v>3.9268325662290819E-2</v>
      </c>
      <c r="J62" s="65">
        <v>-3.4805180820362741E-2</v>
      </c>
      <c r="K62" s="65">
        <v>-0.10026147329253816</v>
      </c>
      <c r="L62" s="65">
        <v>-2.8073062630220663E-2</v>
      </c>
      <c r="M62" s="65">
        <v>2.1437555204821816E-2</v>
      </c>
      <c r="N62" s="65">
        <v>-2.7142911540819836E-2</v>
      </c>
      <c r="O62" s="65">
        <v>-0.99999999999999989</v>
      </c>
      <c r="P62" s="69">
        <v>1</v>
      </c>
      <c r="Q62" s="65">
        <v>-3.0337995560696374E-2</v>
      </c>
      <c r="R62" s="65">
        <v>3.0337995560696666E-2</v>
      </c>
      <c r="S62" s="65">
        <v>0.1008531135526012</v>
      </c>
      <c r="T62" s="65">
        <v>-0.1008531135526012</v>
      </c>
      <c r="U62" s="65">
        <v>-0.12605331366361805</v>
      </c>
      <c r="V62" s="65">
        <v>0.12605331366361819</v>
      </c>
      <c r="W62" s="66">
        <v>-0.10085311355260129</v>
      </c>
    </row>
    <row r="63" spans="2:23">
      <c r="B63" s="60" t="s">
        <v>76</v>
      </c>
      <c r="C63" s="65">
        <v>8.4124827619548953E-2</v>
      </c>
      <c r="D63" s="65">
        <v>2.4254357989014892E-2</v>
      </c>
      <c r="E63" s="65">
        <v>-7.1387054477427964E-2</v>
      </c>
      <c r="F63" s="65">
        <v>0.10503117277202753</v>
      </c>
      <c r="G63" s="65">
        <v>-2.1238854733087936E-2</v>
      </c>
      <c r="H63" s="65">
        <v>-7.9651422513310255E-2</v>
      </c>
      <c r="I63" s="65">
        <v>6.5458943457473689E-2</v>
      </c>
      <c r="J63" s="65">
        <v>2.4885790890831407E-2</v>
      </c>
      <c r="K63" s="65">
        <v>-3.836159993162732E-2</v>
      </c>
      <c r="L63" s="65">
        <v>4.2532426796131897E-4</v>
      </c>
      <c r="M63" s="65">
        <v>6.0751712022483279E-2</v>
      </c>
      <c r="N63" s="65">
        <v>3.0341640537042925E-3</v>
      </c>
      <c r="O63" s="65">
        <v>3.0337995560696454E-2</v>
      </c>
      <c r="P63" s="65">
        <v>-3.0337995560696374E-2</v>
      </c>
      <c r="Q63" s="69">
        <v>1</v>
      </c>
      <c r="R63" s="65">
        <v>-0.99999999999999944</v>
      </c>
      <c r="S63" s="65">
        <v>-0.14893225986524483</v>
      </c>
      <c r="T63" s="65">
        <v>0.14893225986524483</v>
      </c>
      <c r="U63" s="65">
        <v>-7.4333132963915707E-2</v>
      </c>
      <c r="V63" s="65">
        <v>7.4333132963915638E-2</v>
      </c>
      <c r="W63" s="66">
        <v>0.20006566908564546</v>
      </c>
    </row>
    <row r="64" spans="2:23">
      <c r="B64" s="60" t="s">
        <v>77</v>
      </c>
      <c r="C64" s="65">
        <v>-8.4124827619549064E-2</v>
      </c>
      <c r="D64" s="65">
        <v>-2.425435798901485E-2</v>
      </c>
      <c r="E64" s="65">
        <v>7.1387054477428047E-2</v>
      </c>
      <c r="F64" s="65">
        <v>-0.10503117277202764</v>
      </c>
      <c r="G64" s="65">
        <v>2.1238854733087946E-2</v>
      </c>
      <c r="H64" s="65">
        <v>7.9651422513310338E-2</v>
      </c>
      <c r="I64" s="65">
        <v>-6.5458943457473745E-2</v>
      </c>
      <c r="J64" s="65">
        <v>-2.4885790890831441E-2</v>
      </c>
      <c r="K64" s="65">
        <v>3.8361599931627306E-2</v>
      </c>
      <c r="L64" s="65">
        <v>-4.2532426796126649E-4</v>
      </c>
      <c r="M64" s="65">
        <v>-6.0751712022483341E-2</v>
      </c>
      <c r="N64" s="65">
        <v>-3.0341640537042912E-3</v>
      </c>
      <c r="O64" s="65">
        <v>-3.0337995560696492E-2</v>
      </c>
      <c r="P64" s="65">
        <v>3.0337995560696666E-2</v>
      </c>
      <c r="Q64" s="65">
        <v>-0.99999999999999944</v>
      </c>
      <c r="R64" s="69">
        <v>1</v>
      </c>
      <c r="S64" s="65">
        <v>0.1489322598652448</v>
      </c>
      <c r="T64" s="65">
        <v>-0.1489322598652448</v>
      </c>
      <c r="U64" s="65">
        <v>7.433313296391561E-2</v>
      </c>
      <c r="V64" s="65">
        <v>-7.4333132963915458E-2</v>
      </c>
      <c r="W64" s="66">
        <v>-0.20006566908564541</v>
      </c>
    </row>
    <row r="65" spans="2:23">
      <c r="B65" s="60" t="s">
        <v>78</v>
      </c>
      <c r="C65" s="65">
        <v>-0.16443355801619619</v>
      </c>
      <c r="D65" s="65">
        <v>1.4913788765352463E-2</v>
      </c>
      <c r="E65" s="65">
        <v>0.14038628895919272</v>
      </c>
      <c r="F65" s="65">
        <v>-7.2195481723750093E-2</v>
      </c>
      <c r="G65" s="65">
        <v>-1.7914904718963995E-2</v>
      </c>
      <c r="H65" s="65">
        <v>8.0134615203328485E-2</v>
      </c>
      <c r="I65" s="65">
        <v>-5.241836089961479E-2</v>
      </c>
      <c r="J65" s="65">
        <v>-1.7875494207700453E-2</v>
      </c>
      <c r="K65" s="65">
        <v>9.1043468683865675E-2</v>
      </c>
      <c r="L65" s="65">
        <v>-6.723801634141327E-2</v>
      </c>
      <c r="M65" s="65">
        <v>7.5165127529125079E-3</v>
      </c>
      <c r="N65" s="65">
        <v>0.11758468318785549</v>
      </c>
      <c r="O65" s="65">
        <v>-0.10085311355260096</v>
      </c>
      <c r="P65" s="65">
        <v>0.1008531135526012</v>
      </c>
      <c r="Q65" s="65">
        <v>-0.14893225986524483</v>
      </c>
      <c r="R65" s="65">
        <v>0.1489322598652448</v>
      </c>
      <c r="S65" s="69">
        <v>1</v>
      </c>
      <c r="T65" s="65">
        <v>-1</v>
      </c>
      <c r="U65" s="65">
        <v>-6.9233657268075954E-2</v>
      </c>
      <c r="V65" s="65">
        <v>6.9233657268075996E-2</v>
      </c>
      <c r="W65" s="66">
        <v>-5.7516339869281126E-2</v>
      </c>
    </row>
    <row r="66" spans="2:23">
      <c r="B66" s="60" t="s">
        <v>79</v>
      </c>
      <c r="C66" s="65">
        <v>0.16443355801619614</v>
      </c>
      <c r="D66" s="65">
        <v>-1.4913788765352463E-2</v>
      </c>
      <c r="E66" s="65">
        <v>-0.14038628895919272</v>
      </c>
      <c r="F66" s="65">
        <v>7.2195481723750093E-2</v>
      </c>
      <c r="G66" s="65">
        <v>1.7914904718963995E-2</v>
      </c>
      <c r="H66" s="65">
        <v>-8.0134615203328485E-2</v>
      </c>
      <c r="I66" s="65">
        <v>5.241836089961479E-2</v>
      </c>
      <c r="J66" s="65">
        <v>1.7875494207700453E-2</v>
      </c>
      <c r="K66" s="65">
        <v>-9.1043468683865675E-2</v>
      </c>
      <c r="L66" s="65">
        <v>6.723801634141327E-2</v>
      </c>
      <c r="M66" s="65">
        <v>-7.5165127529125079E-3</v>
      </c>
      <c r="N66" s="65">
        <v>-0.11758468318785549</v>
      </c>
      <c r="O66" s="65">
        <v>0.10085311355260096</v>
      </c>
      <c r="P66" s="65">
        <v>-0.1008531135526012</v>
      </c>
      <c r="Q66" s="65">
        <v>0.14893225986524483</v>
      </c>
      <c r="R66" s="65">
        <v>-0.1489322598652448</v>
      </c>
      <c r="S66" s="65">
        <v>-1</v>
      </c>
      <c r="T66" s="69">
        <v>1</v>
      </c>
      <c r="U66" s="65">
        <v>6.9233657268075954E-2</v>
      </c>
      <c r="V66" s="65">
        <v>-6.9233657268075996E-2</v>
      </c>
      <c r="W66" s="66">
        <v>5.7516339869281126E-2</v>
      </c>
    </row>
    <row r="67" spans="2:23">
      <c r="B67" s="60" t="s">
        <v>80</v>
      </c>
      <c r="C67" s="65">
        <v>2.5830605140428401E-2</v>
      </c>
      <c r="D67" s="65">
        <v>-0.21673844215300522</v>
      </c>
      <c r="E67" s="65">
        <v>-7.4854440902197127E-3</v>
      </c>
      <c r="F67" s="65">
        <v>-4.6945262308976936E-2</v>
      </c>
      <c r="G67" s="65">
        <v>-0.18658601946627015</v>
      </c>
      <c r="H67" s="65">
        <v>-7.8725021138646656E-2</v>
      </c>
      <c r="I67" s="65">
        <v>-4.0467991110713343E-2</v>
      </c>
      <c r="J67" s="65">
        <v>-0.19780151358824355</v>
      </c>
      <c r="K67" s="65">
        <v>-7.5007389238802E-2</v>
      </c>
      <c r="L67" s="65">
        <v>2.1020305571966279E-2</v>
      </c>
      <c r="M67" s="65">
        <v>-0.23653569765016727</v>
      </c>
      <c r="N67" s="65">
        <v>-0.13369788095668839</v>
      </c>
      <c r="O67" s="65">
        <v>0.12605331366361811</v>
      </c>
      <c r="P67" s="65">
        <v>-0.12605331366361805</v>
      </c>
      <c r="Q67" s="65">
        <v>-7.4333132963915707E-2</v>
      </c>
      <c r="R67" s="65">
        <v>7.433313296391561E-2</v>
      </c>
      <c r="S67" s="65">
        <v>-6.9233657268075954E-2</v>
      </c>
      <c r="T67" s="65">
        <v>6.9233657268075954E-2</v>
      </c>
      <c r="U67" s="69">
        <v>1</v>
      </c>
      <c r="V67" s="65">
        <v>-1.0000000000000002</v>
      </c>
      <c r="W67" s="66">
        <v>-3.8000428425334951E-2</v>
      </c>
    </row>
    <row r="68" spans="2:23">
      <c r="B68" s="60" t="s">
        <v>81</v>
      </c>
      <c r="C68" s="65">
        <v>-2.5830605140428342E-2</v>
      </c>
      <c r="D68" s="65">
        <v>0.21673844215300503</v>
      </c>
      <c r="E68" s="65">
        <v>7.4854440902197301E-3</v>
      </c>
      <c r="F68" s="65">
        <v>4.6945262308976915E-2</v>
      </c>
      <c r="G68" s="65">
        <v>0.1865860194662701</v>
      </c>
      <c r="H68" s="65">
        <v>7.8725021138646586E-2</v>
      </c>
      <c r="I68" s="65">
        <v>4.0467991110713301E-2</v>
      </c>
      <c r="J68" s="65">
        <v>0.19780151358824349</v>
      </c>
      <c r="K68" s="65">
        <v>7.5007389238801986E-2</v>
      </c>
      <c r="L68" s="65">
        <v>-2.1020305571966273E-2</v>
      </c>
      <c r="M68" s="65">
        <v>0.2365356976501671</v>
      </c>
      <c r="N68" s="65">
        <v>0.13369788095668836</v>
      </c>
      <c r="O68" s="65">
        <v>-0.12605331366361827</v>
      </c>
      <c r="P68" s="65">
        <v>0.12605331366361819</v>
      </c>
      <c r="Q68" s="65">
        <v>7.4333132963915638E-2</v>
      </c>
      <c r="R68" s="65">
        <v>-7.4333132963915458E-2</v>
      </c>
      <c r="S68" s="65">
        <v>6.9233657268075996E-2</v>
      </c>
      <c r="T68" s="65">
        <v>-6.9233657268075996E-2</v>
      </c>
      <c r="U68" s="65">
        <v>-1.0000000000000002</v>
      </c>
      <c r="V68" s="69">
        <v>1</v>
      </c>
      <c r="W68" s="66">
        <v>3.8000428425334874E-2</v>
      </c>
    </row>
    <row r="69" spans="2:23" ht="15.75" thickBot="1">
      <c r="B69" s="63" t="s">
        <v>13</v>
      </c>
      <c r="C69" s="67">
        <v>2.6760146516366906E-2</v>
      </c>
      <c r="D69" s="67">
        <v>-8.7197555281294491E-3</v>
      </c>
      <c r="E69" s="67">
        <v>-5.9918667344977479E-2</v>
      </c>
      <c r="F69" s="67">
        <v>-0.14533602594502046</v>
      </c>
      <c r="G69" s="67">
        <v>0.12403601042376032</v>
      </c>
      <c r="H69" s="67">
        <v>0.12377640232775243</v>
      </c>
      <c r="I69" s="67">
        <v>-0.15212693438780497</v>
      </c>
      <c r="J69" s="67">
        <v>0.14525038157839426</v>
      </c>
      <c r="K69" s="67">
        <v>0.13191851228369417</v>
      </c>
      <c r="L69" s="67">
        <v>-0.17910291527099789</v>
      </c>
      <c r="M69" s="67">
        <v>0.17123347608715772</v>
      </c>
      <c r="N69" s="67">
        <v>0.15935532312184422</v>
      </c>
      <c r="O69" s="67">
        <v>0.10085311355260129</v>
      </c>
      <c r="P69" s="67">
        <v>-0.10085311355260129</v>
      </c>
      <c r="Q69" s="67">
        <v>0.20006566908564546</v>
      </c>
      <c r="R69" s="67">
        <v>-0.20006566908564541</v>
      </c>
      <c r="S69" s="67">
        <v>-5.7516339869281126E-2</v>
      </c>
      <c r="T69" s="67">
        <v>5.7516339869281126E-2</v>
      </c>
      <c r="U69" s="67">
        <v>-3.8000428425334951E-2</v>
      </c>
      <c r="V69" s="67">
        <v>3.8000428425334874E-2</v>
      </c>
      <c r="W69" s="70">
        <v>1</v>
      </c>
    </row>
    <row r="72" spans="2:23">
      <c r="B72" s="5" t="s">
        <v>82</v>
      </c>
    </row>
    <row r="73" spans="2:23" ht="15.75" thickBot="1"/>
    <row r="74" spans="2:23">
      <c r="B74" s="12"/>
      <c r="C74" s="13" t="s">
        <v>1</v>
      </c>
      <c r="D74" s="13" t="s">
        <v>53</v>
      </c>
      <c r="E74" s="13" t="s">
        <v>54</v>
      </c>
      <c r="F74" s="13" t="s">
        <v>30</v>
      </c>
      <c r="G74" s="13" t="s">
        <v>27</v>
      </c>
      <c r="H74" s="13" t="s">
        <v>8</v>
      </c>
      <c r="I74" s="13" t="s">
        <v>31</v>
      </c>
      <c r="J74" s="13" t="s">
        <v>28</v>
      </c>
      <c r="K74" s="13" t="s">
        <v>9</v>
      </c>
      <c r="L74" s="13" t="s">
        <v>32</v>
      </c>
      <c r="M74" s="13" t="s">
        <v>29</v>
      </c>
      <c r="N74" s="13" t="s">
        <v>10</v>
      </c>
      <c r="O74" s="13" t="s">
        <v>74</v>
      </c>
      <c r="P74" s="13" t="s">
        <v>75</v>
      </c>
      <c r="Q74" s="13" t="s">
        <v>76</v>
      </c>
      <c r="R74" s="13" t="s">
        <v>77</v>
      </c>
      <c r="S74" s="13" t="s">
        <v>78</v>
      </c>
      <c r="T74" s="13" t="s">
        <v>79</v>
      </c>
      <c r="U74" s="13" t="s">
        <v>80</v>
      </c>
      <c r="V74" s="13" t="s">
        <v>81</v>
      </c>
    </row>
    <row r="75" spans="2:23">
      <c r="B75" s="22" t="s">
        <v>83</v>
      </c>
      <c r="C75" s="24">
        <v>0.71683744060084509</v>
      </c>
      <c r="D75" s="24">
        <v>1.7467968721535762E-2</v>
      </c>
      <c r="E75" s="24">
        <v>1.8414238866114211E-2</v>
      </c>
      <c r="F75" s="24">
        <v>1.8967153925215793E-2</v>
      </c>
      <c r="G75" s="24">
        <v>4.1667419074884766E-3</v>
      </c>
      <c r="H75" s="24">
        <v>4.5889917860455227E-3</v>
      </c>
      <c r="I75" s="24">
        <v>1.0036905142119393E-2</v>
      </c>
      <c r="J75" s="24">
        <v>1.2492108613001718E-3</v>
      </c>
      <c r="K75" s="24">
        <v>1.5842558302671453E-3</v>
      </c>
      <c r="L75" s="24">
        <v>2.8866932659227885E-2</v>
      </c>
      <c r="M75" s="24">
        <v>2.1695776044921883E-3</v>
      </c>
      <c r="N75" s="24">
        <v>3.0083920555560111E-3</v>
      </c>
      <c r="O75" s="24">
        <v>0.83907870201243051</v>
      </c>
      <c r="P75" s="24">
        <v>0.83907870201243018</v>
      </c>
      <c r="Q75" s="24">
        <v>0.89705884504375288</v>
      </c>
      <c r="R75" s="24">
        <v>0.89705884504375266</v>
      </c>
      <c r="S75" s="24">
        <v>0.87775803378653217</v>
      </c>
      <c r="T75" s="24">
        <v>0.87775803378653205</v>
      </c>
      <c r="U75" s="24">
        <v>0.85603947108416811</v>
      </c>
      <c r="V75" s="24">
        <v>0.85603947108416822</v>
      </c>
    </row>
    <row r="76" spans="2:23" ht="15.75" thickBot="1">
      <c r="B76" s="23" t="s">
        <v>84</v>
      </c>
      <c r="C76" s="26">
        <v>1.3950164198480079</v>
      </c>
      <c r="D76" s="26">
        <v>57.247640864339793</v>
      </c>
      <c r="E76" s="26">
        <v>54.305801465418966</v>
      </c>
      <c r="F76" s="26">
        <v>52.722722868324212</v>
      </c>
      <c r="G76" s="26">
        <v>239.99566620692249</v>
      </c>
      <c r="H76" s="26">
        <v>217.91278926252582</v>
      </c>
      <c r="I76" s="26">
        <v>99.632305560361203</v>
      </c>
      <c r="J76" s="26">
        <v>800.50536781212861</v>
      </c>
      <c r="K76" s="26">
        <v>631.21118502140837</v>
      </c>
      <c r="L76" s="26">
        <v>34.641713125704413</v>
      </c>
      <c r="M76" s="26">
        <v>460.91921207587325</v>
      </c>
      <c r="N76" s="26">
        <v>332.40348383222278</v>
      </c>
      <c r="O76" s="26">
        <v>1.1917833185392728</v>
      </c>
      <c r="P76" s="26">
        <v>1.1917833185392732</v>
      </c>
      <c r="Q76" s="26">
        <v>1.1147540716252859</v>
      </c>
      <c r="R76" s="26">
        <v>1.1147540716252862</v>
      </c>
      <c r="S76" s="26">
        <v>1.1392661320183333</v>
      </c>
      <c r="T76" s="26">
        <v>1.1392661320183335</v>
      </c>
      <c r="U76" s="26">
        <v>1.168170433465535</v>
      </c>
      <c r="V76" s="26">
        <v>1.168170433465535</v>
      </c>
    </row>
    <row r="79" spans="2:23">
      <c r="B79" s="1" t="s">
        <v>335</v>
      </c>
    </row>
    <row r="81" spans="2:10">
      <c r="B81" s="5" t="s">
        <v>336</v>
      </c>
    </row>
    <row r="82" spans="2:10" ht="15.75" thickBot="1"/>
    <row r="83" spans="2:10">
      <c r="B83" s="13" t="s">
        <v>98</v>
      </c>
      <c r="C83" s="13" t="s">
        <v>45</v>
      </c>
      <c r="D83" s="13" t="s">
        <v>99</v>
      </c>
      <c r="E83" s="13" t="s">
        <v>100</v>
      </c>
      <c r="F83" s="13" t="s">
        <v>101</v>
      </c>
      <c r="G83" s="13" t="s">
        <v>102</v>
      </c>
      <c r="H83" s="13" t="s">
        <v>103</v>
      </c>
      <c r="I83" s="13" t="s">
        <v>104</v>
      </c>
      <c r="J83" s="13" t="s">
        <v>105</v>
      </c>
    </row>
    <row r="84" spans="2:10">
      <c r="B84" s="71">
        <v>1</v>
      </c>
      <c r="C84" s="73" t="s">
        <v>3</v>
      </c>
      <c r="D84" s="76">
        <v>0.1411861774412736</v>
      </c>
      <c r="E84" s="76">
        <v>4.0026271946686953E-2</v>
      </c>
      <c r="F84" s="76">
        <v>3.0521581569921477E-2</v>
      </c>
      <c r="G84" s="76">
        <v>-3.3909355391499929</v>
      </c>
      <c r="H84" s="76">
        <v>-199.66028532860096</v>
      </c>
      <c r="I84" s="76">
        <v>-194.39082735214168</v>
      </c>
      <c r="J84" s="76">
        <v>0.97861399461745513</v>
      </c>
    </row>
    <row r="85" spans="2:10">
      <c r="B85" s="50">
        <v>2</v>
      </c>
      <c r="C85" s="74" t="s">
        <v>337</v>
      </c>
      <c r="D85" s="77">
        <v>0.13782854673995595</v>
      </c>
      <c r="E85" s="77">
        <v>7.2134619985917525E-2</v>
      </c>
      <c r="F85" s="77">
        <v>5.3577312385635872E-2</v>
      </c>
      <c r="G85" s="77">
        <v>-4.5887825506920734</v>
      </c>
      <c r="H85" s="77">
        <v>-201.16426909345651</v>
      </c>
      <c r="I85" s="77">
        <v>-193.26008212876761</v>
      </c>
      <c r="J85" s="77">
        <v>0.96425225766169353</v>
      </c>
    </row>
    <row r="86" spans="2:10">
      <c r="B86" s="50">
        <v>3</v>
      </c>
      <c r="C86" s="74" t="s">
        <v>338</v>
      </c>
      <c r="D86" s="77">
        <v>0.13768045266907564</v>
      </c>
      <c r="E86" s="77">
        <v>8.2400277211395978E-2</v>
      </c>
      <c r="F86" s="77">
        <v>5.4594225005680702E-2</v>
      </c>
      <c r="G86" s="77">
        <v>-3.6111958258908459</v>
      </c>
      <c r="H86" s="77">
        <v>-200.31018466649857</v>
      </c>
      <c r="I86" s="77">
        <v>-189.77126871358001</v>
      </c>
      <c r="J86" s="77">
        <v>0.97211059740970929</v>
      </c>
    </row>
    <row r="87" spans="2:10">
      <c r="B87" s="79">
        <v>4</v>
      </c>
      <c r="C87" s="80" t="s">
        <v>339</v>
      </c>
      <c r="D87" s="81">
        <v>0.13689984012874973</v>
      </c>
      <c r="E87" s="81">
        <v>9.6818963229019839E-2</v>
      </c>
      <c r="F87" s="82">
        <v>5.9954431115918611E-2</v>
      </c>
      <c r="G87" s="81">
        <v>-3.0472320846073018</v>
      </c>
      <c r="H87" s="81">
        <v>-199.94152407646175</v>
      </c>
      <c r="I87" s="81">
        <v>-186.76787913531356</v>
      </c>
      <c r="J87" s="81">
        <v>0.97543551971265852</v>
      </c>
    </row>
    <row r="88" spans="2:10">
      <c r="B88" s="50">
        <v>5</v>
      </c>
      <c r="C88" s="74" t="s">
        <v>340</v>
      </c>
      <c r="D88" s="77">
        <v>0.13712947305465578</v>
      </c>
      <c r="E88" s="77">
        <v>0.10453557824244075</v>
      </c>
      <c r="F88" s="77">
        <v>5.8377618358030479E-2</v>
      </c>
      <c r="G88" s="77">
        <v>-1.8157722234440428</v>
      </c>
      <c r="H88" s="77">
        <v>-198.82531828852845</v>
      </c>
      <c r="I88" s="77">
        <v>-183.01694435915064</v>
      </c>
      <c r="J88" s="77">
        <v>0.98591537345024194</v>
      </c>
    </row>
    <row r="89" spans="2:10">
      <c r="B89" s="50">
        <v>6</v>
      </c>
      <c r="C89" s="74" t="s">
        <v>341</v>
      </c>
      <c r="D89" s="77">
        <v>0.13759970399655505</v>
      </c>
      <c r="E89" s="77">
        <v>0.11072818750461699</v>
      </c>
      <c r="F89" s="77">
        <v>5.5148699223655555E-2</v>
      </c>
      <c r="G89" s="77">
        <v>-0.43252824584986627</v>
      </c>
      <c r="H89" s="77">
        <v>-197.54009204778788</v>
      </c>
      <c r="I89" s="77">
        <v>-179.09698913018042</v>
      </c>
      <c r="J89" s="77">
        <v>0.99816223851522579</v>
      </c>
    </row>
    <row r="90" spans="2:10">
      <c r="B90" s="50">
        <v>7</v>
      </c>
      <c r="C90" s="74" t="s">
        <v>342</v>
      </c>
      <c r="D90" s="77">
        <v>0.13802657238394145</v>
      </c>
      <c r="E90" s="77">
        <v>0.11726143086479279</v>
      </c>
      <c r="F90" s="77">
        <v>5.2217536296935416E-2</v>
      </c>
      <c r="G90" s="77">
        <v>0.91679010807200711</v>
      </c>
      <c r="H90" s="77">
        <v>-196.299599014775</v>
      </c>
      <c r="I90" s="77">
        <v>-175.22176710893791</v>
      </c>
      <c r="J90" s="77">
        <v>1.0101441358145153</v>
      </c>
    </row>
    <row r="91" spans="2:10">
      <c r="B91" s="50">
        <v>8</v>
      </c>
      <c r="C91" s="74" t="s">
        <v>343</v>
      </c>
      <c r="D91" s="77">
        <v>0.13743488419735952</v>
      </c>
      <c r="E91" s="77">
        <v>0.13029768052363755</v>
      </c>
      <c r="F91" s="77">
        <v>5.6280461844798194E-2</v>
      </c>
      <c r="G91" s="77">
        <v>1.6184382912075108</v>
      </c>
      <c r="H91" s="77">
        <v>-195.83204269626802</v>
      </c>
      <c r="I91" s="77">
        <v>-172.11948180220131</v>
      </c>
      <c r="J91" s="77">
        <v>1.0146527060557562</v>
      </c>
    </row>
    <row r="92" spans="2:10">
      <c r="B92" s="50">
        <v>9</v>
      </c>
      <c r="C92" s="74" t="s">
        <v>344</v>
      </c>
      <c r="D92" s="77">
        <v>0.13825176767333244</v>
      </c>
      <c r="E92" s="77">
        <v>0.1344355016059795</v>
      </c>
      <c r="F92" s="77">
        <v>5.0671195309783978E-2</v>
      </c>
      <c r="G92" s="77">
        <v>3.2063299271678432</v>
      </c>
      <c r="H92" s="77">
        <v>-194.32325981041441</v>
      </c>
      <c r="I92" s="77">
        <v>-167.97596992811805</v>
      </c>
      <c r="J92" s="77">
        <v>1.0295661928265718</v>
      </c>
    </row>
    <row r="93" spans="2:10">
      <c r="B93" s="50">
        <v>10</v>
      </c>
      <c r="C93" s="74" t="s">
        <v>345</v>
      </c>
      <c r="D93" s="77">
        <v>0.13959817750466233</v>
      </c>
      <c r="E93" s="77">
        <v>0.13540370586001305</v>
      </c>
      <c r="F93" s="77">
        <v>4.1425847801318819E-2</v>
      </c>
      <c r="G93" s="77">
        <v>5.1099011393479259</v>
      </c>
      <c r="H93" s="77">
        <v>-192.43853816951909</v>
      </c>
      <c r="I93" s="77">
        <v>-163.4565192989931</v>
      </c>
      <c r="J93" s="77">
        <v>1.0485529524676438</v>
      </c>
    </row>
    <row r="94" spans="2:10">
      <c r="B94" s="50">
        <v>11</v>
      </c>
      <c r="C94" s="74" t="s">
        <v>346</v>
      </c>
      <c r="D94" s="77">
        <v>0.1410218433997445</v>
      </c>
      <c r="E94" s="77">
        <v>0.1360799096824804</v>
      </c>
      <c r="F94" s="77">
        <v>3.1650008655087936E-2</v>
      </c>
      <c r="G94" s="77">
        <v>7.042554280822884</v>
      </c>
      <c r="H94" s="77">
        <v>-190.51912635241794</v>
      </c>
      <c r="I94" s="77">
        <v>-158.9023784936623</v>
      </c>
      <c r="J94" s="77">
        <v>1.0682882837259651</v>
      </c>
    </row>
    <row r="95" spans="2:10" ht="15.75" thickBot="1">
      <c r="B95" s="72">
        <v>12</v>
      </c>
      <c r="C95" s="75" t="s">
        <v>347</v>
      </c>
      <c r="D95" s="78">
        <v>0.14255456755495888</v>
      </c>
      <c r="E95" s="78">
        <v>0.13628703187289626</v>
      </c>
      <c r="F95" s="78">
        <v>2.112530278928243E-2</v>
      </c>
      <c r="G95" s="78">
        <v>9.0219258424854019</v>
      </c>
      <c r="H95" s="78">
        <v>-188.54382324694748</v>
      </c>
      <c r="I95" s="78">
        <v>-154.29234639996221</v>
      </c>
      <c r="J95" s="78">
        <v>1.089029394595044</v>
      </c>
    </row>
    <row r="96" spans="2:10">
      <c r="B96" s="2" t="s">
        <v>106</v>
      </c>
    </row>
    <row r="99" spans="2:3">
      <c r="B99" s="5" t="s">
        <v>348</v>
      </c>
    </row>
    <row r="100" spans="2:3" ht="15.75" thickBot="1"/>
    <row r="101" spans="2:3">
      <c r="B101" s="83" t="s">
        <v>37</v>
      </c>
      <c r="C101" s="84">
        <v>103</v>
      </c>
    </row>
    <row r="102" spans="2:3">
      <c r="B102" s="10" t="s">
        <v>108</v>
      </c>
      <c r="C102" s="25">
        <v>103</v>
      </c>
    </row>
    <row r="103" spans="2:3">
      <c r="B103" s="10" t="s">
        <v>109</v>
      </c>
      <c r="C103" s="25">
        <v>98</v>
      </c>
    </row>
    <row r="104" spans="2:3">
      <c r="B104" s="10" t="s">
        <v>100</v>
      </c>
      <c r="C104" s="25">
        <v>9.6818963229019839E-2</v>
      </c>
    </row>
    <row r="105" spans="2:3">
      <c r="B105" s="10" t="s">
        <v>101</v>
      </c>
      <c r="C105" s="25">
        <v>5.9954431115918611E-2</v>
      </c>
    </row>
    <row r="106" spans="2:3">
      <c r="B106" s="10" t="s">
        <v>99</v>
      </c>
      <c r="C106" s="25">
        <v>0.13689984012874973</v>
      </c>
    </row>
    <row r="107" spans="2:3">
      <c r="B107" s="10" t="s">
        <v>110</v>
      </c>
      <c r="C107" s="25">
        <v>0.36999978395770683</v>
      </c>
    </row>
    <row r="108" spans="2:3">
      <c r="B108" s="10" t="s">
        <v>111</v>
      </c>
      <c r="C108" s="25">
        <v>74.534357403430349</v>
      </c>
    </row>
    <row r="109" spans="2:3">
      <c r="B109" s="10" t="s">
        <v>112</v>
      </c>
      <c r="C109" s="25">
        <v>1.3518509451248379</v>
      </c>
    </row>
    <row r="110" spans="2:3">
      <c r="B110" s="10" t="s">
        <v>113</v>
      </c>
      <c r="C110" s="25">
        <v>-3.0472320846073018</v>
      </c>
    </row>
    <row r="111" spans="2:3">
      <c r="B111" s="10" t="s">
        <v>114</v>
      </c>
      <c r="C111" s="25">
        <v>-199.94152407646175</v>
      </c>
    </row>
    <row r="112" spans="2:3">
      <c r="B112" s="10" t="s">
        <v>115</v>
      </c>
      <c r="C112" s="25">
        <v>-186.76787913531356</v>
      </c>
    </row>
    <row r="113" spans="2:7">
      <c r="B113" s="10" t="s">
        <v>116</v>
      </c>
      <c r="C113" s="25">
        <v>0.99534236705373325</v>
      </c>
    </row>
    <row r="114" spans="2:7">
      <c r="B114" s="10" t="s">
        <v>117</v>
      </c>
      <c r="C114" s="25">
        <v>14.864708203918534</v>
      </c>
    </row>
    <row r="115" spans="2:7" ht="15.75" thickBot="1">
      <c r="B115" s="23" t="s">
        <v>118</v>
      </c>
      <c r="C115" s="26">
        <v>-6.9604248601895513E-4</v>
      </c>
    </row>
    <row r="118" spans="2:7">
      <c r="B118" s="5" t="s">
        <v>349</v>
      </c>
    </row>
    <row r="119" spans="2:7" ht="15.75" thickBot="1"/>
    <row r="120" spans="2:7">
      <c r="B120" s="12" t="s">
        <v>120</v>
      </c>
      <c r="C120" s="13" t="s">
        <v>109</v>
      </c>
      <c r="D120" s="13" t="s">
        <v>121</v>
      </c>
      <c r="E120" s="13" t="s">
        <v>122</v>
      </c>
      <c r="F120" s="13" t="s">
        <v>123</v>
      </c>
      <c r="G120" s="13" t="s">
        <v>124</v>
      </c>
    </row>
    <row r="121" spans="2:7">
      <c r="B121" s="22" t="s">
        <v>125</v>
      </c>
      <c r="C121" s="56">
        <v>4</v>
      </c>
      <c r="D121" s="24">
        <v>1.4381845994213638</v>
      </c>
      <c r="E121" s="24">
        <v>0.35954614985534095</v>
      </c>
      <c r="F121" s="24">
        <v>2.6263445561163534</v>
      </c>
      <c r="G121" s="68">
        <v>3.9101184734442941E-2</v>
      </c>
    </row>
    <row r="122" spans="2:7">
      <c r="B122" s="10" t="s">
        <v>126</v>
      </c>
      <c r="C122" s="53">
        <v>98</v>
      </c>
      <c r="D122" s="25">
        <v>13.416184332617473</v>
      </c>
      <c r="E122" s="25">
        <v>0.13689984012874973</v>
      </c>
      <c r="F122" s="25"/>
      <c r="G122" s="25"/>
    </row>
    <row r="123" spans="2:7" ht="15.75" thickBot="1">
      <c r="B123" s="23" t="s">
        <v>127</v>
      </c>
      <c r="C123" s="54">
        <v>102</v>
      </c>
      <c r="D123" s="26">
        <v>14.854368932038836</v>
      </c>
      <c r="E123" s="26"/>
      <c r="F123" s="26"/>
      <c r="G123" s="26"/>
    </row>
    <row r="124" spans="2:7">
      <c r="B124" s="2" t="s">
        <v>128</v>
      </c>
    </row>
    <row r="127" spans="2:7">
      <c r="B127" s="5" t="s">
        <v>350</v>
      </c>
    </row>
    <row r="128" spans="2:7" ht="15.75" thickBot="1"/>
    <row r="129" spans="2:7">
      <c r="B129" s="12" t="s">
        <v>120</v>
      </c>
      <c r="C129" s="13" t="s">
        <v>109</v>
      </c>
      <c r="D129" s="13" t="s">
        <v>121</v>
      </c>
      <c r="E129" s="13" t="s">
        <v>122</v>
      </c>
      <c r="F129" s="13" t="s">
        <v>123</v>
      </c>
      <c r="G129" s="13" t="s">
        <v>124</v>
      </c>
    </row>
    <row r="130" spans="2:7">
      <c r="B130" s="22" t="s">
        <v>1</v>
      </c>
      <c r="C130" s="56">
        <v>0</v>
      </c>
      <c r="D130" s="24">
        <v>0</v>
      </c>
      <c r="E130" s="24"/>
      <c r="F130" s="24"/>
      <c r="G130" s="24"/>
    </row>
    <row r="131" spans="2:7">
      <c r="B131" s="10" t="s">
        <v>53</v>
      </c>
      <c r="C131" s="53">
        <v>1</v>
      </c>
      <c r="D131" s="25">
        <v>1.1294391145606486E-3</v>
      </c>
      <c r="E131" s="25">
        <v>1.1294391145606486E-3</v>
      </c>
      <c r="F131" s="25">
        <v>8.2501127356938396E-3</v>
      </c>
      <c r="G131" s="25">
        <v>0.92781296202816543</v>
      </c>
    </row>
    <row r="132" spans="2:7">
      <c r="B132" s="10" t="s">
        <v>54</v>
      </c>
      <c r="C132" s="53">
        <v>0</v>
      </c>
      <c r="D132" s="25">
        <v>0</v>
      </c>
      <c r="E132" s="25"/>
      <c r="F132" s="25"/>
      <c r="G132" s="25"/>
    </row>
    <row r="133" spans="2:7">
      <c r="B133" s="10" t="s">
        <v>30</v>
      </c>
      <c r="C133" s="53">
        <v>0</v>
      </c>
      <c r="D133" s="25">
        <v>0</v>
      </c>
      <c r="E133" s="25"/>
      <c r="F133" s="25"/>
      <c r="G133" s="25"/>
    </row>
    <row r="134" spans="2:7">
      <c r="B134" s="10" t="s">
        <v>27</v>
      </c>
      <c r="C134" s="53">
        <v>0</v>
      </c>
      <c r="D134" s="25">
        <v>0</v>
      </c>
      <c r="E134" s="25"/>
      <c r="F134" s="25"/>
      <c r="G134" s="25"/>
    </row>
    <row r="135" spans="2:7">
      <c r="B135" s="10" t="s">
        <v>8</v>
      </c>
      <c r="C135" s="53">
        <v>0</v>
      </c>
      <c r="D135" s="25">
        <v>0</v>
      </c>
      <c r="E135" s="25"/>
      <c r="F135" s="25"/>
      <c r="G135" s="25"/>
    </row>
    <row r="136" spans="2:7">
      <c r="B136" s="10" t="s">
        <v>31</v>
      </c>
      <c r="C136" s="53">
        <v>0</v>
      </c>
      <c r="D136" s="25">
        <v>0</v>
      </c>
      <c r="E136" s="25"/>
      <c r="F136" s="25"/>
      <c r="G136" s="25"/>
    </row>
    <row r="137" spans="2:7">
      <c r="B137" s="10" t="s">
        <v>28</v>
      </c>
      <c r="C137" s="53">
        <v>0</v>
      </c>
      <c r="D137" s="25">
        <v>0</v>
      </c>
      <c r="E137" s="25"/>
      <c r="F137" s="25"/>
      <c r="G137" s="25"/>
    </row>
    <row r="138" spans="2:7">
      <c r="B138" s="10" t="s">
        <v>9</v>
      </c>
      <c r="C138" s="53">
        <v>0</v>
      </c>
      <c r="D138" s="25">
        <v>0</v>
      </c>
      <c r="E138" s="25"/>
      <c r="F138" s="25"/>
      <c r="G138" s="25"/>
    </row>
    <row r="139" spans="2:7">
      <c r="B139" s="10" t="s">
        <v>32</v>
      </c>
      <c r="C139" s="53">
        <v>0</v>
      </c>
      <c r="D139" s="25">
        <v>0</v>
      </c>
      <c r="E139" s="25"/>
      <c r="F139" s="25"/>
      <c r="G139" s="25"/>
    </row>
    <row r="140" spans="2:7">
      <c r="B140" s="10" t="s">
        <v>29</v>
      </c>
      <c r="C140" s="53">
        <v>1</v>
      </c>
      <c r="D140" s="25">
        <v>0.67403349992397965</v>
      </c>
      <c r="E140" s="25">
        <v>0.67403349992397965</v>
      </c>
      <c r="F140" s="25">
        <v>4.9235521333704524</v>
      </c>
      <c r="G140" s="28">
        <v>2.8800188106320467E-2</v>
      </c>
    </row>
    <row r="141" spans="2:7">
      <c r="B141" s="10" t="s">
        <v>10</v>
      </c>
      <c r="C141" s="53">
        <v>0</v>
      </c>
      <c r="D141" s="25">
        <v>0</v>
      </c>
      <c r="E141" s="25"/>
      <c r="F141" s="25"/>
      <c r="G141" s="25"/>
    </row>
    <row r="142" spans="2:7">
      <c r="B142" s="10" t="s">
        <v>2</v>
      </c>
      <c r="C142" s="53">
        <v>1</v>
      </c>
      <c r="D142" s="25">
        <v>0.26004405729439384</v>
      </c>
      <c r="E142" s="25">
        <v>0.26004405729439384</v>
      </c>
      <c r="F142" s="25">
        <v>1.8995205330395644</v>
      </c>
      <c r="G142" s="25">
        <v>0.17127052990980307</v>
      </c>
    </row>
    <row r="143" spans="2:7">
      <c r="B143" s="10" t="s">
        <v>3</v>
      </c>
      <c r="C143" s="53">
        <v>1</v>
      </c>
      <c r="D143" s="25">
        <v>0.50297760308842632</v>
      </c>
      <c r="E143" s="25">
        <v>0.50297760308842632</v>
      </c>
      <c r="F143" s="25">
        <v>3.6740554453196781</v>
      </c>
      <c r="G143" s="25">
        <v>5.8178627840587922E-2</v>
      </c>
    </row>
    <row r="144" spans="2:7">
      <c r="B144" s="10" t="s">
        <v>4</v>
      </c>
      <c r="C144" s="53">
        <v>0</v>
      </c>
      <c r="D144" s="25">
        <v>0</v>
      </c>
      <c r="E144" s="25"/>
      <c r="F144" s="25"/>
      <c r="G144" s="25"/>
    </row>
    <row r="145" spans="2:7" ht="15.75" thickBot="1">
      <c r="B145" s="23" t="s">
        <v>7</v>
      </c>
      <c r="C145" s="54">
        <v>0</v>
      </c>
      <c r="D145" s="26">
        <v>0</v>
      </c>
      <c r="E145" s="26"/>
      <c r="F145" s="26"/>
      <c r="G145" s="26"/>
    </row>
    <row r="148" spans="2:7">
      <c r="B148" s="5" t="s">
        <v>351</v>
      </c>
    </row>
    <row r="149" spans="2:7" ht="15.75" thickBot="1"/>
    <row r="150" spans="2:7">
      <c r="B150" s="12" t="s">
        <v>120</v>
      </c>
      <c r="C150" s="13" t="s">
        <v>109</v>
      </c>
      <c r="D150" s="13" t="s">
        <v>121</v>
      </c>
      <c r="E150" s="13" t="s">
        <v>122</v>
      </c>
      <c r="F150" s="13" t="s">
        <v>123</v>
      </c>
      <c r="G150" s="13" t="s">
        <v>124</v>
      </c>
    </row>
    <row r="151" spans="2:7">
      <c r="B151" s="22" t="s">
        <v>1</v>
      </c>
      <c r="C151" s="56">
        <v>0</v>
      </c>
      <c r="D151" s="24">
        <v>0</v>
      </c>
      <c r="E151" s="24"/>
      <c r="F151" s="24"/>
      <c r="G151" s="24"/>
    </row>
    <row r="152" spans="2:7">
      <c r="B152" s="10" t="s">
        <v>53</v>
      </c>
      <c r="C152" s="53">
        <v>1</v>
      </c>
      <c r="D152" s="25">
        <v>0.32198558763743645</v>
      </c>
      <c r="E152" s="25">
        <v>0.32198558763743645</v>
      </c>
      <c r="F152" s="25">
        <v>2.3519792816019343</v>
      </c>
      <c r="G152" s="25">
        <v>0.12834615415881409</v>
      </c>
    </row>
    <row r="153" spans="2:7">
      <c r="B153" s="10" t="s">
        <v>54</v>
      </c>
      <c r="C153" s="53">
        <v>0</v>
      </c>
      <c r="D153" s="25">
        <v>0</v>
      </c>
      <c r="E153" s="25"/>
      <c r="F153" s="25"/>
      <c r="G153" s="25"/>
    </row>
    <row r="154" spans="2:7">
      <c r="B154" s="10" t="s">
        <v>30</v>
      </c>
      <c r="C154" s="53">
        <v>0</v>
      </c>
      <c r="D154" s="25">
        <v>0</v>
      </c>
      <c r="E154" s="25"/>
      <c r="F154" s="25"/>
      <c r="G154" s="25"/>
    </row>
    <row r="155" spans="2:7">
      <c r="B155" s="10" t="s">
        <v>27</v>
      </c>
      <c r="C155" s="53">
        <v>0</v>
      </c>
      <c r="D155" s="25">
        <v>0</v>
      </c>
      <c r="E155" s="25"/>
      <c r="F155" s="25"/>
      <c r="G155" s="25"/>
    </row>
    <row r="156" spans="2:7">
      <c r="B156" s="10" t="s">
        <v>8</v>
      </c>
      <c r="C156" s="53">
        <v>0</v>
      </c>
      <c r="D156" s="25">
        <v>0</v>
      </c>
      <c r="E156" s="25"/>
      <c r="F156" s="25"/>
      <c r="G156" s="25"/>
    </row>
    <row r="157" spans="2:7">
      <c r="B157" s="10" t="s">
        <v>31</v>
      </c>
      <c r="C157" s="53">
        <v>0</v>
      </c>
      <c r="D157" s="25">
        <v>0</v>
      </c>
      <c r="E157" s="25"/>
      <c r="F157" s="25"/>
      <c r="G157" s="25"/>
    </row>
    <row r="158" spans="2:7">
      <c r="B158" s="10" t="s">
        <v>28</v>
      </c>
      <c r="C158" s="53">
        <v>0</v>
      </c>
      <c r="D158" s="25">
        <v>0</v>
      </c>
      <c r="E158" s="25"/>
      <c r="F158" s="25"/>
      <c r="G158" s="25"/>
    </row>
    <row r="159" spans="2:7">
      <c r="B159" s="10" t="s">
        <v>9</v>
      </c>
      <c r="C159" s="53">
        <v>0</v>
      </c>
      <c r="D159" s="25">
        <v>0</v>
      </c>
      <c r="E159" s="25"/>
      <c r="F159" s="25"/>
      <c r="G159" s="25"/>
    </row>
    <row r="160" spans="2:7">
      <c r="B160" s="10" t="s">
        <v>32</v>
      </c>
      <c r="C160" s="53">
        <v>0</v>
      </c>
      <c r="D160" s="25">
        <v>0</v>
      </c>
      <c r="E160" s="25"/>
      <c r="F160" s="25"/>
      <c r="G160" s="25"/>
    </row>
    <row r="161" spans="2:7">
      <c r="B161" s="10" t="s">
        <v>29</v>
      </c>
      <c r="C161" s="53">
        <v>1</v>
      </c>
      <c r="D161" s="25">
        <v>0.69821925604386514</v>
      </c>
      <c r="E161" s="25">
        <v>0.69821925604386514</v>
      </c>
      <c r="F161" s="25">
        <v>5.1002196597688734</v>
      </c>
      <c r="G161" s="28">
        <v>2.6139892499296744E-2</v>
      </c>
    </row>
    <row r="162" spans="2:7">
      <c r="B162" s="10" t="s">
        <v>10</v>
      </c>
      <c r="C162" s="53">
        <v>0</v>
      </c>
      <c r="D162" s="25">
        <v>0</v>
      </c>
      <c r="E162" s="25"/>
      <c r="F162" s="25"/>
      <c r="G162" s="25"/>
    </row>
    <row r="163" spans="2:7">
      <c r="B163" s="10" t="s">
        <v>2</v>
      </c>
      <c r="C163" s="53">
        <v>1</v>
      </c>
      <c r="D163" s="25">
        <v>0.23520012317147154</v>
      </c>
      <c r="E163" s="25">
        <v>0.23520012317147154</v>
      </c>
      <c r="F163" s="25">
        <v>1.7180452727356998</v>
      </c>
      <c r="G163" s="25">
        <v>0.19300821568720289</v>
      </c>
    </row>
    <row r="164" spans="2:7">
      <c r="B164" s="10" t="s">
        <v>3</v>
      </c>
      <c r="C164" s="53">
        <v>1</v>
      </c>
      <c r="D164" s="25">
        <v>0.50297760308842643</v>
      </c>
      <c r="E164" s="25">
        <v>0.50297760308842643</v>
      </c>
      <c r="F164" s="25">
        <v>3.674055445319679</v>
      </c>
      <c r="G164" s="25">
        <v>5.8178627840587922E-2</v>
      </c>
    </row>
    <row r="165" spans="2:7">
      <c r="B165" s="10" t="s">
        <v>4</v>
      </c>
      <c r="C165" s="53">
        <v>0</v>
      </c>
      <c r="D165" s="25">
        <v>0</v>
      </c>
      <c r="E165" s="25"/>
      <c r="F165" s="25"/>
      <c r="G165" s="25"/>
    </row>
    <row r="166" spans="2:7" ht="15.75" thickBot="1">
      <c r="B166" s="23" t="s">
        <v>7</v>
      </c>
      <c r="C166" s="54">
        <v>0</v>
      </c>
      <c r="D166" s="26">
        <v>0</v>
      </c>
      <c r="E166" s="26"/>
      <c r="F166" s="26"/>
      <c r="G166" s="26"/>
    </row>
    <row r="169" spans="2:7">
      <c r="B169" s="5" t="s">
        <v>352</v>
      </c>
    </row>
    <row r="170" spans="2:7" ht="15.75" thickBot="1"/>
    <row r="171" spans="2:7">
      <c r="B171" s="12" t="s">
        <v>120</v>
      </c>
      <c r="C171" s="13" t="s">
        <v>109</v>
      </c>
      <c r="D171" s="13" t="s">
        <v>121</v>
      </c>
      <c r="E171" s="13" t="s">
        <v>122</v>
      </c>
      <c r="F171" s="13" t="s">
        <v>123</v>
      </c>
      <c r="G171" s="13" t="s">
        <v>124</v>
      </c>
    </row>
    <row r="172" spans="2:7">
      <c r="B172" s="22" t="s">
        <v>1</v>
      </c>
      <c r="C172" s="56">
        <v>0</v>
      </c>
      <c r="D172" s="24">
        <v>0</v>
      </c>
      <c r="E172" s="24"/>
      <c r="F172" s="24"/>
      <c r="G172" s="24"/>
    </row>
    <row r="173" spans="2:7">
      <c r="B173" s="10" t="s">
        <v>53</v>
      </c>
      <c r="C173" s="53">
        <v>1</v>
      </c>
      <c r="D173" s="25">
        <v>0.32198558763743645</v>
      </c>
      <c r="E173" s="25">
        <v>0.32198558763743645</v>
      </c>
      <c r="F173" s="25">
        <v>2.3519792816019343</v>
      </c>
      <c r="G173" s="25">
        <v>0.12834615415881409</v>
      </c>
    </row>
    <row r="174" spans="2:7">
      <c r="B174" s="10" t="s">
        <v>54</v>
      </c>
      <c r="C174" s="53">
        <v>0</v>
      </c>
      <c r="D174" s="25">
        <v>0</v>
      </c>
      <c r="E174" s="25"/>
      <c r="F174" s="25"/>
      <c r="G174" s="25"/>
    </row>
    <row r="175" spans="2:7">
      <c r="B175" s="10" t="s">
        <v>30</v>
      </c>
      <c r="C175" s="53">
        <v>0</v>
      </c>
      <c r="D175" s="25">
        <v>0</v>
      </c>
      <c r="E175" s="25"/>
      <c r="F175" s="25"/>
      <c r="G175" s="25"/>
    </row>
    <row r="176" spans="2:7">
      <c r="B176" s="10" t="s">
        <v>27</v>
      </c>
      <c r="C176" s="53">
        <v>0</v>
      </c>
      <c r="D176" s="25">
        <v>0</v>
      </c>
      <c r="E176" s="25"/>
      <c r="F176" s="25"/>
      <c r="G176" s="25"/>
    </row>
    <row r="177" spans="2:8">
      <c r="B177" s="10" t="s">
        <v>8</v>
      </c>
      <c r="C177" s="53">
        <v>0</v>
      </c>
      <c r="D177" s="25">
        <v>0</v>
      </c>
      <c r="E177" s="25"/>
      <c r="F177" s="25"/>
      <c r="G177" s="25"/>
    </row>
    <row r="178" spans="2:8">
      <c r="B178" s="10" t="s">
        <v>31</v>
      </c>
      <c r="C178" s="53">
        <v>0</v>
      </c>
      <c r="D178" s="25">
        <v>0</v>
      </c>
      <c r="E178" s="25"/>
      <c r="F178" s="25"/>
      <c r="G178" s="25"/>
    </row>
    <row r="179" spans="2:8">
      <c r="B179" s="10" t="s">
        <v>28</v>
      </c>
      <c r="C179" s="53">
        <v>0</v>
      </c>
      <c r="D179" s="25">
        <v>0</v>
      </c>
      <c r="E179" s="25"/>
      <c r="F179" s="25"/>
      <c r="G179" s="25"/>
    </row>
    <row r="180" spans="2:8">
      <c r="B180" s="10" t="s">
        <v>9</v>
      </c>
      <c r="C180" s="53">
        <v>0</v>
      </c>
      <c r="D180" s="25">
        <v>0</v>
      </c>
      <c r="E180" s="25"/>
      <c r="F180" s="25"/>
      <c r="G180" s="25"/>
    </row>
    <row r="181" spans="2:8">
      <c r="B181" s="10" t="s">
        <v>32</v>
      </c>
      <c r="C181" s="53">
        <v>0</v>
      </c>
      <c r="D181" s="25">
        <v>0</v>
      </c>
      <c r="E181" s="25"/>
      <c r="F181" s="25"/>
      <c r="G181" s="25"/>
    </row>
    <row r="182" spans="2:8">
      <c r="B182" s="10" t="s">
        <v>29</v>
      </c>
      <c r="C182" s="53">
        <v>1</v>
      </c>
      <c r="D182" s="25">
        <v>0.69821925604386514</v>
      </c>
      <c r="E182" s="25">
        <v>0.69821925604386514</v>
      </c>
      <c r="F182" s="25">
        <v>5.1002196597688734</v>
      </c>
      <c r="G182" s="28">
        <v>2.6139892499296744E-2</v>
      </c>
    </row>
    <row r="183" spans="2:8">
      <c r="B183" s="10" t="s">
        <v>10</v>
      </c>
      <c r="C183" s="53">
        <v>0</v>
      </c>
      <c r="D183" s="25">
        <v>0</v>
      </c>
      <c r="E183" s="25"/>
      <c r="F183" s="25"/>
      <c r="G183" s="25"/>
    </row>
    <row r="184" spans="2:8">
      <c r="B184" s="10" t="s">
        <v>2</v>
      </c>
      <c r="C184" s="53">
        <v>1</v>
      </c>
      <c r="D184" s="25">
        <v>0.23520012317147154</v>
      </c>
      <c r="E184" s="25">
        <v>0.23520012317147154</v>
      </c>
      <c r="F184" s="25">
        <v>1.7180452727356998</v>
      </c>
      <c r="G184" s="25">
        <v>0.19300821568720289</v>
      </c>
    </row>
    <row r="185" spans="2:8">
      <c r="B185" s="10" t="s">
        <v>3</v>
      </c>
      <c r="C185" s="53">
        <v>1</v>
      </c>
      <c r="D185" s="25">
        <v>0.50297760308842643</v>
      </c>
      <c r="E185" s="25">
        <v>0.50297760308842643</v>
      </c>
      <c r="F185" s="25">
        <v>3.674055445319679</v>
      </c>
      <c r="G185" s="25">
        <v>5.8178627840587922E-2</v>
      </c>
    </row>
    <row r="186" spans="2:8">
      <c r="B186" s="10" t="s">
        <v>4</v>
      </c>
      <c r="C186" s="53">
        <v>0</v>
      </c>
      <c r="D186" s="25">
        <v>0</v>
      </c>
      <c r="E186" s="25"/>
      <c r="F186" s="25"/>
      <c r="G186" s="25"/>
    </row>
    <row r="187" spans="2:8" ht="15.75" thickBot="1">
      <c r="B187" s="23" t="s">
        <v>7</v>
      </c>
      <c r="C187" s="54">
        <v>0</v>
      </c>
      <c r="D187" s="26">
        <v>0</v>
      </c>
      <c r="E187" s="26"/>
      <c r="F187" s="26"/>
      <c r="G187" s="26"/>
    </row>
    <row r="190" spans="2:8">
      <c r="B190" s="5" t="s">
        <v>353</v>
      </c>
    </row>
    <row r="191" spans="2:8" ht="15.75" thickBot="1"/>
    <row r="192" spans="2:8">
      <c r="B192" s="12" t="s">
        <v>120</v>
      </c>
      <c r="C192" s="13" t="s">
        <v>133</v>
      </c>
      <c r="D192" s="13" t="s">
        <v>134</v>
      </c>
      <c r="E192" s="13" t="s">
        <v>135</v>
      </c>
      <c r="F192" s="13" t="s">
        <v>136</v>
      </c>
      <c r="G192" s="13" t="s">
        <v>137</v>
      </c>
      <c r="H192" s="13" t="s">
        <v>138</v>
      </c>
    </row>
    <row r="193" spans="2:8">
      <c r="B193" s="22" t="s">
        <v>139</v>
      </c>
      <c r="C193" s="24">
        <v>0.26914490611118141</v>
      </c>
      <c r="D193" s="24">
        <v>0.30586041530411684</v>
      </c>
      <c r="E193" s="24">
        <v>0.87995991846009491</v>
      </c>
      <c r="F193" s="24">
        <v>0.38103378830626766</v>
      </c>
      <c r="G193" s="24">
        <v>-0.33782513368227046</v>
      </c>
      <c r="H193" s="24">
        <v>0.87611494590463335</v>
      </c>
    </row>
    <row r="194" spans="2:8">
      <c r="B194" s="10" t="s">
        <v>1</v>
      </c>
      <c r="C194" s="25">
        <v>0</v>
      </c>
      <c r="D194" s="25">
        <v>0</v>
      </c>
      <c r="E194" s="25"/>
      <c r="F194" s="25"/>
      <c r="G194" s="25"/>
      <c r="H194" s="25"/>
    </row>
    <row r="195" spans="2:8">
      <c r="B195" s="10" t="s">
        <v>53</v>
      </c>
      <c r="C195" s="25">
        <v>-4.1790602744871423E-3</v>
      </c>
      <c r="D195" s="25">
        <v>2.7249710275545789E-3</v>
      </c>
      <c r="E195" s="25">
        <v>-1.5336164062769799</v>
      </c>
      <c r="F195" s="25">
        <v>0.12834615415881498</v>
      </c>
      <c r="G195" s="25">
        <v>-9.5866765931475958E-3</v>
      </c>
      <c r="H195" s="25">
        <v>1.2285560441733121E-3</v>
      </c>
    </row>
    <row r="196" spans="2:8">
      <c r="B196" s="10" t="s">
        <v>54</v>
      </c>
      <c r="C196" s="25">
        <v>0</v>
      </c>
      <c r="D196" s="25">
        <v>0</v>
      </c>
      <c r="E196" s="25"/>
      <c r="F196" s="25"/>
      <c r="G196" s="25"/>
      <c r="H196" s="25"/>
    </row>
    <row r="197" spans="2:8">
      <c r="B197" s="10" t="s">
        <v>30</v>
      </c>
      <c r="C197" s="25">
        <v>0</v>
      </c>
      <c r="D197" s="25">
        <v>0</v>
      </c>
      <c r="E197" s="25"/>
      <c r="F197" s="25"/>
      <c r="G197" s="25"/>
      <c r="H197" s="25"/>
    </row>
    <row r="198" spans="2:8">
      <c r="B198" s="10" t="s">
        <v>27</v>
      </c>
      <c r="C198" s="25">
        <v>0</v>
      </c>
      <c r="D198" s="25">
        <v>0</v>
      </c>
      <c r="E198" s="25"/>
      <c r="F198" s="25"/>
      <c r="G198" s="25"/>
      <c r="H198" s="25"/>
    </row>
    <row r="199" spans="2:8">
      <c r="B199" s="10" t="s">
        <v>8</v>
      </c>
      <c r="C199" s="25">
        <v>0</v>
      </c>
      <c r="D199" s="25">
        <v>0</v>
      </c>
      <c r="E199" s="25"/>
      <c r="F199" s="25"/>
      <c r="G199" s="25"/>
      <c r="H199" s="25"/>
    </row>
    <row r="200" spans="2:8">
      <c r="B200" s="10" t="s">
        <v>31</v>
      </c>
      <c r="C200" s="25">
        <v>0</v>
      </c>
      <c r="D200" s="25">
        <v>0</v>
      </c>
      <c r="E200" s="25"/>
      <c r="F200" s="25"/>
      <c r="G200" s="25"/>
      <c r="H200" s="25"/>
    </row>
    <row r="201" spans="2:8">
      <c r="B201" s="10" t="s">
        <v>28</v>
      </c>
      <c r="C201" s="25">
        <v>0</v>
      </c>
      <c r="D201" s="25">
        <v>0</v>
      </c>
      <c r="E201" s="25"/>
      <c r="F201" s="25"/>
      <c r="G201" s="25"/>
      <c r="H201" s="25"/>
    </row>
    <row r="202" spans="2:8">
      <c r="B202" s="10" t="s">
        <v>9</v>
      </c>
      <c r="C202" s="25">
        <v>0</v>
      </c>
      <c r="D202" s="25">
        <v>0</v>
      </c>
      <c r="E202" s="25"/>
      <c r="F202" s="25"/>
      <c r="G202" s="25"/>
      <c r="H202" s="25"/>
    </row>
    <row r="203" spans="2:8">
      <c r="B203" s="10" t="s">
        <v>32</v>
      </c>
      <c r="C203" s="25">
        <v>0</v>
      </c>
      <c r="D203" s="25">
        <v>0</v>
      </c>
      <c r="E203" s="25"/>
      <c r="F203" s="25"/>
      <c r="G203" s="25"/>
      <c r="H203" s="25"/>
    </row>
    <row r="204" spans="2:8">
      <c r="B204" s="10" t="s">
        <v>29</v>
      </c>
      <c r="C204" s="25">
        <v>3.725573040494793E-2</v>
      </c>
      <c r="D204" s="25">
        <v>1.6496759450777606E-2</v>
      </c>
      <c r="E204" s="25">
        <v>2.2583665910938535</v>
      </c>
      <c r="F204" s="28">
        <v>2.6139892499296744E-2</v>
      </c>
      <c r="G204" s="25">
        <v>4.5184481700254187E-3</v>
      </c>
      <c r="H204" s="25">
        <v>6.9993012639870442E-2</v>
      </c>
    </row>
    <row r="205" spans="2:8">
      <c r="B205" s="10" t="s">
        <v>10</v>
      </c>
      <c r="C205" s="25">
        <v>0</v>
      </c>
      <c r="D205" s="25">
        <v>0</v>
      </c>
      <c r="E205" s="25"/>
      <c r="F205" s="25"/>
      <c r="G205" s="25"/>
      <c r="H205" s="25"/>
    </row>
    <row r="206" spans="2:8">
      <c r="B206" s="10" t="s">
        <v>74</v>
      </c>
      <c r="C206" s="25">
        <v>9.8144425195779428E-2</v>
      </c>
      <c r="D206" s="25">
        <v>7.487698243516433E-2</v>
      </c>
      <c r="E206" s="25">
        <v>1.3107422602234575</v>
      </c>
      <c r="F206" s="25">
        <v>0.1930082156872043</v>
      </c>
      <c r="G206" s="25">
        <v>-5.0446509538603523E-2</v>
      </c>
      <c r="H206" s="25">
        <v>0.24673535993016238</v>
      </c>
    </row>
    <row r="207" spans="2:8">
      <c r="B207" s="10" t="s">
        <v>75</v>
      </c>
      <c r="C207" s="25">
        <v>0</v>
      </c>
      <c r="D207" s="25">
        <v>0</v>
      </c>
      <c r="E207" s="25"/>
      <c r="F207" s="25"/>
      <c r="G207" s="25"/>
      <c r="H207" s="25"/>
    </row>
    <row r="208" spans="2:8">
      <c r="B208" s="10" t="s">
        <v>76</v>
      </c>
      <c r="C208" s="25">
        <v>0.14012098024087</v>
      </c>
      <c r="D208" s="25">
        <v>7.3102177557131595E-2</v>
      </c>
      <c r="E208" s="25">
        <v>1.9167825764336657</v>
      </c>
      <c r="F208" s="25">
        <v>5.8178627840587922E-2</v>
      </c>
      <c r="G208" s="25">
        <v>-4.9479119749541722E-3</v>
      </c>
      <c r="H208" s="25">
        <v>0.28518987245669414</v>
      </c>
    </row>
    <row r="209" spans="2:8">
      <c r="B209" s="10" t="s">
        <v>77</v>
      </c>
      <c r="C209" s="25">
        <v>0</v>
      </c>
      <c r="D209" s="25">
        <v>0</v>
      </c>
      <c r="E209" s="25"/>
      <c r="F209" s="25"/>
      <c r="G209" s="25"/>
      <c r="H209" s="25"/>
    </row>
    <row r="210" spans="2:8">
      <c r="B210" s="10" t="s">
        <v>78</v>
      </c>
      <c r="C210" s="25">
        <v>0</v>
      </c>
      <c r="D210" s="25">
        <v>0</v>
      </c>
      <c r="E210" s="25"/>
      <c r="F210" s="25"/>
      <c r="G210" s="25"/>
      <c r="H210" s="25"/>
    </row>
    <row r="211" spans="2:8">
      <c r="B211" s="10" t="s">
        <v>79</v>
      </c>
      <c r="C211" s="25">
        <v>0</v>
      </c>
      <c r="D211" s="25">
        <v>0</v>
      </c>
      <c r="E211" s="25"/>
      <c r="F211" s="25"/>
      <c r="G211" s="25"/>
      <c r="H211" s="25"/>
    </row>
    <row r="212" spans="2:8">
      <c r="B212" s="10" t="s">
        <v>80</v>
      </c>
      <c r="C212" s="25">
        <v>0</v>
      </c>
      <c r="D212" s="25">
        <v>0</v>
      </c>
      <c r="E212" s="25"/>
      <c r="F212" s="25"/>
      <c r="G212" s="25"/>
      <c r="H212" s="25"/>
    </row>
    <row r="213" spans="2:8" ht="15.75" thickBot="1">
      <c r="B213" s="23" t="s">
        <v>81</v>
      </c>
      <c r="C213" s="26">
        <v>0</v>
      </c>
      <c r="D213" s="26">
        <v>0</v>
      </c>
      <c r="E213" s="26"/>
      <c r="F213" s="26"/>
      <c r="G213" s="26"/>
      <c r="H213" s="26"/>
    </row>
    <row r="216" spans="2:8">
      <c r="B216" s="5" t="s">
        <v>354</v>
      </c>
    </row>
    <row r="218" spans="2:8">
      <c r="B218" s="5" t="s">
        <v>355</v>
      </c>
    </row>
    <row r="221" spans="2:8">
      <c r="B221" s="5" t="s">
        <v>356</v>
      </c>
    </row>
    <row r="222" spans="2:8" ht="15.75" thickBot="1"/>
    <row r="223" spans="2:8">
      <c r="B223" s="12" t="s">
        <v>120</v>
      </c>
      <c r="C223" s="13" t="s">
        <v>133</v>
      </c>
      <c r="D223" s="13" t="s">
        <v>134</v>
      </c>
      <c r="E223" s="13" t="s">
        <v>135</v>
      </c>
      <c r="F223" s="13" t="s">
        <v>136</v>
      </c>
      <c r="G223" s="13" t="s">
        <v>137</v>
      </c>
      <c r="H223" s="13" t="s">
        <v>138</v>
      </c>
    </row>
    <row r="224" spans="2:8">
      <c r="B224" s="22" t="s">
        <v>1</v>
      </c>
      <c r="C224" s="24">
        <v>0</v>
      </c>
      <c r="D224" s="24">
        <v>0</v>
      </c>
      <c r="E224" s="24"/>
      <c r="F224" s="24"/>
      <c r="G224" s="24"/>
      <c r="H224" s="24"/>
    </row>
    <row r="225" spans="2:8">
      <c r="B225" s="10" t="s">
        <v>53</v>
      </c>
      <c r="C225" s="25">
        <v>-0.18168157610299435</v>
      </c>
      <c r="D225" s="25">
        <v>0.11846611405523895</v>
      </c>
      <c r="E225" s="25">
        <v>-1.5336164062769797</v>
      </c>
      <c r="F225" s="25">
        <v>0.12834615415881498</v>
      </c>
      <c r="G225" s="25">
        <v>-0.41677372390769968</v>
      </c>
      <c r="H225" s="25">
        <v>5.3410571701710985E-2</v>
      </c>
    </row>
    <row r="226" spans="2:8">
      <c r="B226" s="10" t="s">
        <v>54</v>
      </c>
      <c r="C226" s="25">
        <v>0</v>
      </c>
      <c r="D226" s="25">
        <v>0</v>
      </c>
      <c r="E226" s="25"/>
      <c r="F226" s="25"/>
      <c r="G226" s="25"/>
      <c r="H226" s="25"/>
    </row>
    <row r="227" spans="2:8">
      <c r="B227" s="10" t="s">
        <v>30</v>
      </c>
      <c r="C227" s="25">
        <v>0</v>
      </c>
      <c r="D227" s="25">
        <v>0</v>
      </c>
      <c r="E227" s="25"/>
      <c r="F227" s="25"/>
      <c r="G227" s="25"/>
      <c r="H227" s="25"/>
    </row>
    <row r="228" spans="2:8">
      <c r="B228" s="10" t="s">
        <v>27</v>
      </c>
      <c r="C228" s="25">
        <v>0</v>
      </c>
      <c r="D228" s="25">
        <v>0</v>
      </c>
      <c r="E228" s="25"/>
      <c r="F228" s="25"/>
      <c r="G228" s="25"/>
      <c r="H228" s="25"/>
    </row>
    <row r="229" spans="2:8">
      <c r="B229" s="10" t="s">
        <v>8</v>
      </c>
      <c r="C229" s="25">
        <v>0</v>
      </c>
      <c r="D229" s="25">
        <v>0</v>
      </c>
      <c r="E229" s="25"/>
      <c r="F229" s="25"/>
      <c r="G229" s="25"/>
      <c r="H229" s="25"/>
    </row>
    <row r="230" spans="2:8">
      <c r="B230" s="10" t="s">
        <v>31</v>
      </c>
      <c r="C230" s="25">
        <v>0</v>
      </c>
      <c r="D230" s="25">
        <v>0</v>
      </c>
      <c r="E230" s="25"/>
      <c r="F230" s="25"/>
      <c r="G230" s="25"/>
      <c r="H230" s="25"/>
    </row>
    <row r="231" spans="2:8">
      <c r="B231" s="10" t="s">
        <v>28</v>
      </c>
      <c r="C231" s="25">
        <v>0</v>
      </c>
      <c r="D231" s="25">
        <v>0</v>
      </c>
      <c r="E231" s="25"/>
      <c r="F231" s="25"/>
      <c r="G231" s="25"/>
      <c r="H231" s="25"/>
    </row>
    <row r="232" spans="2:8">
      <c r="B232" s="10" t="s">
        <v>9</v>
      </c>
      <c r="C232" s="25">
        <v>0</v>
      </c>
      <c r="D232" s="25">
        <v>0</v>
      </c>
      <c r="E232" s="25"/>
      <c r="F232" s="25"/>
      <c r="G232" s="25"/>
      <c r="H232" s="25"/>
    </row>
    <row r="233" spans="2:8">
      <c r="B233" s="10" t="s">
        <v>32</v>
      </c>
      <c r="C233" s="25">
        <v>0</v>
      </c>
      <c r="D233" s="25">
        <v>0</v>
      </c>
      <c r="E233" s="25"/>
      <c r="F233" s="25"/>
      <c r="G233" s="25"/>
      <c r="H233" s="25"/>
    </row>
    <row r="234" spans="2:8">
      <c r="B234" s="10" t="s">
        <v>29</v>
      </c>
      <c r="C234" s="25">
        <v>0.26495655122021883</v>
      </c>
      <c r="D234" s="25">
        <v>0.11732220635263892</v>
      </c>
      <c r="E234" s="25">
        <v>2.258366591093854</v>
      </c>
      <c r="F234" s="28">
        <v>2.6139892499296744E-2</v>
      </c>
      <c r="G234" s="25">
        <v>3.2134451022284766E-2</v>
      </c>
      <c r="H234" s="25">
        <v>0.49777865141815292</v>
      </c>
    </row>
    <row r="235" spans="2:8">
      <c r="B235" s="10" t="s">
        <v>10</v>
      </c>
      <c r="C235" s="25">
        <v>0</v>
      </c>
      <c r="D235" s="25">
        <v>0</v>
      </c>
      <c r="E235" s="25"/>
      <c r="F235" s="25"/>
      <c r="G235" s="25"/>
      <c r="H235" s="25"/>
    </row>
    <row r="236" spans="2:8">
      <c r="B236" s="10" t="s">
        <v>74</v>
      </c>
      <c r="C236" s="25">
        <v>0.12848021778137822</v>
      </c>
      <c r="D236" s="25">
        <v>9.8020962381631521E-2</v>
      </c>
      <c r="E236" s="25">
        <v>1.3107422602234577</v>
      </c>
      <c r="F236" s="25">
        <v>0.1930082156872043</v>
      </c>
      <c r="G236" s="25">
        <v>-6.6039191924564616E-2</v>
      </c>
      <c r="H236" s="25">
        <v>0.32299962748732103</v>
      </c>
    </row>
    <row r="237" spans="2:8">
      <c r="B237" s="10" t="s">
        <v>75</v>
      </c>
      <c r="C237" s="25">
        <v>0</v>
      </c>
      <c r="D237" s="25">
        <v>0</v>
      </c>
      <c r="E237" s="25"/>
      <c r="F237" s="25"/>
      <c r="G237" s="25"/>
      <c r="H237" s="25"/>
    </row>
    <row r="238" spans="2:8">
      <c r="B238" s="10" t="s">
        <v>76</v>
      </c>
      <c r="C238" s="25">
        <v>0.18447784269756609</v>
      </c>
      <c r="D238" s="25">
        <v>9.6243488941141445E-2</v>
      </c>
      <c r="E238" s="25">
        <v>1.9167825764336655</v>
      </c>
      <c r="F238" s="25">
        <v>5.8178627840587922E-2</v>
      </c>
      <c r="G238" s="25">
        <v>-6.5142288144710569E-3</v>
      </c>
      <c r="H238" s="25">
        <v>0.37546991420960324</v>
      </c>
    </row>
    <row r="239" spans="2:8">
      <c r="B239" s="10" t="s">
        <v>77</v>
      </c>
      <c r="C239" s="25">
        <v>0</v>
      </c>
      <c r="D239" s="25">
        <v>0</v>
      </c>
      <c r="E239" s="25"/>
      <c r="F239" s="25"/>
      <c r="G239" s="25"/>
      <c r="H239" s="25"/>
    </row>
    <row r="240" spans="2:8">
      <c r="B240" s="10" t="s">
        <v>78</v>
      </c>
      <c r="C240" s="25">
        <v>0</v>
      </c>
      <c r="D240" s="25">
        <v>0</v>
      </c>
      <c r="E240" s="25"/>
      <c r="F240" s="25"/>
      <c r="G240" s="25"/>
      <c r="H240" s="25"/>
    </row>
    <row r="241" spans="2:8">
      <c r="B241" s="10" t="s">
        <v>79</v>
      </c>
      <c r="C241" s="25">
        <v>0</v>
      </c>
      <c r="D241" s="25">
        <v>0</v>
      </c>
      <c r="E241" s="25"/>
      <c r="F241" s="25"/>
      <c r="G241" s="25"/>
      <c r="H241" s="25"/>
    </row>
    <row r="242" spans="2:8">
      <c r="B242" s="10" t="s">
        <v>80</v>
      </c>
      <c r="C242" s="25">
        <v>0</v>
      </c>
      <c r="D242" s="25">
        <v>0</v>
      </c>
      <c r="E242" s="25"/>
      <c r="F242" s="25"/>
      <c r="G242" s="25"/>
      <c r="H242" s="25"/>
    </row>
    <row r="243" spans="2:8" ht="15.75" thickBot="1">
      <c r="B243" s="23" t="s">
        <v>81</v>
      </c>
      <c r="C243" s="26">
        <v>0</v>
      </c>
      <c r="D243" s="26">
        <v>0</v>
      </c>
      <c r="E243" s="26"/>
      <c r="F243" s="26"/>
      <c r="G243" s="26"/>
      <c r="H243" s="26"/>
    </row>
    <row r="262" spans="2:13">
      <c r="G262" t="s">
        <v>143</v>
      </c>
    </row>
    <row r="265" spans="2:13">
      <c r="B265" s="5" t="s">
        <v>357</v>
      </c>
    </row>
    <row r="266" spans="2:13" ht="15.75" thickBot="1"/>
    <row r="267" spans="2:13">
      <c r="B267" s="12" t="s">
        <v>145</v>
      </c>
      <c r="C267" s="13" t="s">
        <v>146</v>
      </c>
      <c r="D267" s="13" t="s">
        <v>13</v>
      </c>
      <c r="E267" s="13" t="s">
        <v>358</v>
      </c>
      <c r="F267" s="13" t="s">
        <v>184</v>
      </c>
      <c r="G267" s="13" t="s">
        <v>185</v>
      </c>
      <c r="H267" s="13" t="s">
        <v>186</v>
      </c>
      <c r="I267" s="13" t="s">
        <v>187</v>
      </c>
      <c r="J267" s="13" t="s">
        <v>188</v>
      </c>
      <c r="K267" s="13" t="s">
        <v>189</v>
      </c>
      <c r="L267" s="13" t="s">
        <v>190</v>
      </c>
      <c r="M267" s="13" t="s">
        <v>191</v>
      </c>
    </row>
    <row r="268" spans="2:13">
      <c r="B268" s="22" t="s">
        <v>147</v>
      </c>
      <c r="C268" s="56">
        <v>1</v>
      </c>
      <c r="D268" s="24">
        <v>1</v>
      </c>
      <c r="E268" s="24">
        <v>0.47969515896368192</v>
      </c>
      <c r="F268" s="24">
        <v>0.52030484103631802</v>
      </c>
      <c r="G268" s="24">
        <v>1.4062301211932382</v>
      </c>
      <c r="H268" s="24">
        <v>0.10923315214006231</v>
      </c>
      <c r="I268" s="24">
        <v>0.26292552358836047</v>
      </c>
      <c r="J268" s="24">
        <v>0.69646479433900343</v>
      </c>
      <c r="K268" s="24">
        <v>0.38578714552872773</v>
      </c>
      <c r="L268" s="24">
        <v>-0.28588687570578547</v>
      </c>
      <c r="M268" s="24">
        <v>1.2452771936331493</v>
      </c>
    </row>
    <row r="269" spans="2:13">
      <c r="B269" s="10" t="s">
        <v>148</v>
      </c>
      <c r="C269" s="53">
        <v>1</v>
      </c>
      <c r="D269" s="25">
        <v>1</v>
      </c>
      <c r="E269" s="25">
        <v>0.35745252114279547</v>
      </c>
      <c r="F269" s="25">
        <v>0.64254747885720453</v>
      </c>
      <c r="G269" s="25">
        <v>1.7366158217288352</v>
      </c>
      <c r="H269" s="25">
        <v>9.8499671782930315E-2</v>
      </c>
      <c r="I269" s="25">
        <v>0.16198312820980795</v>
      </c>
      <c r="J269" s="25">
        <v>0.55292191407578295</v>
      </c>
      <c r="K269" s="25">
        <v>0.38288643939175326</v>
      </c>
      <c r="L269" s="25">
        <v>-0.40237315660275319</v>
      </c>
      <c r="M269" s="25">
        <v>1.1172781988883442</v>
      </c>
    </row>
    <row r="270" spans="2:13">
      <c r="B270" s="10" t="s">
        <v>149</v>
      </c>
      <c r="C270" s="53">
        <v>1</v>
      </c>
      <c r="D270" s="25">
        <v>1</v>
      </c>
      <c r="E270" s="25">
        <v>0.15402979246995052</v>
      </c>
      <c r="F270" s="25">
        <v>0.84597020753004948</v>
      </c>
      <c r="G270" s="25">
        <v>2.2864073013262862</v>
      </c>
      <c r="H270" s="25">
        <v>6.9375185455589183E-2</v>
      </c>
      <c r="I270" s="25">
        <v>1.6356994782847245E-2</v>
      </c>
      <c r="J270" s="25">
        <v>0.2917025901570538</v>
      </c>
      <c r="K270" s="25">
        <v>0.37644754812024894</v>
      </c>
      <c r="L270" s="25">
        <v>-0.59301811510417946</v>
      </c>
      <c r="M270" s="25">
        <v>0.9010777000440805</v>
      </c>
    </row>
    <row r="271" spans="2:13">
      <c r="B271" s="10" t="s">
        <v>150</v>
      </c>
      <c r="C271" s="53">
        <v>1</v>
      </c>
      <c r="D271" s="25">
        <v>1</v>
      </c>
      <c r="E271" s="25">
        <v>0.32319832935103032</v>
      </c>
      <c r="F271" s="25">
        <v>0.67680167064896968</v>
      </c>
      <c r="G271" s="25">
        <v>1.8291947725200082</v>
      </c>
      <c r="H271" s="25">
        <v>7.5606651170279496E-2</v>
      </c>
      <c r="I271" s="25">
        <v>0.173159390759239</v>
      </c>
      <c r="J271" s="25">
        <v>0.47323726794282162</v>
      </c>
      <c r="K271" s="25">
        <v>0.37764560877883124</v>
      </c>
      <c r="L271" s="25">
        <v>-0.4262270906085831</v>
      </c>
      <c r="M271" s="25">
        <v>1.0726237493106439</v>
      </c>
    </row>
    <row r="272" spans="2:13">
      <c r="B272" s="10" t="s">
        <v>227</v>
      </c>
      <c r="C272" s="53">
        <v>1</v>
      </c>
      <c r="D272" s="25">
        <v>0</v>
      </c>
      <c r="E272" s="25">
        <v>7.5356605132291699E-2</v>
      </c>
      <c r="F272" s="25">
        <v>-7.5356605132291699E-2</v>
      </c>
      <c r="G272" s="25">
        <v>-0.20366661927809504</v>
      </c>
      <c r="H272" s="25">
        <v>6.1502206841377118E-2</v>
      </c>
      <c r="I272" s="25">
        <v>-4.6692522724866875E-2</v>
      </c>
      <c r="J272" s="25">
        <v>0.19740573298945027</v>
      </c>
      <c r="K272" s="25">
        <v>0.37507647430238711</v>
      </c>
      <c r="L272" s="25">
        <v>-0.66897045107256281</v>
      </c>
      <c r="M272" s="25">
        <v>0.81968366133714621</v>
      </c>
    </row>
    <row r="273" spans="2:13">
      <c r="B273" s="10" t="s">
        <v>151</v>
      </c>
      <c r="C273" s="53">
        <v>1</v>
      </c>
      <c r="D273" s="25">
        <v>1</v>
      </c>
      <c r="E273" s="25">
        <v>0.34579669982335531</v>
      </c>
      <c r="F273" s="25">
        <v>0.65420330017664474</v>
      </c>
      <c r="G273" s="25">
        <v>1.7681180599052027</v>
      </c>
      <c r="H273" s="25">
        <v>8.3671572472244021E-2</v>
      </c>
      <c r="I273" s="25">
        <v>0.17975318738464363</v>
      </c>
      <c r="J273" s="25">
        <v>0.511840212262067</v>
      </c>
      <c r="K273" s="25">
        <v>0.37934255254153559</v>
      </c>
      <c r="L273" s="25">
        <v>-0.40699624980547605</v>
      </c>
      <c r="M273" s="25">
        <v>1.0985896494521867</v>
      </c>
    </row>
    <row r="274" spans="2:13">
      <c r="B274" s="10" t="s">
        <v>152</v>
      </c>
      <c r="C274" s="53">
        <v>1</v>
      </c>
      <c r="D274" s="25">
        <v>1</v>
      </c>
      <c r="E274" s="25">
        <v>0.16760817732009903</v>
      </c>
      <c r="F274" s="25">
        <v>0.83239182267990097</v>
      </c>
      <c r="G274" s="25">
        <v>2.2497089424653511</v>
      </c>
      <c r="H274" s="25">
        <v>7.5230937564733605E-2</v>
      </c>
      <c r="I274" s="25">
        <v>1.8314830150729544E-2</v>
      </c>
      <c r="J274" s="25">
        <v>0.31690152448946851</v>
      </c>
      <c r="K274" s="25">
        <v>0.37757056836519792</v>
      </c>
      <c r="L274" s="25">
        <v>-0.58166832738088625</v>
      </c>
      <c r="M274" s="25">
        <v>0.91688468202108431</v>
      </c>
    </row>
    <row r="275" spans="2:13">
      <c r="B275" s="10" t="s">
        <v>228</v>
      </c>
      <c r="C275" s="53">
        <v>1</v>
      </c>
      <c r="D275" s="25">
        <v>0</v>
      </c>
      <c r="E275" s="25">
        <v>0.29386956846478368</v>
      </c>
      <c r="F275" s="25">
        <v>-0.29386956846478368</v>
      </c>
      <c r="G275" s="25">
        <v>-0.79424254068855005</v>
      </c>
      <c r="H275" s="25">
        <v>8.8465128559932993E-2</v>
      </c>
      <c r="I275" s="25">
        <v>0.11831339997869247</v>
      </c>
      <c r="J275" s="25">
        <v>0.46942573695087486</v>
      </c>
      <c r="K275" s="25">
        <v>0.38042859921393291</v>
      </c>
      <c r="L275" s="25">
        <v>-0.46107860543949725</v>
      </c>
      <c r="M275" s="25">
        <v>1.0488177423690646</v>
      </c>
    </row>
    <row r="276" spans="2:13">
      <c r="B276" s="10" t="s">
        <v>229</v>
      </c>
      <c r="C276" s="53">
        <v>1</v>
      </c>
      <c r="D276" s="25">
        <v>0</v>
      </c>
      <c r="E276" s="25">
        <v>0.12497429182192127</v>
      </c>
      <c r="F276" s="25">
        <v>-0.12497429182192127</v>
      </c>
      <c r="G276" s="25">
        <v>-0.33776855349787605</v>
      </c>
      <c r="H276" s="25">
        <v>7.3803977445921931E-2</v>
      </c>
      <c r="I276" s="25">
        <v>-2.1487299432784962E-2</v>
      </c>
      <c r="J276" s="25">
        <v>0.27143588307662747</v>
      </c>
      <c r="K276" s="25">
        <v>0.37728883791544626</v>
      </c>
      <c r="L276" s="25">
        <v>-0.62374312797058784</v>
      </c>
      <c r="M276" s="25">
        <v>0.87369171161443027</v>
      </c>
    </row>
    <row r="277" spans="2:13">
      <c r="B277" s="10" t="s">
        <v>230</v>
      </c>
      <c r="C277" s="53">
        <v>1</v>
      </c>
      <c r="D277" s="25">
        <v>0</v>
      </c>
      <c r="E277" s="25">
        <v>8.7194152837488104E-3</v>
      </c>
      <c r="F277" s="25">
        <v>-8.7194152837488104E-3</v>
      </c>
      <c r="G277" s="25">
        <v>-2.3566001013518134E-2</v>
      </c>
      <c r="H277" s="25">
        <v>7.1762869122715026E-2</v>
      </c>
      <c r="I277" s="25">
        <v>-0.13369166293242704</v>
      </c>
      <c r="J277" s="25">
        <v>0.15113049349992466</v>
      </c>
      <c r="K277" s="25">
        <v>0.37689487859809617</v>
      </c>
      <c r="L277" s="25">
        <v>-0.73921620506507879</v>
      </c>
      <c r="M277" s="25">
        <v>0.7566550356325763</v>
      </c>
    </row>
    <row r="278" spans="2:13">
      <c r="B278" s="10" t="s">
        <v>153</v>
      </c>
      <c r="C278" s="53">
        <v>1</v>
      </c>
      <c r="D278" s="25">
        <v>1</v>
      </c>
      <c r="E278" s="25">
        <v>0.28368606525867418</v>
      </c>
      <c r="F278" s="25">
        <v>0.71631393474132588</v>
      </c>
      <c r="G278" s="25">
        <v>1.9359847378267789</v>
      </c>
      <c r="H278" s="25">
        <v>9.2752507363111553E-2</v>
      </c>
      <c r="I278" s="25">
        <v>9.9621733072525837E-2</v>
      </c>
      <c r="J278" s="25">
        <v>0.4677503974448225</v>
      </c>
      <c r="K278" s="25">
        <v>0.3814483815025223</v>
      </c>
      <c r="L278" s="25">
        <v>-0.47328583340799663</v>
      </c>
      <c r="M278" s="25">
        <v>1.040657963925345</v>
      </c>
    </row>
    <row r="279" spans="2:13">
      <c r="B279" s="10" t="s">
        <v>154</v>
      </c>
      <c r="C279" s="53">
        <v>1</v>
      </c>
      <c r="D279" s="25">
        <v>1</v>
      </c>
      <c r="E279" s="25">
        <v>0.34117846295292048</v>
      </c>
      <c r="F279" s="25">
        <v>0.65882153704707958</v>
      </c>
      <c r="G279" s="25">
        <v>1.7805997884647056</v>
      </c>
      <c r="H279" s="25">
        <v>6.9441420801343218E-2</v>
      </c>
      <c r="I279" s="25">
        <v>0.2033742233778302</v>
      </c>
      <c r="J279" s="25">
        <v>0.47898270252801078</v>
      </c>
      <c r="K279" s="25">
        <v>0.37645976020241384</v>
      </c>
      <c r="L279" s="25">
        <v>-0.40589367910081747</v>
      </c>
      <c r="M279" s="25">
        <v>1.0882506050066585</v>
      </c>
    </row>
    <row r="280" spans="2:13">
      <c r="B280" s="10" t="s">
        <v>155</v>
      </c>
      <c r="C280" s="53">
        <v>1</v>
      </c>
      <c r="D280" s="25">
        <v>1</v>
      </c>
      <c r="E280" s="25">
        <v>0.19744143267846198</v>
      </c>
      <c r="F280" s="25">
        <v>0.80255856732153807</v>
      </c>
      <c r="G280" s="25">
        <v>2.169078475497908</v>
      </c>
      <c r="H280" s="25">
        <v>7.7278600295544633E-2</v>
      </c>
      <c r="I280" s="25">
        <v>4.4084565461988162E-2</v>
      </c>
      <c r="J280" s="25">
        <v>0.35079829989493583</v>
      </c>
      <c r="K280" s="25">
        <v>0.37798389144563854</v>
      </c>
      <c r="L280" s="25">
        <v>-0.55265529822385484</v>
      </c>
      <c r="M280" s="25">
        <v>0.94753816358077891</v>
      </c>
    </row>
    <row r="281" spans="2:13">
      <c r="B281" s="10" t="s">
        <v>156</v>
      </c>
      <c r="C281" s="53">
        <v>1</v>
      </c>
      <c r="D281" s="25">
        <v>1</v>
      </c>
      <c r="E281" s="25">
        <v>0.23623472883148811</v>
      </c>
      <c r="F281" s="25">
        <v>0.76376527116851189</v>
      </c>
      <c r="G281" s="25">
        <v>2.0642316679185271</v>
      </c>
      <c r="H281" s="25">
        <v>6.5786111065507094E-2</v>
      </c>
      <c r="I281" s="25">
        <v>0.10568433246331241</v>
      </c>
      <c r="J281" s="25">
        <v>0.36678512519966378</v>
      </c>
      <c r="K281" s="25">
        <v>0.37580267766192532</v>
      </c>
      <c r="L281" s="25">
        <v>-0.50953345430572472</v>
      </c>
      <c r="M281" s="25">
        <v>0.98200291196870093</v>
      </c>
    </row>
    <row r="282" spans="2:13">
      <c r="B282" s="10" t="s">
        <v>231</v>
      </c>
      <c r="C282" s="53">
        <v>1</v>
      </c>
      <c r="D282" s="25">
        <v>0</v>
      </c>
      <c r="E282" s="25">
        <v>0.25437534329921674</v>
      </c>
      <c r="F282" s="25">
        <v>-0.25437534329921674</v>
      </c>
      <c r="G282" s="25">
        <v>-0.6875013292664337</v>
      </c>
      <c r="H282" s="25">
        <v>0.10444120837383053</v>
      </c>
      <c r="I282" s="25">
        <v>4.7115164371816787E-2</v>
      </c>
      <c r="J282" s="25">
        <v>0.46163552222661669</v>
      </c>
      <c r="K282" s="25">
        <v>0.38445780800412366</v>
      </c>
      <c r="L282" s="25">
        <v>-0.50856866431661707</v>
      </c>
      <c r="M282" s="25">
        <v>1.0173193509150504</v>
      </c>
    </row>
    <row r="283" spans="2:13">
      <c r="B283" s="10" t="s">
        <v>157</v>
      </c>
      <c r="C283" s="53">
        <v>1</v>
      </c>
      <c r="D283" s="25">
        <v>1</v>
      </c>
      <c r="E283" s="25">
        <v>0.26936440599868866</v>
      </c>
      <c r="F283" s="25">
        <v>0.73063559400131139</v>
      </c>
      <c r="G283" s="25">
        <v>1.9746919476169948</v>
      </c>
      <c r="H283" s="25">
        <v>9.031555288250491E-2</v>
      </c>
      <c r="I283" s="25">
        <v>9.0136130667422681E-2</v>
      </c>
      <c r="J283" s="25">
        <v>0.44859268132995467</v>
      </c>
      <c r="K283" s="25">
        <v>0.38086315025376538</v>
      </c>
      <c r="L283" s="25">
        <v>-0.48644612030146267</v>
      </c>
      <c r="M283" s="25">
        <v>1.0251749322988399</v>
      </c>
    </row>
    <row r="284" spans="2:13">
      <c r="B284" s="10" t="s">
        <v>158</v>
      </c>
      <c r="C284" s="53">
        <v>1</v>
      </c>
      <c r="D284" s="25">
        <v>1</v>
      </c>
      <c r="E284" s="25">
        <v>0.25891112657272081</v>
      </c>
      <c r="F284" s="25">
        <v>0.74108887342727914</v>
      </c>
      <c r="G284" s="25">
        <v>2.0029440706700252</v>
      </c>
      <c r="H284" s="25">
        <v>7.5962879155574287E-2</v>
      </c>
      <c r="I284" s="25">
        <v>0.10816526513772687</v>
      </c>
      <c r="J284" s="25">
        <v>0.40965698800771477</v>
      </c>
      <c r="K284" s="25">
        <v>0.37771708875606103</v>
      </c>
      <c r="L284" s="25">
        <v>-0.49065614307535416</v>
      </c>
      <c r="M284" s="25">
        <v>1.0084783962207957</v>
      </c>
    </row>
    <row r="285" spans="2:13">
      <c r="B285" s="10" t="s">
        <v>159</v>
      </c>
      <c r="C285" s="53">
        <v>1</v>
      </c>
      <c r="D285" s="25">
        <v>1</v>
      </c>
      <c r="E285" s="25">
        <v>0.11241729552546653</v>
      </c>
      <c r="F285" s="25">
        <v>0.88758270447453347</v>
      </c>
      <c r="G285" s="25">
        <v>2.3988735749531935</v>
      </c>
      <c r="H285" s="25">
        <v>7.3529223175335626E-2</v>
      </c>
      <c r="I285" s="25">
        <v>-3.3499054821273994E-2</v>
      </c>
      <c r="J285" s="25">
        <v>0.25833364587220708</v>
      </c>
      <c r="K285" s="25">
        <v>0.37723518763434311</v>
      </c>
      <c r="L285" s="25">
        <v>-0.63619365703026809</v>
      </c>
      <c r="M285" s="25">
        <v>0.86102824808120115</v>
      </c>
    </row>
    <row r="286" spans="2:13">
      <c r="B286" s="10" t="s">
        <v>232</v>
      </c>
      <c r="C286" s="53">
        <v>1</v>
      </c>
      <c r="D286" s="25">
        <v>0</v>
      </c>
      <c r="E286" s="25">
        <v>0.20042370314451446</v>
      </c>
      <c r="F286" s="25">
        <v>-0.20042370314451446</v>
      </c>
      <c r="G286" s="25">
        <v>-0.54168600046378423</v>
      </c>
      <c r="H286" s="25">
        <v>7.8767860154855179E-2</v>
      </c>
      <c r="I286" s="25">
        <v>4.4111448205933046E-2</v>
      </c>
      <c r="J286" s="25">
        <v>0.35673595808309588</v>
      </c>
      <c r="K286" s="25">
        <v>0.37829117875272289</v>
      </c>
      <c r="L286" s="25">
        <v>-0.55028282941789475</v>
      </c>
      <c r="M286" s="25">
        <v>0.95113023570692379</v>
      </c>
    </row>
    <row r="287" spans="2:13">
      <c r="B287" s="10" t="s">
        <v>160</v>
      </c>
      <c r="C287" s="53">
        <v>1</v>
      </c>
      <c r="D287" s="25">
        <v>1</v>
      </c>
      <c r="E287" s="25">
        <v>0.29368022944961814</v>
      </c>
      <c r="F287" s="25">
        <v>0.70631977055038186</v>
      </c>
      <c r="G287" s="25">
        <v>1.9089734674848307</v>
      </c>
      <c r="H287" s="25">
        <v>7.3131977048546987E-2</v>
      </c>
      <c r="I287" s="25">
        <v>0.1485522011129192</v>
      </c>
      <c r="J287" s="25">
        <v>0.43880825778631705</v>
      </c>
      <c r="K287" s="25">
        <v>0.37715795921043338</v>
      </c>
      <c r="L287" s="25">
        <v>-0.45477746581230472</v>
      </c>
      <c r="M287" s="25">
        <v>1.042137924711541</v>
      </c>
    </row>
    <row r="288" spans="2:13">
      <c r="B288" s="10" t="s">
        <v>233</v>
      </c>
      <c r="C288" s="53">
        <v>1</v>
      </c>
      <c r="D288" s="25">
        <v>0</v>
      </c>
      <c r="E288" s="25">
        <v>0.24142064798369509</v>
      </c>
      <c r="F288" s="25">
        <v>-0.24142064798369509</v>
      </c>
      <c r="G288" s="25">
        <v>-0.65248861878062858</v>
      </c>
      <c r="H288" s="25">
        <v>7.8155506069678013E-2</v>
      </c>
      <c r="I288" s="25">
        <v>8.632358979778304E-2</v>
      </c>
      <c r="J288" s="25">
        <v>0.39651770616960713</v>
      </c>
      <c r="K288" s="25">
        <v>0.37816414856217823</v>
      </c>
      <c r="L288" s="25">
        <v>-0.50903379729983833</v>
      </c>
      <c r="M288" s="25">
        <v>0.99187509326722856</v>
      </c>
    </row>
    <row r="289" spans="2:13">
      <c r="B289" s="10" t="s">
        <v>234</v>
      </c>
      <c r="C289" s="53">
        <v>1</v>
      </c>
      <c r="D289" s="25">
        <v>0</v>
      </c>
      <c r="E289" s="25">
        <v>9.8389803709957258E-2</v>
      </c>
      <c r="F289" s="25">
        <v>-9.8389803709957258E-2</v>
      </c>
      <c r="G289" s="25">
        <v>-0.26591854367461953</v>
      </c>
      <c r="H289" s="25">
        <v>6.2556165777459719E-2</v>
      </c>
      <c r="I289" s="25">
        <v>-2.5750871354245558E-2</v>
      </c>
      <c r="J289" s="25">
        <v>0.22253047877416007</v>
      </c>
      <c r="K289" s="25">
        <v>0.37525073485008231</v>
      </c>
      <c r="L289" s="25">
        <v>-0.64628306688040316</v>
      </c>
      <c r="M289" s="25">
        <v>0.84306267430031778</v>
      </c>
    </row>
    <row r="290" spans="2:13">
      <c r="B290" s="10" t="s">
        <v>235</v>
      </c>
      <c r="C290" s="53">
        <v>1</v>
      </c>
      <c r="D290" s="25">
        <v>0</v>
      </c>
      <c r="E290" s="25">
        <v>0.25883884860734052</v>
      </c>
      <c r="F290" s="25">
        <v>-0.25883884860734052</v>
      </c>
      <c r="G290" s="25">
        <v>-0.69956486417010266</v>
      </c>
      <c r="H290" s="25">
        <v>9.412150503696036E-2</v>
      </c>
      <c r="I290" s="25">
        <v>7.2057785092141474E-2</v>
      </c>
      <c r="J290" s="25">
        <v>0.4456199121225396</v>
      </c>
      <c r="K290" s="25">
        <v>0.38178357460631052</v>
      </c>
      <c r="L290" s="25">
        <v>-0.49879822986477362</v>
      </c>
      <c r="M290" s="25">
        <v>1.0164759270794548</v>
      </c>
    </row>
    <row r="291" spans="2:13">
      <c r="B291" s="10" t="s">
        <v>236</v>
      </c>
      <c r="C291" s="53">
        <v>1</v>
      </c>
      <c r="D291" s="25">
        <v>0</v>
      </c>
      <c r="E291" s="25">
        <v>7.5490698293476211E-2</v>
      </c>
      <c r="F291" s="25">
        <v>-7.5490698293476211E-2</v>
      </c>
      <c r="G291" s="25">
        <v>-0.20402903343885531</v>
      </c>
      <c r="H291" s="25">
        <v>7.3107287762284756E-2</v>
      </c>
      <c r="I291" s="25">
        <v>-6.9588334958160275E-2</v>
      </c>
      <c r="J291" s="25">
        <v>0.2205697315451127</v>
      </c>
      <c r="K291" s="25">
        <v>0.37715317266689835</v>
      </c>
      <c r="L291" s="25">
        <v>-0.67295749822858175</v>
      </c>
      <c r="M291" s="25">
        <v>0.82393889481553417</v>
      </c>
    </row>
    <row r="292" spans="2:13">
      <c r="B292" s="10" t="s">
        <v>237</v>
      </c>
      <c r="C292" s="53">
        <v>1</v>
      </c>
      <c r="D292" s="25">
        <v>0</v>
      </c>
      <c r="E292" s="25">
        <v>0.36559178827889233</v>
      </c>
      <c r="F292" s="25">
        <v>-0.36559178827889233</v>
      </c>
      <c r="G292" s="25">
        <v>-0.9880864912090912</v>
      </c>
      <c r="H292" s="25">
        <v>7.3115585530324642E-2</v>
      </c>
      <c r="I292" s="25">
        <v>0.22049628837663562</v>
      </c>
      <c r="J292" s="25">
        <v>0.51068728818114906</v>
      </c>
      <c r="K292" s="25">
        <v>0.3771547811922738</v>
      </c>
      <c r="L292" s="25">
        <v>-0.38285960030942295</v>
      </c>
      <c r="M292" s="25">
        <v>1.1140431768672077</v>
      </c>
    </row>
    <row r="293" spans="2:13">
      <c r="B293" s="10" t="s">
        <v>161</v>
      </c>
      <c r="C293" s="53">
        <v>1</v>
      </c>
      <c r="D293" s="25">
        <v>1</v>
      </c>
      <c r="E293" s="25">
        <v>0.32188024228921869</v>
      </c>
      <c r="F293" s="25">
        <v>0.67811975771078137</v>
      </c>
      <c r="G293" s="25">
        <v>1.8327571720644422</v>
      </c>
      <c r="H293" s="25">
        <v>0.10302453070719238</v>
      </c>
      <c r="I293" s="25">
        <v>0.1174314140847911</v>
      </c>
      <c r="J293" s="25">
        <v>0.5263290704936463</v>
      </c>
      <c r="K293" s="25">
        <v>0.38407537548792026</v>
      </c>
      <c r="L293" s="25">
        <v>-0.44030484044466373</v>
      </c>
      <c r="M293" s="25">
        <v>1.0840653250231012</v>
      </c>
    </row>
    <row r="294" spans="2:13">
      <c r="B294" s="10" t="s">
        <v>238</v>
      </c>
      <c r="C294" s="53">
        <v>1</v>
      </c>
      <c r="D294" s="25">
        <v>0</v>
      </c>
      <c r="E294" s="25">
        <v>0.22694702941912054</v>
      </c>
      <c r="F294" s="25">
        <v>-0.22694702941912054</v>
      </c>
      <c r="G294" s="25">
        <v>-0.61337070792739146</v>
      </c>
      <c r="H294" s="25">
        <v>9.4287618582867563E-2</v>
      </c>
      <c r="I294" s="25">
        <v>3.983631897831566E-2</v>
      </c>
      <c r="J294" s="25">
        <v>0.41405773985992544</v>
      </c>
      <c r="K294" s="25">
        <v>0.38182456069087284</v>
      </c>
      <c r="L294" s="25">
        <v>-0.53077138460389528</v>
      </c>
      <c r="M294" s="25">
        <v>0.98466544344213625</v>
      </c>
    </row>
    <row r="295" spans="2:13">
      <c r="B295" s="10" t="s">
        <v>239</v>
      </c>
      <c r="C295" s="53">
        <v>1</v>
      </c>
      <c r="D295" s="25">
        <v>0</v>
      </c>
      <c r="E295" s="25">
        <v>6.3297888559963489E-2</v>
      </c>
      <c r="F295" s="25">
        <v>-6.3297888559963489E-2</v>
      </c>
      <c r="G295" s="25">
        <v>-0.1710754743770305</v>
      </c>
      <c r="H295" s="25">
        <v>6.1491518869828121E-2</v>
      </c>
      <c r="I295" s="25">
        <v>-5.8730029365501382E-2</v>
      </c>
      <c r="J295" s="25">
        <v>0.18532580648542835</v>
      </c>
      <c r="K295" s="25">
        <v>0.37507472191773755</v>
      </c>
      <c r="L295" s="25">
        <v>-0.68102569009458613</v>
      </c>
      <c r="M295" s="25">
        <v>0.80762146721451322</v>
      </c>
    </row>
    <row r="296" spans="2:13">
      <c r="B296" s="10" t="s">
        <v>240</v>
      </c>
      <c r="C296" s="53">
        <v>1</v>
      </c>
      <c r="D296" s="25">
        <v>0</v>
      </c>
      <c r="E296" s="25">
        <v>0.11644703054291336</v>
      </c>
      <c r="F296" s="25">
        <v>-0.11644703054291336</v>
      </c>
      <c r="G296" s="25">
        <v>-0.31472188793554523</v>
      </c>
      <c r="H296" s="25">
        <v>7.8472727562907532E-2</v>
      </c>
      <c r="I296" s="25">
        <v>-3.9279543372183229E-2</v>
      </c>
      <c r="J296" s="25">
        <v>0.27217360445800998</v>
      </c>
      <c r="K296" s="25">
        <v>0.37822983634281421</v>
      </c>
      <c r="L296" s="25">
        <v>-0.63413777000345106</v>
      </c>
      <c r="M296" s="25">
        <v>0.86703183108927784</v>
      </c>
    </row>
    <row r="297" spans="2:13">
      <c r="B297" s="10" t="s">
        <v>162</v>
      </c>
      <c r="C297" s="53">
        <v>1</v>
      </c>
      <c r="D297" s="25">
        <v>1</v>
      </c>
      <c r="E297" s="25">
        <v>7.960440173017802E-2</v>
      </c>
      <c r="F297" s="25">
        <v>0.92039559826982198</v>
      </c>
      <c r="G297" s="25">
        <v>2.487557123479371</v>
      </c>
      <c r="H297" s="25">
        <v>7.8775511877327287E-2</v>
      </c>
      <c r="I297" s="25">
        <v>-7.6723037802620214E-2</v>
      </c>
      <c r="J297" s="25">
        <v>0.23593184126297626</v>
      </c>
      <c r="K297" s="25">
        <v>0.37829277206984097</v>
      </c>
      <c r="L297" s="25">
        <v>-0.67110529271819686</v>
      </c>
      <c r="M297" s="25">
        <v>0.8303140961785529</v>
      </c>
    </row>
    <row r="298" spans="2:13">
      <c r="B298" s="10" t="s">
        <v>241</v>
      </c>
      <c r="C298" s="53">
        <v>1</v>
      </c>
      <c r="D298" s="25">
        <v>0</v>
      </c>
      <c r="E298" s="25">
        <v>0.18868665748092961</v>
      </c>
      <c r="F298" s="25">
        <v>-0.18868665748092961</v>
      </c>
      <c r="G298" s="25">
        <v>-0.50996423690479131</v>
      </c>
      <c r="H298" s="25">
        <v>8.7799619778164459E-2</v>
      </c>
      <c r="I298" s="25">
        <v>1.4451169512947615E-2</v>
      </c>
      <c r="J298" s="25">
        <v>0.3629221454489116</v>
      </c>
      <c r="K298" s="25">
        <v>0.38027439219850179</v>
      </c>
      <c r="L298" s="25">
        <v>-0.56595549761997144</v>
      </c>
      <c r="M298" s="25">
        <v>0.94332881258183066</v>
      </c>
    </row>
    <row r="299" spans="2:13">
      <c r="B299" s="10" t="s">
        <v>242</v>
      </c>
      <c r="C299" s="53">
        <v>1</v>
      </c>
      <c r="D299" s="25">
        <v>0</v>
      </c>
      <c r="E299" s="25">
        <v>0.12714826688082503</v>
      </c>
      <c r="F299" s="25">
        <v>-0.12714826688082503</v>
      </c>
      <c r="G299" s="25">
        <v>-0.34364416519594193</v>
      </c>
      <c r="H299" s="25">
        <v>7.7524216727948028E-2</v>
      </c>
      <c r="I299" s="25">
        <v>-2.6696018152045808E-2</v>
      </c>
      <c r="J299" s="25">
        <v>0.28099255191369588</v>
      </c>
      <c r="K299" s="25">
        <v>0.37803418404693456</v>
      </c>
      <c r="L299" s="25">
        <v>-0.62304826805196634</v>
      </c>
      <c r="M299" s="25">
        <v>0.8773448018136164</v>
      </c>
    </row>
    <row r="300" spans="2:13">
      <c r="B300" s="10" t="s">
        <v>243</v>
      </c>
      <c r="C300" s="53">
        <v>1</v>
      </c>
      <c r="D300" s="25">
        <v>0</v>
      </c>
      <c r="E300" s="25">
        <v>2.9704759906785894E-2</v>
      </c>
      <c r="F300" s="25">
        <v>-2.9704759906785894E-2</v>
      </c>
      <c r="G300" s="25">
        <v>-8.0283181760401584E-2</v>
      </c>
      <c r="H300" s="25">
        <v>6.2997587045345679E-2</v>
      </c>
      <c r="I300" s="25">
        <v>-9.5311901297264467E-2</v>
      </c>
      <c r="J300" s="25">
        <v>0.15472142111083625</v>
      </c>
      <c r="K300" s="25">
        <v>0.37532457433837935</v>
      </c>
      <c r="L300" s="25">
        <v>-0.71511464274495762</v>
      </c>
      <c r="M300" s="25">
        <v>0.77452416255852941</v>
      </c>
    </row>
    <row r="301" spans="2:13">
      <c r="B301" s="10" t="s">
        <v>244</v>
      </c>
      <c r="C301" s="53">
        <v>1</v>
      </c>
      <c r="D301" s="25">
        <v>0</v>
      </c>
      <c r="E301" s="25">
        <v>0.34181040219283948</v>
      </c>
      <c r="F301" s="25">
        <v>-0.34181040219283948</v>
      </c>
      <c r="G301" s="25">
        <v>-0.92381243723080242</v>
      </c>
      <c r="H301" s="25">
        <v>7.2724071690898895E-2</v>
      </c>
      <c r="I301" s="25">
        <v>0.19749184876291281</v>
      </c>
      <c r="J301" s="25">
        <v>0.48612895562276615</v>
      </c>
      <c r="K301" s="25">
        <v>0.37707907755808029</v>
      </c>
      <c r="L301" s="25">
        <v>-0.40649075499723081</v>
      </c>
      <c r="M301" s="25">
        <v>1.0901115593829098</v>
      </c>
    </row>
    <row r="302" spans="2:13">
      <c r="B302" s="10" t="s">
        <v>245</v>
      </c>
      <c r="C302" s="53">
        <v>1</v>
      </c>
      <c r="D302" s="25">
        <v>0</v>
      </c>
      <c r="E302" s="25">
        <v>0.23598645178115896</v>
      </c>
      <c r="F302" s="25">
        <v>-0.23598645178115896</v>
      </c>
      <c r="G302" s="25">
        <v>-0.63780159344129128</v>
      </c>
      <c r="H302" s="25">
        <v>7.3348110110990697E-2</v>
      </c>
      <c r="I302" s="25">
        <v>9.0429514416197232E-2</v>
      </c>
      <c r="J302" s="25">
        <v>0.38154338914612068</v>
      </c>
      <c r="K302" s="25">
        <v>0.3771999276055123</v>
      </c>
      <c r="L302" s="25">
        <v>-0.51255452839491589</v>
      </c>
      <c r="M302" s="25">
        <v>0.9845274319572338</v>
      </c>
    </row>
    <row r="303" spans="2:13">
      <c r="B303" s="10" t="s">
        <v>246</v>
      </c>
      <c r="C303" s="53">
        <v>1</v>
      </c>
      <c r="D303" s="25">
        <v>0</v>
      </c>
      <c r="E303" s="25">
        <v>2.562544067348263E-2</v>
      </c>
      <c r="F303" s="25">
        <v>-2.562544067348263E-2</v>
      </c>
      <c r="G303" s="25">
        <v>-6.9257988205776277E-2</v>
      </c>
      <c r="H303" s="25">
        <v>8.3658012475619437E-2</v>
      </c>
      <c r="I303" s="25">
        <v>-0.14039116239324431</v>
      </c>
      <c r="J303" s="25">
        <v>0.19164204374020957</v>
      </c>
      <c r="K303" s="25">
        <v>0.37933956184416173</v>
      </c>
      <c r="L303" s="25">
        <v>-0.72716157401374404</v>
      </c>
      <c r="M303" s="25">
        <v>0.77841245536070924</v>
      </c>
    </row>
    <row r="304" spans="2:13">
      <c r="B304" s="10" t="s">
        <v>247</v>
      </c>
      <c r="C304" s="53">
        <v>1</v>
      </c>
      <c r="D304" s="25">
        <v>0</v>
      </c>
      <c r="E304" s="25">
        <v>0.37039046650271135</v>
      </c>
      <c r="F304" s="25">
        <v>-0.37039046650271135</v>
      </c>
      <c r="G304" s="25">
        <v>-1.0010558993868202</v>
      </c>
      <c r="H304" s="25">
        <v>9.2351924642241387E-2</v>
      </c>
      <c r="I304" s="25">
        <v>0.18712107768896827</v>
      </c>
      <c r="J304" s="25">
        <v>0.55365985531645445</v>
      </c>
      <c r="K304" s="25">
        <v>0.38135117426576248</v>
      </c>
      <c r="L304" s="25">
        <v>-0.38638852756626685</v>
      </c>
      <c r="M304" s="25">
        <v>1.1271694605716895</v>
      </c>
    </row>
    <row r="305" spans="2:13">
      <c r="B305" s="10" t="s">
        <v>248</v>
      </c>
      <c r="C305" s="53">
        <v>1</v>
      </c>
      <c r="D305" s="25">
        <v>0</v>
      </c>
      <c r="E305" s="25">
        <v>0.20451877858589584</v>
      </c>
      <c r="F305" s="25">
        <v>-0.20451877858589584</v>
      </c>
      <c r="G305" s="25">
        <v>-0.55275377838943163</v>
      </c>
      <c r="H305" s="25">
        <v>7.1300127315749168E-2</v>
      </c>
      <c r="I305" s="25">
        <v>6.3025996425484149E-2</v>
      </c>
      <c r="J305" s="25">
        <v>0.34601156074630757</v>
      </c>
      <c r="K305" s="25">
        <v>0.37680704383542479</v>
      </c>
      <c r="L305" s="25">
        <v>-0.54324253653503585</v>
      </c>
      <c r="M305" s="25">
        <v>0.95228009370682754</v>
      </c>
    </row>
    <row r="306" spans="2:13">
      <c r="B306" s="10" t="s">
        <v>249</v>
      </c>
      <c r="C306" s="53">
        <v>1</v>
      </c>
      <c r="D306" s="25">
        <v>0</v>
      </c>
      <c r="E306" s="25">
        <v>7.2338936438931911E-2</v>
      </c>
      <c r="F306" s="25">
        <v>-7.2338936438931911E-2</v>
      </c>
      <c r="G306" s="25">
        <v>-0.19551075318249558</v>
      </c>
      <c r="H306" s="25">
        <v>7.3115801012581083E-2</v>
      </c>
      <c r="I306" s="25">
        <v>-7.2756991080849737E-2</v>
      </c>
      <c r="J306" s="25">
        <v>0.21743486395871356</v>
      </c>
      <c r="K306" s="25">
        <v>0.37715482296592878</v>
      </c>
      <c r="L306" s="25">
        <v>-0.67611253504784208</v>
      </c>
      <c r="M306" s="25">
        <v>0.82079040792570601</v>
      </c>
    </row>
    <row r="307" spans="2:13">
      <c r="B307" s="10" t="s">
        <v>163</v>
      </c>
      <c r="C307" s="53">
        <v>1</v>
      </c>
      <c r="D307" s="25">
        <v>1</v>
      </c>
      <c r="E307" s="25">
        <v>0.19057086535543855</v>
      </c>
      <c r="F307" s="25">
        <v>0.80942913464456145</v>
      </c>
      <c r="G307" s="25">
        <v>2.1876475872134131</v>
      </c>
      <c r="H307" s="25">
        <v>7.8561574826527161E-2</v>
      </c>
      <c r="I307" s="25">
        <v>3.466797693726667E-2</v>
      </c>
      <c r="J307" s="25">
        <v>0.34647375377361045</v>
      </c>
      <c r="K307" s="25">
        <v>0.37824827979512843</v>
      </c>
      <c r="L307" s="25">
        <v>-0.56005053562179219</v>
      </c>
      <c r="M307" s="25">
        <v>0.94119226633266928</v>
      </c>
    </row>
    <row r="308" spans="2:13">
      <c r="B308" s="10" t="s">
        <v>250</v>
      </c>
      <c r="C308" s="53">
        <v>1</v>
      </c>
      <c r="D308" s="25">
        <v>0</v>
      </c>
      <c r="E308" s="25">
        <v>0.24605846739552006</v>
      </c>
      <c r="F308" s="25">
        <v>-0.24605846739552006</v>
      </c>
      <c r="G308" s="25">
        <v>-0.66502327315857568</v>
      </c>
      <c r="H308" s="25">
        <v>6.760730881179898E-2</v>
      </c>
      <c r="I308" s="25">
        <v>0.11189396337160401</v>
      </c>
      <c r="J308" s="25">
        <v>0.38022297141943612</v>
      </c>
      <c r="K308" s="25">
        <v>0.37612576132661224</v>
      </c>
      <c r="L308" s="25">
        <v>-0.5003508647593472</v>
      </c>
      <c r="M308" s="25">
        <v>0.99246779955038733</v>
      </c>
    </row>
    <row r="309" spans="2:13">
      <c r="B309" s="10" t="s">
        <v>251</v>
      </c>
      <c r="C309" s="53">
        <v>1</v>
      </c>
      <c r="D309" s="25">
        <v>0</v>
      </c>
      <c r="E309" s="25">
        <v>0.25824479244751675</v>
      </c>
      <c r="F309" s="25">
        <v>-0.25824479244751675</v>
      </c>
      <c r="G309" s="25">
        <v>-0.69795930604390743</v>
      </c>
      <c r="H309" s="25">
        <v>6.6763673282696015E-2</v>
      </c>
      <c r="I309" s="25">
        <v>0.12575445567457255</v>
      </c>
      <c r="J309" s="25">
        <v>0.39073512922046094</v>
      </c>
      <c r="K309" s="25">
        <v>0.37597503666992083</v>
      </c>
      <c r="L309" s="25">
        <v>-0.48786543153155448</v>
      </c>
      <c r="M309" s="25">
        <v>1.004355016426588</v>
      </c>
    </row>
    <row r="310" spans="2:13">
      <c r="B310" s="10" t="s">
        <v>252</v>
      </c>
      <c r="C310" s="53">
        <v>1</v>
      </c>
      <c r="D310" s="25">
        <v>0</v>
      </c>
      <c r="E310" s="25">
        <v>0.12511665134514477</v>
      </c>
      <c r="F310" s="25">
        <v>-0.12511665134514477</v>
      </c>
      <c r="G310" s="25">
        <v>-0.33815330919070574</v>
      </c>
      <c r="H310" s="25">
        <v>6.7288370915737805E-2</v>
      </c>
      <c r="I310" s="25">
        <v>-8.4149308040284698E-3</v>
      </c>
      <c r="J310" s="25">
        <v>0.25864823349431798</v>
      </c>
      <c r="K310" s="25">
        <v>0.37606856421302171</v>
      </c>
      <c r="L310" s="25">
        <v>-0.6211791749993103</v>
      </c>
      <c r="M310" s="25">
        <v>0.87141247768959973</v>
      </c>
    </row>
    <row r="311" spans="2:13">
      <c r="B311" s="10" t="s">
        <v>253</v>
      </c>
      <c r="C311" s="53">
        <v>1</v>
      </c>
      <c r="D311" s="25">
        <v>0</v>
      </c>
      <c r="E311" s="25">
        <v>0.26109724067504941</v>
      </c>
      <c r="F311" s="25">
        <v>-0.26109724067504941</v>
      </c>
      <c r="G311" s="25">
        <v>-0.70566863007923908</v>
      </c>
      <c r="H311" s="25">
        <v>7.1527752996776495E-2</v>
      </c>
      <c r="I311" s="25">
        <v>0.11915274275882867</v>
      </c>
      <c r="J311" s="25">
        <v>0.40304173859127013</v>
      </c>
      <c r="K311" s="25">
        <v>0.3768501818727405</v>
      </c>
      <c r="L311" s="25">
        <v>-0.48674968047698669</v>
      </c>
      <c r="M311" s="25">
        <v>1.0089441618270856</v>
      </c>
    </row>
    <row r="312" spans="2:13">
      <c r="B312" s="10" t="s">
        <v>254</v>
      </c>
      <c r="C312" s="53">
        <v>1</v>
      </c>
      <c r="D312" s="25">
        <v>0</v>
      </c>
      <c r="E312" s="25">
        <v>0.16336372610385202</v>
      </c>
      <c r="F312" s="25">
        <v>-0.16336372610385202</v>
      </c>
      <c r="G312" s="25">
        <v>-0.44152384186939275</v>
      </c>
      <c r="H312" s="25">
        <v>6.894504617292635E-2</v>
      </c>
      <c r="I312" s="25">
        <v>2.6544525824098719E-2</v>
      </c>
      <c r="J312" s="25">
        <v>0.30018292638360533</v>
      </c>
      <c r="K312" s="25">
        <v>0.37636851558085549</v>
      </c>
      <c r="L312" s="25">
        <v>-0.58352734396800443</v>
      </c>
      <c r="M312" s="25">
        <v>0.91025479617570859</v>
      </c>
    </row>
    <row r="313" spans="2:13">
      <c r="B313" s="10" t="s">
        <v>164</v>
      </c>
      <c r="C313" s="53">
        <v>1</v>
      </c>
      <c r="D313" s="25">
        <v>1</v>
      </c>
      <c r="E313" s="25">
        <v>0.17106573166874983</v>
      </c>
      <c r="F313" s="25">
        <v>0.82893426833125017</v>
      </c>
      <c r="G313" s="25">
        <v>2.2403641955261313</v>
      </c>
      <c r="H313" s="25">
        <v>7.4021790912865967E-2</v>
      </c>
      <c r="I313" s="25">
        <v>2.4171896677739502E-2</v>
      </c>
      <c r="J313" s="25">
        <v>0.31795956665976016</v>
      </c>
      <c r="K313" s="25">
        <v>0.37733150631599499</v>
      </c>
      <c r="L313" s="25">
        <v>-0.57773636217598412</v>
      </c>
      <c r="M313" s="25">
        <v>0.91986782551348378</v>
      </c>
    </row>
    <row r="314" spans="2:13">
      <c r="B314" s="10" t="s">
        <v>255</v>
      </c>
      <c r="C314" s="53">
        <v>1</v>
      </c>
      <c r="D314" s="25">
        <v>0</v>
      </c>
      <c r="E314" s="25">
        <v>0.18485000646317779</v>
      </c>
      <c r="F314" s="25">
        <v>-0.18485000646317779</v>
      </c>
      <c r="G314" s="25">
        <v>-0.49959490377515259</v>
      </c>
      <c r="H314" s="25">
        <v>7.1146587559585528E-2</v>
      </c>
      <c r="I314" s="25">
        <v>4.3661918951845985E-2</v>
      </c>
      <c r="J314" s="25">
        <v>0.32603809397450956</v>
      </c>
      <c r="K314" s="25">
        <v>0.37677802092229784</v>
      </c>
      <c r="L314" s="25">
        <v>-0.56285371363121839</v>
      </c>
      <c r="M314" s="25">
        <v>0.93255372655757407</v>
      </c>
    </row>
    <row r="315" spans="2:13">
      <c r="B315" s="10" t="s">
        <v>256</v>
      </c>
      <c r="C315" s="53">
        <v>1</v>
      </c>
      <c r="D315" s="25">
        <v>0</v>
      </c>
      <c r="E315" s="25">
        <v>0.13357883830971257</v>
      </c>
      <c r="F315" s="25">
        <v>-0.13357883830971257</v>
      </c>
      <c r="G315" s="25">
        <v>-0.36102409812482866</v>
      </c>
      <c r="H315" s="25">
        <v>8.5728018395985456E-2</v>
      </c>
      <c r="I315" s="25">
        <v>-3.6545624136620519E-2</v>
      </c>
      <c r="J315" s="25">
        <v>0.30370330075604568</v>
      </c>
      <c r="K315" s="25">
        <v>0.37980143926379761</v>
      </c>
      <c r="L315" s="25">
        <v>-0.6201247570847539</v>
      </c>
      <c r="M315" s="25">
        <v>0.88728243370417892</v>
      </c>
    </row>
    <row r="316" spans="2:13">
      <c r="B316" s="10" t="s">
        <v>257</v>
      </c>
      <c r="C316" s="53">
        <v>1</v>
      </c>
      <c r="D316" s="25">
        <v>0</v>
      </c>
      <c r="E316" s="25">
        <v>1.68284062268797E-2</v>
      </c>
      <c r="F316" s="25">
        <v>-1.68284062268797E-2</v>
      </c>
      <c r="G316" s="25">
        <v>-4.5482205548539691E-2</v>
      </c>
      <c r="H316" s="25">
        <v>6.4645778134800491E-2</v>
      </c>
      <c r="I316" s="25">
        <v>-0.11145903655300451</v>
      </c>
      <c r="J316" s="25">
        <v>0.14511584900676391</v>
      </c>
      <c r="K316" s="25">
        <v>0.37560473474039641</v>
      </c>
      <c r="L316" s="25">
        <v>-0.72854696562470855</v>
      </c>
      <c r="M316" s="25">
        <v>0.76220377807846806</v>
      </c>
    </row>
    <row r="317" spans="2:13">
      <c r="B317" s="10" t="s">
        <v>258</v>
      </c>
      <c r="C317" s="53">
        <v>1</v>
      </c>
      <c r="D317" s="25">
        <v>0</v>
      </c>
      <c r="E317" s="25">
        <v>0.14928000460515717</v>
      </c>
      <c r="F317" s="25">
        <v>-0.14928000460515717</v>
      </c>
      <c r="G317" s="25">
        <v>-0.40345970748518262</v>
      </c>
      <c r="H317" s="25">
        <v>6.8531205970948472E-2</v>
      </c>
      <c r="I317" s="25">
        <v>1.3282056737596165E-2</v>
      </c>
      <c r="J317" s="25">
        <v>0.28527795247271814</v>
      </c>
      <c r="K317" s="25">
        <v>0.37629292621650795</v>
      </c>
      <c r="L317" s="25">
        <v>-0.59746106083324468</v>
      </c>
      <c r="M317" s="25">
        <v>0.89602107004355891</v>
      </c>
    </row>
    <row r="318" spans="2:13">
      <c r="B318" s="10" t="s">
        <v>259</v>
      </c>
      <c r="C318" s="53">
        <v>1</v>
      </c>
      <c r="D318" s="25">
        <v>0</v>
      </c>
      <c r="E318" s="25">
        <v>0.37064517148955717</v>
      </c>
      <c r="F318" s="25">
        <v>-0.37064517148955717</v>
      </c>
      <c r="G318" s="25">
        <v>-1.0017442916451111</v>
      </c>
      <c r="H318" s="25">
        <v>7.4033828403989255E-2</v>
      </c>
      <c r="I318" s="25">
        <v>0.22372744848917875</v>
      </c>
      <c r="J318" s="25">
        <v>0.51756289448993553</v>
      </c>
      <c r="K318" s="25">
        <v>0.37733386791659856</v>
      </c>
      <c r="L318" s="25">
        <v>-0.37816160887471512</v>
      </c>
      <c r="M318" s="25">
        <v>1.1194519518538295</v>
      </c>
    </row>
    <row r="319" spans="2:13">
      <c r="B319" s="10" t="s">
        <v>260</v>
      </c>
      <c r="C319" s="53">
        <v>1</v>
      </c>
      <c r="D319" s="25">
        <v>0</v>
      </c>
      <c r="E319" s="25">
        <v>0.19221844175719116</v>
      </c>
      <c r="F319" s="25">
        <v>-0.19221844175719116</v>
      </c>
      <c r="G319" s="25">
        <v>-0.51950960538712876</v>
      </c>
      <c r="H319" s="25">
        <v>9.1591791082755669E-2</v>
      </c>
      <c r="I319" s="25">
        <v>1.0457513253327139E-2</v>
      </c>
      <c r="J319" s="25">
        <v>0.37397937026105521</v>
      </c>
      <c r="K319" s="25">
        <v>0.38116780598903799</v>
      </c>
      <c r="L319" s="25">
        <v>-0.56419666393443801</v>
      </c>
      <c r="M319" s="25">
        <v>0.94863354744882034</v>
      </c>
    </row>
    <row r="320" spans="2:13">
      <c r="B320" s="10" t="s">
        <v>261</v>
      </c>
      <c r="C320" s="53">
        <v>1</v>
      </c>
      <c r="D320" s="25">
        <v>0</v>
      </c>
      <c r="E320" s="25">
        <v>0.11151790334841155</v>
      </c>
      <c r="F320" s="25">
        <v>-0.11151790334841155</v>
      </c>
      <c r="G320" s="25">
        <v>-0.30139991476632511</v>
      </c>
      <c r="H320" s="25">
        <v>9.1423553521517043E-2</v>
      </c>
      <c r="I320" s="25">
        <v>-6.9909163190548546E-2</v>
      </c>
      <c r="J320" s="25">
        <v>0.29294496988737162</v>
      </c>
      <c r="K320" s="25">
        <v>0.38112741474112227</v>
      </c>
      <c r="L320" s="25">
        <v>-0.64481704722628197</v>
      </c>
      <c r="M320" s="25">
        <v>0.86785285392310496</v>
      </c>
    </row>
    <row r="321" spans="2:13">
      <c r="B321" s="10" t="s">
        <v>262</v>
      </c>
      <c r="C321" s="53">
        <v>1</v>
      </c>
      <c r="D321" s="25">
        <v>0</v>
      </c>
      <c r="E321" s="25">
        <v>0.27667980656826485</v>
      </c>
      <c r="F321" s="25">
        <v>-0.27667980656826485</v>
      </c>
      <c r="G321" s="25">
        <v>-0.74778369762478292</v>
      </c>
      <c r="H321" s="25">
        <v>6.7178836433090958E-2</v>
      </c>
      <c r="I321" s="25">
        <v>0.1433655920350507</v>
      </c>
      <c r="J321" s="25">
        <v>0.40999402110147898</v>
      </c>
      <c r="K321" s="25">
        <v>0.37604898110918172</v>
      </c>
      <c r="L321" s="25">
        <v>-0.46957715774396147</v>
      </c>
      <c r="M321" s="25">
        <v>1.0229367708804911</v>
      </c>
    </row>
    <row r="322" spans="2:13">
      <c r="B322" s="10" t="s">
        <v>263</v>
      </c>
      <c r="C322" s="53">
        <v>1</v>
      </c>
      <c r="D322" s="25">
        <v>0</v>
      </c>
      <c r="E322" s="25">
        <v>0.35972532820148123</v>
      </c>
      <c r="F322" s="25">
        <v>-0.35972532820148123</v>
      </c>
      <c r="G322" s="25">
        <v>-0.97223118444469137</v>
      </c>
      <c r="H322" s="25">
        <v>0.10008723155872376</v>
      </c>
      <c r="I322" s="25">
        <v>0.16110547456134494</v>
      </c>
      <c r="J322" s="25">
        <v>0.55834518184161752</v>
      </c>
      <c r="K322" s="25">
        <v>0.38329791813919278</v>
      </c>
      <c r="L322" s="25">
        <v>-0.40091691572658311</v>
      </c>
      <c r="M322" s="25">
        <v>1.1203675721295456</v>
      </c>
    </row>
    <row r="323" spans="2:13">
      <c r="B323" s="10" t="s">
        <v>165</v>
      </c>
      <c r="C323" s="53">
        <v>1</v>
      </c>
      <c r="D323" s="25">
        <v>0</v>
      </c>
      <c r="E323" s="25">
        <v>0.15802199357396524</v>
      </c>
      <c r="F323" s="25">
        <v>-0.15802199357396524</v>
      </c>
      <c r="G323" s="25">
        <v>-0.42708671849394403</v>
      </c>
      <c r="H323" s="25">
        <v>7.3396510447057625E-2</v>
      </c>
      <c r="I323" s="25">
        <v>1.2369007317291431E-2</v>
      </c>
      <c r="J323" s="25">
        <v>0.30367497983063907</v>
      </c>
      <c r="K323" s="25">
        <v>0.37720934224188396</v>
      </c>
      <c r="L323" s="25">
        <v>-0.59053766964158516</v>
      </c>
      <c r="M323" s="25">
        <v>0.90658165678951574</v>
      </c>
    </row>
    <row r="324" spans="2:13">
      <c r="B324" s="10" t="s">
        <v>264</v>
      </c>
      <c r="C324" s="53">
        <v>1</v>
      </c>
      <c r="D324" s="25">
        <v>0</v>
      </c>
      <c r="E324" s="25">
        <v>0.27371913261758019</v>
      </c>
      <c r="F324" s="25">
        <v>-0.27371913261758019</v>
      </c>
      <c r="G324" s="25">
        <v>-0.73978187146419494</v>
      </c>
      <c r="H324" s="25">
        <v>7.6417612521885073E-2</v>
      </c>
      <c r="I324" s="25">
        <v>0.12207086761666341</v>
      </c>
      <c r="J324" s="25">
        <v>0.42536739761849696</v>
      </c>
      <c r="K324" s="25">
        <v>0.37780880301058983</v>
      </c>
      <c r="L324" s="25">
        <v>-0.47603014098372176</v>
      </c>
      <c r="M324" s="25">
        <v>1.0234684062188821</v>
      </c>
    </row>
    <row r="325" spans="2:13">
      <c r="B325" s="10" t="s">
        <v>265</v>
      </c>
      <c r="C325" s="53">
        <v>1</v>
      </c>
      <c r="D325" s="25">
        <v>0</v>
      </c>
      <c r="E325" s="25">
        <v>0.22694340310379496</v>
      </c>
      <c r="F325" s="25">
        <v>-0.22694340310379496</v>
      </c>
      <c r="G325" s="25">
        <v>-0.61336090706943747</v>
      </c>
      <c r="H325" s="25">
        <v>7.131652175480753E-2</v>
      </c>
      <c r="I325" s="25">
        <v>8.5418086712637037E-2</v>
      </c>
      <c r="J325" s="25">
        <v>0.36846871949495286</v>
      </c>
      <c r="K325" s="25">
        <v>0.3768101463654524</v>
      </c>
      <c r="L325" s="25">
        <v>-0.52082406888700317</v>
      </c>
      <c r="M325" s="25">
        <v>0.97471087509459298</v>
      </c>
    </row>
    <row r="326" spans="2:13">
      <c r="B326" s="10" t="s">
        <v>266</v>
      </c>
      <c r="C326" s="53">
        <v>1</v>
      </c>
      <c r="D326" s="25">
        <v>0</v>
      </c>
      <c r="E326" s="25">
        <v>0.15460365048479335</v>
      </c>
      <c r="F326" s="25">
        <v>-0.15460365048479335</v>
      </c>
      <c r="G326" s="25">
        <v>-0.41784794799357361</v>
      </c>
      <c r="H326" s="25">
        <v>7.1924582302512072E-2</v>
      </c>
      <c r="I326" s="25">
        <v>1.1871657726345186E-2</v>
      </c>
      <c r="J326" s="25">
        <v>0.29733564324324152</v>
      </c>
      <c r="K326" s="25">
        <v>0.37692570311420864</v>
      </c>
      <c r="L326" s="25">
        <v>-0.59339314011306032</v>
      </c>
      <c r="M326" s="25">
        <v>0.90260044108264692</v>
      </c>
    </row>
    <row r="327" spans="2:13">
      <c r="B327" s="10" t="s">
        <v>267</v>
      </c>
      <c r="C327" s="53">
        <v>1</v>
      </c>
      <c r="D327" s="25">
        <v>0</v>
      </c>
      <c r="E327" s="25">
        <v>0.11198061836502771</v>
      </c>
      <c r="F327" s="25">
        <v>-0.11198061836502771</v>
      </c>
      <c r="G327" s="25">
        <v>-0.30265049662252708</v>
      </c>
      <c r="H327" s="25">
        <v>6.7633616198508939E-2</v>
      </c>
      <c r="I327" s="25">
        <v>-2.2236091811627418E-2</v>
      </c>
      <c r="J327" s="25">
        <v>0.24619732854168283</v>
      </c>
      <c r="K327" s="25">
        <v>0.37613049087894607</v>
      </c>
      <c r="L327" s="25">
        <v>-0.6344380994325205</v>
      </c>
      <c r="M327" s="25">
        <v>0.85839933616257591</v>
      </c>
    </row>
    <row r="328" spans="2:13">
      <c r="B328" s="10" t="s">
        <v>268</v>
      </c>
      <c r="C328" s="53">
        <v>1</v>
      </c>
      <c r="D328" s="25">
        <v>0</v>
      </c>
      <c r="E328" s="25">
        <v>0.25053763716856214</v>
      </c>
      <c r="F328" s="25">
        <v>-0.25053763716856214</v>
      </c>
      <c r="G328" s="25">
        <v>-0.67712914447863592</v>
      </c>
      <c r="H328" s="25">
        <v>9.9447947159183495E-2</v>
      </c>
      <c r="I328" s="25">
        <v>5.3186422613488465E-2</v>
      </c>
      <c r="J328" s="25">
        <v>0.44788885172363579</v>
      </c>
      <c r="K328" s="25">
        <v>0.38313148437961275</v>
      </c>
      <c r="L328" s="25">
        <v>-0.50977432438028414</v>
      </c>
      <c r="M328" s="25">
        <v>1.0108495987174084</v>
      </c>
    </row>
    <row r="329" spans="2:13">
      <c r="B329" s="10" t="s">
        <v>269</v>
      </c>
      <c r="C329" s="53">
        <v>1</v>
      </c>
      <c r="D329" s="25">
        <v>0</v>
      </c>
      <c r="E329" s="25">
        <v>0.11471402980445577</v>
      </c>
      <c r="F329" s="25">
        <v>-0.11471402980445577</v>
      </c>
      <c r="G329" s="25">
        <v>-0.31003809942107496</v>
      </c>
      <c r="H329" s="25">
        <v>6.5676358636379037E-2</v>
      </c>
      <c r="I329" s="25">
        <v>-1.5618566440062043E-2</v>
      </c>
      <c r="J329" s="25">
        <v>0.24504662604897359</v>
      </c>
      <c r="K329" s="25">
        <v>0.37578348049439853</v>
      </c>
      <c r="L329" s="25">
        <v>-0.63101605717858134</v>
      </c>
      <c r="M329" s="25">
        <v>0.86044411678749289</v>
      </c>
    </row>
    <row r="330" spans="2:13">
      <c r="B330" s="10" t="s">
        <v>270</v>
      </c>
      <c r="C330" s="53">
        <v>1</v>
      </c>
      <c r="D330" s="25">
        <v>0</v>
      </c>
      <c r="E330" s="25">
        <v>0.16020482275196218</v>
      </c>
      <c r="F330" s="25">
        <v>-0.16020482275196218</v>
      </c>
      <c r="G330" s="25">
        <v>-0.43298626025758585</v>
      </c>
      <c r="H330" s="25">
        <v>6.7169515418177977E-2</v>
      </c>
      <c r="I330" s="25">
        <v>2.6909105469485828E-2</v>
      </c>
      <c r="J330" s="25">
        <v>0.29350054003443854</v>
      </c>
      <c r="K330" s="25">
        <v>0.3760473160790575</v>
      </c>
      <c r="L330" s="25">
        <v>-0.58604883736217195</v>
      </c>
      <c r="M330" s="25">
        <v>0.9064584828660962</v>
      </c>
    </row>
    <row r="331" spans="2:13">
      <c r="B331" s="10" t="s">
        <v>271</v>
      </c>
      <c r="C331" s="53">
        <v>1</v>
      </c>
      <c r="D331" s="25">
        <v>0</v>
      </c>
      <c r="E331" s="25">
        <v>7.1519869540141834E-2</v>
      </c>
      <c r="F331" s="25">
        <v>-7.1519869540141834E-2</v>
      </c>
      <c r="G331" s="25">
        <v>-0.1932970575688687</v>
      </c>
      <c r="H331" s="25">
        <v>6.1435911678932746E-2</v>
      </c>
      <c r="I331" s="25">
        <v>-5.0397697724754525E-2</v>
      </c>
      <c r="J331" s="25">
        <v>0.19343743680503819</v>
      </c>
      <c r="K331" s="25">
        <v>0.37506560942396644</v>
      </c>
      <c r="L331" s="25">
        <v>-0.67278562566708966</v>
      </c>
      <c r="M331" s="25">
        <v>0.81582536474737344</v>
      </c>
    </row>
    <row r="332" spans="2:13">
      <c r="B332" s="10" t="s">
        <v>272</v>
      </c>
      <c r="C332" s="53">
        <v>1</v>
      </c>
      <c r="D332" s="25">
        <v>0</v>
      </c>
      <c r="E332" s="25">
        <v>4.0260934191290731E-2</v>
      </c>
      <c r="F332" s="25">
        <v>-4.0260934191290731E-2</v>
      </c>
      <c r="G332" s="25">
        <v>-0.10881339918807302</v>
      </c>
      <c r="H332" s="25">
        <v>8.4144206639765406E-2</v>
      </c>
      <c r="I332" s="25">
        <v>-0.12672050537075583</v>
      </c>
      <c r="J332" s="25">
        <v>0.20724237375333729</v>
      </c>
      <c r="K332" s="25">
        <v>0.37944708147485501</v>
      </c>
      <c r="L332" s="25">
        <v>-0.71273944970376746</v>
      </c>
      <c r="M332" s="25">
        <v>0.79326131808634892</v>
      </c>
    </row>
    <row r="333" spans="2:13">
      <c r="B333" s="10" t="s">
        <v>273</v>
      </c>
      <c r="C333" s="53">
        <v>1</v>
      </c>
      <c r="D333" s="25">
        <v>0</v>
      </c>
      <c r="E333" s="25">
        <v>0.17719764718539244</v>
      </c>
      <c r="F333" s="25">
        <v>-0.17719764718539244</v>
      </c>
      <c r="G333" s="25">
        <v>-0.47891283959681225</v>
      </c>
      <c r="H333" s="25">
        <v>8.1845423050240437E-2</v>
      </c>
      <c r="I333" s="25">
        <v>1.4778068841716258E-2</v>
      </c>
      <c r="J333" s="25">
        <v>0.33961722552906859</v>
      </c>
      <c r="K333" s="25">
        <v>0.37894394493516131</v>
      </c>
      <c r="L333" s="25">
        <v>-0.57480427862146966</v>
      </c>
      <c r="M333" s="25">
        <v>0.92919957299225453</v>
      </c>
    </row>
    <row r="334" spans="2:13">
      <c r="B334" s="10" t="s">
        <v>274</v>
      </c>
      <c r="C334" s="53">
        <v>1</v>
      </c>
      <c r="D334" s="25">
        <v>0</v>
      </c>
      <c r="E334" s="25">
        <v>0.17721814013294085</v>
      </c>
      <c r="F334" s="25">
        <v>-0.17721814013294085</v>
      </c>
      <c r="G334" s="25">
        <v>-0.47896822597387767</v>
      </c>
      <c r="H334" s="25">
        <v>7.9697668619372872E-2</v>
      </c>
      <c r="I334" s="25">
        <v>1.9060710557597615E-2</v>
      </c>
      <c r="J334" s="25">
        <v>0.33537556970828408</v>
      </c>
      <c r="K334" s="25">
        <v>0.37848587623861618</v>
      </c>
      <c r="L334" s="25">
        <v>-0.57387476325369824</v>
      </c>
      <c r="M334" s="25">
        <v>0.92831104351958005</v>
      </c>
    </row>
    <row r="335" spans="2:13">
      <c r="B335" s="10" t="s">
        <v>275</v>
      </c>
      <c r="C335" s="53">
        <v>1</v>
      </c>
      <c r="D335" s="25">
        <v>0</v>
      </c>
      <c r="E335" s="25">
        <v>-4.7642803720513105E-2</v>
      </c>
      <c r="F335" s="25">
        <v>4.7642803720513105E-2</v>
      </c>
      <c r="G335" s="25">
        <v>0.12876440956505791</v>
      </c>
      <c r="H335" s="25">
        <v>0.10082118831981471</v>
      </c>
      <c r="I335" s="25">
        <v>-0.24771917066605081</v>
      </c>
      <c r="J335" s="25">
        <v>0.1524335632250246</v>
      </c>
      <c r="K335" s="25">
        <v>0.38349022431213192</v>
      </c>
      <c r="L335" s="25">
        <v>-0.80866667299007622</v>
      </c>
      <c r="M335" s="25">
        <v>0.71338106554905001</v>
      </c>
    </row>
    <row r="336" spans="2:13">
      <c r="B336" s="10" t="s">
        <v>276</v>
      </c>
      <c r="C336" s="53">
        <v>1</v>
      </c>
      <c r="D336" s="25">
        <v>0</v>
      </c>
      <c r="E336" s="25">
        <v>0.36676700165465081</v>
      </c>
      <c r="F336" s="25">
        <v>-0.36676700165465081</v>
      </c>
      <c r="G336" s="25">
        <v>-0.99126274543061477</v>
      </c>
      <c r="H336" s="25">
        <v>9.9462187835212934E-2</v>
      </c>
      <c r="I336" s="25">
        <v>0.16938752694146653</v>
      </c>
      <c r="J336" s="25">
        <v>0.5641464763678351</v>
      </c>
      <c r="K336" s="25">
        <v>0.38313518102324789</v>
      </c>
      <c r="L336" s="25">
        <v>-0.39355229576318029</v>
      </c>
      <c r="M336" s="25">
        <v>1.1270862990724819</v>
      </c>
    </row>
    <row r="337" spans="2:13">
      <c r="B337" s="10" t="s">
        <v>277</v>
      </c>
      <c r="C337" s="53">
        <v>1</v>
      </c>
      <c r="D337" s="25">
        <v>0</v>
      </c>
      <c r="E337" s="25">
        <v>0.28722077086026276</v>
      </c>
      <c r="F337" s="25">
        <v>-0.28722077086026276</v>
      </c>
      <c r="G337" s="25">
        <v>-0.77627280694059486</v>
      </c>
      <c r="H337" s="25">
        <v>7.4010979288609766E-2</v>
      </c>
      <c r="I337" s="25">
        <v>0.14034839118571923</v>
      </c>
      <c r="J337" s="25">
        <v>0.43409315053480629</v>
      </c>
      <c r="K337" s="25">
        <v>0.3773293855294188</v>
      </c>
      <c r="L337" s="25">
        <v>-0.46157711435253279</v>
      </c>
      <c r="M337" s="25">
        <v>1.0360186560730584</v>
      </c>
    </row>
    <row r="338" spans="2:13">
      <c r="B338" s="10" t="s">
        <v>278</v>
      </c>
      <c r="C338" s="53">
        <v>1</v>
      </c>
      <c r="D338" s="25">
        <v>0</v>
      </c>
      <c r="E338" s="25">
        <v>4.117889553147272E-2</v>
      </c>
      <c r="F338" s="25">
        <v>-4.117889553147272E-2</v>
      </c>
      <c r="G338" s="25">
        <v>-0.11129437723179782</v>
      </c>
      <c r="H338" s="25">
        <v>9.4305583327974438E-2</v>
      </c>
      <c r="I338" s="25">
        <v>-0.14596746536132529</v>
      </c>
      <c r="J338" s="25">
        <v>0.22832525642427073</v>
      </c>
      <c r="K338" s="25">
        <v>0.38182899729535902</v>
      </c>
      <c r="L338" s="25">
        <v>-0.71654832278875447</v>
      </c>
      <c r="M338" s="25">
        <v>0.79890611385169985</v>
      </c>
    </row>
    <row r="339" spans="2:13">
      <c r="B339" s="10" t="s">
        <v>279</v>
      </c>
      <c r="C339" s="53">
        <v>1</v>
      </c>
      <c r="D339" s="25">
        <v>0</v>
      </c>
      <c r="E339" s="25">
        <v>0.15947373269000198</v>
      </c>
      <c r="F339" s="25">
        <v>-0.15947373269000198</v>
      </c>
      <c r="G339" s="25">
        <v>-0.43101034001747085</v>
      </c>
      <c r="H339" s="25">
        <v>7.6381603106700099E-2</v>
      </c>
      <c r="I339" s="25">
        <v>7.8969272015756709E-3</v>
      </c>
      <c r="J339" s="25">
        <v>0.31105053817842832</v>
      </c>
      <c r="K339" s="25">
        <v>0.37780152120114496</v>
      </c>
      <c r="L339" s="25">
        <v>-0.59026109039744667</v>
      </c>
      <c r="M339" s="25">
        <v>0.90920855577745063</v>
      </c>
    </row>
    <row r="340" spans="2:13">
      <c r="B340" s="10" t="s">
        <v>166</v>
      </c>
      <c r="C340" s="53">
        <v>1</v>
      </c>
      <c r="D340" s="25">
        <v>0</v>
      </c>
      <c r="E340" s="25">
        <v>8.907617104123533E-2</v>
      </c>
      <c r="F340" s="25">
        <v>-8.907617104123533E-2</v>
      </c>
      <c r="G340" s="25">
        <v>-0.24074654879100488</v>
      </c>
      <c r="H340" s="25">
        <v>8.2828417684624137E-2</v>
      </c>
      <c r="I340" s="25">
        <v>-7.5294128162331719E-2</v>
      </c>
      <c r="J340" s="25">
        <v>0.25344647024480238</v>
      </c>
      <c r="K340" s="25">
        <v>0.3791574697996708</v>
      </c>
      <c r="L340" s="25">
        <v>-0.66334948790997417</v>
      </c>
      <c r="M340" s="25">
        <v>0.84150182999244483</v>
      </c>
    </row>
    <row r="341" spans="2:13">
      <c r="B341" s="10" t="s">
        <v>280</v>
      </c>
      <c r="C341" s="53">
        <v>1</v>
      </c>
      <c r="D341" s="25">
        <v>0</v>
      </c>
      <c r="E341" s="25">
        <v>0.12745164432355566</v>
      </c>
      <c r="F341" s="25">
        <v>-0.12745164432355566</v>
      </c>
      <c r="G341" s="25">
        <v>-0.34446410470911015</v>
      </c>
      <c r="H341" s="25">
        <v>8.2428774345203182E-2</v>
      </c>
      <c r="I341" s="25">
        <v>-3.6125575679519434E-2</v>
      </c>
      <c r="J341" s="25">
        <v>0.29102886432663078</v>
      </c>
      <c r="K341" s="25">
        <v>0.37907036677746542</v>
      </c>
      <c r="L341" s="25">
        <v>-0.62480116151489784</v>
      </c>
      <c r="M341" s="25">
        <v>0.87970445016200927</v>
      </c>
    </row>
    <row r="342" spans="2:13">
      <c r="B342" s="10" t="s">
        <v>281</v>
      </c>
      <c r="C342" s="53">
        <v>1</v>
      </c>
      <c r="D342" s="25">
        <v>0</v>
      </c>
      <c r="E342" s="25">
        <v>0.13295647795247728</v>
      </c>
      <c r="F342" s="25">
        <v>-0.13295647795247728</v>
      </c>
      <c r="G342" s="25">
        <v>-0.35934204212312459</v>
      </c>
      <c r="H342" s="25">
        <v>6.6789044242866705E-2</v>
      </c>
      <c r="I342" s="25">
        <v>4.157933347846976E-4</v>
      </c>
      <c r="J342" s="25">
        <v>0.26549716257016986</v>
      </c>
      <c r="K342" s="25">
        <v>0.37597954274085887</v>
      </c>
      <c r="L342" s="25">
        <v>-0.61316268817771813</v>
      </c>
      <c r="M342" s="25">
        <v>0.8790756440826728</v>
      </c>
    </row>
    <row r="343" spans="2:13">
      <c r="B343" s="10" t="s">
        <v>282</v>
      </c>
      <c r="C343" s="53">
        <v>1</v>
      </c>
      <c r="D343" s="25">
        <v>0</v>
      </c>
      <c r="E343" s="25">
        <v>1.5633862466336745E-2</v>
      </c>
      <c r="F343" s="25">
        <v>-1.5633862466336745E-2</v>
      </c>
      <c r="G343" s="25">
        <v>-4.2253707013309466E-2</v>
      </c>
      <c r="H343" s="25">
        <v>6.5207289391911089E-2</v>
      </c>
      <c r="I343" s="25">
        <v>-0.11376788112862357</v>
      </c>
      <c r="J343" s="25">
        <v>0.14503560606129706</v>
      </c>
      <c r="K343" s="25">
        <v>0.37570178428986756</v>
      </c>
      <c r="L343" s="25">
        <v>-0.72993410105765189</v>
      </c>
      <c r="M343" s="25">
        <v>0.76120182599032526</v>
      </c>
    </row>
    <row r="344" spans="2:13">
      <c r="B344" s="10" t="s">
        <v>283</v>
      </c>
      <c r="C344" s="53">
        <v>1</v>
      </c>
      <c r="D344" s="25">
        <v>0</v>
      </c>
      <c r="E344" s="25">
        <v>0.15873788818713602</v>
      </c>
      <c r="F344" s="25">
        <v>-0.15873788818713602</v>
      </c>
      <c r="G344" s="25">
        <v>-0.42902156992956703</v>
      </c>
      <c r="H344" s="25">
        <v>6.6713947625909278E-2</v>
      </c>
      <c r="I344" s="25">
        <v>2.6346230361739137E-2</v>
      </c>
      <c r="J344" s="25">
        <v>0.29112954601253294</v>
      </c>
      <c r="K344" s="25">
        <v>0.37596620983351986</v>
      </c>
      <c r="L344" s="25">
        <v>-0.58735481922237121</v>
      </c>
      <c r="M344" s="25">
        <v>0.90483059559664336</v>
      </c>
    </row>
    <row r="345" spans="2:13">
      <c r="B345" s="10" t="s">
        <v>284</v>
      </c>
      <c r="C345" s="53">
        <v>1</v>
      </c>
      <c r="D345" s="25">
        <v>0</v>
      </c>
      <c r="E345" s="25">
        <v>6.285421148434428E-2</v>
      </c>
      <c r="F345" s="25">
        <v>-6.285421148434428E-2</v>
      </c>
      <c r="G345" s="25">
        <v>-0.16987634644545871</v>
      </c>
      <c r="H345" s="25">
        <v>8.0891947826204513E-2</v>
      </c>
      <c r="I345" s="25">
        <v>-9.7673226308552491E-2</v>
      </c>
      <c r="J345" s="25">
        <v>0.22338164927724105</v>
      </c>
      <c r="K345" s="25">
        <v>0.37873915476468384</v>
      </c>
      <c r="L345" s="25">
        <v>-0.68874131489420209</v>
      </c>
      <c r="M345" s="25">
        <v>0.81444973786289054</v>
      </c>
    </row>
    <row r="346" spans="2:13">
      <c r="B346" s="10" t="s">
        <v>285</v>
      </c>
      <c r="C346" s="53">
        <v>1</v>
      </c>
      <c r="D346" s="25">
        <v>0</v>
      </c>
      <c r="E346" s="25">
        <v>0.10675146963317889</v>
      </c>
      <c r="F346" s="25">
        <v>-0.10675146963317889</v>
      </c>
      <c r="G346" s="25">
        <v>-0.28851765395998502</v>
      </c>
      <c r="H346" s="25">
        <v>7.8212448129542519E-2</v>
      </c>
      <c r="I346" s="25">
        <v>-4.8458588217326931E-2</v>
      </c>
      <c r="J346" s="25">
        <v>0.26196152748368473</v>
      </c>
      <c r="K346" s="25">
        <v>0.37817592092988428</v>
      </c>
      <c r="L346" s="25">
        <v>-0.64372633753092967</v>
      </c>
      <c r="M346" s="25">
        <v>0.85722927679728755</v>
      </c>
    </row>
    <row r="347" spans="2:13">
      <c r="B347" s="10" t="s">
        <v>286</v>
      </c>
      <c r="C347" s="53">
        <v>1</v>
      </c>
      <c r="D347" s="25">
        <v>0</v>
      </c>
      <c r="E347" s="25">
        <v>4.1538946813919592E-2</v>
      </c>
      <c r="F347" s="25">
        <v>-4.1538946813919592E-2</v>
      </c>
      <c r="G347" s="25">
        <v>-0.11226748937417688</v>
      </c>
      <c r="H347" s="25">
        <v>9.8768270642119307E-2</v>
      </c>
      <c r="I347" s="25">
        <v>-0.15446347181344655</v>
      </c>
      <c r="J347" s="25">
        <v>0.23754136544128573</v>
      </c>
      <c r="K347" s="25">
        <v>0.38295562590773441</v>
      </c>
      <c r="L347" s="25">
        <v>-0.71842402932088456</v>
      </c>
      <c r="M347" s="25">
        <v>0.80150192294872369</v>
      </c>
    </row>
    <row r="348" spans="2:13">
      <c r="B348" s="10" t="s">
        <v>287</v>
      </c>
      <c r="C348" s="53">
        <v>1</v>
      </c>
      <c r="D348" s="25">
        <v>0</v>
      </c>
      <c r="E348" s="25">
        <v>0.21710695099584443</v>
      </c>
      <c r="F348" s="25">
        <v>-0.21710695099584443</v>
      </c>
      <c r="G348" s="25">
        <v>-0.58677588584933071</v>
      </c>
      <c r="H348" s="25">
        <v>7.034624433250021E-2</v>
      </c>
      <c r="I348" s="25">
        <v>7.7507118571099709E-2</v>
      </c>
      <c r="J348" s="25">
        <v>0.35670678342058915</v>
      </c>
      <c r="K348" s="25">
        <v>0.37662771302764958</v>
      </c>
      <c r="L348" s="25">
        <v>-0.53029848797346657</v>
      </c>
      <c r="M348" s="25">
        <v>0.96451238996515543</v>
      </c>
    </row>
    <row r="349" spans="2:13">
      <c r="B349" s="10" t="s">
        <v>167</v>
      </c>
      <c r="C349" s="53">
        <v>1</v>
      </c>
      <c r="D349" s="25">
        <v>0</v>
      </c>
      <c r="E349" s="25">
        <v>0.14005781521788446</v>
      </c>
      <c r="F349" s="25">
        <v>-0.14005781521788446</v>
      </c>
      <c r="G349" s="25">
        <v>-0.37853485674979176</v>
      </c>
      <c r="H349" s="25">
        <v>0.11274459590305458</v>
      </c>
      <c r="I349" s="25">
        <v>-8.3680166023431785E-2</v>
      </c>
      <c r="J349" s="25">
        <v>0.36379579645920068</v>
      </c>
      <c r="K349" s="25">
        <v>0.38679604966195402</v>
      </c>
      <c r="L349" s="25">
        <v>-0.62752635686868952</v>
      </c>
      <c r="M349" s="25">
        <v>0.90764198730445855</v>
      </c>
    </row>
    <row r="350" spans="2:13">
      <c r="B350" s="10" t="s">
        <v>288</v>
      </c>
      <c r="C350" s="53">
        <v>1</v>
      </c>
      <c r="D350" s="25">
        <v>0</v>
      </c>
      <c r="E350" s="25">
        <v>0.12580605670731021</v>
      </c>
      <c r="F350" s="25">
        <v>-0.12580605670731021</v>
      </c>
      <c r="G350" s="25">
        <v>-0.34001656801424129</v>
      </c>
      <c r="H350" s="25">
        <v>7.9638610880529551E-2</v>
      </c>
      <c r="I350" s="25">
        <v>-3.223417470736159E-2</v>
      </c>
      <c r="J350" s="25">
        <v>0.28384628812198198</v>
      </c>
      <c r="K350" s="25">
        <v>0.37847344486995405</v>
      </c>
      <c r="L350" s="25">
        <v>-0.62526217703280396</v>
      </c>
      <c r="M350" s="25">
        <v>0.87687429044742426</v>
      </c>
    </row>
    <row r="351" spans="2:13">
      <c r="B351" s="10" t="s">
        <v>168</v>
      </c>
      <c r="C351" s="53">
        <v>1</v>
      </c>
      <c r="D351" s="25">
        <v>0</v>
      </c>
      <c r="E351" s="25">
        <v>1.1612189928703165E-2</v>
      </c>
      <c r="F351" s="25">
        <v>-1.1612189928703165E-2</v>
      </c>
      <c r="G351" s="25">
        <v>-3.1384315429844975E-2</v>
      </c>
      <c r="H351" s="25">
        <v>6.6117302889459301E-2</v>
      </c>
      <c r="I351" s="25">
        <v>-0.11959544583530496</v>
      </c>
      <c r="J351" s="25">
        <v>0.14281982569271129</v>
      </c>
      <c r="K351" s="25">
        <v>0.37586079586746768</v>
      </c>
      <c r="L351" s="25">
        <v>-0.73427132689592289</v>
      </c>
      <c r="M351" s="25">
        <v>0.75749570675332922</v>
      </c>
    </row>
    <row r="352" spans="2:13">
      <c r="B352" s="10" t="s">
        <v>289</v>
      </c>
      <c r="C352" s="53">
        <v>1</v>
      </c>
      <c r="D352" s="25">
        <v>0</v>
      </c>
      <c r="E352" s="25">
        <v>5.2363199105098845E-2</v>
      </c>
      <c r="F352" s="25">
        <v>-5.2363199105098845E-2</v>
      </c>
      <c r="G352" s="25">
        <v>-0.14152224237807737</v>
      </c>
      <c r="H352" s="25">
        <v>6.4012825134463838E-2</v>
      </c>
      <c r="I352" s="25">
        <v>-7.4668169045383814E-2</v>
      </c>
      <c r="J352" s="25">
        <v>0.17939456725558151</v>
      </c>
      <c r="K352" s="25">
        <v>0.37549631411033207</v>
      </c>
      <c r="L352" s="25">
        <v>-0.69279701553472961</v>
      </c>
      <c r="M352" s="25">
        <v>0.79752341374492719</v>
      </c>
    </row>
    <row r="353" spans="2:13">
      <c r="B353" s="10" t="s">
        <v>290</v>
      </c>
      <c r="C353" s="53">
        <v>1</v>
      </c>
      <c r="D353" s="25">
        <v>0</v>
      </c>
      <c r="E353" s="25">
        <v>0.15703276345048522</v>
      </c>
      <c r="F353" s="25">
        <v>-0.15703276345048522</v>
      </c>
      <c r="G353" s="25">
        <v>-0.42441312200451176</v>
      </c>
      <c r="H353" s="25">
        <v>6.7067316091600229E-2</v>
      </c>
      <c r="I353" s="25">
        <v>2.3939857405475079E-2</v>
      </c>
      <c r="J353" s="25">
        <v>0.29012566949549534</v>
      </c>
      <c r="K353" s="25">
        <v>0.3760290746956681</v>
      </c>
      <c r="L353" s="25">
        <v>-0.58918469723198741</v>
      </c>
      <c r="M353" s="25">
        <v>0.90325022413295786</v>
      </c>
    </row>
    <row r="354" spans="2:13">
      <c r="B354" s="10" t="s">
        <v>169</v>
      </c>
      <c r="C354" s="53">
        <v>1</v>
      </c>
      <c r="D354" s="25">
        <v>0</v>
      </c>
      <c r="E354" s="25">
        <v>0.10913560964339863</v>
      </c>
      <c r="F354" s="25">
        <v>-0.10913560964339863</v>
      </c>
      <c r="G354" s="25">
        <v>-0.29496127937164818</v>
      </c>
      <c r="H354" s="25">
        <v>7.1810946935307776E-2</v>
      </c>
      <c r="I354" s="25">
        <v>-3.3370877427151502E-2</v>
      </c>
      <c r="J354" s="25">
        <v>0.25164209671394877</v>
      </c>
      <c r="K354" s="25">
        <v>0.37690403583471394</v>
      </c>
      <c r="L354" s="25">
        <v>-0.63881818294347004</v>
      </c>
      <c r="M354" s="25">
        <v>0.85708940223026731</v>
      </c>
    </row>
    <row r="355" spans="2:13">
      <c r="B355" s="10" t="s">
        <v>291</v>
      </c>
      <c r="C355" s="53">
        <v>1</v>
      </c>
      <c r="D355" s="25">
        <v>0</v>
      </c>
      <c r="E355" s="25">
        <v>0.21900032413239928</v>
      </c>
      <c r="F355" s="25">
        <v>-0.21900032413239928</v>
      </c>
      <c r="G355" s="25">
        <v>-0.59189311353066176</v>
      </c>
      <c r="H355" s="25">
        <v>8.9046157204154638E-2</v>
      </c>
      <c r="I355" s="25">
        <v>4.2291123211713078E-2</v>
      </c>
      <c r="J355" s="25">
        <v>0.39570952505308549</v>
      </c>
      <c r="K355" s="25">
        <v>0.38056413157518765</v>
      </c>
      <c r="L355" s="25">
        <v>-0.53621680933182447</v>
      </c>
      <c r="M355" s="25">
        <v>0.97421745759662293</v>
      </c>
    </row>
    <row r="356" spans="2:13">
      <c r="B356" s="10" t="s">
        <v>292</v>
      </c>
      <c r="C356" s="53">
        <v>1</v>
      </c>
      <c r="D356" s="25">
        <v>0</v>
      </c>
      <c r="E356" s="25">
        <v>0.52769248986146544</v>
      </c>
      <c r="F356" s="25">
        <v>-0.52769248986146544</v>
      </c>
      <c r="G356" s="25">
        <v>-1.4261967512980598</v>
      </c>
      <c r="H356" s="25">
        <v>0.12531671895020399</v>
      </c>
      <c r="I356" s="25">
        <v>0.27900553959900587</v>
      </c>
      <c r="J356" s="25">
        <v>0.77637944012392501</v>
      </c>
      <c r="K356" s="25">
        <v>0.39064577327445149</v>
      </c>
      <c r="L356" s="25">
        <v>-0.24753133344296241</v>
      </c>
      <c r="M356" s="25">
        <v>1.3029163131658934</v>
      </c>
    </row>
    <row r="357" spans="2:13">
      <c r="B357" s="10" t="s">
        <v>293</v>
      </c>
      <c r="C357" s="53">
        <v>1</v>
      </c>
      <c r="D357" s="25">
        <v>0</v>
      </c>
      <c r="E357" s="25">
        <v>0.33852265219343647</v>
      </c>
      <c r="F357" s="25">
        <v>-0.33852265219343647</v>
      </c>
      <c r="G357" s="25">
        <v>-0.91492662123319402</v>
      </c>
      <c r="H357" s="25">
        <v>9.2357777014508716E-2</v>
      </c>
      <c r="I357" s="25">
        <v>0.15524164953739722</v>
      </c>
      <c r="J357" s="25">
        <v>0.52180365484947577</v>
      </c>
      <c r="K357" s="25">
        <v>0.38135259157872708</v>
      </c>
      <c r="L357" s="25">
        <v>-0.4182591544869928</v>
      </c>
      <c r="M357" s="25">
        <v>1.0953044588738656</v>
      </c>
    </row>
    <row r="358" spans="2:13">
      <c r="B358" s="10" t="s">
        <v>170</v>
      </c>
      <c r="C358" s="53">
        <v>1</v>
      </c>
      <c r="D358" s="25">
        <v>0</v>
      </c>
      <c r="E358" s="25">
        <v>0.23399134447759706</v>
      </c>
      <c r="F358" s="25">
        <v>-0.23399134447759706</v>
      </c>
      <c r="G358" s="25">
        <v>-0.63240940839128612</v>
      </c>
      <c r="H358" s="25">
        <v>8.5883410611698713E-2</v>
      </c>
      <c r="I358" s="25">
        <v>6.3558511236497084E-2</v>
      </c>
      <c r="J358" s="25">
        <v>0.40442417771869704</v>
      </c>
      <c r="K358" s="25">
        <v>0.37983654424903268</v>
      </c>
      <c r="L358" s="25">
        <v>-0.51978191561755926</v>
      </c>
      <c r="M358" s="25">
        <v>0.98776460457275339</v>
      </c>
    </row>
    <row r="359" spans="2:13">
      <c r="B359" s="10" t="s">
        <v>171</v>
      </c>
      <c r="C359" s="53">
        <v>1</v>
      </c>
      <c r="D359" s="25">
        <v>0</v>
      </c>
      <c r="E359" s="25">
        <v>0.17136348679603836</v>
      </c>
      <c r="F359" s="25">
        <v>-0.17136348679603836</v>
      </c>
      <c r="G359" s="25">
        <v>-0.46314482933759288</v>
      </c>
      <c r="H359" s="25">
        <v>7.5332855805996579E-2</v>
      </c>
      <c r="I359" s="25">
        <v>2.1867886193861763E-2</v>
      </c>
      <c r="J359" s="25">
        <v>0.32085908739821495</v>
      </c>
      <c r="K359" s="25">
        <v>0.37759088878392816</v>
      </c>
      <c r="L359" s="25">
        <v>-0.57795334311457913</v>
      </c>
      <c r="M359" s="25">
        <v>0.92068031670665573</v>
      </c>
    </row>
    <row r="360" spans="2:13">
      <c r="B360" s="10" t="s">
        <v>172</v>
      </c>
      <c r="C360" s="53">
        <v>1</v>
      </c>
      <c r="D360" s="25">
        <v>0</v>
      </c>
      <c r="E360" s="25">
        <v>-3.8814612303375046E-2</v>
      </c>
      <c r="F360" s="25">
        <v>3.8814612303375046E-2</v>
      </c>
      <c r="G360" s="25">
        <v>0.10490441883017906</v>
      </c>
      <c r="H360" s="25">
        <v>7.7943122027542167E-2</v>
      </c>
      <c r="I360" s="25">
        <v>-0.19349020126981156</v>
      </c>
      <c r="J360" s="25">
        <v>0.11586097666306147</v>
      </c>
      <c r="K360" s="25">
        <v>0.37812031207031188</v>
      </c>
      <c r="L360" s="25">
        <v>-0.78918206549547987</v>
      </c>
      <c r="M360" s="25">
        <v>0.71155284088872983</v>
      </c>
    </row>
    <row r="361" spans="2:13">
      <c r="B361" s="10" t="s">
        <v>173</v>
      </c>
      <c r="C361" s="53">
        <v>1</v>
      </c>
      <c r="D361" s="25">
        <v>0</v>
      </c>
      <c r="E361" s="25">
        <v>2.3984129209176697E-2</v>
      </c>
      <c r="F361" s="25">
        <v>-2.3984129209176697E-2</v>
      </c>
      <c r="G361" s="25">
        <v>-6.4822008685059732E-2</v>
      </c>
      <c r="H361" s="25">
        <v>7.2275372409959029E-2</v>
      </c>
      <c r="I361" s="25">
        <v>-0.11944399510086348</v>
      </c>
      <c r="J361" s="25">
        <v>0.16741225351921687</v>
      </c>
      <c r="K361" s="25">
        <v>0.37699279779028666</v>
      </c>
      <c r="L361" s="25">
        <v>-0.72414580858972455</v>
      </c>
      <c r="M361" s="25">
        <v>0.77211406700807794</v>
      </c>
    </row>
    <row r="362" spans="2:13">
      <c r="B362" s="10" t="s">
        <v>174</v>
      </c>
      <c r="C362" s="53">
        <v>1</v>
      </c>
      <c r="D362" s="25">
        <v>0</v>
      </c>
      <c r="E362" s="25">
        <v>0.17298775973571823</v>
      </c>
      <c r="F362" s="25">
        <v>-0.17298775973571823</v>
      </c>
      <c r="G362" s="25">
        <v>-0.46753475876486389</v>
      </c>
      <c r="H362" s="25">
        <v>6.4383591768297208E-2</v>
      </c>
      <c r="I362" s="25">
        <v>4.5220617267175578E-2</v>
      </c>
      <c r="J362" s="25">
        <v>0.30075490220426088</v>
      </c>
      <c r="K362" s="25">
        <v>0.37555969834067188</v>
      </c>
      <c r="L362" s="25">
        <v>-0.57229823884634856</v>
      </c>
      <c r="M362" s="25">
        <v>0.91827375831778502</v>
      </c>
    </row>
    <row r="363" spans="2:13">
      <c r="B363" s="10" t="s">
        <v>175</v>
      </c>
      <c r="C363" s="53">
        <v>1</v>
      </c>
      <c r="D363" s="25">
        <v>0</v>
      </c>
      <c r="E363" s="25">
        <v>4.5011343566241868E-2</v>
      </c>
      <c r="F363" s="25">
        <v>-4.5011343566241868E-2</v>
      </c>
      <c r="G363" s="25">
        <v>-0.12165235094133713</v>
      </c>
      <c r="H363" s="25">
        <v>8.0595956185616907E-2</v>
      </c>
      <c r="I363" s="25">
        <v>-0.11492870844910222</v>
      </c>
      <c r="J363" s="25">
        <v>0.20495139558158595</v>
      </c>
      <c r="K363" s="25">
        <v>0.37867604661798138</v>
      </c>
      <c r="L363" s="25">
        <v>-0.70645894674905896</v>
      </c>
      <c r="M363" s="25">
        <v>0.79648163388154281</v>
      </c>
    </row>
    <row r="364" spans="2:13">
      <c r="B364" s="10" t="s">
        <v>176</v>
      </c>
      <c r="C364" s="53">
        <v>1</v>
      </c>
      <c r="D364" s="25">
        <v>0</v>
      </c>
      <c r="E364" s="25">
        <v>9.9257920441053749E-2</v>
      </c>
      <c r="F364" s="25">
        <v>-9.9257920441053749E-2</v>
      </c>
      <c r="G364" s="25">
        <v>-0.26826480647999384</v>
      </c>
      <c r="H364" s="25">
        <v>0.11104108671579198</v>
      </c>
      <c r="I364" s="25">
        <v>-0.12109950225968374</v>
      </c>
      <c r="J364" s="25">
        <v>0.31961534314179124</v>
      </c>
      <c r="K364" s="25">
        <v>0.38630294209049681</v>
      </c>
      <c r="L364" s="25">
        <v>-0.6673476957183917</v>
      </c>
      <c r="M364" s="25">
        <v>0.8658635366004992</v>
      </c>
    </row>
    <row r="365" spans="2:13">
      <c r="B365" s="10" t="s">
        <v>177</v>
      </c>
      <c r="C365" s="53">
        <v>1</v>
      </c>
      <c r="D365" s="25">
        <v>0</v>
      </c>
      <c r="E365" s="25">
        <v>1.9622815912029135E-2</v>
      </c>
      <c r="F365" s="25">
        <v>-1.9622815912029135E-2</v>
      </c>
      <c r="G365" s="25">
        <v>-5.3034668566920407E-2</v>
      </c>
      <c r="H365" s="25">
        <v>8.7026462538797048E-2</v>
      </c>
      <c r="I365" s="25">
        <v>-0.15307836667721064</v>
      </c>
      <c r="J365" s="25">
        <v>0.19232399850126891</v>
      </c>
      <c r="K365" s="25">
        <v>0.3800966262817474</v>
      </c>
      <c r="L365" s="25">
        <v>-0.73466656851255197</v>
      </c>
      <c r="M365" s="25">
        <v>0.77391220033661012</v>
      </c>
    </row>
    <row r="366" spans="2:13">
      <c r="B366" s="10" t="s">
        <v>178</v>
      </c>
      <c r="C366" s="53">
        <v>1</v>
      </c>
      <c r="D366" s="25">
        <v>0</v>
      </c>
      <c r="E366" s="25">
        <v>3.41542820419517E-2</v>
      </c>
      <c r="F366" s="25">
        <v>-3.41542820419517E-2</v>
      </c>
      <c r="G366" s="25">
        <v>-9.2308924282657787E-2</v>
      </c>
      <c r="H366" s="25">
        <v>9.0312264503241368E-2</v>
      </c>
      <c r="I366" s="25">
        <v>-0.14506746760768768</v>
      </c>
      <c r="J366" s="25">
        <v>0.21337603169159108</v>
      </c>
      <c r="K366" s="25">
        <v>0.38086237048106125</v>
      </c>
      <c r="L366" s="25">
        <v>-0.72165469682464634</v>
      </c>
      <c r="M366" s="25">
        <v>0.78996326090854974</v>
      </c>
    </row>
    <row r="367" spans="2:13">
      <c r="B367" s="10" t="s">
        <v>179</v>
      </c>
      <c r="C367" s="53">
        <v>1</v>
      </c>
      <c r="D367" s="25">
        <v>0</v>
      </c>
      <c r="E367" s="25">
        <v>2.0507086439218336E-2</v>
      </c>
      <c r="F367" s="25">
        <v>-2.0507086439218336E-2</v>
      </c>
      <c r="G367" s="25">
        <v>-5.5424590306145743E-2</v>
      </c>
      <c r="H367" s="25">
        <v>0.10517968851752113</v>
      </c>
      <c r="I367" s="25">
        <v>-0.18821858229913632</v>
      </c>
      <c r="J367" s="25">
        <v>0.22923275517757299</v>
      </c>
      <c r="K367" s="25">
        <v>0.38465907893275114</v>
      </c>
      <c r="L367" s="25">
        <v>-0.74283633678401539</v>
      </c>
      <c r="M367" s="25">
        <v>0.78385050966245218</v>
      </c>
    </row>
    <row r="368" spans="2:13">
      <c r="B368" s="10" t="s">
        <v>180</v>
      </c>
      <c r="C368" s="53">
        <v>1</v>
      </c>
      <c r="D368" s="25">
        <v>0</v>
      </c>
      <c r="E368" s="25">
        <v>0.37830626905488229</v>
      </c>
      <c r="F368" s="25">
        <v>-0.37830626905488229</v>
      </c>
      <c r="G368" s="25">
        <v>-1.022449972830592</v>
      </c>
      <c r="H368" s="25">
        <v>0.11348933874638621</v>
      </c>
      <c r="I368" s="25">
        <v>0.15309036987899635</v>
      </c>
      <c r="J368" s="25">
        <v>0.60352216823076821</v>
      </c>
      <c r="K368" s="25">
        <v>0.38701378546227744</v>
      </c>
      <c r="L368" s="25">
        <v>-0.38970999264111483</v>
      </c>
      <c r="M368" s="25">
        <v>1.1463225307508793</v>
      </c>
    </row>
    <row r="369" spans="2:13">
      <c r="B369" s="10" t="s">
        <v>181</v>
      </c>
      <c r="C369" s="53">
        <v>1</v>
      </c>
      <c r="D369" s="25">
        <v>0</v>
      </c>
      <c r="E369" s="25">
        <v>-0.12748022494093958</v>
      </c>
      <c r="F369" s="25">
        <v>0.12748022494093958</v>
      </c>
      <c r="G369" s="25">
        <v>0.34454134966606176</v>
      </c>
      <c r="H369" s="25">
        <v>0.11081704331918729</v>
      </c>
      <c r="I369" s="25">
        <v>-0.34739304081271755</v>
      </c>
      <c r="J369" s="25">
        <v>9.2432590930838388E-2</v>
      </c>
      <c r="K369" s="25">
        <v>0.38623860140948674</v>
      </c>
      <c r="L369" s="25">
        <v>-0.89395815911291965</v>
      </c>
      <c r="M369" s="25">
        <v>0.63899770923104049</v>
      </c>
    </row>
    <row r="370" spans="2:13" ht="15.75" thickBot="1">
      <c r="B370" s="23" t="s">
        <v>182</v>
      </c>
      <c r="C370" s="54">
        <v>1</v>
      </c>
      <c r="D370" s="26">
        <v>0</v>
      </c>
      <c r="E370" s="26">
        <v>0.17648492519161113</v>
      </c>
      <c r="F370" s="26">
        <v>-0.17648492519161113</v>
      </c>
      <c r="G370" s="26">
        <v>-0.47698656281319451</v>
      </c>
      <c r="H370" s="26">
        <v>8.6911906837137856E-2</v>
      </c>
      <c r="I370" s="26">
        <v>4.0110746640424078E-3</v>
      </c>
      <c r="J370" s="26">
        <v>0.34895877571917988</v>
      </c>
      <c r="K370" s="26">
        <v>0.38007041410614567</v>
      </c>
      <c r="L370" s="26">
        <v>-0.57775244202357645</v>
      </c>
      <c r="M370" s="26">
        <v>0.93072229240679882</v>
      </c>
    </row>
    <row r="389" spans="7:7">
      <c r="G389" t="s">
        <v>143</v>
      </c>
    </row>
    <row r="408" spans="2:9">
      <c r="G408" t="s">
        <v>143</v>
      </c>
    </row>
    <row r="411" spans="2:9">
      <c r="B411" s="5" t="s">
        <v>359</v>
      </c>
    </row>
    <row r="413" spans="2:9">
      <c r="B413" s="85" t="s">
        <v>327</v>
      </c>
      <c r="C413" s="85"/>
      <c r="D413" s="85"/>
      <c r="E413" s="85"/>
      <c r="F413" s="85"/>
      <c r="G413" s="85"/>
      <c r="H413" s="85"/>
      <c r="I413" s="85"/>
    </row>
    <row r="414" spans="2:9">
      <c r="B414" s="85"/>
      <c r="C414" s="85"/>
      <c r="D414" s="85"/>
      <c r="E414" s="85"/>
      <c r="F414" s="85"/>
      <c r="G414" s="85"/>
      <c r="H414" s="85"/>
      <c r="I414" s="85"/>
    </row>
    <row r="416" spans="2:9">
      <c r="B416" s="85" t="s">
        <v>360</v>
      </c>
      <c r="C416" s="85"/>
      <c r="D416" s="85"/>
      <c r="E416" s="85"/>
      <c r="F416" s="85"/>
      <c r="G416" s="85"/>
      <c r="H416" s="85"/>
      <c r="I416" s="85"/>
    </row>
    <row r="417" spans="2:9">
      <c r="B417" s="85"/>
      <c r="C417" s="85"/>
      <c r="D417" s="85"/>
      <c r="E417" s="85"/>
      <c r="F417" s="85"/>
      <c r="G417" s="85"/>
      <c r="H417" s="85"/>
      <c r="I417" s="85"/>
    </row>
    <row r="419" spans="2:9">
      <c r="B419" s="85" t="s">
        <v>195</v>
      </c>
      <c r="C419" s="85"/>
      <c r="D419" s="85"/>
      <c r="E419" s="85"/>
      <c r="F419" s="85"/>
      <c r="G419" s="85"/>
      <c r="H419" s="85"/>
      <c r="I419" s="85"/>
    </row>
    <row r="420" spans="2:9">
      <c r="B420" s="85"/>
      <c r="C420" s="85"/>
      <c r="D420" s="85"/>
      <c r="E420" s="85"/>
      <c r="F420" s="85"/>
      <c r="G420" s="85"/>
      <c r="H420" s="85"/>
      <c r="I420" s="85"/>
    </row>
    <row r="421" spans="2:9">
      <c r="B421" s="85"/>
      <c r="C421" s="85"/>
      <c r="D421" s="85"/>
      <c r="E421" s="85"/>
      <c r="F421" s="85"/>
      <c r="G421" s="85"/>
      <c r="H421" s="85"/>
      <c r="I421" s="85"/>
    </row>
    <row r="423" spans="2:9">
      <c r="B423" s="85" t="s">
        <v>361</v>
      </c>
      <c r="C423" s="85"/>
      <c r="D423" s="85"/>
      <c r="E423" s="85"/>
      <c r="F423" s="85"/>
      <c r="G423" s="85"/>
      <c r="H423" s="85"/>
      <c r="I423" s="85"/>
    </row>
    <row r="424" spans="2:9">
      <c r="B424" s="85"/>
      <c r="C424" s="85"/>
      <c r="D424" s="85"/>
      <c r="E424" s="85"/>
      <c r="F424" s="85"/>
      <c r="G424" s="85"/>
      <c r="H424" s="85"/>
      <c r="I424" s="85"/>
    </row>
    <row r="425" spans="2:9">
      <c r="B425" s="85" t="s">
        <v>362</v>
      </c>
      <c r="C425" s="85"/>
      <c r="D425" s="85"/>
      <c r="E425" s="85"/>
      <c r="F425" s="85"/>
      <c r="G425" s="85"/>
      <c r="H425" s="85"/>
      <c r="I425" s="85"/>
    </row>
    <row r="426" spans="2:9">
      <c r="B426" s="85"/>
      <c r="C426" s="85"/>
      <c r="D426" s="85"/>
      <c r="E426" s="85"/>
      <c r="F426" s="85"/>
      <c r="G426" s="85"/>
      <c r="H426" s="85"/>
      <c r="I426" s="85"/>
    </row>
    <row r="427" spans="2:9">
      <c r="B427" s="85"/>
      <c r="C427" s="85"/>
      <c r="D427" s="85"/>
      <c r="E427" s="85"/>
      <c r="F427" s="85"/>
      <c r="G427" s="85"/>
      <c r="H427" s="85"/>
      <c r="I427" s="85"/>
    </row>
    <row r="428" spans="2:9">
      <c r="B428" s="85" t="s">
        <v>198</v>
      </c>
      <c r="C428" s="85"/>
      <c r="D428" s="85"/>
      <c r="E428" s="85"/>
      <c r="F428" s="85"/>
      <c r="G428" s="85"/>
      <c r="H428" s="85"/>
      <c r="I428" s="85"/>
    </row>
    <row r="429" spans="2:9">
      <c r="B429" s="85"/>
      <c r="C429" s="85"/>
      <c r="D429" s="85"/>
      <c r="E429" s="85"/>
      <c r="F429" s="85"/>
      <c r="G429" s="85"/>
      <c r="H429" s="85"/>
      <c r="I429" s="85"/>
    </row>
    <row r="433" spans="2:6">
      <c r="B433" s="1" t="s">
        <v>199</v>
      </c>
    </row>
    <row r="434" spans="2:6" ht="15.75" thickBot="1"/>
    <row r="435" spans="2:6">
      <c r="B435" s="12" t="s">
        <v>200</v>
      </c>
      <c r="C435" s="13" t="s">
        <v>201</v>
      </c>
      <c r="D435" s="13" t="s">
        <v>134</v>
      </c>
      <c r="E435" s="13" t="s">
        <v>137</v>
      </c>
      <c r="F435" s="13" t="s">
        <v>138</v>
      </c>
    </row>
    <row r="436" spans="2:6">
      <c r="B436" s="22" t="s">
        <v>67</v>
      </c>
      <c r="C436" s="24">
        <v>0.22839001695183533</v>
      </c>
      <c r="D436" s="24">
        <v>5.5202171447536544E-2</v>
      </c>
      <c r="E436" s="24">
        <v>0.11884310429600457</v>
      </c>
      <c r="F436" s="24">
        <v>0.33793692960766608</v>
      </c>
    </row>
    <row r="437" spans="2:6" ht="15.75" thickBot="1">
      <c r="B437" s="23" t="s">
        <v>68</v>
      </c>
      <c r="C437" s="26">
        <v>0.13024559175605591</v>
      </c>
      <c r="D437" s="26">
        <v>4.9463851756134554E-2</v>
      </c>
      <c r="E437" s="26">
        <v>3.2086187771377256E-2</v>
      </c>
      <c r="F437" s="26">
        <v>0.22840499574073456</v>
      </c>
    </row>
    <row r="456" spans="2:7">
      <c r="G456" t="s">
        <v>143</v>
      </c>
    </row>
    <row r="459" spans="2:7">
      <c r="B459" s="1" t="s">
        <v>202</v>
      </c>
    </row>
    <row r="460" spans="2:7" ht="15.75" thickBot="1"/>
    <row r="461" spans="2:7">
      <c r="B461" s="12" t="s">
        <v>200</v>
      </c>
      <c r="C461" s="13" t="s">
        <v>201</v>
      </c>
      <c r="D461" s="13" t="s">
        <v>134</v>
      </c>
      <c r="E461" s="13" t="s">
        <v>137</v>
      </c>
      <c r="F461" s="13" t="s">
        <v>138</v>
      </c>
    </row>
    <row r="462" spans="2:7">
      <c r="B462" s="22" t="s">
        <v>67</v>
      </c>
      <c r="C462" s="24">
        <v>0.24937829447438062</v>
      </c>
      <c r="D462" s="24">
        <v>5.1431626913624136E-2</v>
      </c>
      <c r="E462" s="24">
        <v>0.1473139047318737</v>
      </c>
      <c r="F462" s="24">
        <v>0.35144268421688751</v>
      </c>
    </row>
    <row r="463" spans="2:7" ht="15.75" thickBot="1">
      <c r="B463" s="23" t="s">
        <v>68</v>
      </c>
      <c r="C463" s="26">
        <v>0.10925731423351062</v>
      </c>
      <c r="D463" s="26">
        <v>5.2128907993483693E-2</v>
      </c>
      <c r="E463" s="26">
        <v>5.8091928813779059E-3</v>
      </c>
      <c r="F463" s="26">
        <v>0.21270543558564334</v>
      </c>
    </row>
    <row r="482" spans="7:7">
      <c r="G482" t="s">
        <v>143</v>
      </c>
    </row>
  </sheetData>
  <mergeCells count="6">
    <mergeCell ref="B413:I414"/>
    <mergeCell ref="B416:I417"/>
    <mergeCell ref="B419:I421"/>
    <mergeCell ref="B423:I424"/>
    <mergeCell ref="B425:I427"/>
    <mergeCell ref="B428:I429"/>
  </mergeCells>
  <pageMargins left="0.7" right="0.7" top="0.75" bottom="0.75" header="0.3" footer="0.3"/>
  <ignoredErrors>
    <ignoredError sqref="C36:C43 B436:B438 B462:B464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BT240594">
              <controlPr defaultSize="0" print="0" autoFill="0" autoPict="0" macro="[0]!ReRunXLSTAT">
                <anchor>
                  <from>
                    <xdr:col>2</xdr:col>
                    <xdr:colOff>47625</xdr:colOff>
                    <xdr:row>10</xdr:row>
                    <xdr:rowOff>0</xdr:rowOff>
                  </from>
                  <to>
                    <xdr:col>2</xdr:col>
                    <xdr:colOff>552450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DD95254">
              <controlPr defaultSize="0" autoFill="0" autoPict="0" macro="[0]!GoToResultsNew12092017321563">
                <anchor moveWithCells="1">
                  <from>
                    <xdr:col>1</xdr:col>
                    <xdr:colOff>9525</xdr:colOff>
                    <xdr:row>11</xdr:row>
                    <xdr:rowOff>9525</xdr:rowOff>
                  </from>
                  <to>
                    <xdr:col>2</xdr:col>
                    <xdr:colOff>1219200</xdr:colOff>
                    <xdr:row>11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ANCOVAMCI+HC-</vt:lpstr>
      <vt:lpstr>Correlation test</vt:lpstr>
      <vt:lpstr>ANCOVAADHC</vt:lpstr>
      <vt:lpstr>ANCOVAAD+</vt:lpstr>
      <vt:lpstr>ANCOVAMCI+</vt:lpstr>
      <vt:lpstr>ANCOVAHC-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Dinkel, Viktor (H&amp;B, Floreat)</dc:creator>
  <cp:lastModifiedBy>Dinkel, Viktor (H&amp;B, Floreat)</cp:lastModifiedBy>
  <dcterms:created xsi:type="dcterms:W3CDTF">2017-09-12T07:26:17Z</dcterms:created>
  <dcterms:modified xsi:type="dcterms:W3CDTF">2017-09-12T07:28:33Z</dcterms:modified>
</cp:coreProperties>
</file>