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Work\src\compare-demo\excel\"/>
    </mc:Choice>
  </mc:AlternateContent>
  <xr:revisionPtr revIDLastSave="0" documentId="8_{C95F0740-3009-412C-977F-BAE9BA11E0CF}" xr6:coauthVersionLast="47" xr6:coauthVersionMax="47" xr10:uidLastSave="{00000000-0000-0000-0000-000000000000}"/>
  <bookViews>
    <workbookView xWindow="4680" yWindow="2085" windowWidth="21600" windowHeight="11175" xr2:uid="{AF11145A-2F47-4D88-A617-B060F66F5E64}"/>
  </bookViews>
  <sheets>
    <sheet name="Expansion Anchors" sheetId="2" r:id="rId1"/>
    <sheet name="Sheet1" sheetId="1" r:id="rId2"/>
  </sheets>
  <externalReferences>
    <externalReference r:id="rId3"/>
  </externalReferences>
  <definedNames>
    <definedName name="AERO">'Expansion Anchors'!$AB:$AQ</definedName>
    <definedName name="AllF">'Expansion Anchors'!$AR:$BG</definedName>
    <definedName name="AP">'Expansion Anchors'!$MZ:$ND</definedName>
    <definedName name="BBI">'Expansion Anchors'!$BH:$BL</definedName>
    <definedName name="BWG">'Expansion Anchors'!$LX:$LZ</definedName>
    <definedName name="CALXL7.5">'[1]Screw Anchors'!#REF!</definedName>
    <definedName name="Cobra">'Expansion Anchors'!$BM:$BQ</definedName>
    <definedName name="CTT">'Expansion Anchors'!$BR:$BV</definedName>
    <definedName name="CTTWA">'Expansion Anchors'!$BR:$BV</definedName>
    <definedName name="CYW">'Expansion Anchors'!$BW:$BZ</definedName>
    <definedName name="Dewalt">'Expansion Anchors'!$CA:$DK</definedName>
    <definedName name="DURAD">'Expansion Anchors'!$KR:$KZ</definedName>
    <definedName name="DW">'Expansion Anchors'!$LU:$LW</definedName>
    <definedName name="Ejot">'Expansion Anchors'!$OO:$PD</definedName>
    <definedName name="ETB">'Expansion Anchors'!$AR:$AY</definedName>
    <definedName name="ETBS2">'Expansion Anchors'!$AZ:$BG</definedName>
    <definedName name="Fastenal">'Expansion Anchors'!$DL:$DR</definedName>
    <definedName name="FAZII_A4">'Expansion Anchors'!$EE:$EJ</definedName>
    <definedName name="FAZII_C">'Expansion Anchors'!$EK:$EP</definedName>
    <definedName name="FAZII_P">'Expansion Anchors'!$EQ:$EV</definedName>
    <definedName name="FAZII_PR">'Expansion Anchors'!$EW:$FB</definedName>
    <definedName name="FHII_B_H">'Expansion Anchors'!$DS:$DX</definedName>
    <definedName name="FHII_S_SK">'Expansion Anchors'!$DY:$ED</definedName>
    <definedName name="Fischer">'Expansion Anchors'!$DS:$FB</definedName>
    <definedName name="HDIPTZ">'Expansion Anchors'!$KJ:$KN</definedName>
    <definedName name="HDITZ">'Expansion Anchors'!$KO:$KQ</definedName>
    <definedName name="Hilti">'Expansion Anchors'!$FC:$KQ</definedName>
    <definedName name="HSL3_B_SK">'Expansion Anchors'!$FL:$FQ</definedName>
    <definedName name="HSL3_G">'Expansion Anchors'!$FC:$FH</definedName>
    <definedName name="HSL3_GR">'Expansion Anchors'!$FW:$GA</definedName>
    <definedName name="HSL3_R">'Expansion Anchors'!$FR:$FV</definedName>
    <definedName name="HSL3_SH">'Expansion Anchors'!$FI:$FK</definedName>
    <definedName name="HSL3_SKR">'Expansion Anchors'!#REF!</definedName>
    <definedName name="IN_MTDX">'Expansion Anchors'!$NE:$NM</definedName>
    <definedName name="InHard">'Expansion Anchors'!$KR:$KZ</definedName>
    <definedName name="ITW">'Expansion Anchors'!$LA:$LT</definedName>
    <definedName name="KB_1">'Expansion Anchors'!$KB:$KI</definedName>
    <definedName name="KB3_C">'Expansion Anchors'!$GB:$GN</definedName>
    <definedName name="KB3_HDG">'Expansion Anchors'!$HD:$HM</definedName>
    <definedName name="KB3_S">'Expansion Anchors'!$GO:$HC</definedName>
    <definedName name="KBTZ_C">'Expansion Anchors'!$HN:$IB</definedName>
    <definedName name="KBTZ_S">'Expansion Anchors'!$IC:$IN</definedName>
    <definedName name="KBTZ2CS">'Expansion Anchors'!$IO:$JD</definedName>
    <definedName name="KBTZ2SS">'Expansion Anchors'!$JE:$JS</definedName>
    <definedName name="KBVTZ">'Expansion Anchors'!$JT:$KA</definedName>
    <definedName name="LHD">'Expansion Anchors'!$LU:$LW</definedName>
    <definedName name="MainTitle">'Expansion Anchors'!$A:$D</definedName>
    <definedName name="MiTek">'Expansion Anchors'!$MA:$MG</definedName>
    <definedName name="MKT">'Expansion Anchors'!$MH:$MY</definedName>
    <definedName name="MTD_M">'Expansion Anchors'!$NN:$NU</definedName>
    <definedName name="MWF">'Expansion Anchors'!$LX:$LZ</definedName>
    <definedName name="Ningbo">'Expansion Anchors'!$MZ:$ND</definedName>
    <definedName name="PBW">'Expansion Anchors'!$BW:$BZ</definedName>
    <definedName name="PSPSD1">'Expansion Anchors'!$CA:$CR</definedName>
    <definedName name="PSSD2">'Expansion Anchors'!$CS:$DB</definedName>
    <definedName name="PSSD4">'Expansion Anchors'!$DC:$DK</definedName>
    <definedName name="PW">'Expansion Anchors'!$BM:$BQ</definedName>
    <definedName name="SIMPSON">'Expansion Anchors'!$E:$AA</definedName>
    <definedName name="SRSP">'Expansion Anchors'!$MH:$MJ</definedName>
    <definedName name="SRSTZ_C">'Expansion Anchors'!$MK:$MN</definedName>
    <definedName name="SRSTZ_S">'Expansion Anchors'!$MO:$MR</definedName>
    <definedName name="STB2_C">'Expansion Anchors'!$E:$Q</definedName>
    <definedName name="STB2_S">'Expansion Anchors'!$R:$AA</definedName>
    <definedName name="SUPR">'Expansion Anchors'!$MS:$MY</definedName>
    <definedName name="SW">'Expansion Anchors'!$AB:$AI</definedName>
    <definedName name="SW_SS">'Expansion Anchors'!$AJ:$AQ</definedName>
    <definedName name="SZ">'Expansion Anchors'!$NV:$OC</definedName>
    <definedName name="SZ_A4">'Expansion Anchors'!$OD:$OG</definedName>
    <definedName name="Tecnicas">'Expansion Anchors'!$NE:$NU</definedName>
    <definedName name="TRU">'Expansion Anchors'!$LO:$LT</definedName>
    <definedName name="TRUP">'Expansion Anchors'!$LA:$LN</definedName>
    <definedName name="TZ">'Expansion Anchors'!$OH:$ON</definedName>
    <definedName name="Ucan">'Expansion Anchors'!$NV:$ON</definedName>
    <definedName name="ULWHD">'Expansion Anchors'!#REF!</definedName>
    <definedName name="ULWP">'Expansion Anchors'!$BH:$BL</definedName>
    <definedName name="VERP">'[1]Screw Anchors'!#REF!</definedName>
    <definedName name="WAC">'Expansion Anchors'!$MA:$MG</definedName>
    <definedName name="WAE_EI">'Expansion Anchors'!$OW:$PD</definedName>
    <definedName name="WAE_VI">'Expansion Anchors'!$OO:$OV</definedName>
    <definedName name="WAP">'Expansion Anchors'!#REF!</definedName>
    <definedName name="WAPP">'Expansion Anchors'!$DL:$DR</definedName>
    <definedName name="WBP">'[1]Screw Anchors'!#REF!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D56" i="2" l="1"/>
  <c r="PC56" i="2"/>
  <c r="PB56" i="2"/>
  <c r="PA56" i="2"/>
  <c r="OZ56" i="2"/>
  <c r="OY56" i="2"/>
  <c r="OX56" i="2"/>
  <c r="OW56" i="2"/>
  <c r="OV56" i="2"/>
  <c r="OU56" i="2"/>
  <c r="OT56" i="2"/>
  <c r="OS56" i="2"/>
  <c r="OR56" i="2"/>
  <c r="OQ56" i="2"/>
  <c r="OP56" i="2"/>
  <c r="OO56" i="2"/>
  <c r="ON56" i="2"/>
  <c r="OM56" i="2"/>
  <c r="OL56" i="2"/>
  <c r="OK56" i="2"/>
  <c r="OJ56" i="2"/>
  <c r="OI56" i="2"/>
  <c r="OH56" i="2"/>
  <c r="OG56" i="2"/>
  <c r="OF56" i="2"/>
  <c r="OE56" i="2"/>
  <c r="OD56" i="2"/>
  <c r="OC56" i="2"/>
  <c r="OB56" i="2"/>
  <c r="OA56" i="2"/>
  <c r="NZ56" i="2"/>
  <c r="NY56" i="2"/>
  <c r="NX56" i="2"/>
  <c r="NW56" i="2"/>
  <c r="NV56" i="2"/>
  <c r="NU56" i="2"/>
  <c r="NT56" i="2"/>
  <c r="NS56" i="2"/>
  <c r="NR56" i="2"/>
  <c r="NQ56" i="2"/>
  <c r="NP56" i="2"/>
  <c r="NO56" i="2"/>
  <c r="NN56" i="2"/>
  <c r="NM56" i="2"/>
  <c r="NL56" i="2"/>
  <c r="NK56" i="2"/>
  <c r="NJ56" i="2"/>
  <c r="NI56" i="2"/>
  <c r="NH56" i="2"/>
  <c r="NG56" i="2"/>
  <c r="NF56" i="2"/>
  <c r="ND56" i="2"/>
  <c r="NC56" i="2"/>
  <c r="NB56" i="2"/>
  <c r="NA56" i="2"/>
  <c r="MZ56" i="2"/>
  <c r="MY56" i="2"/>
  <c r="MX56" i="2"/>
  <c r="MW56" i="2"/>
  <c r="MV56" i="2"/>
  <c r="MU56" i="2"/>
  <c r="MT56" i="2"/>
  <c r="MS56" i="2"/>
  <c r="MR56" i="2"/>
  <c r="MQ56" i="2"/>
  <c r="MP56" i="2"/>
  <c r="MO56" i="2"/>
  <c r="MN56" i="2"/>
  <c r="MM56" i="2"/>
  <c r="ML56" i="2"/>
  <c r="MK56" i="2"/>
  <c r="MJ56" i="2"/>
  <c r="MI56" i="2"/>
  <c r="MH56" i="2"/>
  <c r="MG56" i="2"/>
  <c r="MF56" i="2"/>
  <c r="ME56" i="2"/>
  <c r="MD56" i="2"/>
  <c r="MC56" i="2"/>
  <c r="MB56" i="2"/>
  <c r="MA56" i="2"/>
  <c r="LZ56" i="2"/>
  <c r="LY56" i="2"/>
  <c r="LX56" i="2"/>
  <c r="LW56" i="2"/>
  <c r="LV56" i="2"/>
  <c r="LU56" i="2"/>
  <c r="LT56" i="2"/>
  <c r="LS56" i="2"/>
  <c r="LR56" i="2"/>
  <c r="LQ56" i="2"/>
  <c r="LP56" i="2"/>
  <c r="LO56" i="2"/>
  <c r="LN56" i="2"/>
  <c r="LM56" i="2"/>
  <c r="LL56" i="2"/>
  <c r="LK56" i="2"/>
  <c r="LJ56" i="2"/>
  <c r="LI56" i="2"/>
  <c r="LH56" i="2"/>
  <c r="LG56" i="2"/>
  <c r="LF56" i="2"/>
  <c r="LE56" i="2"/>
  <c r="LD56" i="2"/>
  <c r="LC56" i="2"/>
  <c r="LB56" i="2"/>
  <c r="LA56" i="2"/>
  <c r="KZ56" i="2"/>
  <c r="KY56" i="2"/>
  <c r="KX56" i="2"/>
  <c r="KW56" i="2"/>
  <c r="KV56" i="2"/>
  <c r="KU56" i="2"/>
  <c r="KT56" i="2"/>
  <c r="KS56" i="2"/>
  <c r="KR56" i="2"/>
  <c r="KQ56" i="2"/>
  <c r="KP56" i="2"/>
  <c r="KO56" i="2"/>
  <c r="KN56" i="2"/>
  <c r="KM56" i="2"/>
  <c r="KL56" i="2"/>
  <c r="KK56" i="2"/>
  <c r="KJ56" i="2"/>
  <c r="KI56" i="2"/>
  <c r="KH56" i="2"/>
  <c r="KG56" i="2"/>
  <c r="KF56" i="2"/>
  <c r="KE56" i="2"/>
  <c r="KD56" i="2"/>
  <c r="KC56" i="2"/>
  <c r="KB56" i="2"/>
  <c r="KA56" i="2"/>
  <c r="JZ56" i="2"/>
  <c r="JY56" i="2"/>
  <c r="JX56" i="2"/>
  <c r="JW56" i="2"/>
  <c r="JV56" i="2"/>
  <c r="JU56" i="2"/>
  <c r="JT56" i="2"/>
  <c r="JS56" i="2"/>
  <c r="JR56" i="2"/>
  <c r="JQ56" i="2"/>
  <c r="JP56" i="2"/>
  <c r="JO56" i="2"/>
  <c r="JN56" i="2"/>
  <c r="JM56" i="2"/>
  <c r="JL56" i="2"/>
  <c r="JK56" i="2"/>
  <c r="JJ56" i="2"/>
  <c r="JI56" i="2"/>
  <c r="JH56" i="2"/>
  <c r="JG56" i="2"/>
  <c r="JF56" i="2"/>
  <c r="JE56" i="2"/>
  <c r="JD56" i="2"/>
  <c r="JC56" i="2"/>
  <c r="JB56" i="2"/>
  <c r="JA56" i="2"/>
  <c r="IZ56" i="2"/>
  <c r="IY56" i="2"/>
  <c r="IX56" i="2"/>
  <c r="IW56" i="2"/>
  <c r="IV56" i="2"/>
  <c r="IU56" i="2"/>
  <c r="IT56" i="2"/>
  <c r="IS56" i="2"/>
  <c r="IR56" i="2"/>
  <c r="IQ56" i="2"/>
  <c r="IP56" i="2"/>
  <c r="IO56" i="2"/>
  <c r="IN56" i="2"/>
  <c r="IM56" i="2"/>
  <c r="IL56" i="2"/>
  <c r="IK56" i="2"/>
  <c r="IJ56" i="2"/>
  <c r="II56" i="2"/>
  <c r="IH56" i="2"/>
  <c r="IG56" i="2"/>
  <c r="IF56" i="2"/>
  <c r="IE56" i="2"/>
  <c r="ID56" i="2"/>
  <c r="IC56" i="2"/>
  <c r="IB56" i="2"/>
  <c r="IA56" i="2"/>
  <c r="HZ56" i="2"/>
  <c r="HY56" i="2"/>
  <c r="HX56" i="2"/>
  <c r="HW56" i="2"/>
  <c r="HV56" i="2"/>
  <c r="HU56" i="2"/>
  <c r="HT56" i="2"/>
  <c r="HS56" i="2"/>
  <c r="HR56" i="2"/>
  <c r="HQ56" i="2"/>
  <c r="HP56" i="2"/>
  <c r="HO56" i="2"/>
  <c r="HN56" i="2"/>
  <c r="HM56" i="2"/>
  <c r="HL56" i="2"/>
  <c r="HK56" i="2"/>
  <c r="HJ56" i="2"/>
  <c r="HI56" i="2"/>
  <c r="HH56" i="2"/>
  <c r="HG56" i="2"/>
  <c r="HF56" i="2"/>
  <c r="HE56" i="2"/>
  <c r="HD56" i="2"/>
  <c r="HA56" i="2"/>
  <c r="GZ56" i="2"/>
  <c r="GY56" i="2"/>
  <c r="GX56" i="2"/>
  <c r="GW56" i="2"/>
  <c r="GV56" i="2"/>
  <c r="GU56" i="2"/>
  <c r="GT56" i="2"/>
  <c r="GS56" i="2"/>
  <c r="GR56" i="2"/>
  <c r="GQ56" i="2"/>
  <c r="GP56" i="2"/>
  <c r="GN56" i="2"/>
  <c r="GM56" i="2"/>
  <c r="GL56" i="2"/>
  <c r="GK56" i="2"/>
  <c r="GJ56" i="2"/>
  <c r="GI56" i="2"/>
  <c r="GH56" i="2"/>
  <c r="GG56" i="2"/>
  <c r="GF56" i="2"/>
  <c r="GE56" i="2"/>
  <c r="GD56" i="2"/>
  <c r="GC56" i="2"/>
  <c r="GB56" i="2"/>
  <c r="GA56" i="2"/>
  <c r="FZ56" i="2"/>
  <c r="FY56" i="2"/>
  <c r="FX56" i="2"/>
  <c r="FW56" i="2"/>
  <c r="FV56" i="2"/>
  <c r="FU56" i="2"/>
  <c r="FT56" i="2"/>
  <c r="FS56" i="2"/>
  <c r="FR56" i="2"/>
  <c r="FQ56" i="2"/>
  <c r="FP56" i="2"/>
  <c r="FO56" i="2"/>
  <c r="FN56" i="2"/>
  <c r="FM56" i="2"/>
  <c r="FL56" i="2"/>
  <c r="FK56" i="2"/>
  <c r="FJ56" i="2"/>
  <c r="FI56" i="2"/>
  <c r="FH56" i="2"/>
  <c r="FG56" i="2"/>
  <c r="FF56" i="2"/>
  <c r="FE56" i="2"/>
  <c r="FD56" i="2"/>
  <c r="FC56" i="2"/>
  <c r="FB56" i="2"/>
  <c r="FA56" i="2"/>
  <c r="EZ56" i="2"/>
  <c r="EY56" i="2"/>
  <c r="EX56" i="2"/>
  <c r="EW56" i="2"/>
  <c r="EV56" i="2"/>
  <c r="EU56" i="2"/>
  <c r="ET56" i="2"/>
  <c r="ES56" i="2"/>
  <c r="ER56" i="2"/>
  <c r="EQ56" i="2"/>
  <c r="EP56" i="2"/>
  <c r="EO56" i="2"/>
  <c r="EN56" i="2"/>
  <c r="EM56" i="2"/>
  <c r="EL56" i="2"/>
  <c r="EK56" i="2"/>
  <c r="EJ56" i="2"/>
  <c r="EI56" i="2"/>
  <c r="EH56" i="2"/>
  <c r="EG56" i="2"/>
  <c r="EF56" i="2"/>
  <c r="EE56" i="2"/>
  <c r="ED56" i="2"/>
  <c r="EC56" i="2"/>
  <c r="EB56" i="2"/>
  <c r="EA56" i="2"/>
  <c r="DZ56" i="2"/>
  <c r="DY56" i="2"/>
  <c r="DX56" i="2"/>
  <c r="DW56" i="2"/>
  <c r="DV56" i="2"/>
  <c r="DU56" i="2"/>
  <c r="DT56" i="2"/>
  <c r="DS56" i="2"/>
  <c r="DR56" i="2"/>
  <c r="DQ56" i="2"/>
  <c r="DP56" i="2"/>
  <c r="DO56" i="2"/>
  <c r="DN56" i="2"/>
  <c r="DM56" i="2"/>
  <c r="DL56" i="2"/>
  <c r="DK56" i="2"/>
  <c r="DJ56" i="2"/>
  <c r="DI56" i="2"/>
  <c r="DH56" i="2"/>
  <c r="DG56" i="2"/>
  <c r="DF56" i="2"/>
  <c r="DE56" i="2"/>
  <c r="DD56" i="2"/>
  <c r="DC56" i="2"/>
  <c r="DB56" i="2"/>
  <c r="DA56" i="2"/>
  <c r="CZ56" i="2"/>
  <c r="CY56" i="2"/>
  <c r="CX56" i="2"/>
  <c r="CW56" i="2"/>
  <c r="CV56" i="2"/>
  <c r="CU56" i="2"/>
  <c r="CT56" i="2"/>
  <c r="CS56" i="2"/>
  <c r="CR56" i="2"/>
  <c r="CQ56" i="2"/>
  <c r="CP56" i="2"/>
  <c r="CO56" i="2"/>
  <c r="CN56" i="2"/>
  <c r="CM56" i="2"/>
  <c r="CL56" i="2"/>
  <c r="CK56" i="2"/>
  <c r="CJ56" i="2"/>
  <c r="CI56" i="2"/>
  <c r="CH56" i="2"/>
  <c r="CG56" i="2"/>
  <c r="CF56" i="2"/>
  <c r="CE56" i="2"/>
  <c r="CD56" i="2"/>
  <c r="CC56" i="2"/>
  <c r="CB56" i="2"/>
  <c r="CA56" i="2"/>
  <c r="BZ56" i="2"/>
  <c r="BY56" i="2"/>
  <c r="BX56" i="2"/>
  <c r="BW56" i="2"/>
  <c r="BV56" i="2"/>
  <c r="BU56" i="2"/>
  <c r="BT56" i="2"/>
  <c r="BS56" i="2"/>
  <c r="BR56" i="2"/>
  <c r="BQ56" i="2"/>
  <c r="BP56" i="2"/>
  <c r="BO56" i="2"/>
  <c r="BN56" i="2"/>
  <c r="BM56" i="2"/>
  <c r="BL56" i="2"/>
  <c r="BK56" i="2"/>
  <c r="BJ56" i="2"/>
  <c r="BI56" i="2"/>
  <c r="BH56" i="2"/>
  <c r="BG56" i="2"/>
  <c r="BF56" i="2"/>
  <c r="BE56" i="2"/>
  <c r="BD56" i="2"/>
  <c r="BC56" i="2"/>
  <c r="BB56" i="2"/>
  <c r="BA56" i="2"/>
  <c r="AZ56" i="2"/>
  <c r="AY56" i="2"/>
  <c r="AX56" i="2"/>
  <c r="AW56" i="2"/>
  <c r="AV56" i="2"/>
  <c r="AU56" i="2"/>
  <c r="AT56" i="2"/>
  <c r="AS56" i="2"/>
  <c r="AR56" i="2"/>
  <c r="AQ56" i="2"/>
  <c r="AP56" i="2"/>
  <c r="AO56" i="2"/>
  <c r="AN56" i="2"/>
  <c r="AM56" i="2"/>
  <c r="AL56" i="2"/>
  <c r="AK56" i="2"/>
  <c r="AJ56" i="2"/>
  <c r="AI56" i="2"/>
  <c r="AH56" i="2"/>
  <c r="AG56" i="2"/>
  <c r="AF56" i="2"/>
  <c r="AE56" i="2"/>
  <c r="AD56" i="2"/>
  <c r="AC56" i="2"/>
  <c r="AB56" i="2"/>
  <c r="AA56" i="2"/>
  <c r="Z56" i="2"/>
  <c r="Y56" i="2"/>
  <c r="X56" i="2"/>
  <c r="W56" i="2"/>
  <c r="V56" i="2"/>
  <c r="U56" i="2"/>
  <c r="T56" i="2"/>
  <c r="S56" i="2"/>
  <c r="R56" i="2"/>
  <c r="Q56" i="2"/>
  <c r="P56" i="2"/>
  <c r="O56" i="2"/>
  <c r="M56" i="2"/>
  <c r="L56" i="2"/>
  <c r="K56" i="2"/>
  <c r="J56" i="2"/>
  <c r="I56" i="2"/>
  <c r="H56" i="2"/>
  <c r="G56" i="2"/>
  <c r="F56" i="2"/>
  <c r="E56" i="2"/>
  <c r="PA52" i="2"/>
  <c r="OZ52" i="2"/>
  <c r="OW52" i="2"/>
  <c r="OL52" i="2"/>
  <c r="OI52" i="2"/>
  <c r="OH52" i="2"/>
  <c r="NS52" i="2"/>
  <c r="NR52" i="2"/>
  <c r="NN52" i="2"/>
  <c r="NF52" i="2"/>
  <c r="NE52" i="2"/>
  <c r="NC52" i="2"/>
  <c r="NB52" i="2"/>
  <c r="MZ52" i="2"/>
  <c r="MU52" i="2"/>
  <c r="MP52" i="2"/>
  <c r="MJ52" i="2"/>
  <c r="MI52" i="2"/>
  <c r="MH52" i="2"/>
  <c r="ME52" i="2"/>
  <c r="LZ52" i="2"/>
  <c r="LY52" i="2"/>
  <c r="LX52" i="2"/>
  <c r="LU52" i="2"/>
  <c r="LT52" i="2"/>
  <c r="LS52" i="2"/>
  <c r="LR52" i="2"/>
  <c r="LQ52" i="2"/>
  <c r="LP52" i="2"/>
  <c r="LO52" i="2"/>
  <c r="LN52" i="2"/>
  <c r="LM52" i="2"/>
  <c r="LL52" i="2"/>
  <c r="LK52" i="2"/>
  <c r="LJ52" i="2"/>
  <c r="LI52" i="2"/>
  <c r="LH52" i="2"/>
  <c r="LG52" i="2"/>
  <c r="LF52" i="2"/>
  <c r="LE52" i="2"/>
  <c r="LD52" i="2"/>
  <c r="LC52" i="2"/>
  <c r="LB52" i="2"/>
  <c r="LA52" i="2"/>
  <c r="KY52" i="2"/>
  <c r="KS52" i="2"/>
  <c r="KR52" i="2"/>
  <c r="KQ52" i="2"/>
  <c r="KP52" i="2"/>
  <c r="KD52" i="2"/>
  <c r="KC52" i="2"/>
  <c r="KB52" i="2"/>
  <c r="KA52" i="2"/>
  <c r="JZ52" i="2"/>
  <c r="JN52" i="2"/>
  <c r="JL52" i="2"/>
  <c r="JK52" i="2"/>
  <c r="JJ52" i="2"/>
  <c r="IV52" i="2"/>
  <c r="IU52" i="2"/>
  <c r="IT52" i="2"/>
  <c r="IF52" i="2"/>
  <c r="IE52" i="2"/>
  <c r="ID52" i="2"/>
  <c r="HR52" i="2"/>
  <c r="HQ52" i="2"/>
  <c r="HP52" i="2"/>
  <c r="HN52" i="2"/>
  <c r="HM52" i="2"/>
  <c r="HL52" i="2"/>
  <c r="HK52" i="2"/>
  <c r="HJ52" i="2"/>
  <c r="HI52" i="2"/>
  <c r="HH52" i="2"/>
  <c r="HG52" i="2"/>
  <c r="HF52" i="2"/>
  <c r="HE52" i="2"/>
  <c r="HD52" i="2"/>
  <c r="HA52" i="2"/>
  <c r="GZ52" i="2"/>
  <c r="GY52" i="2"/>
  <c r="GX52" i="2"/>
  <c r="GW52" i="2"/>
  <c r="GV52" i="2"/>
  <c r="GU52" i="2"/>
  <c r="GT52" i="2"/>
  <c r="GS52" i="2"/>
  <c r="GR52" i="2"/>
  <c r="GQ52" i="2"/>
  <c r="GP52" i="2"/>
  <c r="GN52" i="2"/>
  <c r="GH52" i="2"/>
  <c r="GG52" i="2"/>
  <c r="GF52" i="2"/>
  <c r="GE52" i="2"/>
  <c r="FX52" i="2"/>
  <c r="FR52" i="2"/>
  <c r="FQ52" i="2"/>
  <c r="FH52" i="2"/>
  <c r="FB52" i="2"/>
  <c r="FA52" i="2"/>
  <c r="EY52" i="2"/>
  <c r="ER52" i="2"/>
  <c r="EL52" i="2"/>
  <c r="EK52" i="2"/>
  <c r="EJ52" i="2"/>
  <c r="EB52" i="2"/>
  <c r="DU52" i="2"/>
  <c r="DL52" i="2"/>
  <c r="DE52" i="2"/>
  <c r="DD52" i="2"/>
  <c r="DC52" i="2"/>
  <c r="CV52" i="2"/>
  <c r="CP52" i="2"/>
  <c r="CN52" i="2"/>
  <c r="CF52" i="2"/>
  <c r="CA52" i="2"/>
  <c r="BZ52" i="2"/>
  <c r="BY52" i="2"/>
  <c r="BX52" i="2"/>
  <c r="BW52" i="2"/>
  <c r="BR52" i="2"/>
  <c r="BM52" i="2"/>
  <c r="BK52" i="2"/>
  <c r="BJ52" i="2"/>
  <c r="BI52" i="2"/>
  <c r="BH52" i="2"/>
  <c r="AZ52" i="2"/>
  <c r="AT52" i="2"/>
  <c r="AR52" i="2"/>
  <c r="AQ52" i="2"/>
  <c r="AJ52" i="2"/>
  <c r="AB52" i="2"/>
  <c r="AA52" i="2"/>
  <c r="R52" i="2"/>
  <c r="O52" i="2"/>
  <c r="M52" i="2"/>
  <c r="L52" i="2"/>
  <c r="E52" i="2"/>
  <c r="PC51" i="2"/>
  <c r="OX51" i="2"/>
  <c r="OM51" i="2"/>
  <c r="OH51" i="2"/>
  <c r="OG51" i="2"/>
  <c r="OF51" i="2"/>
  <c r="OD51" i="2"/>
  <c r="NW51" i="2"/>
  <c r="NR51" i="2"/>
  <c r="NG51" i="2"/>
  <c r="NB51" i="2"/>
  <c r="MX51" i="2"/>
  <c r="MQ51" i="2"/>
  <c r="ML51" i="2"/>
  <c r="MK51" i="2"/>
  <c r="MJ51" i="2"/>
  <c r="MI51" i="2"/>
  <c r="MA51" i="2"/>
  <c r="LV51" i="2"/>
  <c r="LK51" i="2"/>
  <c r="LF51" i="2"/>
  <c r="LB51" i="2"/>
  <c r="KU51" i="2"/>
  <c r="KP51" i="2"/>
  <c r="KO51" i="2"/>
  <c r="KE51" i="2"/>
  <c r="JZ51" i="2"/>
  <c r="JO51" i="2"/>
  <c r="JJ51" i="2"/>
  <c r="JI51" i="2"/>
  <c r="JH51" i="2"/>
  <c r="JF51" i="2"/>
  <c r="IY51" i="2"/>
  <c r="IT51" i="2"/>
  <c r="II51" i="2"/>
  <c r="ID51" i="2"/>
  <c r="HS51" i="2"/>
  <c r="HN51" i="2"/>
  <c r="HM51" i="2"/>
  <c r="HL51" i="2"/>
  <c r="HK51" i="2"/>
  <c r="HA51" i="2"/>
  <c r="GV51" i="2"/>
  <c r="GJ51" i="2"/>
  <c r="GE51" i="2"/>
  <c r="GA51" i="2"/>
  <c r="FT51" i="2"/>
  <c r="FO51" i="2"/>
  <c r="FN51" i="2"/>
  <c r="FD51" i="2"/>
  <c r="EY51" i="2"/>
  <c r="EN51" i="2"/>
  <c r="EI51" i="2"/>
  <c r="EG51" i="2"/>
  <c r="EE51" i="2"/>
  <c r="DX51" i="2"/>
  <c r="DS51" i="2"/>
  <c r="DH51" i="2"/>
  <c r="DC51" i="2"/>
  <c r="CR51" i="2"/>
  <c r="CM51" i="2"/>
  <c r="CL51" i="2"/>
  <c r="CK51" i="2"/>
  <c r="CJ51" i="2"/>
  <c r="CB51" i="2"/>
  <c r="BW51" i="2"/>
  <c r="BL51" i="2"/>
  <c r="BG51" i="2"/>
  <c r="BC51" i="2"/>
  <c r="AV51" i="2"/>
  <c r="AQ51" i="2"/>
  <c r="AP51" i="2"/>
  <c r="AA51" i="2"/>
  <c r="J51" i="2"/>
  <c r="F51" i="2"/>
  <c r="PD47" i="2"/>
  <c r="PC47" i="2"/>
  <c r="PB47" i="2"/>
  <c r="PA47" i="2"/>
  <c r="OZ47" i="2"/>
  <c r="OY47" i="2"/>
  <c r="OX47" i="2"/>
  <c r="OW47" i="2"/>
  <c r="OV47" i="2"/>
  <c r="OU47" i="2"/>
  <c r="OT47" i="2"/>
  <c r="OS47" i="2"/>
  <c r="OR47" i="2"/>
  <c r="OQ47" i="2"/>
  <c r="OP47" i="2"/>
  <c r="OO47" i="2"/>
  <c r="ON47" i="2"/>
  <c r="OM47" i="2"/>
  <c r="OL47" i="2"/>
  <c r="OK47" i="2"/>
  <c r="OJ47" i="2"/>
  <c r="OI47" i="2"/>
  <c r="OH47" i="2"/>
  <c r="OG47" i="2"/>
  <c r="OF47" i="2"/>
  <c r="OE47" i="2"/>
  <c r="OD47" i="2"/>
  <c r="OC47" i="2"/>
  <c r="OB47" i="2"/>
  <c r="OA47" i="2"/>
  <c r="NZ47" i="2"/>
  <c r="NY47" i="2"/>
  <c r="NX47" i="2"/>
  <c r="NW47" i="2"/>
  <c r="NV47" i="2"/>
  <c r="NU47" i="2"/>
  <c r="NT47" i="2"/>
  <c r="NS47" i="2"/>
  <c r="NR47" i="2"/>
  <c r="NQ47" i="2"/>
  <c r="NP47" i="2"/>
  <c r="NO47" i="2"/>
  <c r="NN47" i="2"/>
  <c r="NM47" i="2"/>
  <c r="NL47" i="2"/>
  <c r="NK47" i="2"/>
  <c r="NJ47" i="2"/>
  <c r="NI47" i="2"/>
  <c r="NH47" i="2"/>
  <c r="NG47" i="2"/>
  <c r="NF47" i="2"/>
  <c r="NE47" i="2"/>
  <c r="ND47" i="2"/>
  <c r="NC47" i="2"/>
  <c r="NB47" i="2"/>
  <c r="NA47" i="2"/>
  <c r="MZ47" i="2"/>
  <c r="MY47" i="2"/>
  <c r="MX47" i="2"/>
  <c r="MW47" i="2"/>
  <c r="MV47" i="2"/>
  <c r="MU47" i="2"/>
  <c r="MT47" i="2"/>
  <c r="MS47" i="2"/>
  <c r="MR47" i="2"/>
  <c r="MQ47" i="2"/>
  <c r="MP47" i="2"/>
  <c r="MO47" i="2"/>
  <c r="MN47" i="2"/>
  <c r="MM47" i="2"/>
  <c r="ML47" i="2"/>
  <c r="MK47" i="2"/>
  <c r="MJ47" i="2"/>
  <c r="MI47" i="2"/>
  <c r="MH47" i="2"/>
  <c r="MG47" i="2"/>
  <c r="MF47" i="2"/>
  <c r="ME47" i="2"/>
  <c r="MD47" i="2"/>
  <c r="MC47" i="2"/>
  <c r="MB47" i="2"/>
  <c r="MA47" i="2"/>
  <c r="LZ47" i="2"/>
  <c r="LY47" i="2"/>
  <c r="LX47" i="2"/>
  <c r="LW47" i="2"/>
  <c r="LV47" i="2"/>
  <c r="LU47" i="2"/>
  <c r="LT47" i="2"/>
  <c r="LS47" i="2"/>
  <c r="LR47" i="2"/>
  <c r="LQ47" i="2"/>
  <c r="LP47" i="2"/>
  <c r="LO47" i="2"/>
  <c r="LN47" i="2"/>
  <c r="LM47" i="2"/>
  <c r="LL47" i="2"/>
  <c r="LK47" i="2"/>
  <c r="LJ47" i="2"/>
  <c r="LI47" i="2"/>
  <c r="LH47" i="2"/>
  <c r="LG47" i="2"/>
  <c r="LF47" i="2"/>
  <c r="LE47" i="2"/>
  <c r="LD47" i="2"/>
  <c r="LC47" i="2"/>
  <c r="LB47" i="2"/>
  <c r="LA47" i="2"/>
  <c r="KZ47" i="2"/>
  <c r="KY47" i="2"/>
  <c r="KX47" i="2"/>
  <c r="KW47" i="2"/>
  <c r="KV47" i="2"/>
  <c r="KU47" i="2"/>
  <c r="KT47" i="2"/>
  <c r="KS47" i="2"/>
  <c r="KR47" i="2"/>
  <c r="KQ47" i="2"/>
  <c r="KP47" i="2"/>
  <c r="KO47" i="2"/>
  <c r="KN47" i="2"/>
  <c r="KM47" i="2"/>
  <c r="KL47" i="2"/>
  <c r="KK47" i="2"/>
  <c r="KJ47" i="2"/>
  <c r="KI47" i="2"/>
  <c r="KH47" i="2"/>
  <c r="KG47" i="2"/>
  <c r="KF47" i="2"/>
  <c r="KE47" i="2"/>
  <c r="KD47" i="2"/>
  <c r="KC47" i="2"/>
  <c r="KB47" i="2"/>
  <c r="KA47" i="2"/>
  <c r="JZ47" i="2"/>
  <c r="JY47" i="2"/>
  <c r="JX47" i="2"/>
  <c r="JW47" i="2"/>
  <c r="JV47" i="2"/>
  <c r="JU47" i="2"/>
  <c r="JT47" i="2"/>
  <c r="JS47" i="2"/>
  <c r="JR47" i="2"/>
  <c r="JQ47" i="2"/>
  <c r="JP47" i="2"/>
  <c r="JO47" i="2"/>
  <c r="JN47" i="2"/>
  <c r="JM47" i="2"/>
  <c r="JL47" i="2"/>
  <c r="JK47" i="2"/>
  <c r="JJ47" i="2"/>
  <c r="JI47" i="2"/>
  <c r="JH47" i="2"/>
  <c r="JG47" i="2"/>
  <c r="JF47" i="2"/>
  <c r="JE47" i="2"/>
  <c r="JD47" i="2"/>
  <c r="JC47" i="2"/>
  <c r="JB47" i="2"/>
  <c r="JA47" i="2"/>
  <c r="IZ47" i="2"/>
  <c r="IY47" i="2"/>
  <c r="IX47" i="2"/>
  <c r="IW47" i="2"/>
  <c r="IV47" i="2"/>
  <c r="IU47" i="2"/>
  <c r="IT47" i="2"/>
  <c r="IS47" i="2"/>
  <c r="IR47" i="2"/>
  <c r="IQ47" i="2"/>
  <c r="IP47" i="2"/>
  <c r="IO47" i="2"/>
  <c r="IN47" i="2"/>
  <c r="IM47" i="2"/>
  <c r="IL47" i="2"/>
  <c r="IK47" i="2"/>
  <c r="IJ47" i="2"/>
  <c r="II47" i="2"/>
  <c r="IH47" i="2"/>
  <c r="IG47" i="2"/>
  <c r="IF47" i="2"/>
  <c r="IE47" i="2"/>
  <c r="ID47" i="2"/>
  <c r="IC47" i="2"/>
  <c r="IB47" i="2"/>
  <c r="IA47" i="2"/>
  <c r="HZ47" i="2"/>
  <c r="HY47" i="2"/>
  <c r="HX47" i="2"/>
  <c r="HW47" i="2"/>
  <c r="HV47" i="2"/>
  <c r="HU47" i="2"/>
  <c r="HT47" i="2"/>
  <c r="HS47" i="2"/>
  <c r="HR47" i="2"/>
  <c r="HQ47" i="2"/>
  <c r="HP47" i="2"/>
  <c r="HO47" i="2"/>
  <c r="HN47" i="2"/>
  <c r="HM47" i="2"/>
  <c r="HL47" i="2"/>
  <c r="HK47" i="2"/>
  <c r="HJ47" i="2"/>
  <c r="HI47" i="2"/>
  <c r="HH47" i="2"/>
  <c r="HG47" i="2"/>
  <c r="HF47" i="2"/>
  <c r="HE47" i="2"/>
  <c r="HD47" i="2"/>
  <c r="HA47" i="2"/>
  <c r="GZ47" i="2"/>
  <c r="GY47" i="2"/>
  <c r="GX47" i="2"/>
  <c r="GW47" i="2"/>
  <c r="GV47" i="2"/>
  <c r="GU47" i="2"/>
  <c r="GT47" i="2"/>
  <c r="GS47" i="2"/>
  <c r="GR47" i="2"/>
  <c r="GQ47" i="2"/>
  <c r="GP47" i="2"/>
  <c r="GN47" i="2"/>
  <c r="GM47" i="2"/>
  <c r="GL47" i="2"/>
  <c r="GK47" i="2"/>
  <c r="GJ47" i="2"/>
  <c r="GI47" i="2"/>
  <c r="GH47" i="2"/>
  <c r="GG47" i="2"/>
  <c r="GF47" i="2"/>
  <c r="GE47" i="2"/>
  <c r="GD47" i="2"/>
  <c r="GC47" i="2"/>
  <c r="GB47" i="2"/>
  <c r="GA47" i="2"/>
  <c r="FZ47" i="2"/>
  <c r="FY47" i="2"/>
  <c r="FX47" i="2"/>
  <c r="FW47" i="2"/>
  <c r="FV47" i="2"/>
  <c r="FU47" i="2"/>
  <c r="FT47" i="2"/>
  <c r="FS47" i="2"/>
  <c r="FR47" i="2"/>
  <c r="FQ47" i="2"/>
  <c r="FP47" i="2"/>
  <c r="FO47" i="2"/>
  <c r="FN47" i="2"/>
  <c r="FM47" i="2"/>
  <c r="FL47" i="2"/>
  <c r="FK47" i="2"/>
  <c r="FJ47" i="2"/>
  <c r="FI47" i="2"/>
  <c r="FH47" i="2"/>
  <c r="FG47" i="2"/>
  <c r="FF47" i="2"/>
  <c r="FE47" i="2"/>
  <c r="FD47" i="2"/>
  <c r="FC47" i="2"/>
  <c r="FB47" i="2"/>
  <c r="FA47" i="2"/>
  <c r="EZ47" i="2"/>
  <c r="EY47" i="2"/>
  <c r="EX47" i="2"/>
  <c r="EW47" i="2"/>
  <c r="EV47" i="2"/>
  <c r="EU47" i="2"/>
  <c r="ET47" i="2"/>
  <c r="ES47" i="2"/>
  <c r="ER47" i="2"/>
  <c r="EQ47" i="2"/>
  <c r="EP47" i="2"/>
  <c r="EO47" i="2"/>
  <c r="EN47" i="2"/>
  <c r="EM47" i="2"/>
  <c r="EL47" i="2"/>
  <c r="EK47" i="2"/>
  <c r="EJ47" i="2"/>
  <c r="EI47" i="2"/>
  <c r="EH47" i="2"/>
  <c r="EG47" i="2"/>
  <c r="EF47" i="2"/>
  <c r="EE47" i="2"/>
  <c r="ED47" i="2"/>
  <c r="EC47" i="2"/>
  <c r="EB47" i="2"/>
  <c r="EA47" i="2"/>
  <c r="DZ47" i="2"/>
  <c r="DY47" i="2"/>
  <c r="DX47" i="2"/>
  <c r="DW47" i="2"/>
  <c r="DV47" i="2"/>
  <c r="DU47" i="2"/>
  <c r="DT47" i="2"/>
  <c r="DS47" i="2"/>
  <c r="DR47" i="2"/>
  <c r="DQ47" i="2"/>
  <c r="DP47" i="2"/>
  <c r="DO47" i="2"/>
  <c r="DN47" i="2"/>
  <c r="DM47" i="2"/>
  <c r="DL47" i="2"/>
  <c r="DK47" i="2"/>
  <c r="DJ47" i="2"/>
  <c r="DI47" i="2"/>
  <c r="DH47" i="2"/>
  <c r="DG47" i="2"/>
  <c r="DF47" i="2"/>
  <c r="DE47" i="2"/>
  <c r="DD47" i="2"/>
  <c r="DC47" i="2"/>
  <c r="DB47" i="2"/>
  <c r="DA47" i="2"/>
  <c r="CZ47" i="2"/>
  <c r="CY47" i="2"/>
  <c r="CX47" i="2"/>
  <c r="CW47" i="2"/>
  <c r="CV47" i="2"/>
  <c r="CU47" i="2"/>
  <c r="CT47" i="2"/>
  <c r="CS47" i="2"/>
  <c r="CR47" i="2"/>
  <c r="CQ47" i="2"/>
  <c r="CP47" i="2"/>
  <c r="CO47" i="2"/>
  <c r="CN47" i="2"/>
  <c r="CM47" i="2"/>
  <c r="CL47" i="2"/>
  <c r="CK47" i="2"/>
  <c r="CJ47" i="2"/>
  <c r="CI47" i="2"/>
  <c r="CH47" i="2"/>
  <c r="CG47" i="2"/>
  <c r="CF47" i="2"/>
  <c r="CE47" i="2"/>
  <c r="CD47" i="2"/>
  <c r="CC47" i="2"/>
  <c r="CB47" i="2"/>
  <c r="CA47" i="2"/>
  <c r="BZ47" i="2"/>
  <c r="BY47" i="2"/>
  <c r="BX47" i="2"/>
  <c r="BW47" i="2"/>
  <c r="BV47" i="2"/>
  <c r="BU47" i="2"/>
  <c r="BT47" i="2"/>
  <c r="BS47" i="2"/>
  <c r="BR47" i="2"/>
  <c r="BQ47" i="2"/>
  <c r="BP47" i="2"/>
  <c r="BO47" i="2"/>
  <c r="BN47" i="2"/>
  <c r="BM47" i="2"/>
  <c r="BL47" i="2"/>
  <c r="BK47" i="2"/>
  <c r="BJ47" i="2"/>
  <c r="BI47" i="2"/>
  <c r="BH47" i="2"/>
  <c r="BG47" i="2"/>
  <c r="BF47" i="2"/>
  <c r="BE47" i="2"/>
  <c r="BD47" i="2"/>
  <c r="BC47" i="2"/>
  <c r="BB47" i="2"/>
  <c r="BA47" i="2"/>
  <c r="AZ47" i="2"/>
  <c r="AY47" i="2"/>
  <c r="AX47" i="2"/>
  <c r="AW47" i="2"/>
  <c r="AV47" i="2"/>
  <c r="AU47" i="2"/>
  <c r="AT47" i="2"/>
  <c r="AS47" i="2"/>
  <c r="AR47" i="2"/>
  <c r="AQ47" i="2"/>
  <c r="AP47" i="2"/>
  <c r="AO47" i="2"/>
  <c r="AN47" i="2"/>
  <c r="AM47" i="2"/>
  <c r="AL47" i="2"/>
  <c r="AK47" i="2"/>
  <c r="AJ47" i="2"/>
  <c r="AI47" i="2"/>
  <c r="AH47" i="2"/>
  <c r="AG47" i="2"/>
  <c r="AF47" i="2"/>
  <c r="AE47" i="2"/>
  <c r="AD47" i="2"/>
  <c r="AC47" i="2"/>
  <c r="AB47" i="2"/>
  <c r="AA47" i="2"/>
  <c r="Z47" i="2"/>
  <c r="Y47" i="2"/>
  <c r="X47" i="2"/>
  <c r="W47" i="2"/>
  <c r="V47" i="2"/>
  <c r="U47" i="2"/>
  <c r="T47" i="2"/>
  <c r="S47" i="2"/>
  <c r="R47" i="2"/>
  <c r="Q47" i="2"/>
  <c r="P47" i="2"/>
  <c r="O47" i="2"/>
  <c r="M47" i="2"/>
  <c r="L47" i="2"/>
  <c r="K47" i="2"/>
  <c r="J47" i="2"/>
  <c r="I47" i="2"/>
  <c r="H47" i="2"/>
  <c r="G47" i="2"/>
  <c r="F47" i="2"/>
  <c r="E47" i="2"/>
  <c r="PD43" i="2"/>
  <c r="PC43" i="2"/>
  <c r="PB43" i="2"/>
  <c r="PA43" i="2"/>
  <c r="OZ43" i="2"/>
  <c r="OY43" i="2"/>
  <c r="OX43" i="2"/>
  <c r="OW43" i="2"/>
  <c r="OV43" i="2"/>
  <c r="OU43" i="2"/>
  <c r="OT43" i="2"/>
  <c r="OS43" i="2"/>
  <c r="OR43" i="2"/>
  <c r="OQ43" i="2"/>
  <c r="OP43" i="2"/>
  <c r="OO43" i="2"/>
  <c r="ON43" i="2"/>
  <c r="OM43" i="2"/>
  <c r="OL43" i="2"/>
  <c r="OK43" i="2"/>
  <c r="OJ43" i="2"/>
  <c r="OI43" i="2"/>
  <c r="OH43" i="2"/>
  <c r="OG43" i="2"/>
  <c r="OF43" i="2"/>
  <c r="OE43" i="2"/>
  <c r="OD43" i="2"/>
  <c r="OC43" i="2"/>
  <c r="OB43" i="2"/>
  <c r="OA43" i="2"/>
  <c r="NZ43" i="2"/>
  <c r="NY43" i="2"/>
  <c r="NX43" i="2"/>
  <c r="NW43" i="2"/>
  <c r="NV43" i="2"/>
  <c r="NU43" i="2"/>
  <c r="NT43" i="2"/>
  <c r="NS43" i="2"/>
  <c r="NR43" i="2"/>
  <c r="NQ43" i="2"/>
  <c r="NP43" i="2"/>
  <c r="NO43" i="2"/>
  <c r="NN43" i="2"/>
  <c r="NM43" i="2"/>
  <c r="NL43" i="2"/>
  <c r="NK43" i="2"/>
  <c r="NJ43" i="2"/>
  <c r="NI43" i="2"/>
  <c r="NH43" i="2"/>
  <c r="NG43" i="2"/>
  <c r="NF43" i="2"/>
  <c r="ND43" i="2"/>
  <c r="NC43" i="2"/>
  <c r="NB43" i="2"/>
  <c r="NA43" i="2"/>
  <c r="MZ43" i="2"/>
  <c r="MY43" i="2"/>
  <c r="MX43" i="2"/>
  <c r="MW43" i="2"/>
  <c r="MV43" i="2"/>
  <c r="MU43" i="2"/>
  <c r="MT43" i="2"/>
  <c r="MS43" i="2"/>
  <c r="MR43" i="2"/>
  <c r="MQ43" i="2"/>
  <c r="MP43" i="2"/>
  <c r="MO43" i="2"/>
  <c r="MN43" i="2"/>
  <c r="MM43" i="2"/>
  <c r="ML43" i="2"/>
  <c r="MK43" i="2"/>
  <c r="MJ43" i="2"/>
  <c r="MI43" i="2"/>
  <c r="MH43" i="2"/>
  <c r="MG43" i="2"/>
  <c r="MF43" i="2"/>
  <c r="ME43" i="2"/>
  <c r="MD43" i="2"/>
  <c r="MC43" i="2"/>
  <c r="MB43" i="2"/>
  <c r="MA43" i="2"/>
  <c r="LZ43" i="2"/>
  <c r="LY43" i="2"/>
  <c r="LX43" i="2"/>
  <c r="LW43" i="2"/>
  <c r="LV43" i="2"/>
  <c r="LU43" i="2"/>
  <c r="LT43" i="2"/>
  <c r="LS43" i="2"/>
  <c r="LR43" i="2"/>
  <c r="LQ43" i="2"/>
  <c r="LP43" i="2"/>
  <c r="LO43" i="2"/>
  <c r="LN43" i="2"/>
  <c r="LM43" i="2"/>
  <c r="LL43" i="2"/>
  <c r="LK43" i="2"/>
  <c r="LJ43" i="2"/>
  <c r="LI43" i="2"/>
  <c r="LH43" i="2"/>
  <c r="LG43" i="2"/>
  <c r="LF43" i="2"/>
  <c r="LE43" i="2"/>
  <c r="LD43" i="2"/>
  <c r="LC43" i="2"/>
  <c r="LB43" i="2"/>
  <c r="LA43" i="2"/>
  <c r="KZ43" i="2"/>
  <c r="KY43" i="2"/>
  <c r="KX43" i="2"/>
  <c r="KW43" i="2"/>
  <c r="KV43" i="2"/>
  <c r="KU43" i="2"/>
  <c r="KT43" i="2"/>
  <c r="KS43" i="2"/>
  <c r="KR43" i="2"/>
  <c r="KQ43" i="2"/>
  <c r="KP43" i="2"/>
  <c r="KO43" i="2"/>
  <c r="KN43" i="2"/>
  <c r="KM43" i="2"/>
  <c r="KL43" i="2"/>
  <c r="KK43" i="2"/>
  <c r="KJ43" i="2"/>
  <c r="KI43" i="2"/>
  <c r="KH43" i="2"/>
  <c r="KG43" i="2"/>
  <c r="KF43" i="2"/>
  <c r="KE43" i="2"/>
  <c r="KD43" i="2"/>
  <c r="KC43" i="2"/>
  <c r="KB43" i="2"/>
  <c r="KA43" i="2"/>
  <c r="JZ43" i="2"/>
  <c r="JY43" i="2"/>
  <c r="JX43" i="2"/>
  <c r="JW43" i="2"/>
  <c r="JV43" i="2"/>
  <c r="JU43" i="2"/>
  <c r="JT43" i="2"/>
  <c r="JS43" i="2"/>
  <c r="JR43" i="2"/>
  <c r="JQ43" i="2"/>
  <c r="JP43" i="2"/>
  <c r="JO43" i="2"/>
  <c r="JN43" i="2"/>
  <c r="JM43" i="2"/>
  <c r="JL43" i="2"/>
  <c r="JK43" i="2"/>
  <c r="JJ43" i="2"/>
  <c r="JI43" i="2"/>
  <c r="JH43" i="2"/>
  <c r="JG43" i="2"/>
  <c r="JF43" i="2"/>
  <c r="JE43" i="2"/>
  <c r="JD43" i="2"/>
  <c r="JC43" i="2"/>
  <c r="JB43" i="2"/>
  <c r="JA43" i="2"/>
  <c r="IZ43" i="2"/>
  <c r="IY43" i="2"/>
  <c r="IX43" i="2"/>
  <c r="IW43" i="2"/>
  <c r="IV43" i="2"/>
  <c r="IU43" i="2"/>
  <c r="IT43" i="2"/>
  <c r="IS43" i="2"/>
  <c r="IR43" i="2"/>
  <c r="IQ43" i="2"/>
  <c r="IP43" i="2"/>
  <c r="IO43" i="2"/>
  <c r="IN43" i="2"/>
  <c r="IM43" i="2"/>
  <c r="IL43" i="2"/>
  <c r="IK43" i="2"/>
  <c r="IJ43" i="2"/>
  <c r="II43" i="2"/>
  <c r="IH43" i="2"/>
  <c r="IG43" i="2"/>
  <c r="IF43" i="2"/>
  <c r="IE43" i="2"/>
  <c r="ID43" i="2"/>
  <c r="IC43" i="2"/>
  <c r="IB43" i="2"/>
  <c r="IA43" i="2"/>
  <c r="HZ43" i="2"/>
  <c r="HY43" i="2"/>
  <c r="HX43" i="2"/>
  <c r="HW43" i="2"/>
  <c r="HV43" i="2"/>
  <c r="HU43" i="2"/>
  <c r="HT43" i="2"/>
  <c r="HS43" i="2"/>
  <c r="HR43" i="2"/>
  <c r="HQ43" i="2"/>
  <c r="HP43" i="2"/>
  <c r="HO43" i="2"/>
  <c r="HN43" i="2"/>
  <c r="HM43" i="2"/>
  <c r="HL43" i="2"/>
  <c r="HK43" i="2"/>
  <c r="HJ43" i="2"/>
  <c r="HI43" i="2"/>
  <c r="HH43" i="2"/>
  <c r="HG43" i="2"/>
  <c r="HF43" i="2"/>
  <c r="HE43" i="2"/>
  <c r="HD43" i="2"/>
  <c r="HA43" i="2"/>
  <c r="GZ43" i="2"/>
  <c r="GY43" i="2"/>
  <c r="GX43" i="2"/>
  <c r="GW43" i="2"/>
  <c r="GV43" i="2"/>
  <c r="GU43" i="2"/>
  <c r="GT43" i="2"/>
  <c r="GS43" i="2"/>
  <c r="GR43" i="2"/>
  <c r="GQ43" i="2"/>
  <c r="GP43" i="2"/>
  <c r="GN43" i="2"/>
  <c r="GM43" i="2"/>
  <c r="GL43" i="2"/>
  <c r="GK43" i="2"/>
  <c r="GJ43" i="2"/>
  <c r="GI43" i="2"/>
  <c r="GH43" i="2"/>
  <c r="GG43" i="2"/>
  <c r="GF43" i="2"/>
  <c r="GE43" i="2"/>
  <c r="GD43" i="2"/>
  <c r="GC43" i="2"/>
  <c r="GB43" i="2"/>
  <c r="GA43" i="2"/>
  <c r="FZ43" i="2"/>
  <c r="FY43" i="2"/>
  <c r="FX43" i="2"/>
  <c r="FW43" i="2"/>
  <c r="FV43" i="2"/>
  <c r="FU43" i="2"/>
  <c r="FT43" i="2"/>
  <c r="FS43" i="2"/>
  <c r="FR43" i="2"/>
  <c r="FQ43" i="2"/>
  <c r="FP43" i="2"/>
  <c r="FO43" i="2"/>
  <c r="FN43" i="2"/>
  <c r="FM43" i="2"/>
  <c r="FL43" i="2"/>
  <c r="FK43" i="2"/>
  <c r="FJ43" i="2"/>
  <c r="FI43" i="2"/>
  <c r="FH43" i="2"/>
  <c r="FG43" i="2"/>
  <c r="FF43" i="2"/>
  <c r="FE43" i="2"/>
  <c r="FD43" i="2"/>
  <c r="FC43" i="2"/>
  <c r="FB43" i="2"/>
  <c r="FA43" i="2"/>
  <c r="EZ43" i="2"/>
  <c r="EY43" i="2"/>
  <c r="EX43" i="2"/>
  <c r="EW43" i="2"/>
  <c r="EV43" i="2"/>
  <c r="EU43" i="2"/>
  <c r="ET43" i="2"/>
  <c r="ES43" i="2"/>
  <c r="ER43" i="2"/>
  <c r="EQ43" i="2"/>
  <c r="EP43" i="2"/>
  <c r="EO43" i="2"/>
  <c r="EN43" i="2"/>
  <c r="EM43" i="2"/>
  <c r="EL43" i="2"/>
  <c r="EK43" i="2"/>
  <c r="EJ43" i="2"/>
  <c r="EI43" i="2"/>
  <c r="EH43" i="2"/>
  <c r="EG43" i="2"/>
  <c r="EF43" i="2"/>
  <c r="EE43" i="2"/>
  <c r="ED43" i="2"/>
  <c r="EC43" i="2"/>
  <c r="EB43" i="2"/>
  <c r="EA43" i="2"/>
  <c r="DZ43" i="2"/>
  <c r="DY43" i="2"/>
  <c r="DX43" i="2"/>
  <c r="DW43" i="2"/>
  <c r="DV43" i="2"/>
  <c r="DU43" i="2"/>
  <c r="DT43" i="2"/>
  <c r="DS43" i="2"/>
  <c r="DR43" i="2"/>
  <c r="DQ43" i="2"/>
  <c r="DP43" i="2"/>
  <c r="DO43" i="2"/>
  <c r="DN43" i="2"/>
  <c r="DM43" i="2"/>
  <c r="DL43" i="2"/>
  <c r="DK43" i="2"/>
  <c r="DJ43" i="2"/>
  <c r="DI43" i="2"/>
  <c r="DH43" i="2"/>
  <c r="DG43" i="2"/>
  <c r="DF43" i="2"/>
  <c r="DE43" i="2"/>
  <c r="DD43" i="2"/>
  <c r="DC43" i="2"/>
  <c r="DB43" i="2"/>
  <c r="DA43" i="2"/>
  <c r="CZ43" i="2"/>
  <c r="CY43" i="2"/>
  <c r="CX43" i="2"/>
  <c r="CW43" i="2"/>
  <c r="CV43" i="2"/>
  <c r="CU43" i="2"/>
  <c r="CT43" i="2"/>
  <c r="CS43" i="2"/>
  <c r="CR43" i="2"/>
  <c r="CQ43" i="2"/>
  <c r="CP43" i="2"/>
  <c r="CO43" i="2"/>
  <c r="CN43" i="2"/>
  <c r="CM43" i="2"/>
  <c r="CL43" i="2"/>
  <c r="CK43" i="2"/>
  <c r="CJ43" i="2"/>
  <c r="CI43" i="2"/>
  <c r="CH43" i="2"/>
  <c r="CG43" i="2"/>
  <c r="CF43" i="2"/>
  <c r="CE43" i="2"/>
  <c r="CD43" i="2"/>
  <c r="CC43" i="2"/>
  <c r="CB43" i="2"/>
  <c r="CA43" i="2"/>
  <c r="BZ43" i="2"/>
  <c r="BY43" i="2"/>
  <c r="BX43" i="2"/>
  <c r="BW43" i="2"/>
  <c r="BV43" i="2"/>
  <c r="BU43" i="2"/>
  <c r="BT43" i="2"/>
  <c r="BS43" i="2"/>
  <c r="BR43" i="2"/>
  <c r="BQ43" i="2"/>
  <c r="BP43" i="2"/>
  <c r="BO43" i="2"/>
  <c r="BN43" i="2"/>
  <c r="BM43" i="2"/>
  <c r="BL43" i="2"/>
  <c r="BK43" i="2"/>
  <c r="BJ43" i="2"/>
  <c r="BI43" i="2"/>
  <c r="BH43" i="2"/>
  <c r="BG43" i="2"/>
  <c r="BF43" i="2"/>
  <c r="BE43" i="2"/>
  <c r="BD43" i="2"/>
  <c r="BC43" i="2"/>
  <c r="BB43" i="2"/>
  <c r="BA43" i="2"/>
  <c r="AZ43" i="2"/>
  <c r="AY43" i="2"/>
  <c r="AX43" i="2"/>
  <c r="AW43" i="2"/>
  <c r="AV43" i="2"/>
  <c r="AU43" i="2"/>
  <c r="AT43" i="2"/>
  <c r="AS43" i="2"/>
  <c r="AR43" i="2"/>
  <c r="AQ43" i="2"/>
  <c r="AP43" i="2"/>
  <c r="AO43" i="2"/>
  <c r="AN43" i="2"/>
  <c r="AM43" i="2"/>
  <c r="AL43" i="2"/>
  <c r="AK43" i="2"/>
  <c r="AJ43" i="2"/>
  <c r="AI43" i="2"/>
  <c r="AH43" i="2"/>
  <c r="AG43" i="2"/>
  <c r="AF43" i="2"/>
  <c r="AE43" i="2"/>
  <c r="AD43" i="2"/>
  <c r="AC43" i="2"/>
  <c r="AB43" i="2"/>
  <c r="AA43" i="2"/>
  <c r="Z43" i="2"/>
  <c r="Y43" i="2"/>
  <c r="X43" i="2"/>
  <c r="W43" i="2"/>
  <c r="V43" i="2"/>
  <c r="U43" i="2"/>
  <c r="T43" i="2"/>
  <c r="S43" i="2"/>
  <c r="R43" i="2"/>
  <c r="Q43" i="2"/>
  <c r="P43" i="2"/>
  <c r="O43" i="2"/>
  <c r="M43" i="2"/>
  <c r="L43" i="2"/>
  <c r="K43" i="2"/>
  <c r="J43" i="2"/>
  <c r="I43" i="2"/>
  <c r="H43" i="2"/>
  <c r="G43" i="2"/>
  <c r="F43" i="2"/>
  <c r="E43" i="2"/>
  <c r="PD42" i="2"/>
  <c r="PC42" i="2"/>
  <c r="PB42" i="2"/>
  <c r="PA42" i="2"/>
  <c r="OZ42" i="2"/>
  <c r="OY42" i="2"/>
  <c r="OX42" i="2"/>
  <c r="OW42" i="2"/>
  <c r="OV42" i="2"/>
  <c r="OU42" i="2"/>
  <c r="OT42" i="2"/>
  <c r="OS42" i="2"/>
  <c r="OR42" i="2"/>
  <c r="OQ42" i="2"/>
  <c r="OP42" i="2"/>
  <c r="OO42" i="2"/>
  <c r="ON42" i="2"/>
  <c r="OM42" i="2"/>
  <c r="OL42" i="2"/>
  <c r="OK42" i="2"/>
  <c r="OJ42" i="2"/>
  <c r="OI42" i="2"/>
  <c r="OH42" i="2"/>
  <c r="OG42" i="2"/>
  <c r="OF42" i="2"/>
  <c r="OE42" i="2"/>
  <c r="OD42" i="2"/>
  <c r="OC42" i="2"/>
  <c r="OB42" i="2"/>
  <c r="OA42" i="2"/>
  <c r="NZ42" i="2"/>
  <c r="NY42" i="2"/>
  <c r="NX42" i="2"/>
  <c r="NW42" i="2"/>
  <c r="NV42" i="2"/>
  <c r="NU42" i="2"/>
  <c r="NT42" i="2"/>
  <c r="NS42" i="2"/>
  <c r="NR42" i="2"/>
  <c r="NQ42" i="2"/>
  <c r="NP42" i="2"/>
  <c r="NO42" i="2"/>
  <c r="NN42" i="2"/>
  <c r="NM42" i="2"/>
  <c r="NL42" i="2"/>
  <c r="NK42" i="2"/>
  <c r="NJ42" i="2"/>
  <c r="NI42" i="2"/>
  <c r="NH42" i="2"/>
  <c r="NG42" i="2"/>
  <c r="NF42" i="2"/>
  <c r="ND42" i="2"/>
  <c r="NC42" i="2"/>
  <c r="NB42" i="2"/>
  <c r="NA42" i="2"/>
  <c r="MZ42" i="2"/>
  <c r="MY42" i="2"/>
  <c r="MX42" i="2"/>
  <c r="MW42" i="2"/>
  <c r="MV42" i="2"/>
  <c r="MU42" i="2"/>
  <c r="MT42" i="2"/>
  <c r="MS42" i="2"/>
  <c r="MR42" i="2"/>
  <c r="MQ42" i="2"/>
  <c r="MP42" i="2"/>
  <c r="MO42" i="2"/>
  <c r="MN42" i="2"/>
  <c r="MM42" i="2"/>
  <c r="ML42" i="2"/>
  <c r="MK42" i="2"/>
  <c r="MJ42" i="2"/>
  <c r="MI42" i="2"/>
  <c r="MH42" i="2"/>
  <c r="MG42" i="2"/>
  <c r="MF42" i="2"/>
  <c r="ME42" i="2"/>
  <c r="MD42" i="2"/>
  <c r="MC42" i="2"/>
  <c r="MB42" i="2"/>
  <c r="MA42" i="2"/>
  <c r="LZ42" i="2"/>
  <c r="LY42" i="2"/>
  <c r="LX42" i="2"/>
  <c r="LW42" i="2"/>
  <c r="LV42" i="2"/>
  <c r="LU42" i="2"/>
  <c r="LT42" i="2"/>
  <c r="LS42" i="2"/>
  <c r="LR42" i="2"/>
  <c r="LQ42" i="2"/>
  <c r="LP42" i="2"/>
  <c r="LO42" i="2"/>
  <c r="LN42" i="2"/>
  <c r="LM42" i="2"/>
  <c r="LL42" i="2"/>
  <c r="LK42" i="2"/>
  <c r="LJ42" i="2"/>
  <c r="LI42" i="2"/>
  <c r="LH42" i="2"/>
  <c r="LG42" i="2"/>
  <c r="LF42" i="2"/>
  <c r="LE42" i="2"/>
  <c r="LD42" i="2"/>
  <c r="LC42" i="2"/>
  <c r="LB42" i="2"/>
  <c r="LA42" i="2"/>
  <c r="KZ42" i="2"/>
  <c r="KY42" i="2"/>
  <c r="KX42" i="2"/>
  <c r="KW42" i="2"/>
  <c r="KV42" i="2"/>
  <c r="KU42" i="2"/>
  <c r="KT42" i="2"/>
  <c r="KS42" i="2"/>
  <c r="KR42" i="2"/>
  <c r="KQ42" i="2"/>
  <c r="KP42" i="2"/>
  <c r="KO42" i="2"/>
  <c r="KN42" i="2"/>
  <c r="KM42" i="2"/>
  <c r="KL42" i="2"/>
  <c r="KK42" i="2"/>
  <c r="KJ42" i="2"/>
  <c r="KI42" i="2"/>
  <c r="KH42" i="2"/>
  <c r="KG42" i="2"/>
  <c r="KF42" i="2"/>
  <c r="KE42" i="2"/>
  <c r="KD42" i="2"/>
  <c r="KC42" i="2"/>
  <c r="KB42" i="2"/>
  <c r="KA42" i="2"/>
  <c r="JZ42" i="2"/>
  <c r="JY42" i="2"/>
  <c r="JX42" i="2"/>
  <c r="JW42" i="2"/>
  <c r="JV42" i="2"/>
  <c r="JU42" i="2"/>
  <c r="JT42" i="2"/>
  <c r="JS42" i="2"/>
  <c r="JR42" i="2"/>
  <c r="JQ42" i="2"/>
  <c r="JP42" i="2"/>
  <c r="JO42" i="2"/>
  <c r="JN42" i="2"/>
  <c r="JM42" i="2"/>
  <c r="JL42" i="2"/>
  <c r="JK42" i="2"/>
  <c r="JJ42" i="2"/>
  <c r="JI42" i="2"/>
  <c r="JH42" i="2"/>
  <c r="JG42" i="2"/>
  <c r="JF42" i="2"/>
  <c r="JE42" i="2"/>
  <c r="JD42" i="2"/>
  <c r="JC42" i="2"/>
  <c r="JB42" i="2"/>
  <c r="JA42" i="2"/>
  <c r="IZ42" i="2"/>
  <c r="IY42" i="2"/>
  <c r="IX42" i="2"/>
  <c r="IW42" i="2"/>
  <c r="IV42" i="2"/>
  <c r="IU42" i="2"/>
  <c r="IT42" i="2"/>
  <c r="IS42" i="2"/>
  <c r="IR42" i="2"/>
  <c r="IQ42" i="2"/>
  <c r="IP42" i="2"/>
  <c r="IO42" i="2"/>
  <c r="IN42" i="2"/>
  <c r="IM42" i="2"/>
  <c r="IL42" i="2"/>
  <c r="IK42" i="2"/>
  <c r="IJ42" i="2"/>
  <c r="II42" i="2"/>
  <c r="IH42" i="2"/>
  <c r="IG42" i="2"/>
  <c r="IF42" i="2"/>
  <c r="IE42" i="2"/>
  <c r="ID42" i="2"/>
  <c r="IC42" i="2"/>
  <c r="IB42" i="2"/>
  <c r="IA42" i="2"/>
  <c r="HZ42" i="2"/>
  <c r="HY42" i="2"/>
  <c r="HX42" i="2"/>
  <c r="HW42" i="2"/>
  <c r="HV42" i="2"/>
  <c r="HU42" i="2"/>
  <c r="HT42" i="2"/>
  <c r="HS42" i="2"/>
  <c r="HR42" i="2"/>
  <c r="HQ42" i="2"/>
  <c r="HP42" i="2"/>
  <c r="HO42" i="2"/>
  <c r="HN42" i="2"/>
  <c r="HM42" i="2"/>
  <c r="HL42" i="2"/>
  <c r="HK42" i="2"/>
  <c r="HJ42" i="2"/>
  <c r="HI42" i="2"/>
  <c r="HH42" i="2"/>
  <c r="HG42" i="2"/>
  <c r="HF42" i="2"/>
  <c r="HE42" i="2"/>
  <c r="HD42" i="2"/>
  <c r="HA42" i="2"/>
  <c r="GZ42" i="2"/>
  <c r="GY42" i="2"/>
  <c r="GX42" i="2"/>
  <c r="GW42" i="2"/>
  <c r="GV42" i="2"/>
  <c r="GU42" i="2"/>
  <c r="GT42" i="2"/>
  <c r="GS42" i="2"/>
  <c r="GR42" i="2"/>
  <c r="GQ42" i="2"/>
  <c r="GP42" i="2"/>
  <c r="GN42" i="2"/>
  <c r="GM42" i="2"/>
  <c r="GL42" i="2"/>
  <c r="GK42" i="2"/>
  <c r="GJ42" i="2"/>
  <c r="GI42" i="2"/>
  <c r="GH42" i="2"/>
  <c r="GG42" i="2"/>
  <c r="GF42" i="2"/>
  <c r="GE42" i="2"/>
  <c r="GD42" i="2"/>
  <c r="GC42" i="2"/>
  <c r="GB42" i="2"/>
  <c r="GA42" i="2"/>
  <c r="FZ42" i="2"/>
  <c r="FY42" i="2"/>
  <c r="FX42" i="2"/>
  <c r="FW42" i="2"/>
  <c r="FV42" i="2"/>
  <c r="FU42" i="2"/>
  <c r="FT42" i="2"/>
  <c r="FS42" i="2"/>
  <c r="FR42" i="2"/>
  <c r="FQ42" i="2"/>
  <c r="FP42" i="2"/>
  <c r="FO42" i="2"/>
  <c r="FN42" i="2"/>
  <c r="FM42" i="2"/>
  <c r="FL42" i="2"/>
  <c r="FK42" i="2"/>
  <c r="FJ42" i="2"/>
  <c r="FI42" i="2"/>
  <c r="FH42" i="2"/>
  <c r="FG42" i="2"/>
  <c r="FF42" i="2"/>
  <c r="FE42" i="2"/>
  <c r="FD42" i="2"/>
  <c r="FC42" i="2"/>
  <c r="FB42" i="2"/>
  <c r="FA42" i="2"/>
  <c r="EZ42" i="2"/>
  <c r="EY42" i="2"/>
  <c r="EX42" i="2"/>
  <c r="EW42" i="2"/>
  <c r="EV42" i="2"/>
  <c r="EU42" i="2"/>
  <c r="ET42" i="2"/>
  <c r="ES42" i="2"/>
  <c r="ER42" i="2"/>
  <c r="EQ42" i="2"/>
  <c r="EP42" i="2"/>
  <c r="EO42" i="2"/>
  <c r="EN42" i="2"/>
  <c r="EM42" i="2"/>
  <c r="EL42" i="2"/>
  <c r="EK42" i="2"/>
  <c r="EJ42" i="2"/>
  <c r="EI42" i="2"/>
  <c r="EH42" i="2"/>
  <c r="EG42" i="2"/>
  <c r="EF42" i="2"/>
  <c r="EE42" i="2"/>
  <c r="ED42" i="2"/>
  <c r="EC42" i="2"/>
  <c r="EB42" i="2"/>
  <c r="EA42" i="2"/>
  <c r="DZ42" i="2"/>
  <c r="DY42" i="2"/>
  <c r="DX42" i="2"/>
  <c r="DW42" i="2"/>
  <c r="DV42" i="2"/>
  <c r="DU42" i="2"/>
  <c r="DT42" i="2"/>
  <c r="DS42" i="2"/>
  <c r="DR42" i="2"/>
  <c r="DQ42" i="2"/>
  <c r="DP42" i="2"/>
  <c r="DO42" i="2"/>
  <c r="DN42" i="2"/>
  <c r="DM42" i="2"/>
  <c r="DL42" i="2"/>
  <c r="DK42" i="2"/>
  <c r="DJ42" i="2"/>
  <c r="DI42" i="2"/>
  <c r="DH42" i="2"/>
  <c r="DG42" i="2"/>
  <c r="DF42" i="2"/>
  <c r="DE42" i="2"/>
  <c r="DD42" i="2"/>
  <c r="DC42" i="2"/>
  <c r="DB42" i="2"/>
  <c r="DA42" i="2"/>
  <c r="CZ42" i="2"/>
  <c r="CY42" i="2"/>
  <c r="CX42" i="2"/>
  <c r="CW42" i="2"/>
  <c r="CV42" i="2"/>
  <c r="CU42" i="2"/>
  <c r="CT42" i="2"/>
  <c r="CS42" i="2"/>
  <c r="CR42" i="2"/>
  <c r="CQ42" i="2"/>
  <c r="CP42" i="2"/>
  <c r="CO42" i="2"/>
  <c r="CN42" i="2"/>
  <c r="CM42" i="2"/>
  <c r="CL42" i="2"/>
  <c r="CK42" i="2"/>
  <c r="CJ42" i="2"/>
  <c r="CI42" i="2"/>
  <c r="CH42" i="2"/>
  <c r="CG42" i="2"/>
  <c r="CF42" i="2"/>
  <c r="CE42" i="2"/>
  <c r="CD42" i="2"/>
  <c r="CC42" i="2"/>
  <c r="CB42" i="2"/>
  <c r="CA42" i="2"/>
  <c r="BZ42" i="2"/>
  <c r="BY42" i="2"/>
  <c r="BX42" i="2"/>
  <c r="BW42" i="2"/>
  <c r="BV42" i="2"/>
  <c r="BU42" i="2"/>
  <c r="BT42" i="2"/>
  <c r="BS42" i="2"/>
  <c r="BR42" i="2"/>
  <c r="BQ42" i="2"/>
  <c r="BP42" i="2"/>
  <c r="BO42" i="2"/>
  <c r="BN42" i="2"/>
  <c r="BM42" i="2"/>
  <c r="BL42" i="2"/>
  <c r="BK42" i="2"/>
  <c r="BJ42" i="2"/>
  <c r="BI42" i="2"/>
  <c r="BH42" i="2"/>
  <c r="BG42" i="2"/>
  <c r="BF42" i="2"/>
  <c r="BE42" i="2"/>
  <c r="BD42" i="2"/>
  <c r="BC42" i="2"/>
  <c r="BB42" i="2"/>
  <c r="BA42" i="2"/>
  <c r="AZ42" i="2"/>
  <c r="AY42" i="2"/>
  <c r="AX42" i="2"/>
  <c r="AW42" i="2"/>
  <c r="AV42" i="2"/>
  <c r="AU42" i="2"/>
  <c r="AT42" i="2"/>
  <c r="AS42" i="2"/>
  <c r="AR42" i="2"/>
  <c r="AQ42" i="2"/>
  <c r="AP42" i="2"/>
  <c r="AO42" i="2"/>
  <c r="AN42" i="2"/>
  <c r="AM42" i="2"/>
  <c r="AL42" i="2"/>
  <c r="AK42" i="2"/>
  <c r="AJ42" i="2"/>
  <c r="AI42" i="2"/>
  <c r="AH42" i="2"/>
  <c r="AG42" i="2"/>
  <c r="AF42" i="2"/>
  <c r="AE42" i="2"/>
  <c r="AD42" i="2"/>
  <c r="AC42" i="2"/>
  <c r="AB42" i="2"/>
  <c r="AA42" i="2"/>
  <c r="Z42" i="2"/>
  <c r="Y42" i="2"/>
  <c r="X42" i="2"/>
  <c r="W42" i="2"/>
  <c r="V42" i="2"/>
  <c r="U42" i="2"/>
  <c r="T42" i="2"/>
  <c r="S42" i="2"/>
  <c r="R42" i="2"/>
  <c r="Q42" i="2"/>
  <c r="P42" i="2"/>
  <c r="O42" i="2"/>
  <c r="M42" i="2"/>
  <c r="L42" i="2"/>
  <c r="K42" i="2"/>
  <c r="J42" i="2"/>
  <c r="I42" i="2"/>
  <c r="H42" i="2"/>
  <c r="G42" i="2"/>
  <c r="F42" i="2"/>
  <c r="E42" i="2"/>
  <c r="PD41" i="2"/>
  <c r="PC41" i="2"/>
  <c r="PB41" i="2"/>
  <c r="PA41" i="2"/>
  <c r="OZ41" i="2"/>
  <c r="OY41" i="2"/>
  <c r="OX41" i="2"/>
  <c r="OW41" i="2"/>
  <c r="OV41" i="2"/>
  <c r="OU41" i="2"/>
  <c r="OT41" i="2"/>
  <c r="OS41" i="2"/>
  <c r="OR41" i="2"/>
  <c r="OQ41" i="2"/>
  <c r="OP41" i="2"/>
  <c r="OO41" i="2"/>
  <c r="ON41" i="2"/>
  <c r="OM41" i="2"/>
  <c r="OL41" i="2"/>
  <c r="OK41" i="2"/>
  <c r="OJ41" i="2"/>
  <c r="OI41" i="2"/>
  <c r="OH41" i="2"/>
  <c r="OG41" i="2"/>
  <c r="OF41" i="2"/>
  <c r="OE41" i="2"/>
  <c r="OD41" i="2"/>
  <c r="OC41" i="2"/>
  <c r="OB41" i="2"/>
  <c r="OA41" i="2"/>
  <c r="NZ41" i="2"/>
  <c r="NY41" i="2"/>
  <c r="NX41" i="2"/>
  <c r="NW41" i="2"/>
  <c r="NV41" i="2"/>
  <c r="NU41" i="2"/>
  <c r="NT41" i="2"/>
  <c r="NS41" i="2"/>
  <c r="NR41" i="2"/>
  <c r="NQ41" i="2"/>
  <c r="NP41" i="2"/>
  <c r="NO41" i="2"/>
  <c r="NN41" i="2"/>
  <c r="NM41" i="2"/>
  <c r="NL41" i="2"/>
  <c r="NK41" i="2"/>
  <c r="NJ41" i="2"/>
  <c r="NI41" i="2"/>
  <c r="NH41" i="2"/>
  <c r="NG41" i="2"/>
  <c r="NF41" i="2"/>
  <c r="NE41" i="2"/>
  <c r="ND41" i="2"/>
  <c r="NC41" i="2"/>
  <c r="NB41" i="2"/>
  <c r="NA41" i="2"/>
  <c r="MZ41" i="2"/>
  <c r="MY41" i="2"/>
  <c r="MX41" i="2"/>
  <c r="MW41" i="2"/>
  <c r="MV41" i="2"/>
  <c r="MU41" i="2"/>
  <c r="MT41" i="2"/>
  <c r="MS41" i="2"/>
  <c r="MR41" i="2"/>
  <c r="MQ41" i="2"/>
  <c r="MP41" i="2"/>
  <c r="MO41" i="2"/>
  <c r="MN41" i="2"/>
  <c r="MM41" i="2"/>
  <c r="ML41" i="2"/>
  <c r="MK41" i="2"/>
  <c r="MJ41" i="2"/>
  <c r="MI41" i="2"/>
  <c r="MH41" i="2"/>
  <c r="MG41" i="2"/>
  <c r="MF41" i="2"/>
  <c r="ME41" i="2"/>
  <c r="MD41" i="2"/>
  <c r="MC41" i="2"/>
  <c r="MB41" i="2"/>
  <c r="MA41" i="2"/>
  <c r="LZ41" i="2"/>
  <c r="LY41" i="2"/>
  <c r="LX41" i="2"/>
  <c r="LW41" i="2"/>
  <c r="LV41" i="2"/>
  <c r="LU41" i="2"/>
  <c r="LT41" i="2"/>
  <c r="LS41" i="2"/>
  <c r="LR41" i="2"/>
  <c r="LQ41" i="2"/>
  <c r="LP41" i="2"/>
  <c r="LO41" i="2"/>
  <c r="LN41" i="2"/>
  <c r="LM41" i="2"/>
  <c r="LL41" i="2"/>
  <c r="LK41" i="2"/>
  <c r="LJ41" i="2"/>
  <c r="LI41" i="2"/>
  <c r="LH41" i="2"/>
  <c r="LG41" i="2"/>
  <c r="LF41" i="2"/>
  <c r="LE41" i="2"/>
  <c r="LD41" i="2"/>
  <c r="LC41" i="2"/>
  <c r="LB41" i="2"/>
  <c r="LA41" i="2"/>
  <c r="KZ41" i="2"/>
  <c r="KY41" i="2"/>
  <c r="KX41" i="2"/>
  <c r="KW41" i="2"/>
  <c r="KV41" i="2"/>
  <c r="KU41" i="2"/>
  <c r="KT41" i="2"/>
  <c r="KS41" i="2"/>
  <c r="KR41" i="2"/>
  <c r="KQ41" i="2"/>
  <c r="KP41" i="2"/>
  <c r="KO41" i="2"/>
  <c r="KN41" i="2"/>
  <c r="KM41" i="2"/>
  <c r="KL41" i="2"/>
  <c r="KK41" i="2"/>
  <c r="KJ41" i="2"/>
  <c r="KI41" i="2"/>
  <c r="KH41" i="2"/>
  <c r="KG41" i="2"/>
  <c r="KF41" i="2"/>
  <c r="KE41" i="2"/>
  <c r="KD41" i="2"/>
  <c r="KC41" i="2"/>
  <c r="KB41" i="2"/>
  <c r="KA41" i="2"/>
  <c r="JZ41" i="2"/>
  <c r="JY41" i="2"/>
  <c r="JX41" i="2"/>
  <c r="JW41" i="2"/>
  <c r="JV41" i="2"/>
  <c r="JU41" i="2"/>
  <c r="JT41" i="2"/>
  <c r="JS41" i="2"/>
  <c r="JR41" i="2"/>
  <c r="JQ41" i="2"/>
  <c r="JP41" i="2"/>
  <c r="JO41" i="2"/>
  <c r="JN41" i="2"/>
  <c r="JM41" i="2"/>
  <c r="JL41" i="2"/>
  <c r="JK41" i="2"/>
  <c r="JJ41" i="2"/>
  <c r="JI41" i="2"/>
  <c r="JH41" i="2"/>
  <c r="JG41" i="2"/>
  <c r="JF41" i="2"/>
  <c r="JE41" i="2"/>
  <c r="JD41" i="2"/>
  <c r="JC41" i="2"/>
  <c r="JB41" i="2"/>
  <c r="JA41" i="2"/>
  <c r="IZ41" i="2"/>
  <c r="IY41" i="2"/>
  <c r="IX41" i="2"/>
  <c r="IW41" i="2"/>
  <c r="IV41" i="2"/>
  <c r="IU41" i="2"/>
  <c r="IT41" i="2"/>
  <c r="IS41" i="2"/>
  <c r="IR41" i="2"/>
  <c r="IQ41" i="2"/>
  <c r="IP41" i="2"/>
  <c r="IO41" i="2"/>
  <c r="IN41" i="2"/>
  <c r="IM41" i="2"/>
  <c r="IL41" i="2"/>
  <c r="IK41" i="2"/>
  <c r="IJ41" i="2"/>
  <c r="II41" i="2"/>
  <c r="IH41" i="2"/>
  <c r="IG41" i="2"/>
  <c r="IF41" i="2"/>
  <c r="IE41" i="2"/>
  <c r="ID41" i="2"/>
  <c r="IC41" i="2"/>
  <c r="IB41" i="2"/>
  <c r="IA41" i="2"/>
  <c r="HZ41" i="2"/>
  <c r="HY41" i="2"/>
  <c r="HX41" i="2"/>
  <c r="HW41" i="2"/>
  <c r="HV41" i="2"/>
  <c r="HU41" i="2"/>
  <c r="HT41" i="2"/>
  <c r="HS41" i="2"/>
  <c r="HR41" i="2"/>
  <c r="HQ41" i="2"/>
  <c r="HP41" i="2"/>
  <c r="HO41" i="2"/>
  <c r="HN41" i="2"/>
  <c r="HM41" i="2"/>
  <c r="HL41" i="2"/>
  <c r="HK41" i="2"/>
  <c r="HJ41" i="2"/>
  <c r="HI41" i="2"/>
  <c r="HH41" i="2"/>
  <c r="HG41" i="2"/>
  <c r="HF41" i="2"/>
  <c r="HE41" i="2"/>
  <c r="HD41" i="2"/>
  <c r="HA41" i="2"/>
  <c r="GZ41" i="2"/>
  <c r="GY41" i="2"/>
  <c r="GX41" i="2"/>
  <c r="GW41" i="2"/>
  <c r="GV41" i="2"/>
  <c r="GU41" i="2"/>
  <c r="GT41" i="2"/>
  <c r="GS41" i="2"/>
  <c r="GR41" i="2"/>
  <c r="GQ41" i="2"/>
  <c r="GP41" i="2"/>
  <c r="GN41" i="2"/>
  <c r="GM41" i="2"/>
  <c r="GL41" i="2"/>
  <c r="GK41" i="2"/>
  <c r="GJ41" i="2"/>
  <c r="GI41" i="2"/>
  <c r="GH41" i="2"/>
  <c r="GG41" i="2"/>
  <c r="GF41" i="2"/>
  <c r="GE41" i="2"/>
  <c r="GD41" i="2"/>
  <c r="GC41" i="2"/>
  <c r="GB41" i="2"/>
  <c r="GA41" i="2"/>
  <c r="FZ41" i="2"/>
  <c r="FY41" i="2"/>
  <c r="FX41" i="2"/>
  <c r="FW41" i="2"/>
  <c r="FV41" i="2"/>
  <c r="FU41" i="2"/>
  <c r="FT41" i="2"/>
  <c r="FS41" i="2"/>
  <c r="FR41" i="2"/>
  <c r="FQ41" i="2"/>
  <c r="FP41" i="2"/>
  <c r="FO41" i="2"/>
  <c r="FN41" i="2"/>
  <c r="FM41" i="2"/>
  <c r="FL41" i="2"/>
  <c r="FK41" i="2"/>
  <c r="FJ41" i="2"/>
  <c r="FI41" i="2"/>
  <c r="FH41" i="2"/>
  <c r="FG41" i="2"/>
  <c r="FF41" i="2"/>
  <c r="FE41" i="2"/>
  <c r="FD41" i="2"/>
  <c r="FC41" i="2"/>
  <c r="FB41" i="2"/>
  <c r="FA41" i="2"/>
  <c r="EZ41" i="2"/>
  <c r="EY41" i="2"/>
  <c r="EX41" i="2"/>
  <c r="EW41" i="2"/>
  <c r="EV41" i="2"/>
  <c r="EU41" i="2"/>
  <c r="ET41" i="2"/>
  <c r="ES41" i="2"/>
  <c r="ER41" i="2"/>
  <c r="EQ41" i="2"/>
  <c r="EP41" i="2"/>
  <c r="EO41" i="2"/>
  <c r="EN41" i="2"/>
  <c r="EM41" i="2"/>
  <c r="EL41" i="2"/>
  <c r="EK41" i="2"/>
  <c r="EJ41" i="2"/>
  <c r="EI41" i="2"/>
  <c r="EH41" i="2"/>
  <c r="EG41" i="2"/>
  <c r="EF41" i="2"/>
  <c r="EE41" i="2"/>
  <c r="ED41" i="2"/>
  <c r="EC41" i="2"/>
  <c r="EB41" i="2"/>
  <c r="EA41" i="2"/>
  <c r="DZ41" i="2"/>
  <c r="DY41" i="2"/>
  <c r="DX41" i="2"/>
  <c r="DW41" i="2"/>
  <c r="DV41" i="2"/>
  <c r="DU41" i="2"/>
  <c r="DT41" i="2"/>
  <c r="DS41" i="2"/>
  <c r="DR41" i="2"/>
  <c r="DQ41" i="2"/>
  <c r="DP41" i="2"/>
  <c r="DO41" i="2"/>
  <c r="DN41" i="2"/>
  <c r="DM41" i="2"/>
  <c r="DL41" i="2"/>
  <c r="DK41" i="2"/>
  <c r="DJ41" i="2"/>
  <c r="DI41" i="2"/>
  <c r="DH41" i="2"/>
  <c r="DG41" i="2"/>
  <c r="DF41" i="2"/>
  <c r="DE41" i="2"/>
  <c r="DD41" i="2"/>
  <c r="DC41" i="2"/>
  <c r="DB41" i="2"/>
  <c r="DA41" i="2"/>
  <c r="CZ41" i="2"/>
  <c r="CY41" i="2"/>
  <c r="CX41" i="2"/>
  <c r="CW41" i="2"/>
  <c r="CV41" i="2"/>
  <c r="CU41" i="2"/>
  <c r="CT41" i="2"/>
  <c r="CS41" i="2"/>
  <c r="CR41" i="2"/>
  <c r="CQ41" i="2"/>
  <c r="CP41" i="2"/>
  <c r="CO41" i="2"/>
  <c r="CN41" i="2"/>
  <c r="CM41" i="2"/>
  <c r="CL41" i="2"/>
  <c r="CK41" i="2"/>
  <c r="CJ41" i="2"/>
  <c r="CI41" i="2"/>
  <c r="CH41" i="2"/>
  <c r="CG41" i="2"/>
  <c r="CF41" i="2"/>
  <c r="CE41" i="2"/>
  <c r="CD41" i="2"/>
  <c r="CC41" i="2"/>
  <c r="CB41" i="2"/>
  <c r="CA41" i="2"/>
  <c r="BZ41" i="2"/>
  <c r="BY41" i="2"/>
  <c r="BX41" i="2"/>
  <c r="BW41" i="2"/>
  <c r="BV41" i="2"/>
  <c r="BU41" i="2"/>
  <c r="BT41" i="2"/>
  <c r="BS41" i="2"/>
  <c r="BR41" i="2"/>
  <c r="BQ41" i="2"/>
  <c r="BP41" i="2"/>
  <c r="BO41" i="2"/>
  <c r="BN41" i="2"/>
  <c r="BM41" i="2"/>
  <c r="BL41" i="2"/>
  <c r="BK41" i="2"/>
  <c r="BJ41" i="2"/>
  <c r="BI41" i="2"/>
  <c r="BH41" i="2"/>
  <c r="BG41" i="2"/>
  <c r="BF41" i="2"/>
  <c r="BE41" i="2"/>
  <c r="BD41" i="2"/>
  <c r="BC41" i="2"/>
  <c r="BB41" i="2"/>
  <c r="BA41" i="2"/>
  <c r="AZ41" i="2"/>
  <c r="AY41" i="2"/>
  <c r="AX41" i="2"/>
  <c r="AW41" i="2"/>
  <c r="AV41" i="2"/>
  <c r="AU41" i="2"/>
  <c r="AT41" i="2"/>
  <c r="AS41" i="2"/>
  <c r="AR41" i="2"/>
  <c r="AQ41" i="2"/>
  <c r="AP41" i="2"/>
  <c r="AO41" i="2"/>
  <c r="AN41" i="2"/>
  <c r="AM41" i="2"/>
  <c r="AL41" i="2"/>
  <c r="AK41" i="2"/>
  <c r="AJ41" i="2"/>
  <c r="AI41" i="2"/>
  <c r="AH41" i="2"/>
  <c r="AG41" i="2"/>
  <c r="AF41" i="2"/>
  <c r="AE41" i="2"/>
  <c r="AD41" i="2"/>
  <c r="AC41" i="2"/>
  <c r="AB41" i="2"/>
  <c r="AA41" i="2"/>
  <c r="Z41" i="2"/>
  <c r="Y41" i="2"/>
  <c r="X41" i="2"/>
  <c r="W41" i="2"/>
  <c r="V41" i="2"/>
  <c r="U41" i="2"/>
  <c r="T41" i="2"/>
  <c r="S41" i="2"/>
  <c r="R41" i="2"/>
  <c r="Q41" i="2"/>
  <c r="P41" i="2"/>
  <c r="O41" i="2"/>
  <c r="M41" i="2"/>
  <c r="L41" i="2"/>
  <c r="K41" i="2"/>
  <c r="J41" i="2"/>
  <c r="I41" i="2"/>
  <c r="H41" i="2"/>
  <c r="G41" i="2"/>
  <c r="F41" i="2"/>
  <c r="E41" i="2"/>
  <c r="PD35" i="2"/>
  <c r="OW35" i="2"/>
  <c r="OV35" i="2"/>
  <c r="OU35" i="2"/>
  <c r="OT35" i="2"/>
  <c r="OP35" i="2"/>
  <c r="OO35" i="2"/>
  <c r="ON35" i="2"/>
  <c r="OI35" i="2"/>
  <c r="OG35" i="2"/>
  <c r="OF35" i="2"/>
  <c r="OE35" i="2"/>
  <c r="OD35" i="2"/>
  <c r="OB35" i="2"/>
  <c r="OA35" i="2"/>
  <c r="NZ35" i="2"/>
  <c r="NY35" i="2"/>
  <c r="NX35" i="2"/>
  <c r="NS35" i="2"/>
  <c r="NQ35" i="2"/>
  <c r="NP35" i="2"/>
  <c r="NO35" i="2"/>
  <c r="NM35" i="2"/>
  <c r="NI35" i="2"/>
  <c r="NH35" i="2"/>
  <c r="NG35" i="2"/>
  <c r="MX35" i="2"/>
  <c r="MW35" i="2"/>
  <c r="MV35" i="2"/>
  <c r="MU35" i="2"/>
  <c r="MQ35" i="2"/>
  <c r="MP35" i="2"/>
  <c r="ME35" i="2"/>
  <c r="MD35" i="2"/>
  <c r="MB35" i="2"/>
  <c r="LV35" i="2"/>
  <c r="KZ35" i="2"/>
  <c r="KY35" i="2"/>
  <c r="KX35" i="2"/>
  <c r="KP35" i="2"/>
  <c r="KO35" i="2"/>
  <c r="KM35" i="2"/>
  <c r="KK35" i="2"/>
  <c r="KI35" i="2"/>
  <c r="KH35" i="2"/>
  <c r="JZ35" i="2"/>
  <c r="JY35" i="2"/>
  <c r="JW35" i="2"/>
  <c r="JU35" i="2"/>
  <c r="JT35" i="2"/>
  <c r="JS35" i="2"/>
  <c r="JR35" i="2"/>
  <c r="JQ35" i="2"/>
  <c r="JJ35" i="2"/>
  <c r="JI35" i="2"/>
  <c r="JG35" i="2"/>
  <c r="JC35" i="2"/>
  <c r="JB35" i="2"/>
  <c r="IT35" i="2"/>
  <c r="IS35" i="2"/>
  <c r="IQ35" i="2"/>
  <c r="IO35" i="2"/>
  <c r="IN35" i="2"/>
  <c r="IM35" i="2"/>
  <c r="IL35" i="2"/>
  <c r="IK35" i="2"/>
  <c r="ID35" i="2"/>
  <c r="IC35" i="2"/>
  <c r="IA35" i="2"/>
  <c r="HW35" i="2"/>
  <c r="HV35" i="2"/>
  <c r="HU35" i="2"/>
  <c r="HN35" i="2"/>
  <c r="GA35" i="2"/>
  <c r="FZ35" i="2"/>
  <c r="FY35" i="2"/>
  <c r="FV35" i="2"/>
  <c r="FT35" i="2"/>
  <c r="FQ35" i="2"/>
  <c r="FL35" i="2"/>
  <c r="FK35" i="2"/>
  <c r="FI35" i="2"/>
  <c r="FF35" i="2"/>
  <c r="FD35" i="2"/>
  <c r="FC35" i="2"/>
  <c r="FA35" i="2"/>
  <c r="EV35" i="2"/>
  <c r="EU35" i="2"/>
  <c r="ET35" i="2"/>
  <c r="ES35" i="2"/>
  <c r="EP35" i="2"/>
  <c r="EK35" i="2"/>
  <c r="EE35" i="2"/>
  <c r="ED35" i="2"/>
  <c r="EC35" i="2"/>
  <c r="DZ35" i="2"/>
  <c r="DU35" i="2"/>
  <c r="DO35" i="2"/>
  <c r="DN35" i="2"/>
  <c r="DM35" i="2"/>
  <c r="DJ35" i="2"/>
  <c r="DH35" i="2"/>
  <c r="DG35" i="2"/>
  <c r="DE35" i="2"/>
  <c r="CY35" i="2"/>
  <c r="CX35" i="2"/>
  <c r="CW35" i="2"/>
  <c r="CV35" i="2"/>
  <c r="CS35" i="2"/>
  <c r="CN35" i="2"/>
  <c r="CH35" i="2"/>
  <c r="CF35" i="2"/>
  <c r="CC35" i="2"/>
  <c r="BV35" i="2"/>
  <c r="BS35" i="2"/>
  <c r="BL35" i="2"/>
  <c r="BK35" i="2"/>
  <c r="BI35" i="2"/>
  <c r="BF35" i="2"/>
  <c r="BA35" i="2"/>
  <c r="AU35" i="2"/>
  <c r="AT35" i="2"/>
  <c r="AS35" i="2"/>
  <c r="AQ35" i="2"/>
  <c r="AN35" i="2"/>
  <c r="AL35" i="2"/>
  <c r="AH35" i="2"/>
  <c r="AC35" i="2"/>
  <c r="Y35" i="2"/>
  <c r="V35" i="2"/>
  <c r="T35" i="2"/>
  <c r="S35" i="2"/>
  <c r="P35" i="2"/>
  <c r="J35" i="2"/>
  <c r="I35" i="2"/>
  <c r="H35" i="2"/>
  <c r="G35" i="2"/>
  <c r="PD34" i="2"/>
  <c r="PD52" i="2" s="1"/>
  <c r="PC34" i="2"/>
  <c r="PB34" i="2"/>
  <c r="PB35" i="2" s="1"/>
  <c r="PA34" i="2"/>
  <c r="PA35" i="2" s="1"/>
  <c r="OZ34" i="2"/>
  <c r="OZ35" i="2" s="1"/>
  <c r="OY34" i="2"/>
  <c r="OY52" i="2" s="1"/>
  <c r="OX34" i="2"/>
  <c r="OX52" i="2" s="1"/>
  <c r="OW34" i="2"/>
  <c r="OV34" i="2"/>
  <c r="OV52" i="2" s="1"/>
  <c r="OU34" i="2"/>
  <c r="OU52" i="2" s="1"/>
  <c r="OT34" i="2"/>
  <c r="OT52" i="2" s="1"/>
  <c r="OS34" i="2"/>
  <c r="OR34" i="2"/>
  <c r="OR52" i="2" s="1"/>
  <c r="OQ34" i="2"/>
  <c r="OP34" i="2"/>
  <c r="OP52" i="2" s="1"/>
  <c r="OO34" i="2"/>
  <c r="OO52" i="2" s="1"/>
  <c r="ON34" i="2"/>
  <c r="ON52" i="2" s="1"/>
  <c r="OM34" i="2"/>
  <c r="OL34" i="2"/>
  <c r="OL35" i="2" s="1"/>
  <c r="OK34" i="2"/>
  <c r="OK35" i="2" s="1"/>
  <c r="OJ34" i="2"/>
  <c r="OJ35" i="2" s="1"/>
  <c r="OI34" i="2"/>
  <c r="OH34" i="2"/>
  <c r="OH17" i="2" s="1"/>
  <c r="OG34" i="2"/>
  <c r="OG52" i="2" s="1"/>
  <c r="OF34" i="2"/>
  <c r="OF52" i="2" s="1"/>
  <c r="OE34" i="2"/>
  <c r="OE52" i="2" s="1"/>
  <c r="OD34" i="2"/>
  <c r="OD52" i="2" s="1"/>
  <c r="OC34" i="2"/>
  <c r="OB34" i="2"/>
  <c r="OB52" i="2" s="1"/>
  <c r="OA34" i="2"/>
  <c r="NZ34" i="2"/>
  <c r="NZ52" i="2" s="1"/>
  <c r="NY34" i="2"/>
  <c r="NY52" i="2" s="1"/>
  <c r="NX34" i="2"/>
  <c r="NX52" i="2" s="1"/>
  <c r="NW34" i="2"/>
  <c r="NV34" i="2"/>
  <c r="NV35" i="2" s="1"/>
  <c r="NU34" i="2"/>
  <c r="NU35" i="2" s="1"/>
  <c r="NT34" i="2"/>
  <c r="NT35" i="2" s="1"/>
  <c r="NS34" i="2"/>
  <c r="NR34" i="2"/>
  <c r="NR17" i="2" s="1"/>
  <c r="NQ34" i="2"/>
  <c r="NQ52" i="2" s="1"/>
  <c r="NP34" i="2"/>
  <c r="NP52" i="2" s="1"/>
  <c r="NO34" i="2"/>
  <c r="NO52" i="2" s="1"/>
  <c r="NM34" i="2"/>
  <c r="NM52" i="2" s="1"/>
  <c r="NL34" i="2"/>
  <c r="NK34" i="2"/>
  <c r="NJ34" i="2"/>
  <c r="NJ52" i="2" s="1"/>
  <c r="NI34" i="2"/>
  <c r="NI52" i="2" s="1"/>
  <c r="NH34" i="2"/>
  <c r="NH52" i="2" s="1"/>
  <c r="NG34" i="2"/>
  <c r="NG52" i="2" s="1"/>
  <c r="NF34" i="2"/>
  <c r="NF35" i="2" s="1"/>
  <c r="ND34" i="2"/>
  <c r="ND35" i="2" s="1"/>
  <c r="NC34" i="2"/>
  <c r="NB34" i="2"/>
  <c r="NA34" i="2"/>
  <c r="NA52" i="2" s="1"/>
  <c r="MY34" i="2"/>
  <c r="MY52" i="2" s="1"/>
  <c r="MX34" i="2"/>
  <c r="MX52" i="2" s="1"/>
  <c r="MW34" i="2"/>
  <c r="MW52" i="2" s="1"/>
  <c r="MV34" i="2"/>
  <c r="MV52" i="2" s="1"/>
  <c r="MU34" i="2"/>
  <c r="MT34" i="2"/>
  <c r="MS34" i="2"/>
  <c r="MS52" i="2" s="1"/>
  <c r="MR34" i="2"/>
  <c r="MR52" i="2" s="1"/>
  <c r="MQ34" i="2"/>
  <c r="MQ52" i="2" s="1"/>
  <c r="MP34" i="2"/>
  <c r="MO34" i="2"/>
  <c r="MO35" i="2" s="1"/>
  <c r="MN34" i="2"/>
  <c r="MN35" i="2" s="1"/>
  <c r="MM34" i="2"/>
  <c r="MM16" i="2" s="1"/>
  <c r="ML34" i="2"/>
  <c r="ML52" i="2" s="1"/>
  <c r="MK34" i="2"/>
  <c r="MG34" i="2"/>
  <c r="MG52" i="2" s="1"/>
  <c r="MF34" i="2"/>
  <c r="MF52" i="2" s="1"/>
  <c r="ME34" i="2"/>
  <c r="MD34" i="2"/>
  <c r="MD52" i="2" s="1"/>
  <c r="MC34" i="2"/>
  <c r="MC52" i="2" s="1"/>
  <c r="MB34" i="2"/>
  <c r="MB52" i="2" s="1"/>
  <c r="MA34" i="2"/>
  <c r="LW34" i="2"/>
  <c r="LW35" i="2" s="1"/>
  <c r="LV34" i="2"/>
  <c r="LV17" i="2" s="1"/>
  <c r="KZ34" i="2"/>
  <c r="KZ52" i="2" s="1"/>
  <c r="KY34" i="2"/>
  <c r="KX34" i="2"/>
  <c r="KX52" i="2" s="1"/>
  <c r="KW34" i="2"/>
  <c r="KV34" i="2"/>
  <c r="KU34" i="2"/>
  <c r="KT34" i="2"/>
  <c r="KT35" i="2" s="1"/>
  <c r="KS34" i="2"/>
  <c r="KS35" i="2" s="1"/>
  <c r="KQ34" i="2"/>
  <c r="KQ35" i="2" s="1"/>
  <c r="KP34" i="2"/>
  <c r="KO34" i="2"/>
  <c r="KO52" i="2" s="1"/>
  <c r="KN34" i="2"/>
  <c r="KN52" i="2" s="1"/>
  <c r="KM34" i="2"/>
  <c r="KM52" i="2" s="1"/>
  <c r="KL34" i="2"/>
  <c r="KK34" i="2"/>
  <c r="KK52" i="2" s="1"/>
  <c r="KJ34" i="2"/>
  <c r="KJ52" i="2" s="1"/>
  <c r="KI34" i="2"/>
  <c r="KI52" i="2" s="1"/>
  <c r="KH34" i="2"/>
  <c r="KH52" i="2" s="1"/>
  <c r="KG34" i="2"/>
  <c r="KG52" i="2" s="1"/>
  <c r="KF34" i="2"/>
  <c r="KE34" i="2"/>
  <c r="KD34" i="2"/>
  <c r="KD35" i="2" s="1"/>
  <c r="KC34" i="2"/>
  <c r="KC35" i="2" s="1"/>
  <c r="KB34" i="2"/>
  <c r="KB35" i="2" s="1"/>
  <c r="KA34" i="2"/>
  <c r="KA35" i="2" s="1"/>
  <c r="JZ34" i="2"/>
  <c r="JY34" i="2"/>
  <c r="JY52" i="2" s="1"/>
  <c r="JX34" i="2"/>
  <c r="JX52" i="2" s="1"/>
  <c r="JW34" i="2"/>
  <c r="JW52" i="2" s="1"/>
  <c r="JV34" i="2"/>
  <c r="JU34" i="2"/>
  <c r="JU52" i="2" s="1"/>
  <c r="JT34" i="2"/>
  <c r="JT52" i="2" s="1"/>
  <c r="JS34" i="2"/>
  <c r="JS52" i="2" s="1"/>
  <c r="JR34" i="2"/>
  <c r="JR52" i="2" s="1"/>
  <c r="JQ34" i="2"/>
  <c r="JQ52" i="2" s="1"/>
  <c r="JP34" i="2"/>
  <c r="JO34" i="2"/>
  <c r="JO17" i="2" s="1"/>
  <c r="JN34" i="2"/>
  <c r="JN35" i="2" s="1"/>
  <c r="JM34" i="2"/>
  <c r="JM35" i="2" s="1"/>
  <c r="JL34" i="2"/>
  <c r="JL35" i="2" s="1"/>
  <c r="JK34" i="2"/>
  <c r="JK35" i="2" s="1"/>
  <c r="JJ34" i="2"/>
  <c r="JI34" i="2"/>
  <c r="JI52" i="2" s="1"/>
  <c r="JH34" i="2"/>
  <c r="JH52" i="2" s="1"/>
  <c r="JG34" i="2"/>
  <c r="JG52" i="2" s="1"/>
  <c r="JF34" i="2"/>
  <c r="JE34" i="2"/>
  <c r="JE52" i="2" s="1"/>
  <c r="JD34" i="2"/>
  <c r="JD52" i="2" s="1"/>
  <c r="JC34" i="2"/>
  <c r="JC52" i="2" s="1"/>
  <c r="JB34" i="2"/>
  <c r="JB52" i="2" s="1"/>
  <c r="JA34" i="2"/>
  <c r="JA52" i="2" s="1"/>
  <c r="IZ34" i="2"/>
  <c r="IY34" i="2"/>
  <c r="IY17" i="2" s="1"/>
  <c r="IX34" i="2"/>
  <c r="IX35" i="2" s="1"/>
  <c r="IW34" i="2"/>
  <c r="IW35" i="2" s="1"/>
  <c r="IV34" i="2"/>
  <c r="IV35" i="2" s="1"/>
  <c r="IU34" i="2"/>
  <c r="IU35" i="2" s="1"/>
  <c r="IT34" i="2"/>
  <c r="IS34" i="2"/>
  <c r="IS52" i="2" s="1"/>
  <c r="IR34" i="2"/>
  <c r="IR52" i="2" s="1"/>
  <c r="IQ34" i="2"/>
  <c r="IQ52" i="2" s="1"/>
  <c r="IP34" i="2"/>
  <c r="IO34" i="2"/>
  <c r="IO52" i="2" s="1"/>
  <c r="IN34" i="2"/>
  <c r="IN52" i="2" s="1"/>
  <c r="IM34" i="2"/>
  <c r="IM52" i="2" s="1"/>
  <c r="IL34" i="2"/>
  <c r="IL52" i="2" s="1"/>
  <c r="IK34" i="2"/>
  <c r="IK52" i="2" s="1"/>
  <c r="IJ34" i="2"/>
  <c r="II34" i="2"/>
  <c r="IH34" i="2"/>
  <c r="IH35" i="2" s="1"/>
  <c r="IG34" i="2"/>
  <c r="IG35" i="2" s="1"/>
  <c r="IF34" i="2"/>
  <c r="IF35" i="2" s="1"/>
  <c r="IE34" i="2"/>
  <c r="IE35" i="2" s="1"/>
  <c r="ID34" i="2"/>
  <c r="IC34" i="2"/>
  <c r="IC52" i="2" s="1"/>
  <c r="IB34" i="2"/>
  <c r="IB52" i="2" s="1"/>
  <c r="IA34" i="2"/>
  <c r="IA52" i="2" s="1"/>
  <c r="HZ34" i="2"/>
  <c r="HY34" i="2"/>
  <c r="HY52" i="2" s="1"/>
  <c r="HX34" i="2"/>
  <c r="HX52" i="2" s="1"/>
  <c r="HW34" i="2"/>
  <c r="HW52" i="2" s="1"/>
  <c r="HV34" i="2"/>
  <c r="HV52" i="2" s="1"/>
  <c r="HU34" i="2"/>
  <c r="HU52" i="2" s="1"/>
  <c r="HT34" i="2"/>
  <c r="HS34" i="2"/>
  <c r="HS17" i="2" s="1"/>
  <c r="HR34" i="2"/>
  <c r="HR35" i="2" s="1"/>
  <c r="HQ34" i="2"/>
  <c r="HQ35" i="2" s="1"/>
  <c r="HP34" i="2"/>
  <c r="HP35" i="2" s="1"/>
  <c r="HO34" i="2"/>
  <c r="HO35" i="2" s="1"/>
  <c r="HN34" i="2"/>
  <c r="GN34" i="2"/>
  <c r="GM34" i="2"/>
  <c r="GM52" i="2" s="1"/>
  <c r="GL34" i="2"/>
  <c r="GL52" i="2" s="1"/>
  <c r="GK34" i="2"/>
  <c r="GK52" i="2" s="1"/>
  <c r="GJ34" i="2"/>
  <c r="GJ52" i="2" s="1"/>
  <c r="GI34" i="2"/>
  <c r="GI52" i="2" s="1"/>
  <c r="GH34" i="2"/>
  <c r="GG34" i="2"/>
  <c r="GF34" i="2"/>
  <c r="GE34" i="2"/>
  <c r="GD34" i="2"/>
  <c r="GD52" i="2" s="1"/>
  <c r="GC34" i="2"/>
  <c r="GC52" i="2" s="1"/>
  <c r="GB34" i="2"/>
  <c r="GA34" i="2"/>
  <c r="GA52" i="2" s="1"/>
  <c r="FZ34" i="2"/>
  <c r="FZ52" i="2" s="1"/>
  <c r="FY34" i="2"/>
  <c r="FY52" i="2" s="1"/>
  <c r="FX34" i="2"/>
  <c r="FX35" i="2" s="1"/>
  <c r="FW34" i="2"/>
  <c r="FW52" i="2" s="1"/>
  <c r="FV34" i="2"/>
  <c r="FV52" i="2" s="1"/>
  <c r="FU34" i="2"/>
  <c r="FU52" i="2" s="1"/>
  <c r="FT34" i="2"/>
  <c r="FT52" i="2" s="1"/>
  <c r="FS34" i="2"/>
  <c r="FS17" i="2" s="1"/>
  <c r="FR34" i="2"/>
  <c r="FR35" i="2" s="1"/>
  <c r="FQ34" i="2"/>
  <c r="FP34" i="2"/>
  <c r="FP35" i="2" s="1"/>
  <c r="FO34" i="2"/>
  <c r="FO35" i="2" s="1"/>
  <c r="FN34" i="2"/>
  <c r="FM34" i="2"/>
  <c r="FL34" i="2"/>
  <c r="FK34" i="2"/>
  <c r="FK52" i="2" s="1"/>
  <c r="FJ34" i="2"/>
  <c r="FJ52" i="2" s="1"/>
  <c r="FI34" i="2"/>
  <c r="FI52" i="2" s="1"/>
  <c r="FH34" i="2"/>
  <c r="FH35" i="2" s="1"/>
  <c r="FG34" i="2"/>
  <c r="FG52" i="2" s="1"/>
  <c r="FF34" i="2"/>
  <c r="FF52" i="2" s="1"/>
  <c r="FE34" i="2"/>
  <c r="FE52" i="2" s="1"/>
  <c r="FD34" i="2"/>
  <c r="FD52" i="2" s="1"/>
  <c r="FC34" i="2"/>
  <c r="FC17" i="2" s="1"/>
  <c r="FB34" i="2"/>
  <c r="FB35" i="2" s="1"/>
  <c r="FA34" i="2"/>
  <c r="EZ34" i="2"/>
  <c r="EZ35" i="2" s="1"/>
  <c r="EY34" i="2"/>
  <c r="EY35" i="2" s="1"/>
  <c r="EX34" i="2"/>
  <c r="EW34" i="2"/>
  <c r="EV34" i="2"/>
  <c r="EU34" i="2"/>
  <c r="EU52" i="2" s="1"/>
  <c r="ET34" i="2"/>
  <c r="ET52" i="2" s="1"/>
  <c r="ES34" i="2"/>
  <c r="ES52" i="2" s="1"/>
  <c r="ER34" i="2"/>
  <c r="ER35" i="2" s="1"/>
  <c r="EQ34" i="2"/>
  <c r="EQ52" i="2" s="1"/>
  <c r="EP34" i="2"/>
  <c r="EP52" i="2" s="1"/>
  <c r="EO34" i="2"/>
  <c r="EO52" i="2" s="1"/>
  <c r="EN34" i="2"/>
  <c r="EN52" i="2" s="1"/>
  <c r="EM34" i="2"/>
  <c r="EM17" i="2" s="1"/>
  <c r="EL34" i="2"/>
  <c r="EL35" i="2" s="1"/>
  <c r="EK34" i="2"/>
  <c r="EJ34" i="2"/>
  <c r="EJ35" i="2" s="1"/>
  <c r="EI34" i="2"/>
  <c r="EI35" i="2" s="1"/>
  <c r="EH34" i="2"/>
  <c r="EG34" i="2"/>
  <c r="EF34" i="2"/>
  <c r="EF35" i="2" s="1"/>
  <c r="EE34" i="2"/>
  <c r="EE52" i="2" s="1"/>
  <c r="ED34" i="2"/>
  <c r="ED52" i="2" s="1"/>
  <c r="EC34" i="2"/>
  <c r="EC52" i="2" s="1"/>
  <c r="EB34" i="2"/>
  <c r="EB35" i="2" s="1"/>
  <c r="EA34" i="2"/>
  <c r="EA52" i="2" s="1"/>
  <c r="DZ34" i="2"/>
  <c r="DZ52" i="2" s="1"/>
  <c r="DY34" i="2"/>
  <c r="DY52" i="2" s="1"/>
  <c r="DX34" i="2"/>
  <c r="DX52" i="2" s="1"/>
  <c r="DW34" i="2"/>
  <c r="DW17" i="2" s="1"/>
  <c r="DV34" i="2"/>
  <c r="DV35" i="2" s="1"/>
  <c r="DU34" i="2"/>
  <c r="DT34" i="2"/>
  <c r="DT35" i="2" s="1"/>
  <c r="DS34" i="2"/>
  <c r="DS35" i="2" s="1"/>
  <c r="DR34" i="2"/>
  <c r="DR17" i="2" s="1"/>
  <c r="DQ34" i="2"/>
  <c r="DP34" i="2"/>
  <c r="DO34" i="2"/>
  <c r="DO52" i="2" s="1"/>
  <c r="DN34" i="2"/>
  <c r="DN52" i="2" s="1"/>
  <c r="DM34" i="2"/>
  <c r="DM52" i="2" s="1"/>
  <c r="DL34" i="2"/>
  <c r="DL35" i="2" s="1"/>
  <c r="DK34" i="2"/>
  <c r="DK52" i="2" s="1"/>
  <c r="DJ34" i="2"/>
  <c r="DJ52" i="2" s="1"/>
  <c r="DI34" i="2"/>
  <c r="DI52" i="2" s="1"/>
  <c r="DH34" i="2"/>
  <c r="DH52" i="2" s="1"/>
  <c r="DG34" i="2"/>
  <c r="DG17" i="2" s="1"/>
  <c r="DF34" i="2"/>
  <c r="DF35" i="2" s="1"/>
  <c r="DE34" i="2"/>
  <c r="DD34" i="2"/>
  <c r="DD35" i="2" s="1"/>
  <c r="DB34" i="2"/>
  <c r="DA34" i="2"/>
  <c r="CZ34" i="2"/>
  <c r="CY34" i="2"/>
  <c r="CY52" i="2" s="1"/>
  <c r="CX34" i="2"/>
  <c r="CX52" i="2" s="1"/>
  <c r="CW34" i="2"/>
  <c r="CW52" i="2" s="1"/>
  <c r="CV34" i="2"/>
  <c r="CU34" i="2"/>
  <c r="CU52" i="2" s="1"/>
  <c r="CT34" i="2"/>
  <c r="CT52" i="2" s="1"/>
  <c r="CS34" i="2"/>
  <c r="CS52" i="2" s="1"/>
  <c r="CR34" i="2"/>
  <c r="CR52" i="2" s="1"/>
  <c r="CQ34" i="2"/>
  <c r="CQ17" i="2" s="1"/>
  <c r="CP34" i="2"/>
  <c r="CP35" i="2" s="1"/>
  <c r="CO34" i="2"/>
  <c r="CO35" i="2" s="1"/>
  <c r="CN34" i="2"/>
  <c r="CM34" i="2"/>
  <c r="CM35" i="2" s="1"/>
  <c r="CL34" i="2"/>
  <c r="CK34" i="2"/>
  <c r="CJ34" i="2"/>
  <c r="CI34" i="2"/>
  <c r="CI52" i="2" s="1"/>
  <c r="CH34" i="2"/>
  <c r="CH52" i="2" s="1"/>
  <c r="CG34" i="2"/>
  <c r="CG52" i="2" s="1"/>
  <c r="CF34" i="2"/>
  <c r="CE34" i="2"/>
  <c r="CE52" i="2" s="1"/>
  <c r="CD34" i="2"/>
  <c r="CD52" i="2" s="1"/>
  <c r="CC34" i="2"/>
  <c r="CC52" i="2" s="1"/>
  <c r="CB34" i="2"/>
  <c r="CB52" i="2" s="1"/>
  <c r="BV34" i="2"/>
  <c r="BV52" i="2" s="1"/>
  <c r="BU34" i="2"/>
  <c r="BU52" i="2" s="1"/>
  <c r="BT34" i="2"/>
  <c r="BS34" i="2"/>
  <c r="BS52" i="2" s="1"/>
  <c r="BQ34" i="2"/>
  <c r="BP34" i="2"/>
  <c r="BO34" i="2"/>
  <c r="BN34" i="2"/>
  <c r="BL34" i="2"/>
  <c r="BL52" i="2" s="1"/>
  <c r="BK34" i="2"/>
  <c r="BJ34" i="2"/>
  <c r="BJ35" i="2" s="1"/>
  <c r="BI34" i="2"/>
  <c r="BH34" i="2"/>
  <c r="BH35" i="2" s="1"/>
  <c r="BG34" i="2"/>
  <c r="BG17" i="2" s="1"/>
  <c r="BF34" i="2"/>
  <c r="BF52" i="2" s="1"/>
  <c r="BE34" i="2"/>
  <c r="BE52" i="2" s="1"/>
  <c r="BD34" i="2"/>
  <c r="BD52" i="2" s="1"/>
  <c r="BC34" i="2"/>
  <c r="BC52" i="2" s="1"/>
  <c r="BB34" i="2"/>
  <c r="BA34" i="2"/>
  <c r="BA52" i="2" s="1"/>
  <c r="AY34" i="2"/>
  <c r="AX34" i="2"/>
  <c r="AW34" i="2"/>
  <c r="AV34" i="2"/>
  <c r="AU34" i="2"/>
  <c r="AU52" i="2" s="1"/>
  <c r="AT34" i="2"/>
  <c r="AS34" i="2"/>
  <c r="AS52" i="2" s="1"/>
  <c r="AQ34" i="2"/>
  <c r="AP34" i="2"/>
  <c r="AP52" i="2" s="1"/>
  <c r="AO34" i="2"/>
  <c r="AO52" i="2" s="1"/>
  <c r="AN34" i="2"/>
  <c r="AN52" i="2" s="1"/>
  <c r="AM34" i="2"/>
  <c r="AM52" i="2" s="1"/>
  <c r="AL34" i="2"/>
  <c r="AL52" i="2" s="1"/>
  <c r="AK34" i="2"/>
  <c r="AK52" i="2" s="1"/>
  <c r="AI34" i="2"/>
  <c r="AH34" i="2"/>
  <c r="AH52" i="2" s="1"/>
  <c r="AG34" i="2"/>
  <c r="AF34" i="2"/>
  <c r="AE34" i="2"/>
  <c r="AE35" i="2" s="1"/>
  <c r="AD34" i="2"/>
  <c r="AD35" i="2" s="1"/>
  <c r="AC34" i="2"/>
  <c r="AC52" i="2" s="1"/>
  <c r="AA34" i="2"/>
  <c r="AA35" i="2" s="1"/>
  <c r="Z34" i="2"/>
  <c r="Z52" i="2" s="1"/>
  <c r="Y34" i="2"/>
  <c r="Y52" i="2" s="1"/>
  <c r="X34" i="2"/>
  <c r="X52" i="2" s="1"/>
  <c r="W34" i="2"/>
  <c r="W52" i="2" s="1"/>
  <c r="V34" i="2"/>
  <c r="V52" i="2" s="1"/>
  <c r="U34" i="2"/>
  <c r="U52" i="2" s="1"/>
  <c r="T34" i="2"/>
  <c r="T52" i="2" s="1"/>
  <c r="S34" i="2"/>
  <c r="S52" i="2" s="1"/>
  <c r="Q34" i="2"/>
  <c r="P34" i="2"/>
  <c r="P52" i="2" s="1"/>
  <c r="O34" i="2"/>
  <c r="O35" i="2" s="1"/>
  <c r="M34" i="2"/>
  <c r="M35" i="2" s="1"/>
  <c r="L34" i="2"/>
  <c r="L35" i="2" s="1"/>
  <c r="K34" i="2"/>
  <c r="K35" i="2" s="1"/>
  <c r="J34" i="2"/>
  <c r="J52" i="2" s="1"/>
  <c r="I34" i="2"/>
  <c r="I52" i="2" s="1"/>
  <c r="H34" i="2"/>
  <c r="H52" i="2" s="1"/>
  <c r="G34" i="2"/>
  <c r="G52" i="2" s="1"/>
  <c r="F34" i="2"/>
  <c r="F52" i="2" s="1"/>
  <c r="PD33" i="2"/>
  <c r="PD51" i="2" s="1"/>
  <c r="PC33" i="2"/>
  <c r="PB33" i="2"/>
  <c r="PB51" i="2" s="1"/>
  <c r="PA33" i="2"/>
  <c r="PA51" i="2" s="1"/>
  <c r="OZ33" i="2"/>
  <c r="OZ51" i="2" s="1"/>
  <c r="OY33" i="2"/>
  <c r="OY51" i="2" s="1"/>
  <c r="OX33" i="2"/>
  <c r="OW33" i="2"/>
  <c r="OW51" i="2" s="1"/>
  <c r="OV33" i="2"/>
  <c r="OV51" i="2" s="1"/>
  <c r="OU33" i="2"/>
  <c r="OU51" i="2" s="1"/>
  <c r="OT33" i="2"/>
  <c r="OT51" i="2" s="1"/>
  <c r="OS33" i="2"/>
  <c r="OS51" i="2" s="1"/>
  <c r="OR33" i="2"/>
  <c r="OR51" i="2" s="1"/>
  <c r="OQ33" i="2"/>
  <c r="OQ51" i="2" s="1"/>
  <c r="OP33" i="2"/>
  <c r="OP51" i="2" s="1"/>
  <c r="OO33" i="2"/>
  <c r="OO51" i="2" s="1"/>
  <c r="ON33" i="2"/>
  <c r="ON51" i="2" s="1"/>
  <c r="OM33" i="2"/>
  <c r="OL33" i="2"/>
  <c r="OL51" i="2" s="1"/>
  <c r="OK33" i="2"/>
  <c r="OK51" i="2" s="1"/>
  <c r="OJ33" i="2"/>
  <c r="OJ51" i="2" s="1"/>
  <c r="OI33" i="2"/>
  <c r="OI51" i="2" s="1"/>
  <c r="OH33" i="2"/>
  <c r="OG33" i="2"/>
  <c r="OF33" i="2"/>
  <c r="OE33" i="2"/>
  <c r="OE51" i="2" s="1"/>
  <c r="OD33" i="2"/>
  <c r="OC33" i="2"/>
  <c r="OC51" i="2" s="1"/>
  <c r="OB33" i="2"/>
  <c r="OB51" i="2" s="1"/>
  <c r="OA33" i="2"/>
  <c r="OA51" i="2" s="1"/>
  <c r="NZ33" i="2"/>
  <c r="NZ51" i="2" s="1"/>
  <c r="NY33" i="2"/>
  <c r="NY51" i="2" s="1"/>
  <c r="NX33" i="2"/>
  <c r="NX51" i="2" s="1"/>
  <c r="NW33" i="2"/>
  <c r="NV33" i="2"/>
  <c r="NV51" i="2" s="1"/>
  <c r="NU33" i="2"/>
  <c r="NU51" i="2" s="1"/>
  <c r="NT33" i="2"/>
  <c r="NT51" i="2" s="1"/>
  <c r="NS33" i="2"/>
  <c r="NS51" i="2" s="1"/>
  <c r="NR33" i="2"/>
  <c r="NQ33" i="2"/>
  <c r="NQ51" i="2" s="1"/>
  <c r="NP33" i="2"/>
  <c r="NP51" i="2" s="1"/>
  <c r="NO33" i="2"/>
  <c r="NO51" i="2" s="1"/>
  <c r="NN33" i="2"/>
  <c r="NN51" i="2" s="1"/>
  <c r="NM33" i="2"/>
  <c r="NM51" i="2" s="1"/>
  <c r="NL33" i="2"/>
  <c r="NL51" i="2" s="1"/>
  <c r="NK33" i="2"/>
  <c r="NK51" i="2" s="1"/>
  <c r="NJ33" i="2"/>
  <c r="NJ51" i="2" s="1"/>
  <c r="NI33" i="2"/>
  <c r="NI51" i="2" s="1"/>
  <c r="NH33" i="2"/>
  <c r="NH51" i="2" s="1"/>
  <c r="NG33" i="2"/>
  <c r="NF33" i="2"/>
  <c r="NF51" i="2" s="1"/>
  <c r="NE33" i="2"/>
  <c r="NE51" i="2" s="1"/>
  <c r="ND33" i="2"/>
  <c r="ND51" i="2" s="1"/>
  <c r="NC33" i="2"/>
  <c r="NC51" i="2" s="1"/>
  <c r="NB33" i="2"/>
  <c r="NA33" i="2"/>
  <c r="NA51" i="2" s="1"/>
  <c r="MZ33" i="2"/>
  <c r="MZ51" i="2" s="1"/>
  <c r="MY33" i="2"/>
  <c r="MY51" i="2" s="1"/>
  <c r="MX33" i="2"/>
  <c r="MW33" i="2"/>
  <c r="MW51" i="2" s="1"/>
  <c r="MV33" i="2"/>
  <c r="MV51" i="2" s="1"/>
  <c r="MU33" i="2"/>
  <c r="MU51" i="2" s="1"/>
  <c r="MT33" i="2"/>
  <c r="MT51" i="2" s="1"/>
  <c r="MS33" i="2"/>
  <c r="MS51" i="2" s="1"/>
  <c r="MR33" i="2"/>
  <c r="MR51" i="2" s="1"/>
  <c r="MQ33" i="2"/>
  <c r="MP33" i="2"/>
  <c r="MP51" i="2" s="1"/>
  <c r="MO33" i="2"/>
  <c r="MO51" i="2" s="1"/>
  <c r="MN33" i="2"/>
  <c r="MN51" i="2" s="1"/>
  <c r="MM33" i="2"/>
  <c r="MM51" i="2" s="1"/>
  <c r="ML33" i="2"/>
  <c r="MK33" i="2"/>
  <c r="MJ33" i="2"/>
  <c r="MI33" i="2"/>
  <c r="MH33" i="2"/>
  <c r="MH51" i="2" s="1"/>
  <c r="MG33" i="2"/>
  <c r="MG51" i="2" s="1"/>
  <c r="MF33" i="2"/>
  <c r="MF51" i="2" s="1"/>
  <c r="ME33" i="2"/>
  <c r="ME51" i="2" s="1"/>
  <c r="MD33" i="2"/>
  <c r="MD51" i="2" s="1"/>
  <c r="MC33" i="2"/>
  <c r="MC51" i="2" s="1"/>
  <c r="MB33" i="2"/>
  <c r="MB51" i="2" s="1"/>
  <c r="MA33" i="2"/>
  <c r="LZ33" i="2"/>
  <c r="LZ51" i="2" s="1"/>
  <c r="LY33" i="2"/>
  <c r="LY51" i="2" s="1"/>
  <c r="LX33" i="2"/>
  <c r="LX51" i="2" s="1"/>
  <c r="LW33" i="2"/>
  <c r="LW51" i="2" s="1"/>
  <c r="LV33" i="2"/>
  <c r="LU33" i="2"/>
  <c r="LU51" i="2" s="1"/>
  <c r="LT33" i="2"/>
  <c r="LT51" i="2" s="1"/>
  <c r="LS33" i="2"/>
  <c r="LS51" i="2" s="1"/>
  <c r="LR33" i="2"/>
  <c r="LR51" i="2" s="1"/>
  <c r="LQ33" i="2"/>
  <c r="LQ51" i="2" s="1"/>
  <c r="LP33" i="2"/>
  <c r="LP51" i="2" s="1"/>
  <c r="LO33" i="2"/>
  <c r="LO51" i="2" s="1"/>
  <c r="LN33" i="2"/>
  <c r="LN51" i="2" s="1"/>
  <c r="LM33" i="2"/>
  <c r="LM51" i="2" s="1"/>
  <c r="LL33" i="2"/>
  <c r="LL51" i="2" s="1"/>
  <c r="LK33" i="2"/>
  <c r="LJ33" i="2"/>
  <c r="LJ51" i="2" s="1"/>
  <c r="LI33" i="2"/>
  <c r="LI51" i="2" s="1"/>
  <c r="LH33" i="2"/>
  <c r="LH51" i="2" s="1"/>
  <c r="LG33" i="2"/>
  <c r="LG51" i="2" s="1"/>
  <c r="LF33" i="2"/>
  <c r="LE33" i="2"/>
  <c r="LE51" i="2" s="1"/>
  <c r="LD33" i="2"/>
  <c r="LD51" i="2" s="1"/>
  <c r="LC33" i="2"/>
  <c r="LC51" i="2" s="1"/>
  <c r="LB33" i="2"/>
  <c r="LA33" i="2"/>
  <c r="LA51" i="2" s="1"/>
  <c r="KZ33" i="2"/>
  <c r="KZ51" i="2" s="1"/>
  <c r="KY33" i="2"/>
  <c r="KY51" i="2" s="1"/>
  <c r="KX33" i="2"/>
  <c r="KX51" i="2" s="1"/>
  <c r="KW33" i="2"/>
  <c r="KW51" i="2" s="1"/>
  <c r="KV33" i="2"/>
  <c r="KV51" i="2" s="1"/>
  <c r="KU33" i="2"/>
  <c r="KT33" i="2"/>
  <c r="KT51" i="2" s="1"/>
  <c r="KS33" i="2"/>
  <c r="KS51" i="2" s="1"/>
  <c r="KR33" i="2"/>
  <c r="KR51" i="2" s="1"/>
  <c r="KQ33" i="2"/>
  <c r="KQ51" i="2" s="1"/>
  <c r="KP33" i="2"/>
  <c r="KO33" i="2"/>
  <c r="KN33" i="2"/>
  <c r="KN51" i="2" s="1"/>
  <c r="KM33" i="2"/>
  <c r="KM51" i="2" s="1"/>
  <c r="KL33" i="2"/>
  <c r="KL51" i="2" s="1"/>
  <c r="KK33" i="2"/>
  <c r="KK51" i="2" s="1"/>
  <c r="KJ33" i="2"/>
  <c r="KJ51" i="2" s="1"/>
  <c r="KI33" i="2"/>
  <c r="KI51" i="2" s="1"/>
  <c r="KH33" i="2"/>
  <c r="KH51" i="2" s="1"/>
  <c r="KG33" i="2"/>
  <c r="KG51" i="2" s="1"/>
  <c r="KF33" i="2"/>
  <c r="KF51" i="2" s="1"/>
  <c r="KE33" i="2"/>
  <c r="KD33" i="2"/>
  <c r="KD51" i="2" s="1"/>
  <c r="KC33" i="2"/>
  <c r="KC51" i="2" s="1"/>
  <c r="KB33" i="2"/>
  <c r="KB51" i="2" s="1"/>
  <c r="KA33" i="2"/>
  <c r="KA51" i="2" s="1"/>
  <c r="JZ33" i="2"/>
  <c r="JY33" i="2"/>
  <c r="JY51" i="2" s="1"/>
  <c r="JX33" i="2"/>
  <c r="JX51" i="2" s="1"/>
  <c r="JW33" i="2"/>
  <c r="JW51" i="2" s="1"/>
  <c r="JV33" i="2"/>
  <c r="JV51" i="2" s="1"/>
  <c r="JU33" i="2"/>
  <c r="JU51" i="2" s="1"/>
  <c r="JT33" i="2"/>
  <c r="JT51" i="2" s="1"/>
  <c r="JS33" i="2"/>
  <c r="JS51" i="2" s="1"/>
  <c r="JR33" i="2"/>
  <c r="JR51" i="2" s="1"/>
  <c r="JQ33" i="2"/>
  <c r="JQ51" i="2" s="1"/>
  <c r="JP33" i="2"/>
  <c r="JP51" i="2" s="1"/>
  <c r="JO33" i="2"/>
  <c r="JN33" i="2"/>
  <c r="JN51" i="2" s="1"/>
  <c r="JM33" i="2"/>
  <c r="JM51" i="2" s="1"/>
  <c r="JL33" i="2"/>
  <c r="JL51" i="2" s="1"/>
  <c r="JK33" i="2"/>
  <c r="JK51" i="2" s="1"/>
  <c r="JJ33" i="2"/>
  <c r="JI33" i="2"/>
  <c r="JH33" i="2"/>
  <c r="JG33" i="2"/>
  <c r="JG51" i="2" s="1"/>
  <c r="JF33" i="2"/>
  <c r="JE33" i="2"/>
  <c r="JE51" i="2" s="1"/>
  <c r="JD33" i="2"/>
  <c r="JD51" i="2" s="1"/>
  <c r="JC33" i="2"/>
  <c r="JC51" i="2" s="1"/>
  <c r="JB33" i="2"/>
  <c r="JB51" i="2" s="1"/>
  <c r="JA33" i="2"/>
  <c r="JA51" i="2" s="1"/>
  <c r="IZ33" i="2"/>
  <c r="IZ51" i="2" s="1"/>
  <c r="IY33" i="2"/>
  <c r="IX33" i="2"/>
  <c r="IX51" i="2" s="1"/>
  <c r="IW33" i="2"/>
  <c r="IW51" i="2" s="1"/>
  <c r="IV33" i="2"/>
  <c r="IV51" i="2" s="1"/>
  <c r="IU33" i="2"/>
  <c r="IU51" i="2" s="1"/>
  <c r="IT33" i="2"/>
  <c r="IS33" i="2"/>
  <c r="IS51" i="2" s="1"/>
  <c r="IR33" i="2"/>
  <c r="IR51" i="2" s="1"/>
  <c r="IQ33" i="2"/>
  <c r="IQ51" i="2" s="1"/>
  <c r="IP33" i="2"/>
  <c r="IP51" i="2" s="1"/>
  <c r="IO33" i="2"/>
  <c r="IO51" i="2" s="1"/>
  <c r="IN33" i="2"/>
  <c r="IN51" i="2" s="1"/>
  <c r="IM33" i="2"/>
  <c r="IM51" i="2" s="1"/>
  <c r="IL33" i="2"/>
  <c r="IL51" i="2" s="1"/>
  <c r="IK33" i="2"/>
  <c r="IK51" i="2" s="1"/>
  <c r="IJ33" i="2"/>
  <c r="IJ51" i="2" s="1"/>
  <c r="II33" i="2"/>
  <c r="IH33" i="2"/>
  <c r="IH51" i="2" s="1"/>
  <c r="IG33" i="2"/>
  <c r="IG51" i="2" s="1"/>
  <c r="IF33" i="2"/>
  <c r="IF51" i="2" s="1"/>
  <c r="IE33" i="2"/>
  <c r="IE51" i="2" s="1"/>
  <c r="ID33" i="2"/>
  <c r="IC33" i="2"/>
  <c r="IC51" i="2" s="1"/>
  <c r="IB33" i="2"/>
  <c r="IB51" i="2" s="1"/>
  <c r="IA33" i="2"/>
  <c r="IA51" i="2" s="1"/>
  <c r="HZ33" i="2"/>
  <c r="HZ51" i="2" s="1"/>
  <c r="HY33" i="2"/>
  <c r="HY51" i="2" s="1"/>
  <c r="HX33" i="2"/>
  <c r="HX51" i="2" s="1"/>
  <c r="HW33" i="2"/>
  <c r="HW51" i="2" s="1"/>
  <c r="HV33" i="2"/>
  <c r="HV51" i="2" s="1"/>
  <c r="HU33" i="2"/>
  <c r="HU51" i="2" s="1"/>
  <c r="HT33" i="2"/>
  <c r="HT51" i="2" s="1"/>
  <c r="HS33" i="2"/>
  <c r="HR33" i="2"/>
  <c r="HR51" i="2" s="1"/>
  <c r="HQ33" i="2"/>
  <c r="HQ51" i="2" s="1"/>
  <c r="HP33" i="2"/>
  <c r="HP51" i="2" s="1"/>
  <c r="HO33" i="2"/>
  <c r="HO51" i="2" s="1"/>
  <c r="HN33" i="2"/>
  <c r="HM33" i="2"/>
  <c r="HL33" i="2"/>
  <c r="HK33" i="2"/>
  <c r="HJ33" i="2"/>
  <c r="HJ51" i="2" s="1"/>
  <c r="HI33" i="2"/>
  <c r="HI51" i="2" s="1"/>
  <c r="HH33" i="2"/>
  <c r="HH51" i="2" s="1"/>
  <c r="HG33" i="2"/>
  <c r="HG51" i="2" s="1"/>
  <c r="HF33" i="2"/>
  <c r="HF51" i="2" s="1"/>
  <c r="HE33" i="2"/>
  <c r="HE51" i="2" s="1"/>
  <c r="HD33" i="2"/>
  <c r="HD51" i="2" s="1"/>
  <c r="HA33" i="2"/>
  <c r="GZ33" i="2"/>
  <c r="GZ51" i="2" s="1"/>
  <c r="GY33" i="2"/>
  <c r="GY51" i="2" s="1"/>
  <c r="GX33" i="2"/>
  <c r="GX51" i="2" s="1"/>
  <c r="GW33" i="2"/>
  <c r="GW51" i="2" s="1"/>
  <c r="GV33" i="2"/>
  <c r="GU33" i="2"/>
  <c r="GU51" i="2" s="1"/>
  <c r="GT33" i="2"/>
  <c r="GT51" i="2" s="1"/>
  <c r="GS33" i="2"/>
  <c r="GS51" i="2" s="1"/>
  <c r="GR33" i="2"/>
  <c r="GR51" i="2" s="1"/>
  <c r="GQ33" i="2"/>
  <c r="GQ51" i="2" s="1"/>
  <c r="GP33" i="2"/>
  <c r="GP51" i="2" s="1"/>
  <c r="GN33" i="2"/>
  <c r="GN51" i="2" s="1"/>
  <c r="GM33" i="2"/>
  <c r="GM51" i="2" s="1"/>
  <c r="GL33" i="2"/>
  <c r="GL51" i="2" s="1"/>
  <c r="GK33" i="2"/>
  <c r="GK51" i="2" s="1"/>
  <c r="GJ33" i="2"/>
  <c r="GI33" i="2"/>
  <c r="GI51" i="2" s="1"/>
  <c r="GH33" i="2"/>
  <c r="GH51" i="2" s="1"/>
  <c r="GG33" i="2"/>
  <c r="GG51" i="2" s="1"/>
  <c r="GF33" i="2"/>
  <c r="GF51" i="2" s="1"/>
  <c r="GE33" i="2"/>
  <c r="GD33" i="2"/>
  <c r="GD51" i="2" s="1"/>
  <c r="GC33" i="2"/>
  <c r="GC51" i="2" s="1"/>
  <c r="GB33" i="2"/>
  <c r="GB51" i="2" s="1"/>
  <c r="GA33" i="2"/>
  <c r="FZ33" i="2"/>
  <c r="FZ51" i="2" s="1"/>
  <c r="FY33" i="2"/>
  <c r="FY51" i="2" s="1"/>
  <c r="FX33" i="2"/>
  <c r="FX51" i="2" s="1"/>
  <c r="FW33" i="2"/>
  <c r="FW51" i="2" s="1"/>
  <c r="FV33" i="2"/>
  <c r="FV51" i="2" s="1"/>
  <c r="FU33" i="2"/>
  <c r="FU51" i="2" s="1"/>
  <c r="FT33" i="2"/>
  <c r="FS33" i="2"/>
  <c r="FS51" i="2" s="1"/>
  <c r="FR33" i="2"/>
  <c r="FR51" i="2" s="1"/>
  <c r="FQ33" i="2"/>
  <c r="FQ51" i="2" s="1"/>
  <c r="FP33" i="2"/>
  <c r="FP51" i="2" s="1"/>
  <c r="FO33" i="2"/>
  <c r="FN33" i="2"/>
  <c r="FM33" i="2"/>
  <c r="FM51" i="2" s="1"/>
  <c r="FL33" i="2"/>
  <c r="FL51" i="2" s="1"/>
  <c r="FK33" i="2"/>
  <c r="FK51" i="2" s="1"/>
  <c r="FJ33" i="2"/>
  <c r="FJ51" i="2" s="1"/>
  <c r="FI33" i="2"/>
  <c r="FI51" i="2" s="1"/>
  <c r="FH33" i="2"/>
  <c r="FH51" i="2" s="1"/>
  <c r="FG33" i="2"/>
  <c r="FG51" i="2" s="1"/>
  <c r="FF33" i="2"/>
  <c r="FF51" i="2" s="1"/>
  <c r="FE33" i="2"/>
  <c r="FE51" i="2" s="1"/>
  <c r="FD33" i="2"/>
  <c r="FC33" i="2"/>
  <c r="FC51" i="2" s="1"/>
  <c r="FB33" i="2"/>
  <c r="FB51" i="2" s="1"/>
  <c r="FA33" i="2"/>
  <c r="FA51" i="2" s="1"/>
  <c r="EZ33" i="2"/>
  <c r="EZ51" i="2" s="1"/>
  <c r="EY33" i="2"/>
  <c r="EX33" i="2"/>
  <c r="EX51" i="2" s="1"/>
  <c r="EW33" i="2"/>
  <c r="EW51" i="2" s="1"/>
  <c r="EV33" i="2"/>
  <c r="EV51" i="2" s="1"/>
  <c r="EU33" i="2"/>
  <c r="EU51" i="2" s="1"/>
  <c r="ET33" i="2"/>
  <c r="ET51" i="2" s="1"/>
  <c r="ES33" i="2"/>
  <c r="ES51" i="2" s="1"/>
  <c r="ER33" i="2"/>
  <c r="ER51" i="2" s="1"/>
  <c r="EQ33" i="2"/>
  <c r="EQ51" i="2" s="1"/>
  <c r="EP33" i="2"/>
  <c r="EP51" i="2" s="1"/>
  <c r="EO33" i="2"/>
  <c r="EO51" i="2" s="1"/>
  <c r="EN33" i="2"/>
  <c r="EM33" i="2"/>
  <c r="EM51" i="2" s="1"/>
  <c r="EL33" i="2"/>
  <c r="EL51" i="2" s="1"/>
  <c r="EK33" i="2"/>
  <c r="EK51" i="2" s="1"/>
  <c r="EJ33" i="2"/>
  <c r="EJ51" i="2" s="1"/>
  <c r="EI33" i="2"/>
  <c r="EH33" i="2"/>
  <c r="EH51" i="2" s="1"/>
  <c r="EG33" i="2"/>
  <c r="EF33" i="2"/>
  <c r="EF51" i="2" s="1"/>
  <c r="EE33" i="2"/>
  <c r="ED33" i="2"/>
  <c r="ED51" i="2" s="1"/>
  <c r="EC33" i="2"/>
  <c r="EC51" i="2" s="1"/>
  <c r="EB33" i="2"/>
  <c r="EB51" i="2" s="1"/>
  <c r="EA33" i="2"/>
  <c r="EA51" i="2" s="1"/>
  <c r="DZ33" i="2"/>
  <c r="DZ51" i="2" s="1"/>
  <c r="DY33" i="2"/>
  <c r="DY51" i="2" s="1"/>
  <c r="DX33" i="2"/>
  <c r="DW33" i="2"/>
  <c r="DW51" i="2" s="1"/>
  <c r="DV33" i="2"/>
  <c r="DV51" i="2" s="1"/>
  <c r="DU33" i="2"/>
  <c r="DU51" i="2" s="1"/>
  <c r="DT33" i="2"/>
  <c r="DT51" i="2" s="1"/>
  <c r="DS33" i="2"/>
  <c r="DR33" i="2"/>
  <c r="DR51" i="2" s="1"/>
  <c r="DQ33" i="2"/>
  <c r="DQ51" i="2" s="1"/>
  <c r="DP33" i="2"/>
  <c r="DP51" i="2" s="1"/>
  <c r="DO33" i="2"/>
  <c r="DO51" i="2" s="1"/>
  <c r="DN33" i="2"/>
  <c r="DN51" i="2" s="1"/>
  <c r="DM33" i="2"/>
  <c r="DM51" i="2" s="1"/>
  <c r="DL33" i="2"/>
  <c r="DL51" i="2" s="1"/>
  <c r="DK33" i="2"/>
  <c r="DK51" i="2" s="1"/>
  <c r="DJ33" i="2"/>
  <c r="DJ51" i="2" s="1"/>
  <c r="DI33" i="2"/>
  <c r="DI51" i="2" s="1"/>
  <c r="DH33" i="2"/>
  <c r="DG33" i="2"/>
  <c r="DG51" i="2" s="1"/>
  <c r="DF33" i="2"/>
  <c r="DF51" i="2" s="1"/>
  <c r="DE33" i="2"/>
  <c r="DE51" i="2" s="1"/>
  <c r="DD33" i="2"/>
  <c r="DD51" i="2" s="1"/>
  <c r="DC33" i="2"/>
  <c r="DB33" i="2"/>
  <c r="DB51" i="2" s="1"/>
  <c r="DA33" i="2"/>
  <c r="DA51" i="2" s="1"/>
  <c r="CZ33" i="2"/>
  <c r="CZ51" i="2" s="1"/>
  <c r="CY33" i="2"/>
  <c r="CY51" i="2" s="1"/>
  <c r="CX33" i="2"/>
  <c r="CX51" i="2" s="1"/>
  <c r="CW33" i="2"/>
  <c r="CW51" i="2" s="1"/>
  <c r="CV33" i="2"/>
  <c r="CV51" i="2" s="1"/>
  <c r="CU33" i="2"/>
  <c r="CU51" i="2" s="1"/>
  <c r="CT33" i="2"/>
  <c r="CT51" i="2" s="1"/>
  <c r="CS33" i="2"/>
  <c r="CS51" i="2" s="1"/>
  <c r="CR33" i="2"/>
  <c r="CQ33" i="2"/>
  <c r="CQ51" i="2" s="1"/>
  <c r="CP33" i="2"/>
  <c r="CP51" i="2" s="1"/>
  <c r="CO33" i="2"/>
  <c r="CO51" i="2" s="1"/>
  <c r="CN33" i="2"/>
  <c r="CN51" i="2" s="1"/>
  <c r="CM33" i="2"/>
  <c r="CL33" i="2"/>
  <c r="CK33" i="2"/>
  <c r="CJ33" i="2"/>
  <c r="CI33" i="2"/>
  <c r="CI51" i="2" s="1"/>
  <c r="CH33" i="2"/>
  <c r="CH51" i="2" s="1"/>
  <c r="CG33" i="2"/>
  <c r="CG51" i="2" s="1"/>
  <c r="CF33" i="2"/>
  <c r="CF51" i="2" s="1"/>
  <c r="CE33" i="2"/>
  <c r="CE51" i="2" s="1"/>
  <c r="CD33" i="2"/>
  <c r="CD51" i="2" s="1"/>
  <c r="CC33" i="2"/>
  <c r="CC51" i="2" s="1"/>
  <c r="CB33" i="2"/>
  <c r="CA33" i="2"/>
  <c r="CA51" i="2" s="1"/>
  <c r="BZ33" i="2"/>
  <c r="BZ51" i="2" s="1"/>
  <c r="BY33" i="2"/>
  <c r="BY51" i="2" s="1"/>
  <c r="BX33" i="2"/>
  <c r="BX51" i="2" s="1"/>
  <c r="BW33" i="2"/>
  <c r="BV33" i="2"/>
  <c r="BV51" i="2" s="1"/>
  <c r="BU33" i="2"/>
  <c r="BU51" i="2" s="1"/>
  <c r="BT33" i="2"/>
  <c r="BT51" i="2" s="1"/>
  <c r="BS33" i="2"/>
  <c r="BS51" i="2" s="1"/>
  <c r="BR33" i="2"/>
  <c r="BR51" i="2" s="1"/>
  <c r="BQ33" i="2"/>
  <c r="BQ51" i="2" s="1"/>
  <c r="BP33" i="2"/>
  <c r="BP51" i="2" s="1"/>
  <c r="BO33" i="2"/>
  <c r="BO51" i="2" s="1"/>
  <c r="BN33" i="2"/>
  <c r="BN51" i="2" s="1"/>
  <c r="BM33" i="2"/>
  <c r="BM51" i="2" s="1"/>
  <c r="BL33" i="2"/>
  <c r="BK33" i="2"/>
  <c r="BK51" i="2" s="1"/>
  <c r="BJ33" i="2"/>
  <c r="BJ51" i="2" s="1"/>
  <c r="BI33" i="2"/>
  <c r="BI51" i="2" s="1"/>
  <c r="BH33" i="2"/>
  <c r="BH51" i="2" s="1"/>
  <c r="BG33" i="2"/>
  <c r="BF33" i="2"/>
  <c r="BF51" i="2" s="1"/>
  <c r="BE33" i="2"/>
  <c r="BE51" i="2" s="1"/>
  <c r="BD33" i="2"/>
  <c r="BD51" i="2" s="1"/>
  <c r="BC33" i="2"/>
  <c r="BB33" i="2"/>
  <c r="BB51" i="2" s="1"/>
  <c r="BA33" i="2"/>
  <c r="BA51" i="2" s="1"/>
  <c r="AZ33" i="2"/>
  <c r="AZ51" i="2" s="1"/>
  <c r="AY33" i="2"/>
  <c r="AY51" i="2" s="1"/>
  <c r="AX33" i="2"/>
  <c r="AX51" i="2" s="1"/>
  <c r="AW33" i="2"/>
  <c r="AW51" i="2" s="1"/>
  <c r="AV33" i="2"/>
  <c r="AU33" i="2"/>
  <c r="AU51" i="2" s="1"/>
  <c r="AT33" i="2"/>
  <c r="AT51" i="2" s="1"/>
  <c r="AS33" i="2"/>
  <c r="AS51" i="2" s="1"/>
  <c r="AR33" i="2"/>
  <c r="AR51" i="2" s="1"/>
  <c r="AQ33" i="2"/>
  <c r="AP33" i="2"/>
  <c r="AO33" i="2"/>
  <c r="AO51" i="2" s="1"/>
  <c r="AN33" i="2"/>
  <c r="AN51" i="2" s="1"/>
  <c r="AM33" i="2"/>
  <c r="AM51" i="2" s="1"/>
  <c r="AL33" i="2"/>
  <c r="AL51" i="2" s="1"/>
  <c r="AK33" i="2"/>
  <c r="AK51" i="2" s="1"/>
  <c r="AJ33" i="2"/>
  <c r="AJ51" i="2" s="1"/>
  <c r="AI33" i="2"/>
  <c r="AI51" i="2" s="1"/>
  <c r="AH33" i="2"/>
  <c r="AH51" i="2" s="1"/>
  <c r="AG33" i="2"/>
  <c r="AG51" i="2" s="1"/>
  <c r="AF33" i="2"/>
  <c r="AF51" i="2" s="1"/>
  <c r="AE33" i="2"/>
  <c r="AE51" i="2" s="1"/>
  <c r="AD33" i="2"/>
  <c r="AD51" i="2" s="1"/>
  <c r="AC33" i="2"/>
  <c r="AC51" i="2" s="1"/>
  <c r="AB33" i="2"/>
  <c r="AB51" i="2" s="1"/>
  <c r="AA33" i="2"/>
  <c r="Z33" i="2"/>
  <c r="Z51" i="2" s="1"/>
  <c r="Y33" i="2"/>
  <c r="Y51" i="2" s="1"/>
  <c r="X33" i="2"/>
  <c r="X51" i="2" s="1"/>
  <c r="W33" i="2"/>
  <c r="W51" i="2" s="1"/>
  <c r="V33" i="2"/>
  <c r="V51" i="2" s="1"/>
  <c r="U33" i="2"/>
  <c r="U51" i="2" s="1"/>
  <c r="T33" i="2"/>
  <c r="T51" i="2" s="1"/>
  <c r="S33" i="2"/>
  <c r="S51" i="2" s="1"/>
  <c r="R33" i="2"/>
  <c r="R51" i="2" s="1"/>
  <c r="Q33" i="2"/>
  <c r="Q51" i="2" s="1"/>
  <c r="P33" i="2"/>
  <c r="P51" i="2" s="1"/>
  <c r="O33" i="2"/>
  <c r="O51" i="2" s="1"/>
  <c r="M33" i="2"/>
  <c r="M51" i="2" s="1"/>
  <c r="L33" i="2"/>
  <c r="L51" i="2" s="1"/>
  <c r="K33" i="2"/>
  <c r="K51" i="2" s="1"/>
  <c r="J33" i="2"/>
  <c r="I33" i="2"/>
  <c r="I51" i="2" s="1"/>
  <c r="H33" i="2"/>
  <c r="H51" i="2" s="1"/>
  <c r="G33" i="2"/>
  <c r="G51" i="2" s="1"/>
  <c r="F33" i="2"/>
  <c r="E33" i="2"/>
  <c r="E51" i="2" s="1"/>
  <c r="PD28" i="2"/>
  <c r="PC28" i="2"/>
  <c r="PB28" i="2"/>
  <c r="PA28" i="2"/>
  <c r="OZ28" i="2"/>
  <c r="OY28" i="2"/>
  <c r="OX28" i="2"/>
  <c r="OW28" i="2"/>
  <c r="OV28" i="2"/>
  <c r="OU28" i="2"/>
  <c r="OT28" i="2"/>
  <c r="OS28" i="2"/>
  <c r="OR28" i="2"/>
  <c r="OQ28" i="2"/>
  <c r="OP28" i="2"/>
  <c r="OO28" i="2"/>
  <c r="ON28" i="2"/>
  <c r="OM28" i="2"/>
  <c r="OL28" i="2"/>
  <c r="OK28" i="2"/>
  <c r="OJ28" i="2"/>
  <c r="OI28" i="2"/>
  <c r="OH28" i="2"/>
  <c r="OG28" i="2"/>
  <c r="OF28" i="2"/>
  <c r="OE28" i="2"/>
  <c r="OD28" i="2"/>
  <c r="OC28" i="2"/>
  <c r="OB28" i="2"/>
  <c r="OA28" i="2"/>
  <c r="NZ28" i="2"/>
  <c r="NY28" i="2"/>
  <c r="NX28" i="2"/>
  <c r="NW28" i="2"/>
  <c r="NV28" i="2"/>
  <c r="NU28" i="2"/>
  <c r="NT28" i="2"/>
  <c r="NS28" i="2"/>
  <c r="NR28" i="2"/>
  <c r="NQ28" i="2"/>
  <c r="NP28" i="2"/>
  <c r="NO28" i="2"/>
  <c r="NN28" i="2"/>
  <c r="NM28" i="2"/>
  <c r="NL28" i="2"/>
  <c r="NK28" i="2"/>
  <c r="NJ28" i="2"/>
  <c r="NI28" i="2"/>
  <c r="NH28" i="2"/>
  <c r="NG28" i="2"/>
  <c r="NF28" i="2"/>
  <c r="NE28" i="2"/>
  <c r="ND28" i="2"/>
  <c r="NC28" i="2"/>
  <c r="NB28" i="2"/>
  <c r="NA28" i="2"/>
  <c r="MZ28" i="2"/>
  <c r="MY28" i="2"/>
  <c r="MX28" i="2"/>
  <c r="MW28" i="2"/>
  <c r="MV28" i="2"/>
  <c r="MU28" i="2"/>
  <c r="MT28" i="2"/>
  <c r="MS28" i="2"/>
  <c r="MR28" i="2"/>
  <c r="MQ28" i="2"/>
  <c r="MP28" i="2"/>
  <c r="MO28" i="2"/>
  <c r="MN28" i="2"/>
  <c r="MM28" i="2"/>
  <c r="ML28" i="2"/>
  <c r="MK28" i="2"/>
  <c r="MJ28" i="2"/>
  <c r="MI28" i="2"/>
  <c r="MH28" i="2"/>
  <c r="MG28" i="2"/>
  <c r="MF28" i="2"/>
  <c r="ME28" i="2"/>
  <c r="MD28" i="2"/>
  <c r="MC28" i="2"/>
  <c r="MB28" i="2"/>
  <c r="MA28" i="2"/>
  <c r="LZ28" i="2"/>
  <c r="LY28" i="2"/>
  <c r="LX28" i="2"/>
  <c r="LW28" i="2"/>
  <c r="LV28" i="2"/>
  <c r="LU28" i="2"/>
  <c r="LT28" i="2"/>
  <c r="LS28" i="2"/>
  <c r="LR28" i="2"/>
  <c r="LQ28" i="2"/>
  <c r="LP28" i="2"/>
  <c r="LO28" i="2"/>
  <c r="LN28" i="2"/>
  <c r="LM28" i="2"/>
  <c r="LL28" i="2"/>
  <c r="LK28" i="2"/>
  <c r="LJ28" i="2"/>
  <c r="LI28" i="2"/>
  <c r="LH28" i="2"/>
  <c r="LG28" i="2"/>
  <c r="LF28" i="2"/>
  <c r="LE28" i="2"/>
  <c r="LD28" i="2"/>
  <c r="LC28" i="2"/>
  <c r="LB28" i="2"/>
  <c r="LA28" i="2"/>
  <c r="KZ28" i="2"/>
  <c r="KY28" i="2"/>
  <c r="KX28" i="2"/>
  <c r="KW28" i="2"/>
  <c r="KV28" i="2"/>
  <c r="KU28" i="2"/>
  <c r="KT28" i="2"/>
  <c r="KS28" i="2"/>
  <c r="KR28" i="2"/>
  <c r="KQ28" i="2"/>
  <c r="KP28" i="2"/>
  <c r="KO28" i="2"/>
  <c r="KN28" i="2"/>
  <c r="KM28" i="2"/>
  <c r="KL28" i="2"/>
  <c r="KK28" i="2"/>
  <c r="KJ28" i="2"/>
  <c r="KI28" i="2"/>
  <c r="KH28" i="2"/>
  <c r="KG28" i="2"/>
  <c r="KF28" i="2"/>
  <c r="KE28" i="2"/>
  <c r="KD28" i="2"/>
  <c r="KC28" i="2"/>
  <c r="KB28" i="2"/>
  <c r="KA28" i="2"/>
  <c r="JZ28" i="2"/>
  <c r="JY28" i="2"/>
  <c r="JX28" i="2"/>
  <c r="JW28" i="2"/>
  <c r="JV28" i="2"/>
  <c r="JU28" i="2"/>
  <c r="JT28" i="2"/>
  <c r="JS28" i="2"/>
  <c r="JR28" i="2"/>
  <c r="JQ28" i="2"/>
  <c r="JP28" i="2"/>
  <c r="JO28" i="2"/>
  <c r="JN28" i="2"/>
  <c r="JM28" i="2"/>
  <c r="JL28" i="2"/>
  <c r="JK28" i="2"/>
  <c r="JJ28" i="2"/>
  <c r="JI28" i="2"/>
  <c r="JH28" i="2"/>
  <c r="JG28" i="2"/>
  <c r="JF28" i="2"/>
  <c r="JE28" i="2"/>
  <c r="JD28" i="2"/>
  <c r="JC28" i="2"/>
  <c r="JB28" i="2"/>
  <c r="JA28" i="2"/>
  <c r="IZ28" i="2"/>
  <c r="IY28" i="2"/>
  <c r="IX28" i="2"/>
  <c r="IW28" i="2"/>
  <c r="IV28" i="2"/>
  <c r="IU28" i="2"/>
  <c r="IT28" i="2"/>
  <c r="IS28" i="2"/>
  <c r="IR28" i="2"/>
  <c r="IQ28" i="2"/>
  <c r="IP28" i="2"/>
  <c r="IO28" i="2"/>
  <c r="IN28" i="2"/>
  <c r="IM28" i="2"/>
  <c r="IL28" i="2"/>
  <c r="IK28" i="2"/>
  <c r="IJ28" i="2"/>
  <c r="II28" i="2"/>
  <c r="IH28" i="2"/>
  <c r="IG28" i="2"/>
  <c r="IF28" i="2"/>
  <c r="IE28" i="2"/>
  <c r="ID28" i="2"/>
  <c r="IC28" i="2"/>
  <c r="IB28" i="2"/>
  <c r="IA28" i="2"/>
  <c r="HZ28" i="2"/>
  <c r="HY28" i="2"/>
  <c r="HX28" i="2"/>
  <c r="HW28" i="2"/>
  <c r="HV28" i="2"/>
  <c r="HU28" i="2"/>
  <c r="HT28" i="2"/>
  <c r="HS28" i="2"/>
  <c r="HR28" i="2"/>
  <c r="HQ28" i="2"/>
  <c r="HP28" i="2"/>
  <c r="HO28" i="2"/>
  <c r="HN28" i="2"/>
  <c r="HM28" i="2"/>
  <c r="HL28" i="2"/>
  <c r="HK28" i="2"/>
  <c r="HJ28" i="2"/>
  <c r="HI28" i="2"/>
  <c r="HH28" i="2"/>
  <c r="HG28" i="2"/>
  <c r="HF28" i="2"/>
  <c r="HE28" i="2"/>
  <c r="HD28" i="2"/>
  <c r="HA28" i="2"/>
  <c r="GZ28" i="2"/>
  <c r="GY28" i="2"/>
  <c r="GX28" i="2"/>
  <c r="GW28" i="2"/>
  <c r="GV28" i="2"/>
  <c r="GU28" i="2"/>
  <c r="GT28" i="2"/>
  <c r="GS28" i="2"/>
  <c r="GR28" i="2"/>
  <c r="GQ28" i="2"/>
  <c r="GP28" i="2"/>
  <c r="GN28" i="2"/>
  <c r="GM28" i="2"/>
  <c r="GL28" i="2"/>
  <c r="GK28" i="2"/>
  <c r="GJ28" i="2"/>
  <c r="GI28" i="2"/>
  <c r="GH28" i="2"/>
  <c r="GG28" i="2"/>
  <c r="GF28" i="2"/>
  <c r="GE28" i="2"/>
  <c r="GD28" i="2"/>
  <c r="GC28" i="2"/>
  <c r="GB28" i="2"/>
  <c r="GA28" i="2"/>
  <c r="FZ28" i="2"/>
  <c r="FY28" i="2"/>
  <c r="FX28" i="2"/>
  <c r="FW28" i="2"/>
  <c r="FV28" i="2"/>
  <c r="FU28" i="2"/>
  <c r="FT28" i="2"/>
  <c r="FS28" i="2"/>
  <c r="FR28" i="2"/>
  <c r="FQ28" i="2"/>
  <c r="FP28" i="2"/>
  <c r="FO28" i="2"/>
  <c r="FN28" i="2"/>
  <c r="FM28" i="2"/>
  <c r="FL28" i="2"/>
  <c r="FK28" i="2"/>
  <c r="FJ28" i="2"/>
  <c r="FI28" i="2"/>
  <c r="FH28" i="2"/>
  <c r="FG28" i="2"/>
  <c r="FF28" i="2"/>
  <c r="FE28" i="2"/>
  <c r="FD28" i="2"/>
  <c r="FC28" i="2"/>
  <c r="FB28" i="2"/>
  <c r="FA28" i="2"/>
  <c r="EZ28" i="2"/>
  <c r="EY28" i="2"/>
  <c r="EX28" i="2"/>
  <c r="EW28" i="2"/>
  <c r="EV28" i="2"/>
  <c r="EU28" i="2"/>
  <c r="ET28" i="2"/>
  <c r="ES28" i="2"/>
  <c r="ER28" i="2"/>
  <c r="EQ28" i="2"/>
  <c r="EP28" i="2"/>
  <c r="EO28" i="2"/>
  <c r="EN28" i="2"/>
  <c r="EM28" i="2"/>
  <c r="EL28" i="2"/>
  <c r="EK28" i="2"/>
  <c r="EJ28" i="2"/>
  <c r="EI28" i="2"/>
  <c r="EH28" i="2"/>
  <c r="EG28" i="2"/>
  <c r="EF28" i="2"/>
  <c r="EE28" i="2"/>
  <c r="ED28" i="2"/>
  <c r="EC28" i="2"/>
  <c r="EB28" i="2"/>
  <c r="EA28" i="2"/>
  <c r="DZ28" i="2"/>
  <c r="DY28" i="2"/>
  <c r="DX28" i="2"/>
  <c r="DW28" i="2"/>
  <c r="DV28" i="2"/>
  <c r="DU28" i="2"/>
  <c r="DT28" i="2"/>
  <c r="DS28" i="2"/>
  <c r="DR28" i="2"/>
  <c r="DQ28" i="2"/>
  <c r="DP28" i="2"/>
  <c r="DO28" i="2"/>
  <c r="DN28" i="2"/>
  <c r="DM28" i="2"/>
  <c r="DL28" i="2"/>
  <c r="DK28" i="2"/>
  <c r="DJ28" i="2"/>
  <c r="DI28" i="2"/>
  <c r="DH28" i="2"/>
  <c r="DG28" i="2"/>
  <c r="DF28" i="2"/>
  <c r="DE28" i="2"/>
  <c r="DD28" i="2"/>
  <c r="DC28" i="2"/>
  <c r="DB28" i="2"/>
  <c r="DA28" i="2"/>
  <c r="CZ28" i="2"/>
  <c r="CY28" i="2"/>
  <c r="CX28" i="2"/>
  <c r="CW28" i="2"/>
  <c r="CV28" i="2"/>
  <c r="CU28" i="2"/>
  <c r="CT28" i="2"/>
  <c r="CS28" i="2"/>
  <c r="CR28" i="2"/>
  <c r="CQ28" i="2"/>
  <c r="CP28" i="2"/>
  <c r="CO28" i="2"/>
  <c r="CN28" i="2"/>
  <c r="CM28" i="2"/>
  <c r="CL28" i="2"/>
  <c r="CK28" i="2"/>
  <c r="CJ28" i="2"/>
  <c r="CI28" i="2"/>
  <c r="CH28" i="2"/>
  <c r="CG28" i="2"/>
  <c r="CF28" i="2"/>
  <c r="CE28" i="2"/>
  <c r="CD28" i="2"/>
  <c r="CC28" i="2"/>
  <c r="CB28" i="2"/>
  <c r="CA28" i="2"/>
  <c r="BZ28" i="2"/>
  <c r="BY28" i="2"/>
  <c r="BX28" i="2"/>
  <c r="BW28" i="2"/>
  <c r="BV28" i="2"/>
  <c r="BU28" i="2"/>
  <c r="BT28" i="2"/>
  <c r="BS28" i="2"/>
  <c r="BR28" i="2"/>
  <c r="BQ28" i="2"/>
  <c r="BP28" i="2"/>
  <c r="BO28" i="2"/>
  <c r="BN28" i="2"/>
  <c r="BM28" i="2"/>
  <c r="BL28" i="2"/>
  <c r="BK28" i="2"/>
  <c r="BJ28" i="2"/>
  <c r="BI28" i="2"/>
  <c r="BH28" i="2"/>
  <c r="BG28" i="2"/>
  <c r="BF28" i="2"/>
  <c r="BE28" i="2"/>
  <c r="BD28" i="2"/>
  <c r="BC28" i="2"/>
  <c r="BB28" i="2"/>
  <c r="BA28" i="2"/>
  <c r="AZ28" i="2"/>
  <c r="AY28" i="2"/>
  <c r="AX28" i="2"/>
  <c r="AW28" i="2"/>
  <c r="AV28" i="2"/>
  <c r="AU28" i="2"/>
  <c r="AT28" i="2"/>
  <c r="AS28" i="2"/>
  <c r="AR28" i="2"/>
  <c r="AQ28" i="2"/>
  <c r="AP28" i="2"/>
  <c r="AO28" i="2"/>
  <c r="AN28" i="2"/>
  <c r="AM28" i="2"/>
  <c r="AL28" i="2"/>
  <c r="AK28" i="2"/>
  <c r="AJ28" i="2"/>
  <c r="AI28" i="2"/>
  <c r="AH28" i="2"/>
  <c r="AG28" i="2"/>
  <c r="AF28" i="2"/>
  <c r="AE28" i="2"/>
  <c r="AD28" i="2"/>
  <c r="AC28" i="2"/>
  <c r="AB28" i="2"/>
  <c r="AA28" i="2"/>
  <c r="Z28" i="2"/>
  <c r="Y28" i="2"/>
  <c r="X28" i="2"/>
  <c r="W28" i="2"/>
  <c r="V28" i="2"/>
  <c r="U28" i="2"/>
  <c r="T28" i="2"/>
  <c r="S28" i="2"/>
  <c r="R28" i="2"/>
  <c r="Q28" i="2"/>
  <c r="P28" i="2"/>
  <c r="O28" i="2"/>
  <c r="M28" i="2"/>
  <c r="L28" i="2"/>
  <c r="K28" i="2"/>
  <c r="J28" i="2"/>
  <c r="I28" i="2"/>
  <c r="H28" i="2"/>
  <c r="G28" i="2"/>
  <c r="F28" i="2"/>
  <c r="E28" i="2"/>
  <c r="KB23" i="2"/>
  <c r="PD17" i="2"/>
  <c r="PC17" i="2"/>
  <c r="PB17" i="2"/>
  <c r="PA17" i="2"/>
  <c r="OZ17" i="2"/>
  <c r="OY17" i="2"/>
  <c r="OW17" i="2"/>
  <c r="OV17" i="2"/>
  <c r="OU17" i="2"/>
  <c r="OT17" i="2"/>
  <c r="OS17" i="2"/>
  <c r="OR17" i="2"/>
  <c r="OP17" i="2"/>
  <c r="OO17" i="2"/>
  <c r="ON17" i="2"/>
  <c r="OM17" i="2"/>
  <c r="OL17" i="2"/>
  <c r="OK17" i="2"/>
  <c r="OJ17" i="2"/>
  <c r="OI17" i="2"/>
  <c r="OG17" i="2"/>
  <c r="OF17" i="2"/>
  <c r="OE17" i="2"/>
  <c r="OD17" i="2"/>
  <c r="OC17" i="2"/>
  <c r="OB17" i="2"/>
  <c r="NZ17" i="2"/>
  <c r="NY17" i="2"/>
  <c r="NX17" i="2"/>
  <c r="NW17" i="2"/>
  <c r="NU17" i="2"/>
  <c r="NT17" i="2"/>
  <c r="NS17" i="2"/>
  <c r="NQ17" i="2"/>
  <c r="NP17" i="2"/>
  <c r="NO17" i="2"/>
  <c r="NN17" i="2"/>
  <c r="NM17" i="2"/>
  <c r="NL17" i="2"/>
  <c r="NJ17" i="2"/>
  <c r="NI17" i="2"/>
  <c r="NH17" i="2"/>
  <c r="NG17" i="2"/>
  <c r="NF17" i="2"/>
  <c r="NE17" i="2"/>
  <c r="NA17" i="2"/>
  <c r="MZ17" i="2"/>
  <c r="MY17" i="2"/>
  <c r="MX17" i="2"/>
  <c r="MW17" i="2"/>
  <c r="MV17" i="2"/>
  <c r="MU17" i="2"/>
  <c r="MT17" i="2"/>
  <c r="MS17" i="2"/>
  <c r="MR17" i="2"/>
  <c r="MQ17" i="2"/>
  <c r="MP17" i="2"/>
  <c r="MO17" i="2"/>
  <c r="MN17" i="2"/>
  <c r="MK17" i="2"/>
  <c r="MJ17" i="2"/>
  <c r="MI17" i="2"/>
  <c r="MH17" i="2"/>
  <c r="MG17" i="2"/>
  <c r="MF17" i="2"/>
  <c r="ME17" i="2"/>
  <c r="MD17" i="2"/>
  <c r="MB17" i="2"/>
  <c r="MA17" i="2"/>
  <c r="LZ17" i="2"/>
  <c r="LY17" i="2"/>
  <c r="LX17" i="2"/>
  <c r="LW17" i="2"/>
  <c r="LU17" i="2"/>
  <c r="LT17" i="2"/>
  <c r="LS17" i="2"/>
  <c r="LR17" i="2"/>
  <c r="LQ17" i="2"/>
  <c r="LP17" i="2"/>
  <c r="LO17" i="2"/>
  <c r="LN17" i="2"/>
  <c r="LM17" i="2"/>
  <c r="LL17" i="2"/>
  <c r="LK17" i="2"/>
  <c r="LJ17" i="2"/>
  <c r="LI17" i="2"/>
  <c r="LH17" i="2"/>
  <c r="LG17" i="2"/>
  <c r="LF17" i="2"/>
  <c r="LE17" i="2"/>
  <c r="LD17" i="2"/>
  <c r="LC17" i="2"/>
  <c r="LB17" i="2"/>
  <c r="LA17" i="2"/>
  <c r="KZ17" i="2"/>
  <c r="KY17" i="2"/>
  <c r="KX17" i="2"/>
  <c r="KW17" i="2"/>
  <c r="KV17" i="2"/>
  <c r="KU17" i="2"/>
  <c r="KT17" i="2"/>
  <c r="KS17" i="2"/>
  <c r="KR17" i="2"/>
  <c r="KQ17" i="2"/>
  <c r="KP17" i="2"/>
  <c r="KO17" i="2"/>
  <c r="KM17" i="2"/>
  <c r="KK17" i="2"/>
  <c r="KH17" i="2"/>
  <c r="KG17" i="2"/>
  <c r="KF17" i="2"/>
  <c r="KE17" i="2"/>
  <c r="KD17" i="2"/>
  <c r="KC17" i="2"/>
  <c r="KB17" i="2"/>
  <c r="KA17" i="2"/>
  <c r="JZ17" i="2"/>
  <c r="JY17" i="2"/>
  <c r="JW17" i="2"/>
  <c r="JT17" i="2"/>
  <c r="JR17" i="2"/>
  <c r="JQ17" i="2"/>
  <c r="JP17" i="2"/>
  <c r="JN17" i="2"/>
  <c r="JM17" i="2"/>
  <c r="JL17" i="2"/>
  <c r="JK17" i="2"/>
  <c r="JJ17" i="2"/>
  <c r="JI17" i="2"/>
  <c r="JG17" i="2"/>
  <c r="JF17" i="2"/>
  <c r="JB17" i="2"/>
  <c r="JA17" i="2"/>
  <c r="IZ17" i="2"/>
  <c r="IX17" i="2"/>
  <c r="IW17" i="2"/>
  <c r="IV17" i="2"/>
  <c r="IU17" i="2"/>
  <c r="IT17" i="2"/>
  <c r="IS17" i="2"/>
  <c r="IQ17" i="2"/>
  <c r="IP17" i="2"/>
  <c r="IO17" i="2"/>
  <c r="IL17" i="2"/>
  <c r="IK17" i="2"/>
  <c r="IJ17" i="2"/>
  <c r="II17" i="2"/>
  <c r="IH17" i="2"/>
  <c r="IG17" i="2"/>
  <c r="IF17" i="2"/>
  <c r="IE17" i="2"/>
  <c r="ID17" i="2"/>
  <c r="IC17" i="2"/>
  <c r="IA17" i="2"/>
  <c r="HZ17" i="2"/>
  <c r="HY17" i="2"/>
  <c r="HX17" i="2"/>
  <c r="HV17" i="2"/>
  <c r="HU17" i="2"/>
  <c r="HT17" i="2"/>
  <c r="HR17" i="2"/>
  <c r="HQ17" i="2"/>
  <c r="HP17" i="2"/>
  <c r="HO17" i="2"/>
  <c r="HN17" i="2"/>
  <c r="HM17" i="2"/>
  <c r="HL17" i="2"/>
  <c r="HK17" i="2"/>
  <c r="HJ17" i="2"/>
  <c r="HI17" i="2"/>
  <c r="HH17" i="2"/>
  <c r="HG17" i="2"/>
  <c r="HF17" i="2"/>
  <c r="HE17" i="2"/>
  <c r="HD17" i="2"/>
  <c r="HA17" i="2"/>
  <c r="GZ17" i="2"/>
  <c r="GY17" i="2"/>
  <c r="GX17" i="2"/>
  <c r="GW17" i="2"/>
  <c r="GV17" i="2"/>
  <c r="GU17" i="2"/>
  <c r="GT17" i="2"/>
  <c r="GS17" i="2"/>
  <c r="GR17" i="2"/>
  <c r="GQ17" i="2"/>
  <c r="GP17" i="2"/>
  <c r="GA17" i="2"/>
  <c r="FZ17" i="2"/>
  <c r="FY17" i="2"/>
  <c r="FX17" i="2"/>
  <c r="FV17" i="2"/>
  <c r="FT17" i="2"/>
  <c r="FR17" i="2"/>
  <c r="FQ17" i="2"/>
  <c r="FP17" i="2"/>
  <c r="FO17" i="2"/>
  <c r="FN17" i="2"/>
  <c r="FM17" i="2"/>
  <c r="FK17" i="2"/>
  <c r="FJ17" i="2"/>
  <c r="FI17" i="2"/>
  <c r="FH17" i="2"/>
  <c r="FF17" i="2"/>
  <c r="FD17" i="2"/>
  <c r="FB17" i="2"/>
  <c r="FA17" i="2"/>
  <c r="EZ17" i="2"/>
  <c r="EY17" i="2"/>
  <c r="EX17" i="2"/>
  <c r="EW17" i="2"/>
  <c r="EU17" i="2"/>
  <c r="ET17" i="2"/>
  <c r="ES17" i="2"/>
  <c r="ER17" i="2"/>
  <c r="EP17" i="2"/>
  <c r="EN17" i="2"/>
  <c r="EL17" i="2"/>
  <c r="EK17" i="2"/>
  <c r="EJ17" i="2"/>
  <c r="EI17" i="2"/>
  <c r="EH17" i="2"/>
  <c r="EG17" i="2"/>
  <c r="EE17" i="2"/>
  <c r="ED17" i="2"/>
  <c r="EC17" i="2"/>
  <c r="EB17" i="2"/>
  <c r="DZ17" i="2"/>
  <c r="DY17" i="2"/>
  <c r="DU17" i="2"/>
  <c r="DT17" i="2"/>
  <c r="DS17" i="2"/>
  <c r="DQ17" i="2"/>
  <c r="DO17" i="2"/>
  <c r="DN17" i="2"/>
  <c r="DM17" i="2"/>
  <c r="DL17" i="2"/>
  <c r="DJ17" i="2"/>
  <c r="DI17" i="2"/>
  <c r="DH17" i="2"/>
  <c r="DF17" i="2"/>
  <c r="DE17" i="2"/>
  <c r="DD17" i="2"/>
  <c r="DC17" i="2"/>
  <c r="DB17" i="2"/>
  <c r="DA17" i="2"/>
  <c r="CY17" i="2"/>
  <c r="CX17" i="2"/>
  <c r="CW17" i="2"/>
  <c r="CV17" i="2"/>
  <c r="CU17" i="2"/>
  <c r="CS17" i="2"/>
  <c r="CR17" i="2"/>
  <c r="CP17" i="2"/>
  <c r="CO17" i="2"/>
  <c r="CN17" i="2"/>
  <c r="CM17" i="2"/>
  <c r="CL17" i="2"/>
  <c r="CK17" i="2"/>
  <c r="CJ17" i="2"/>
  <c r="CI17" i="2"/>
  <c r="CH17" i="2"/>
  <c r="CG17" i="2"/>
  <c r="CF17" i="2"/>
  <c r="CE17" i="2"/>
  <c r="CD17" i="2"/>
  <c r="CC17" i="2"/>
  <c r="CB17" i="2"/>
  <c r="CA17" i="2"/>
  <c r="BZ17" i="2"/>
  <c r="BY17" i="2"/>
  <c r="BX17" i="2"/>
  <c r="BW17" i="2"/>
  <c r="BU17" i="2"/>
  <c r="BS17" i="2"/>
  <c r="BR17" i="2"/>
  <c r="BQ17" i="2"/>
  <c r="BP17" i="2"/>
  <c r="BO17" i="2"/>
  <c r="BN17" i="2"/>
  <c r="BM17" i="2"/>
  <c r="BL17" i="2"/>
  <c r="BK17" i="2"/>
  <c r="BJ17" i="2"/>
  <c r="BI17" i="2"/>
  <c r="BH17" i="2"/>
  <c r="BF17" i="2"/>
  <c r="BE17" i="2"/>
  <c r="BC17" i="2"/>
  <c r="BA17" i="2"/>
  <c r="AZ17" i="2"/>
  <c r="AY17" i="2"/>
  <c r="AX17" i="2"/>
  <c r="AW17" i="2"/>
  <c r="AV17" i="2"/>
  <c r="AU17" i="2"/>
  <c r="AT17" i="2"/>
  <c r="AS17" i="2"/>
  <c r="AR17" i="2"/>
  <c r="AH17" i="2"/>
  <c r="AG17" i="2"/>
  <c r="AF17" i="2"/>
  <c r="AE17" i="2"/>
  <c r="AD17" i="2"/>
  <c r="AB17" i="2"/>
  <c r="AA17" i="2"/>
  <c r="Z17" i="2"/>
  <c r="Y17" i="2"/>
  <c r="X17" i="2"/>
  <c r="V17" i="2"/>
  <c r="U17" i="2"/>
  <c r="T17" i="2"/>
  <c r="S17" i="2"/>
  <c r="R17" i="2"/>
  <c r="P17" i="2"/>
  <c r="O17" i="2"/>
  <c r="N17" i="2"/>
  <c r="M17" i="2"/>
  <c r="K17" i="2"/>
  <c r="J17" i="2"/>
  <c r="I17" i="2"/>
  <c r="H17" i="2"/>
  <c r="G17" i="2"/>
  <c r="F17" i="2"/>
  <c r="E17" i="2"/>
  <c r="PD16" i="2"/>
  <c r="PC16" i="2"/>
  <c r="PA16" i="2"/>
  <c r="OZ16" i="2"/>
  <c r="OY16" i="2"/>
  <c r="OX16" i="2"/>
  <c r="OW16" i="2"/>
  <c r="OV16" i="2"/>
  <c r="OU16" i="2"/>
  <c r="OT16" i="2"/>
  <c r="OS16" i="2"/>
  <c r="OR16" i="2"/>
  <c r="OQ16" i="2"/>
  <c r="OP16" i="2"/>
  <c r="OO16" i="2"/>
  <c r="ON16" i="2"/>
  <c r="OM16" i="2"/>
  <c r="OK16" i="2"/>
  <c r="OJ16" i="2"/>
  <c r="OI16" i="2"/>
  <c r="OH16" i="2"/>
  <c r="OG16" i="2"/>
  <c r="OF16" i="2"/>
  <c r="OE16" i="2"/>
  <c r="OD16" i="2"/>
  <c r="OC16" i="2"/>
  <c r="OB16" i="2"/>
  <c r="OA16" i="2"/>
  <c r="NZ16" i="2"/>
  <c r="NY16" i="2"/>
  <c r="NX16" i="2"/>
  <c r="NW16" i="2"/>
  <c r="NU16" i="2"/>
  <c r="NT16" i="2"/>
  <c r="NS16" i="2"/>
  <c r="NR16" i="2"/>
  <c r="NQ16" i="2"/>
  <c r="NP16" i="2"/>
  <c r="NO16" i="2"/>
  <c r="NN16" i="2"/>
  <c r="NM16" i="2"/>
  <c r="NL16" i="2"/>
  <c r="NK16" i="2"/>
  <c r="NJ16" i="2"/>
  <c r="NI16" i="2"/>
  <c r="NH16" i="2"/>
  <c r="NG16" i="2"/>
  <c r="NF16" i="2"/>
  <c r="NE16" i="2"/>
  <c r="ND16" i="2"/>
  <c r="NC16" i="2"/>
  <c r="NB16" i="2"/>
  <c r="NA16" i="2"/>
  <c r="MZ16" i="2"/>
  <c r="MY16" i="2"/>
  <c r="MX16" i="2"/>
  <c r="MW16" i="2"/>
  <c r="MV16" i="2"/>
  <c r="MU16" i="2"/>
  <c r="MT16" i="2"/>
  <c r="MS16" i="2"/>
  <c r="MR16" i="2"/>
  <c r="MQ16" i="2"/>
  <c r="MP16" i="2"/>
  <c r="MO16" i="2"/>
  <c r="MN16" i="2"/>
  <c r="ML16" i="2"/>
  <c r="MK16" i="2"/>
  <c r="MJ16" i="2"/>
  <c r="MI16" i="2"/>
  <c r="MH16" i="2"/>
  <c r="MG16" i="2"/>
  <c r="MF16" i="2"/>
  <c r="ME16" i="2"/>
  <c r="MD16" i="2"/>
  <c r="MB16" i="2"/>
  <c r="MA16" i="2"/>
  <c r="LZ16" i="2"/>
  <c r="LY16" i="2"/>
  <c r="LX16" i="2"/>
  <c r="LW16" i="2"/>
  <c r="LV16" i="2"/>
  <c r="LU16" i="2"/>
  <c r="LT16" i="2"/>
  <c r="LS16" i="2"/>
  <c r="LR16" i="2"/>
  <c r="LQ16" i="2"/>
  <c r="LP16" i="2"/>
  <c r="LO16" i="2"/>
  <c r="LN16" i="2"/>
  <c r="LM16" i="2"/>
  <c r="LL16" i="2"/>
  <c r="LK16" i="2"/>
  <c r="LJ16" i="2"/>
  <c r="LI16" i="2"/>
  <c r="LH16" i="2"/>
  <c r="LG16" i="2"/>
  <c r="LF16" i="2"/>
  <c r="LE16" i="2"/>
  <c r="LD16" i="2"/>
  <c r="LC16" i="2"/>
  <c r="LB16" i="2"/>
  <c r="LA16" i="2"/>
  <c r="KZ16" i="2"/>
  <c r="KY16" i="2"/>
  <c r="KX16" i="2"/>
  <c r="KW16" i="2"/>
  <c r="KV16" i="2"/>
  <c r="KU16" i="2"/>
  <c r="KT16" i="2"/>
  <c r="KS16" i="2"/>
  <c r="KR16" i="2"/>
  <c r="KQ16" i="2"/>
  <c r="KP16" i="2"/>
  <c r="KO16" i="2"/>
  <c r="KM16" i="2"/>
  <c r="KL16" i="2"/>
  <c r="KK16" i="2"/>
  <c r="KJ16" i="2"/>
  <c r="KI16" i="2"/>
  <c r="KH16" i="2"/>
  <c r="KG16" i="2"/>
  <c r="KF16" i="2"/>
  <c r="KE16" i="2"/>
  <c r="KD16" i="2"/>
  <c r="KC16" i="2"/>
  <c r="KB16" i="2"/>
  <c r="KA16" i="2"/>
  <c r="JZ16" i="2"/>
  <c r="JY16" i="2"/>
  <c r="JW16" i="2"/>
  <c r="JV16" i="2"/>
  <c r="JU16" i="2"/>
  <c r="JT16" i="2"/>
  <c r="JS16" i="2"/>
  <c r="JR16" i="2"/>
  <c r="JQ16" i="2"/>
  <c r="JP16" i="2"/>
  <c r="JO16" i="2"/>
  <c r="JN16" i="2"/>
  <c r="JM16" i="2"/>
  <c r="JL16" i="2"/>
  <c r="JK16" i="2"/>
  <c r="JJ16" i="2"/>
  <c r="JI16" i="2"/>
  <c r="JG16" i="2"/>
  <c r="JF16" i="2"/>
  <c r="JE16" i="2"/>
  <c r="JD16" i="2"/>
  <c r="JC16" i="2"/>
  <c r="JB16" i="2"/>
  <c r="JA16" i="2"/>
  <c r="IZ16" i="2"/>
  <c r="IY16" i="2"/>
  <c r="IX16" i="2"/>
  <c r="IW16" i="2"/>
  <c r="IV16" i="2"/>
  <c r="IU16" i="2"/>
  <c r="IT16" i="2"/>
  <c r="IS16" i="2"/>
  <c r="IQ16" i="2"/>
  <c r="IP16" i="2"/>
  <c r="IO16" i="2"/>
  <c r="IN16" i="2"/>
  <c r="IM16" i="2"/>
  <c r="IL16" i="2"/>
  <c r="IK16" i="2"/>
  <c r="IJ16" i="2"/>
  <c r="II16" i="2"/>
  <c r="IH16" i="2"/>
  <c r="IG16" i="2"/>
  <c r="IF16" i="2"/>
  <c r="IE16" i="2"/>
  <c r="ID16" i="2"/>
  <c r="IC16" i="2"/>
  <c r="IA16" i="2"/>
  <c r="HZ16" i="2"/>
  <c r="HY16" i="2"/>
  <c r="HX16" i="2"/>
  <c r="HW16" i="2"/>
  <c r="HV16" i="2"/>
  <c r="HU16" i="2"/>
  <c r="HT16" i="2"/>
  <c r="HS16" i="2"/>
  <c r="HR16" i="2"/>
  <c r="HQ16" i="2"/>
  <c r="HP16" i="2"/>
  <c r="HO16" i="2"/>
  <c r="HN16" i="2"/>
  <c r="HM16" i="2"/>
  <c r="HL16" i="2"/>
  <c r="HK16" i="2"/>
  <c r="HJ16" i="2"/>
  <c r="HI16" i="2"/>
  <c r="HH16" i="2"/>
  <c r="HG16" i="2"/>
  <c r="HF16" i="2"/>
  <c r="HE16" i="2"/>
  <c r="HD16" i="2"/>
  <c r="GB16" i="2"/>
  <c r="GA16" i="2"/>
  <c r="FZ16" i="2"/>
  <c r="FY16" i="2"/>
  <c r="FX16" i="2"/>
  <c r="FV16" i="2"/>
  <c r="FT16" i="2"/>
  <c r="FS16" i="2"/>
  <c r="FR16" i="2"/>
  <c r="FQ16" i="2"/>
  <c r="FP16" i="2"/>
  <c r="FO16" i="2"/>
  <c r="FN16" i="2"/>
  <c r="FM16" i="2"/>
  <c r="FL16" i="2"/>
  <c r="FK16" i="2"/>
  <c r="FJ16" i="2"/>
  <c r="FI16" i="2"/>
  <c r="FH16" i="2"/>
  <c r="FF16" i="2"/>
  <c r="FD16" i="2"/>
  <c r="FC16" i="2"/>
  <c r="FB16" i="2"/>
  <c r="FA16" i="2"/>
  <c r="EZ16" i="2"/>
  <c r="EY16" i="2"/>
  <c r="EX16" i="2"/>
  <c r="EW16" i="2"/>
  <c r="EV16" i="2"/>
  <c r="EU16" i="2"/>
  <c r="ET16" i="2"/>
  <c r="ES16" i="2"/>
  <c r="ER16" i="2"/>
  <c r="EP16" i="2"/>
  <c r="EN16" i="2"/>
  <c r="EM16" i="2"/>
  <c r="EL16" i="2"/>
  <c r="EK16" i="2"/>
  <c r="EJ16" i="2"/>
  <c r="EI16" i="2"/>
  <c r="EH16" i="2"/>
  <c r="EG16" i="2"/>
  <c r="EF16" i="2"/>
  <c r="EE16" i="2"/>
  <c r="ED16" i="2"/>
  <c r="EC16" i="2"/>
  <c r="EB16" i="2"/>
  <c r="DZ16" i="2"/>
  <c r="DX16" i="2"/>
  <c r="DW16" i="2"/>
  <c r="DV16" i="2"/>
  <c r="DU16" i="2"/>
  <c r="DT16" i="2"/>
  <c r="DS16" i="2"/>
  <c r="DR16" i="2"/>
  <c r="DQ16" i="2"/>
  <c r="DP16" i="2"/>
  <c r="DO16" i="2"/>
  <c r="DN16" i="2"/>
  <c r="DM16" i="2"/>
  <c r="DL16" i="2"/>
  <c r="DJ16" i="2"/>
  <c r="DH16" i="2"/>
  <c r="DG16" i="2"/>
  <c r="DF16" i="2"/>
  <c r="DE16" i="2"/>
  <c r="DD16" i="2"/>
  <c r="DC16" i="2"/>
  <c r="DB16" i="2"/>
  <c r="DA16" i="2"/>
  <c r="CZ16" i="2"/>
  <c r="CY16" i="2"/>
  <c r="CX16" i="2"/>
  <c r="CW16" i="2"/>
  <c r="CV16" i="2"/>
  <c r="CU16" i="2"/>
  <c r="CS16" i="2"/>
  <c r="CQ16" i="2"/>
  <c r="CP16" i="2"/>
  <c r="CO16" i="2"/>
  <c r="CN16" i="2"/>
  <c r="CM16" i="2"/>
  <c r="CL16" i="2"/>
  <c r="CK16" i="2"/>
  <c r="CJ16" i="2"/>
  <c r="CI16" i="2"/>
  <c r="CH16" i="2"/>
  <c r="CG16" i="2"/>
  <c r="CF16" i="2"/>
  <c r="CE16" i="2"/>
  <c r="CC16" i="2"/>
  <c r="CA16" i="2"/>
  <c r="BZ16" i="2"/>
  <c r="BY16" i="2"/>
  <c r="BX16" i="2"/>
  <c r="BW16" i="2"/>
  <c r="BV16" i="2"/>
  <c r="BU16" i="2"/>
  <c r="BT16" i="2"/>
  <c r="BS16" i="2"/>
  <c r="BR16" i="2"/>
  <c r="BQ16" i="2"/>
  <c r="BP16" i="2"/>
  <c r="BO16" i="2"/>
  <c r="BN16" i="2"/>
  <c r="BM16" i="2"/>
  <c r="BL16" i="2"/>
  <c r="BK16" i="2"/>
  <c r="BJ16" i="2"/>
  <c r="BI16" i="2"/>
  <c r="BH16" i="2"/>
  <c r="BF16" i="2"/>
  <c r="BE16" i="2"/>
  <c r="BD16" i="2"/>
  <c r="BA16" i="2"/>
  <c r="AZ16" i="2"/>
  <c r="AY16" i="2"/>
  <c r="AX16" i="2"/>
  <c r="AW16" i="2"/>
  <c r="AV16" i="2"/>
  <c r="AU16" i="2"/>
  <c r="AT16" i="2"/>
  <c r="AS16" i="2"/>
  <c r="AR16" i="2"/>
  <c r="AI16" i="2"/>
  <c r="AH16" i="2"/>
  <c r="AG16" i="2"/>
  <c r="AF16" i="2"/>
  <c r="AD16" i="2"/>
  <c r="AB16" i="2"/>
  <c r="AA16" i="2"/>
  <c r="Z16" i="2"/>
  <c r="Y16" i="2"/>
  <c r="X16" i="2"/>
  <c r="V16" i="2"/>
  <c r="U16" i="2"/>
  <c r="T16" i="2"/>
  <c r="S16" i="2"/>
  <c r="R16" i="2"/>
  <c r="Q16" i="2"/>
  <c r="P16" i="2"/>
  <c r="O16" i="2"/>
  <c r="N16" i="2"/>
  <c r="M16" i="2"/>
  <c r="L16" i="2"/>
  <c r="K16" i="2"/>
  <c r="J16" i="2"/>
  <c r="I16" i="2"/>
  <c r="H16" i="2"/>
  <c r="G16" i="2"/>
  <c r="F16" i="2"/>
  <c r="E16" i="2"/>
  <c r="KC11" i="2"/>
  <c r="KB11" i="2"/>
  <c r="JS11" i="2"/>
  <c r="JR11" i="2"/>
  <c r="JD11" i="2"/>
  <c r="JC11" i="2"/>
  <c r="OG10" i="2"/>
  <c r="OF10" i="2"/>
  <c r="OE10" i="2"/>
  <c r="OD10" i="2"/>
  <c r="OC10" i="2"/>
  <c r="NW10" i="2"/>
  <c r="OW8" i="2"/>
  <c r="OO8" i="2"/>
  <c r="OH8" i="2"/>
  <c r="NN8" i="2"/>
  <c r="NE8" i="2"/>
  <c r="MZ8" i="2"/>
  <c r="MS8" i="2"/>
  <c r="MK8" i="2"/>
  <c r="MH8" i="2"/>
  <c r="LU8" i="2"/>
  <c r="LO8" i="2"/>
  <c r="KR8" i="2"/>
  <c r="KO8" i="2"/>
  <c r="KJ8" i="2"/>
  <c r="KB8" i="2"/>
  <c r="JE8" i="2"/>
  <c r="IO8" i="2"/>
  <c r="HD8" i="2"/>
  <c r="GO8" i="2"/>
  <c r="GB8" i="2"/>
  <c r="FW8" i="2"/>
  <c r="FR8" i="2"/>
  <c r="FL8" i="2"/>
  <c r="FI8" i="2"/>
  <c r="FC8" i="2"/>
  <c r="EW8" i="2"/>
  <c r="EQ8" i="2"/>
  <c r="EK8" i="2"/>
  <c r="EE8" i="2"/>
  <c r="DY8" i="2"/>
  <c r="DS8" i="2"/>
  <c r="DC8" i="2"/>
  <c r="CS8" i="2"/>
  <c r="CA8" i="2"/>
  <c r="BW8" i="2"/>
  <c r="BR8" i="2"/>
  <c r="BM8" i="2"/>
  <c r="BH8" i="2"/>
  <c r="AZ8" i="2"/>
  <c r="AR8" i="2"/>
  <c r="AJ8" i="2"/>
  <c r="AB8" i="2"/>
  <c r="R8" i="2"/>
  <c r="E8" i="2"/>
  <c r="OW7" i="2"/>
  <c r="OO7" i="2"/>
  <c r="OH7" i="2"/>
  <c r="NN7" i="2"/>
  <c r="NE7" i="2"/>
  <c r="MZ7" i="2"/>
  <c r="MS7" i="2"/>
  <c r="MK7" i="2"/>
  <c r="MH7" i="2"/>
  <c r="LU7" i="2"/>
  <c r="LO7" i="2"/>
  <c r="KR7" i="2"/>
  <c r="KO7" i="2"/>
  <c r="KJ7" i="2"/>
  <c r="KB7" i="2"/>
  <c r="JE7" i="2"/>
  <c r="IO7" i="2"/>
  <c r="HD7" i="2"/>
  <c r="GO7" i="2"/>
  <c r="GB7" i="2"/>
  <c r="FW7" i="2"/>
  <c r="FR7" i="2"/>
  <c r="FL7" i="2"/>
  <c r="FI7" i="2"/>
  <c r="FC7" i="2"/>
  <c r="EW7" i="2"/>
  <c r="EQ7" i="2"/>
  <c r="EK7" i="2"/>
  <c r="EE7" i="2"/>
  <c r="DY7" i="2"/>
  <c r="DS7" i="2"/>
  <c r="DC7" i="2"/>
  <c r="CS7" i="2"/>
  <c r="CA7" i="2"/>
  <c r="BW7" i="2"/>
  <c r="BR7" i="2"/>
  <c r="BM7" i="2"/>
  <c r="BH7" i="2"/>
  <c r="AZ7" i="2"/>
  <c r="AR7" i="2"/>
  <c r="AJ7" i="2"/>
  <c r="AB7" i="2"/>
  <c r="R7" i="2"/>
  <c r="E7" i="2"/>
  <c r="EQ17" i="2" l="1"/>
  <c r="KN17" i="2"/>
  <c r="JH35" i="2"/>
  <c r="BG52" i="2"/>
  <c r="JX17" i="2"/>
  <c r="Q35" i="2"/>
  <c r="Q52" i="2"/>
  <c r="AI35" i="2"/>
  <c r="AI52" i="2"/>
  <c r="BB35" i="2"/>
  <c r="BB52" i="2"/>
  <c r="BT35" i="2"/>
  <c r="BT52" i="2"/>
  <c r="AM35" i="2"/>
  <c r="CT35" i="2"/>
  <c r="DW35" i="2"/>
  <c r="FU35" i="2"/>
  <c r="MR35" i="2"/>
  <c r="CQ52" i="2"/>
  <c r="LV52" i="2"/>
  <c r="MC16" i="2"/>
  <c r="EA17" i="2"/>
  <c r="JH17" i="2"/>
  <c r="OA52" i="2"/>
  <c r="OA17" i="2"/>
  <c r="OQ52" i="2"/>
  <c r="OQ17" i="2"/>
  <c r="DX35" i="2"/>
  <c r="KN35" i="2"/>
  <c r="MS35" i="2"/>
  <c r="LW52" i="2"/>
  <c r="BG16" i="2"/>
  <c r="IR17" i="2"/>
  <c r="NK52" i="2"/>
  <c r="NK17" i="2"/>
  <c r="AO35" i="2"/>
  <c r="BU35" i="2"/>
  <c r="DY35" i="2"/>
  <c r="FW35" i="2"/>
  <c r="EM52" i="2"/>
  <c r="ND52" i="2"/>
  <c r="W17" i="2"/>
  <c r="DK17" i="2"/>
  <c r="IB17" i="2"/>
  <c r="HZ52" i="2"/>
  <c r="HZ35" i="2"/>
  <c r="IP52" i="2"/>
  <c r="IP35" i="2"/>
  <c r="JF52" i="2"/>
  <c r="JF35" i="2"/>
  <c r="JV52" i="2"/>
  <c r="JV35" i="2"/>
  <c r="KL52" i="2"/>
  <c r="KL35" i="2"/>
  <c r="MA52" i="2"/>
  <c r="MA35" i="2"/>
  <c r="MT52" i="2"/>
  <c r="MT35" i="2"/>
  <c r="NL52" i="2"/>
  <c r="NL35" i="2"/>
  <c r="OC52" i="2"/>
  <c r="OC35" i="2"/>
  <c r="OS52" i="2"/>
  <c r="OS35" i="2"/>
  <c r="PB52" i="2"/>
  <c r="CT17" i="2"/>
  <c r="CB35" i="2"/>
  <c r="EA35" i="2"/>
  <c r="IG52" i="2"/>
  <c r="DF52" i="2"/>
  <c r="EZ52" i="2"/>
  <c r="IH52" i="2"/>
  <c r="U35" i="2"/>
  <c r="CD35" i="2"/>
  <c r="FE35" i="2"/>
  <c r="IR35" i="2"/>
  <c r="AD52" i="2"/>
  <c r="DG52" i="2"/>
  <c r="W16" i="2"/>
  <c r="CB16" i="2"/>
  <c r="CR16" i="2"/>
  <c r="MC17" i="2"/>
  <c r="AE52" i="2"/>
  <c r="DI16" i="2"/>
  <c r="DY16" i="2"/>
  <c r="EO16" i="2"/>
  <c r="FE16" i="2"/>
  <c r="FU16" i="2"/>
  <c r="IB16" i="2"/>
  <c r="IR16" i="2"/>
  <c r="JH16" i="2"/>
  <c r="JX16" i="2"/>
  <c r="KN16" i="2"/>
  <c r="L17" i="2"/>
  <c r="W35" i="2"/>
  <c r="BC35" i="2"/>
  <c r="CG35" i="2"/>
  <c r="DI35" i="2"/>
  <c r="FG35" i="2"/>
  <c r="JX35" i="2"/>
  <c r="DS52" i="2"/>
  <c r="FC52" i="2"/>
  <c r="NT52" i="2"/>
  <c r="CD16" i="2"/>
  <c r="CT16" i="2"/>
  <c r="BB17" i="2"/>
  <c r="FU17" i="2"/>
  <c r="BD35" i="2"/>
  <c r="JA35" i="2"/>
  <c r="NJ35" i="2"/>
  <c r="DT52" i="2"/>
  <c r="IW52" i="2"/>
  <c r="KT52" i="2"/>
  <c r="NU52" i="2"/>
  <c r="DK16" i="2"/>
  <c r="EA16" i="2"/>
  <c r="EQ16" i="2"/>
  <c r="FG16" i="2"/>
  <c r="FW16" i="2"/>
  <c r="DP52" i="2"/>
  <c r="DP17" i="2"/>
  <c r="EF52" i="2"/>
  <c r="EF17" i="2"/>
  <c r="EV52" i="2"/>
  <c r="EV17" i="2"/>
  <c r="FL52" i="2"/>
  <c r="FL17" i="2"/>
  <c r="GB52" i="2"/>
  <c r="GB17" i="2"/>
  <c r="MK52" i="2"/>
  <c r="MK35" i="2"/>
  <c r="NB35" i="2"/>
  <c r="NB17" i="2"/>
  <c r="Z35" i="2"/>
  <c r="BE35" i="2"/>
  <c r="CI35" i="2"/>
  <c r="DK35" i="2"/>
  <c r="EM35" i="2"/>
  <c r="FJ35" i="2"/>
  <c r="HX35" i="2"/>
  <c r="MC35" i="2"/>
  <c r="NK35" i="2"/>
  <c r="FO52" i="2"/>
  <c r="IX52" i="2"/>
  <c r="MM52" i="2"/>
  <c r="NV52" i="2"/>
  <c r="BD17" i="2"/>
  <c r="BT17" i="2"/>
  <c r="FE17" i="2"/>
  <c r="FW17" i="2"/>
  <c r="KJ17" i="2"/>
  <c r="AV35" i="2"/>
  <c r="AV52" i="2"/>
  <c r="BN35" i="2"/>
  <c r="BN52" i="2"/>
  <c r="CJ52" i="2"/>
  <c r="CJ35" i="2"/>
  <c r="CZ52" i="2"/>
  <c r="CZ35" i="2"/>
  <c r="CZ17" i="2"/>
  <c r="DQ52" i="2"/>
  <c r="DQ35" i="2"/>
  <c r="EG52" i="2"/>
  <c r="EG35" i="2"/>
  <c r="EW52" i="2"/>
  <c r="EW35" i="2"/>
  <c r="FM52" i="2"/>
  <c r="FM35" i="2"/>
  <c r="KU35" i="2"/>
  <c r="KU52" i="2"/>
  <c r="ML35" i="2"/>
  <c r="ML17" i="2"/>
  <c r="NC35" i="2"/>
  <c r="NC17" i="2"/>
  <c r="EN35" i="2"/>
  <c r="HY35" i="2"/>
  <c r="KG35" i="2"/>
  <c r="DV52" i="2"/>
  <c r="FP52" i="2"/>
  <c r="MN52" i="2"/>
  <c r="AW35" i="2"/>
  <c r="AW52" i="2"/>
  <c r="BO35" i="2"/>
  <c r="BO52" i="2"/>
  <c r="CK52" i="2"/>
  <c r="CK35" i="2"/>
  <c r="DA52" i="2"/>
  <c r="DA35" i="2"/>
  <c r="DR52" i="2"/>
  <c r="DR35" i="2"/>
  <c r="EH52" i="2"/>
  <c r="EH35" i="2"/>
  <c r="EX52" i="2"/>
  <c r="EX35" i="2"/>
  <c r="FN52" i="2"/>
  <c r="FN35" i="2"/>
  <c r="HS35" i="2"/>
  <c r="HS52" i="2"/>
  <c r="II35" i="2"/>
  <c r="II52" i="2"/>
  <c r="IY35" i="2"/>
  <c r="IY52" i="2"/>
  <c r="JO35" i="2"/>
  <c r="JO52" i="2"/>
  <c r="KE35" i="2"/>
  <c r="KE52" i="2"/>
  <c r="KV35" i="2"/>
  <c r="KV52" i="2"/>
  <c r="MM35" i="2"/>
  <c r="MM17" i="2"/>
  <c r="BG35" i="2"/>
  <c r="EO35" i="2"/>
  <c r="JD35" i="2"/>
  <c r="CM52" i="2"/>
  <c r="DW52" i="2"/>
  <c r="MO52" i="2"/>
  <c r="BB16" i="2"/>
  <c r="Q17" i="2"/>
  <c r="BV17" i="2"/>
  <c r="DV17" i="2"/>
  <c r="EO17" i="2"/>
  <c r="FG17" i="2"/>
  <c r="JD17" i="2"/>
  <c r="JU17" i="2"/>
  <c r="KL17" i="2"/>
  <c r="AF35" i="2"/>
  <c r="AF52" i="2"/>
  <c r="AX35" i="2"/>
  <c r="AX52" i="2"/>
  <c r="BP35" i="2"/>
  <c r="BP52" i="2"/>
  <c r="CL52" i="2"/>
  <c r="CL35" i="2"/>
  <c r="DB52" i="2"/>
  <c r="DB35" i="2"/>
  <c r="HT35" i="2"/>
  <c r="HT52" i="2"/>
  <c r="IJ35" i="2"/>
  <c r="IJ52" i="2"/>
  <c r="IZ35" i="2"/>
  <c r="IZ52" i="2"/>
  <c r="JP35" i="2"/>
  <c r="JP52" i="2"/>
  <c r="KF35" i="2"/>
  <c r="KF52" i="2"/>
  <c r="KW35" i="2"/>
  <c r="KW52" i="2"/>
  <c r="NW35" i="2"/>
  <c r="NW52" i="2"/>
  <c r="OM35" i="2"/>
  <c r="OM52" i="2"/>
  <c r="PC35" i="2"/>
  <c r="PC52" i="2"/>
  <c r="CQ35" i="2"/>
  <c r="IB35" i="2"/>
  <c r="JE35" i="2"/>
  <c r="OQ35" i="2"/>
  <c r="HO52" i="2"/>
  <c r="OJ52" i="2"/>
  <c r="AE16" i="2"/>
  <c r="BC16" i="2"/>
  <c r="NV16" i="2"/>
  <c r="OL16" i="2"/>
  <c r="PB16" i="2"/>
  <c r="AI17" i="2"/>
  <c r="DX17" i="2"/>
  <c r="IN17" i="2"/>
  <c r="JE17" i="2"/>
  <c r="JV17" i="2"/>
  <c r="ND17" i="2"/>
  <c r="NV17" i="2"/>
  <c r="AG35" i="2"/>
  <c r="AG52" i="2"/>
  <c r="AY35" i="2"/>
  <c r="AY52" i="2"/>
  <c r="BQ35" i="2"/>
  <c r="BQ52" i="2"/>
  <c r="AK35" i="2"/>
  <c r="CR35" i="2"/>
  <c r="DP35" i="2"/>
  <c r="EQ35" i="2"/>
  <c r="FS35" i="2"/>
  <c r="KJ35" i="2"/>
  <c r="OR35" i="2"/>
  <c r="K52" i="2"/>
  <c r="CO52" i="2"/>
  <c r="EI52" i="2"/>
  <c r="FS52" i="2"/>
  <c r="JM52" i="2"/>
  <c r="OK52" i="2"/>
  <c r="HW17" i="2"/>
  <c r="IM17" i="2"/>
  <c r="JC17" i="2"/>
  <c r="JS17" i="2"/>
  <c r="KI17" i="2"/>
  <c r="F35" i="2"/>
  <c r="X35" i="2"/>
  <c r="AP35" i="2"/>
  <c r="CE35" i="2"/>
  <c r="CU35" i="2"/>
  <c r="MF35" i="2"/>
  <c r="MY35" i="2"/>
  <c r="NR35" i="2"/>
  <c r="OH35" i="2"/>
  <c r="OX35" i="2"/>
  <c r="MG35" i="2"/>
  <c r="NA35" i="2"/>
  <c r="OY35" i="2"/>
  <c r="OX1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Tran Bao Nguyen</author>
    <author>Ken Cho</author>
  </authors>
  <commentList>
    <comment ref="EE19" authorId="0" shapeId="0" xr:uid="{C2540521-953F-437A-86AE-1376AB44AD96}">
      <text>
        <r>
          <rPr>
            <b/>
            <sz val="9"/>
            <color indexed="81"/>
            <rFont val="Tahoma"/>
            <family val="2"/>
          </rPr>
          <t>1.73 for f'c of 2500 to 2900 psi, 1.57 for f'c of 2900 to 8500 psi</t>
        </r>
      </text>
    </comment>
    <comment ref="EF19" authorId="0" shapeId="0" xr:uid="{40F7E10E-C6DF-4954-9551-329C411D13BB}">
      <text>
        <r>
          <rPr>
            <b/>
            <sz val="9"/>
            <color indexed="81"/>
            <rFont val="Tahoma"/>
            <family val="2"/>
          </rPr>
          <t>2.6 for f'c of 2500 to 2900 psi, 2.36 for f'c of 2900 to 8500 psi</t>
        </r>
      </text>
    </comment>
    <comment ref="EG19" authorId="0" shapeId="0" xr:uid="{0B5AD875-0762-416B-8B05-C41DB656227A}">
      <text>
        <r>
          <rPr>
            <b/>
            <sz val="9"/>
            <color indexed="81"/>
            <rFont val="Tahoma"/>
            <family val="2"/>
          </rPr>
          <t>2.6 for f'c of 2500 to 2900 psi, 2.36 for f'c of 2900 to 8500 psi</t>
        </r>
      </text>
    </comment>
    <comment ref="EH19" authorId="0" shapeId="0" xr:uid="{BAA075E3-4332-4BAE-B798-761AD8DD7357}">
      <text>
        <r>
          <rPr>
            <b/>
            <sz val="9"/>
            <color indexed="81"/>
            <rFont val="Tahoma"/>
            <family val="2"/>
          </rPr>
          <t>2.82 for f'c of 2500 to 2900 psi, 2.56 for f'c of 2900 to 8500 psi</t>
        </r>
      </text>
    </comment>
    <comment ref="EI19" authorId="0" shapeId="0" xr:uid="{E569C44B-A164-454C-AE56-6593E3AF4F79}">
      <text>
        <r>
          <rPr>
            <b/>
            <sz val="9"/>
            <color indexed="81"/>
            <rFont val="Tahoma"/>
            <family val="2"/>
          </rPr>
          <t>5.41 for f'c of 2500 to 2900 psi, 4.92 for f'c of 2900 to 8500 psi</t>
        </r>
      </text>
    </comment>
    <comment ref="EJ19" authorId="0" shapeId="0" xr:uid="{FBCCBE1A-5FEB-4C76-A2CD-2C5DBFF59B05}">
      <text>
        <r>
          <rPr>
            <b/>
            <sz val="9"/>
            <color indexed="81"/>
            <rFont val="Tahoma"/>
            <family val="2"/>
          </rPr>
          <t>5.85 for f'c of 2500 to 2900 psi, 5.32 for f'c of 2900 to 8500 psi</t>
        </r>
      </text>
    </comment>
    <comment ref="EK19" authorId="0" shapeId="0" xr:uid="{03D06C8A-46DF-4F32-90A8-9E12CBE29861}">
      <text>
        <r>
          <rPr>
            <b/>
            <sz val="9"/>
            <color indexed="81"/>
            <rFont val="Tahoma"/>
            <family val="2"/>
          </rPr>
          <t>1.73 for f'c of 2500 to 2900 psi, 1.57 for f'c of 2900 to 8500 psi</t>
        </r>
      </text>
    </comment>
    <comment ref="EL19" authorId="0" shapeId="0" xr:uid="{1EE59753-42D2-4E84-9CC3-906EF80D2927}">
      <text>
        <r>
          <rPr>
            <b/>
            <sz val="9"/>
            <color indexed="81"/>
            <rFont val="Tahoma"/>
            <family val="2"/>
          </rPr>
          <t>2.6 for f'c of 2500 to 2900 psi, 2.36 for f'c of 2900 to 8500 psi</t>
        </r>
      </text>
    </comment>
    <comment ref="EM19" authorId="0" shapeId="0" xr:uid="{FFC71467-0646-4DD8-B7DD-640DBB1189A3}">
      <text>
        <r>
          <rPr>
            <b/>
            <sz val="9"/>
            <color indexed="81"/>
            <rFont val="Tahoma"/>
            <family val="2"/>
          </rPr>
          <t>2.6 for f'c of 2500 to 2900 psi, 2.36 for f'c of 2900 to 8500 psi</t>
        </r>
      </text>
    </comment>
    <comment ref="EN19" authorId="0" shapeId="0" xr:uid="{9CF3C6B0-CBF2-471B-A407-E9AFC8FEBBB2}">
      <text>
        <r>
          <rPr>
            <b/>
            <sz val="9"/>
            <color indexed="81"/>
            <rFont val="Tahoma"/>
            <family val="2"/>
          </rPr>
          <t>2.82 for f'c of 2500 to 2900 psi, 2.56 for f'c of 2900 to 8500 psi</t>
        </r>
      </text>
    </comment>
    <comment ref="EO19" authorId="0" shapeId="0" xr:uid="{C6F14E93-E7C3-43D6-970F-C66E2C9F4472}">
      <text>
        <r>
          <rPr>
            <b/>
            <sz val="9"/>
            <color indexed="81"/>
            <rFont val="Tahoma"/>
            <family val="2"/>
          </rPr>
          <t>5.41 for f'c of 2500 to 2900 psi, 4.92 for f'c of 2900 to 8500 psi</t>
        </r>
      </text>
    </comment>
    <comment ref="EP19" authorId="0" shapeId="0" xr:uid="{5564442F-E8C2-4062-8D25-D3ECD97D0D59}">
      <text>
        <r>
          <rPr>
            <b/>
            <sz val="9"/>
            <color indexed="81"/>
            <rFont val="Tahoma"/>
            <family val="2"/>
          </rPr>
          <t>5.85 for f'c of 2500 to 2900 psi, 5.32 for f'c of 2900 to 8500 psi</t>
        </r>
      </text>
    </comment>
    <comment ref="EQ19" authorId="0" shapeId="0" xr:uid="{3FEC26DE-6AE0-470C-B413-8359CF913FBB}">
      <text>
        <r>
          <rPr>
            <b/>
            <sz val="9"/>
            <color indexed="81"/>
            <rFont val="Tahoma"/>
            <family val="2"/>
          </rPr>
          <t>1.73 for f'c of 2500 to 2900 psi, 1.57 for f'c of 2900 to 8500 psi</t>
        </r>
      </text>
    </comment>
    <comment ref="ER19" authorId="0" shapeId="0" xr:uid="{5B49F2B8-90C0-4CBB-BA39-DD6C1E8E208E}">
      <text>
        <r>
          <rPr>
            <b/>
            <sz val="9"/>
            <color indexed="81"/>
            <rFont val="Tahoma"/>
            <family val="2"/>
          </rPr>
          <t>2.6 for f'c of 2500 to 2900 psi, 2.36 for f'c of 2900 to 8500 psi</t>
        </r>
      </text>
    </comment>
    <comment ref="ES19" authorId="0" shapeId="0" xr:uid="{FD34D13B-7FAE-4660-A4CE-6DF60C7CAC5D}">
      <text>
        <r>
          <rPr>
            <b/>
            <sz val="9"/>
            <color indexed="81"/>
            <rFont val="Tahoma"/>
            <family val="2"/>
          </rPr>
          <t>2.6 for f'c of 2500 to 2900 psi, 2.36 for f'c of 2900 to 8500 psi</t>
        </r>
      </text>
    </comment>
    <comment ref="ET19" authorId="0" shapeId="0" xr:uid="{C9E503B5-964A-4477-B5A3-1391C95A71BF}">
      <text>
        <r>
          <rPr>
            <b/>
            <sz val="9"/>
            <color indexed="81"/>
            <rFont val="Tahoma"/>
            <family val="2"/>
          </rPr>
          <t>2.82 for f'c of 2500 to 2900 psi, 2.56 for f'c of 2900 to 8500 psi</t>
        </r>
      </text>
    </comment>
    <comment ref="EU19" authorId="0" shapeId="0" xr:uid="{8AAD93C1-9B9A-4FBC-AF36-0047F0124B0A}">
      <text>
        <r>
          <rPr>
            <b/>
            <sz val="9"/>
            <color indexed="81"/>
            <rFont val="Tahoma"/>
            <family val="2"/>
          </rPr>
          <t>5.41 for f'c of 2500 to 2900 psi, 4.92 for f'c of 2900 to 8500 psi</t>
        </r>
      </text>
    </comment>
    <comment ref="EV19" authorId="0" shapeId="0" xr:uid="{CF0FDC34-E88A-403F-8707-1989CBF78695}">
      <text>
        <r>
          <rPr>
            <b/>
            <sz val="9"/>
            <color indexed="81"/>
            <rFont val="Tahoma"/>
            <family val="2"/>
          </rPr>
          <t>5.85 for f'c of 2500 to 2900 psi, 5.32 for f'c of 2900 to 8500 psi</t>
        </r>
      </text>
    </comment>
    <comment ref="EW19" authorId="0" shapeId="0" xr:uid="{1FA82712-461E-4987-95A6-5E5FDC2C7D03}">
      <text>
        <r>
          <rPr>
            <b/>
            <sz val="9"/>
            <color indexed="81"/>
            <rFont val="Tahoma"/>
            <family val="2"/>
          </rPr>
          <t>1.73 for f'c of 2500 to 2900 psi, 1.57 for f'c of 2900 to 8500 psi</t>
        </r>
      </text>
    </comment>
    <comment ref="EX19" authorId="0" shapeId="0" xr:uid="{F68B34C1-824F-40E2-BF76-CF2B5A2FC9A6}">
      <text>
        <r>
          <rPr>
            <b/>
            <sz val="9"/>
            <color indexed="81"/>
            <rFont val="Tahoma"/>
            <family val="2"/>
          </rPr>
          <t>2.6 for f'c of 2500 to 2900 psi, 2.36 for f'c of 2900 to 8500 psi</t>
        </r>
      </text>
    </comment>
    <comment ref="EY19" authorId="0" shapeId="0" xr:uid="{F4A85B71-159C-439D-B6AA-E9B1A521F425}">
      <text>
        <r>
          <rPr>
            <b/>
            <sz val="9"/>
            <color indexed="81"/>
            <rFont val="Tahoma"/>
            <family val="2"/>
          </rPr>
          <t>2.6 for f'c of 2500 to 2900 psi, 2.36 for f'c of 2900 to 8500 psi</t>
        </r>
      </text>
    </comment>
    <comment ref="EZ19" authorId="0" shapeId="0" xr:uid="{986A8A47-FAE6-49F2-91D9-BC8178F7D9F1}">
      <text>
        <r>
          <rPr>
            <b/>
            <sz val="9"/>
            <color indexed="81"/>
            <rFont val="Tahoma"/>
            <family val="2"/>
          </rPr>
          <t>2.82 for f'c of 2500 to 2900 psi, 2.56 for f'c of 2900 to 8500 psi</t>
        </r>
      </text>
    </comment>
    <comment ref="FA19" authorId="0" shapeId="0" xr:uid="{1E60E45C-02BF-4E03-AEDC-9EA88E30469E}">
      <text>
        <r>
          <rPr>
            <b/>
            <sz val="9"/>
            <color indexed="81"/>
            <rFont val="Tahoma"/>
            <family val="2"/>
          </rPr>
          <t>5.41 for f'c of 2500 to 2900 psi, 4.92 for f'c of 2900 to 8500 psi</t>
        </r>
      </text>
    </comment>
    <comment ref="FB19" authorId="0" shapeId="0" xr:uid="{DA30692E-88FD-477D-B3E4-66E6015D5C4A}">
      <text>
        <r>
          <rPr>
            <b/>
            <sz val="9"/>
            <color indexed="81"/>
            <rFont val="Tahoma"/>
            <family val="2"/>
          </rPr>
          <t>5.85 for f'c of 2500 to 2900 psi, 5.32 for f'c of 2900 to 8500 psi</t>
        </r>
      </text>
    </comment>
    <comment ref="EE20" authorId="0" shapeId="0" xr:uid="{3EDFD782-937E-41F0-B7CD-A9411E714B52}">
      <text>
        <r>
          <rPr>
            <b/>
            <sz val="9"/>
            <color indexed="81"/>
            <rFont val="Tahoma"/>
            <family val="2"/>
          </rPr>
          <t>4.33 for f'c of 2500 to 2900 psi, 3.94 for f'c of 2900 to 8500 psi</t>
        </r>
      </text>
    </comment>
    <comment ref="EF20" authorId="0" shapeId="0" xr:uid="{E0D071FB-7FE1-45CB-9D09-9D9E8BE7421B}">
      <text>
        <r>
          <rPr>
            <b/>
            <sz val="9"/>
            <color indexed="81"/>
            <rFont val="Tahoma"/>
            <family val="2"/>
          </rPr>
          <t>3.9 for f'c of 2500 to 2900 psi, 3.54 for f'c of 2900 to 8500 psi</t>
        </r>
      </text>
    </comment>
    <comment ref="EG20" authorId="0" shapeId="0" xr:uid="{5A18544E-A9A9-4AA8-AF36-249D7CDD0AA4}">
      <text>
        <r>
          <rPr>
            <b/>
            <sz val="9"/>
            <color indexed="81"/>
            <rFont val="Tahoma"/>
            <family val="2"/>
          </rPr>
          <t>5.2 for f'c of 2500 to 2900 psi, 4.72 for f'c of 2900 to 8500 psi</t>
        </r>
      </text>
    </comment>
    <comment ref="EH20" authorId="0" shapeId="0" xr:uid="{CCCF1645-EC45-46E4-9421-E4DF972AAF7E}">
      <text>
        <r>
          <rPr>
            <b/>
            <sz val="9"/>
            <color indexed="81"/>
            <rFont val="Tahoma"/>
            <family val="2"/>
          </rPr>
          <t>7.8 for f'c of 2500 to 2900 psi, 7.09 for f'c of 2900 to 8500 psi</t>
        </r>
      </text>
    </comment>
    <comment ref="EI20" authorId="0" shapeId="0" xr:uid="{AB59C3CD-06C0-4D1B-935B-38E699AEB7EA}">
      <text>
        <r>
          <rPr>
            <b/>
            <sz val="9"/>
            <color indexed="81"/>
            <rFont val="Tahoma"/>
            <family val="2"/>
          </rPr>
          <t>9.96 for f'c of 2500 to 2900 psi, 9.06 for f'c of 2900 to 8500 psi</t>
        </r>
      </text>
    </comment>
    <comment ref="EJ20" authorId="0" shapeId="0" xr:uid="{6D07EEBB-D421-4B54-823C-63365B7B99F7}">
      <text>
        <r>
          <rPr>
            <b/>
            <sz val="9"/>
            <color indexed="81"/>
            <rFont val="Tahoma"/>
            <family val="2"/>
          </rPr>
          <t>10.2 for f'c of 2500 to 2900 psi, 9.25 for f'c of 2900 to 8500 psi</t>
        </r>
      </text>
    </comment>
    <comment ref="EK20" authorId="0" shapeId="0" xr:uid="{36AF6872-C32F-4002-A934-F56F776F7400}">
      <text>
        <r>
          <rPr>
            <b/>
            <sz val="9"/>
            <color indexed="81"/>
            <rFont val="Tahoma"/>
            <family val="2"/>
          </rPr>
          <t>4.33 for f'c of 2500 to 2900 psi, 3.94 for f'c of 2900 to 8500 psi</t>
        </r>
      </text>
    </comment>
    <comment ref="EL20" authorId="0" shapeId="0" xr:uid="{B1369147-B01D-4A71-97B1-1BE86FB8F9F0}">
      <text>
        <r>
          <rPr>
            <b/>
            <sz val="9"/>
            <color indexed="81"/>
            <rFont val="Tahoma"/>
            <family val="2"/>
          </rPr>
          <t>3.9 for f'c of 2500 to 2900 psi, 3.54 for f'c of 2900 to 8500 psi</t>
        </r>
      </text>
    </comment>
    <comment ref="EM20" authorId="0" shapeId="0" xr:uid="{87BCA9C8-563B-4513-A1D3-5B05C57BD51A}">
      <text>
        <r>
          <rPr>
            <b/>
            <sz val="9"/>
            <color indexed="81"/>
            <rFont val="Tahoma"/>
            <family val="2"/>
          </rPr>
          <t>5.2 for f'c of 2500 to 2900 psi, 4.72 for f'c of 2900 to 8500 psi</t>
        </r>
      </text>
    </comment>
    <comment ref="EN20" authorId="0" shapeId="0" xr:uid="{579497B1-BE86-4829-97B0-3298EA011882}">
      <text>
        <r>
          <rPr>
            <b/>
            <sz val="9"/>
            <color indexed="81"/>
            <rFont val="Tahoma"/>
            <family val="2"/>
          </rPr>
          <t>7.8 for f'c of 2500 to 2900 psi, 7.09 for f'c of 2900 to 8500 psi</t>
        </r>
      </text>
    </comment>
    <comment ref="EO20" authorId="0" shapeId="0" xr:uid="{A040B540-6923-4A3D-B3F5-1502B85C5D84}">
      <text>
        <r>
          <rPr>
            <b/>
            <sz val="9"/>
            <color indexed="81"/>
            <rFont val="Tahoma"/>
            <family val="2"/>
          </rPr>
          <t>9.96 for f'c of 2500 to 2900 psi, 9.06 for f'c of 2900 to 8500 psi</t>
        </r>
      </text>
    </comment>
    <comment ref="EP20" authorId="0" shapeId="0" xr:uid="{CF850205-C06C-4086-AED1-F71833893DE2}">
      <text>
        <r>
          <rPr>
            <b/>
            <sz val="9"/>
            <color indexed="81"/>
            <rFont val="Tahoma"/>
            <family val="2"/>
          </rPr>
          <t>10.2 for f'c of 2500 to 2900 psi, 9.25 for f'c of 2900 to 8500 psi</t>
        </r>
      </text>
    </comment>
    <comment ref="EQ20" authorId="0" shapeId="0" xr:uid="{F3DC3B70-D0A7-4212-8CEA-B98EBD84CB42}">
      <text>
        <r>
          <rPr>
            <b/>
            <sz val="9"/>
            <color indexed="81"/>
            <rFont val="Tahoma"/>
            <family val="2"/>
          </rPr>
          <t>4.33 for f'c of 2500 to 2900 psi, 3.94 for f'c of 2900 to 8500 psi</t>
        </r>
      </text>
    </comment>
    <comment ref="ER20" authorId="0" shapeId="0" xr:uid="{FFDB8EEA-338A-4011-A14B-F6039EDEF4D1}">
      <text>
        <r>
          <rPr>
            <b/>
            <sz val="9"/>
            <color indexed="81"/>
            <rFont val="Tahoma"/>
            <family val="2"/>
          </rPr>
          <t>3.9 for f'c of 2500 to 2900 psi, 3.54 for f'c of 2900 to 8500 psi</t>
        </r>
      </text>
    </comment>
    <comment ref="ES20" authorId="0" shapeId="0" xr:uid="{B4EA4D80-00E0-4ADF-81DC-6574A084CEDC}">
      <text>
        <r>
          <rPr>
            <b/>
            <sz val="9"/>
            <color indexed="81"/>
            <rFont val="Tahoma"/>
            <family val="2"/>
          </rPr>
          <t>5.2 for f'c of 2500 to 2900 psi, 4.72 for f'c of 2900 to 8500 psi</t>
        </r>
      </text>
    </comment>
    <comment ref="ET20" authorId="0" shapeId="0" xr:uid="{0F535376-7018-41E2-BAFB-68BBF0F4EA1E}">
      <text>
        <r>
          <rPr>
            <b/>
            <sz val="9"/>
            <color indexed="81"/>
            <rFont val="Tahoma"/>
            <family val="2"/>
          </rPr>
          <t>7.8 for f'c of 2500 to 2900 psi, 7.09 for f'c of 2900 to 8500 psi</t>
        </r>
      </text>
    </comment>
    <comment ref="EU20" authorId="0" shapeId="0" xr:uid="{CAD2BEFD-6F3E-481F-B04C-431FE757BE41}">
      <text>
        <r>
          <rPr>
            <b/>
            <sz val="9"/>
            <color indexed="81"/>
            <rFont val="Tahoma"/>
            <family val="2"/>
          </rPr>
          <t>9.96 for f'c of 2500 to 2900 psi, 9.06 for f'c of 2900 to 8500 psi</t>
        </r>
      </text>
    </comment>
    <comment ref="EV20" authorId="0" shapeId="0" xr:uid="{06994D76-73E7-47F9-B7B6-783C54599028}">
      <text>
        <r>
          <rPr>
            <b/>
            <sz val="9"/>
            <color indexed="81"/>
            <rFont val="Tahoma"/>
            <family val="2"/>
          </rPr>
          <t>10.2 for f'c of 2500 to 2900 psi, 9.25 for f'c of 2900 to 8500 psi</t>
        </r>
      </text>
    </comment>
    <comment ref="EW20" authorId="0" shapeId="0" xr:uid="{F4E9AEDF-0182-449D-BB37-72849B5B00D5}">
      <text>
        <r>
          <rPr>
            <b/>
            <sz val="9"/>
            <color indexed="81"/>
            <rFont val="Tahoma"/>
            <family val="2"/>
          </rPr>
          <t>4.33 for f'c of 2500 to 2900 psi, 3.94 for f'c of 2900 to 8500 psi</t>
        </r>
      </text>
    </comment>
    <comment ref="EX20" authorId="0" shapeId="0" xr:uid="{04AF4BE5-F493-4229-B0C8-801B4C975E6C}">
      <text>
        <r>
          <rPr>
            <b/>
            <sz val="9"/>
            <color indexed="81"/>
            <rFont val="Tahoma"/>
            <family val="2"/>
          </rPr>
          <t>3.9 for f'c of 2500 to 2900 psi, 3.54 for f'c of 2900 to 8500 psi</t>
        </r>
      </text>
    </comment>
    <comment ref="EY20" authorId="0" shapeId="0" xr:uid="{22019CD4-1D60-49ED-8C01-166707D3C350}">
      <text>
        <r>
          <rPr>
            <b/>
            <sz val="9"/>
            <color indexed="81"/>
            <rFont val="Tahoma"/>
            <family val="2"/>
          </rPr>
          <t>5.2 for f'c of 2500 to 2900 psi, 4.72 for f'c of 2900 to 8500 psi</t>
        </r>
      </text>
    </comment>
    <comment ref="EZ20" authorId="0" shapeId="0" xr:uid="{D9F6A60D-0AE1-48CB-A640-A22DE61DB075}">
      <text>
        <r>
          <rPr>
            <b/>
            <sz val="9"/>
            <color indexed="81"/>
            <rFont val="Tahoma"/>
            <family val="2"/>
          </rPr>
          <t>7.8 for f'c of 2500 to 2900 psi, 7.09 for f'c of 2900 to 8500 psi</t>
        </r>
      </text>
    </comment>
    <comment ref="FA20" authorId="0" shapeId="0" xr:uid="{D2D121E7-FD1C-40D8-B628-3D82A61A0C96}">
      <text>
        <r>
          <rPr>
            <b/>
            <sz val="9"/>
            <color indexed="81"/>
            <rFont val="Tahoma"/>
            <family val="2"/>
          </rPr>
          <t>9.96 for f'c of 2500 to 2900 psi, 9.06 for f'c of 2900 to 8500 psi</t>
        </r>
      </text>
    </comment>
    <comment ref="FB20" authorId="0" shapeId="0" xr:uid="{D2C7C0A7-3EB7-4832-A780-3403BB07F9AF}">
      <text>
        <r>
          <rPr>
            <b/>
            <sz val="9"/>
            <color indexed="81"/>
            <rFont val="Tahoma"/>
            <family val="2"/>
          </rPr>
          <t>10.2 for f'c of 2500 to 2900 psi, 9.25 for f'c of 2900 to 8500 psi</t>
        </r>
      </text>
    </comment>
    <comment ref="EE21" authorId="0" shapeId="0" xr:uid="{03A709BB-B41C-44B1-975E-6C7E98043F36}">
      <text>
        <r>
          <rPr>
            <b/>
            <sz val="9"/>
            <color indexed="81"/>
            <rFont val="Tahoma"/>
            <family val="2"/>
          </rPr>
          <t>1.52 for f'c of 2500 to 2900 psi, 1.38 for f'c of 2900 to 8500 psi</t>
        </r>
      </text>
    </comment>
    <comment ref="EF21" authorId="0" shapeId="0" xr:uid="{821ADB89-8294-47E9-BE84-6F184CD8E08A}">
      <text>
        <r>
          <rPr>
            <b/>
            <sz val="9"/>
            <color indexed="81"/>
            <rFont val="Tahoma"/>
            <family val="2"/>
          </rPr>
          <t>1.73 for f'c of 2500 to 2900 psi, 1.57 for f'c of 2900 to 8500 psi</t>
        </r>
      </text>
    </comment>
    <comment ref="EG21" authorId="0" shapeId="0" xr:uid="{BB6D1D34-0DE9-4C00-9A6C-55FD07878F78}">
      <text>
        <r>
          <rPr>
            <b/>
            <sz val="9"/>
            <color indexed="81"/>
            <rFont val="Tahoma"/>
            <family val="2"/>
          </rPr>
          <t>2.17 for f'c of 2500 to 2900 psi, 1.97 for f'c of 2900 to 8500 psi</t>
        </r>
      </text>
    </comment>
    <comment ref="EH21" authorId="0" shapeId="0" xr:uid="{8CA0D73A-DB30-4587-B462-32148333E60F}">
      <text>
        <r>
          <rPr>
            <b/>
            <sz val="9"/>
            <color indexed="81"/>
            <rFont val="Tahoma"/>
            <family val="2"/>
          </rPr>
          <t>3.47 for f'c of 2500 to 2900 psi, 3.15 for f'c of 2900 to 8500 psi</t>
        </r>
      </text>
    </comment>
    <comment ref="EI21" authorId="0" shapeId="0" xr:uid="{524B9B1B-06FC-4D06-93FB-6135976F8F2F}">
      <text>
        <r>
          <rPr>
            <b/>
            <sz val="9"/>
            <color indexed="81"/>
            <rFont val="Tahoma"/>
            <family val="2"/>
          </rPr>
          <t>5.41 for f'c of 2500 to 2900 psi, 4.92 for f'c of 2900 to 8500 psi</t>
        </r>
      </text>
    </comment>
    <comment ref="EJ21" authorId="0" shapeId="0" xr:uid="{456EE46E-D46D-44F5-B0E3-21C38A624F5E}">
      <text>
        <r>
          <rPr>
            <b/>
            <sz val="9"/>
            <color indexed="81"/>
            <rFont val="Tahoma"/>
            <family val="2"/>
          </rPr>
          <t>6.5 for f'c of 2500 to 2900 psi, 5.91 for f'c of 2900 to 8500 psi</t>
        </r>
      </text>
    </comment>
    <comment ref="EK21" authorId="0" shapeId="0" xr:uid="{910AD3B9-E1BB-4232-A1D4-FF29A12FC882}">
      <text>
        <r>
          <rPr>
            <b/>
            <sz val="9"/>
            <color indexed="81"/>
            <rFont val="Tahoma"/>
            <family val="2"/>
          </rPr>
          <t>1.52 for f'c of 2500 to 2900 psi, 1.38 for f'c of 2900 to 8500 psi</t>
        </r>
      </text>
    </comment>
    <comment ref="EL21" authorId="0" shapeId="0" xr:uid="{50136B43-A304-47E6-ABDC-3D179265F4CD}">
      <text>
        <r>
          <rPr>
            <b/>
            <sz val="9"/>
            <color indexed="81"/>
            <rFont val="Tahoma"/>
            <family val="2"/>
          </rPr>
          <t>1.73 for f'c of 2500 to 2900 psi, 1.57 for f'c of 2900 to 8500 psi</t>
        </r>
      </text>
    </comment>
    <comment ref="EM21" authorId="0" shapeId="0" xr:uid="{537FE4AD-E6D8-429D-A9D1-A329767B82A3}">
      <text>
        <r>
          <rPr>
            <b/>
            <sz val="9"/>
            <color indexed="81"/>
            <rFont val="Tahoma"/>
            <family val="2"/>
          </rPr>
          <t>2.17 for f'c of 2500 to 2900 psi, 1.97 for f'c of 2900 to 8500 psi</t>
        </r>
      </text>
    </comment>
    <comment ref="EN21" authorId="0" shapeId="0" xr:uid="{14A97C6F-E9CB-4449-8B09-2A351658820B}">
      <text>
        <r>
          <rPr>
            <b/>
            <sz val="9"/>
            <color indexed="81"/>
            <rFont val="Tahoma"/>
            <family val="2"/>
          </rPr>
          <t>3.47 for f'c of 2500 to 2900 psi, 3.15 for f'c of 2900 to 8500 psi</t>
        </r>
      </text>
    </comment>
    <comment ref="EO21" authorId="0" shapeId="0" xr:uid="{C3D359CB-883D-4315-B34B-13D006D829A2}">
      <text>
        <r>
          <rPr>
            <b/>
            <sz val="9"/>
            <color indexed="81"/>
            <rFont val="Tahoma"/>
            <family val="2"/>
          </rPr>
          <t>5.41 for f'c of 2500 to 2900 psi, 4.92 for f'c of 2900 to 8500 psi</t>
        </r>
      </text>
    </comment>
    <comment ref="EP21" authorId="0" shapeId="0" xr:uid="{4A70813B-99D4-46A3-ADF0-A5A52E2D5FD3}">
      <text>
        <r>
          <rPr>
            <b/>
            <sz val="9"/>
            <color indexed="81"/>
            <rFont val="Tahoma"/>
            <family val="2"/>
          </rPr>
          <t>6.5 for f'c of 2500 to 2900 psi, 5.91 for f'c of 2900 to 8500 psi</t>
        </r>
      </text>
    </comment>
    <comment ref="EQ21" authorId="0" shapeId="0" xr:uid="{008EB0B0-532E-48CF-85AD-A2E20AD58354}">
      <text>
        <r>
          <rPr>
            <b/>
            <sz val="9"/>
            <color indexed="81"/>
            <rFont val="Tahoma"/>
            <family val="2"/>
          </rPr>
          <t>1.52 for f'c of 2500 to 2900 psi, 1.38 for f'c of 2900 to 8500 psi</t>
        </r>
      </text>
    </comment>
    <comment ref="ER21" authorId="0" shapeId="0" xr:uid="{A72DE29C-5E33-44D3-95E9-4AE941C9B58D}">
      <text>
        <r>
          <rPr>
            <b/>
            <sz val="9"/>
            <color indexed="81"/>
            <rFont val="Tahoma"/>
            <family val="2"/>
          </rPr>
          <t>1.73 for f'c of 2500 to 2900 psi, 1.57 for f'c of 2900 to 8500 psi</t>
        </r>
      </text>
    </comment>
    <comment ref="ES21" authorId="0" shapeId="0" xr:uid="{BA64A4F4-6019-414A-861D-A2FF7674AE31}">
      <text>
        <r>
          <rPr>
            <b/>
            <sz val="9"/>
            <color indexed="81"/>
            <rFont val="Tahoma"/>
            <family val="2"/>
          </rPr>
          <t>2.17 for f'c of 2500 to 2900 psi, 1.97 for f'c of 2900 to 8500 psi</t>
        </r>
      </text>
    </comment>
    <comment ref="ET21" authorId="0" shapeId="0" xr:uid="{0CEAFF29-76C3-462F-B651-0FA13984F9A9}">
      <text>
        <r>
          <rPr>
            <b/>
            <sz val="9"/>
            <color indexed="81"/>
            <rFont val="Tahoma"/>
            <family val="2"/>
          </rPr>
          <t>3.47 for f'c of 2500 to 2900 psi, 3.15 for f'c of 2900 to 8500 psi</t>
        </r>
      </text>
    </comment>
    <comment ref="EU21" authorId="0" shapeId="0" xr:uid="{C9C8EE61-8C02-4784-812A-C40081CB28D1}">
      <text>
        <r>
          <rPr>
            <b/>
            <sz val="9"/>
            <color indexed="81"/>
            <rFont val="Tahoma"/>
            <family val="2"/>
          </rPr>
          <t>5.41 for f'c of 2500 to 2900 psi, 4.92 for f'c of 2900 to 8500 psi</t>
        </r>
      </text>
    </comment>
    <comment ref="EV21" authorId="0" shapeId="0" xr:uid="{919EDD33-BDA6-4DB9-AD49-20AB11BE15F0}">
      <text>
        <r>
          <rPr>
            <b/>
            <sz val="9"/>
            <color indexed="81"/>
            <rFont val="Tahoma"/>
            <family val="2"/>
          </rPr>
          <t>6.5 for f'c of 2500 to 2900 psi, 5.91 for f'c of 2900 to 8500 psi</t>
        </r>
      </text>
    </comment>
    <comment ref="EW21" authorId="0" shapeId="0" xr:uid="{A9393E6B-CBA6-4F9B-842B-79EE266BE62D}">
      <text>
        <r>
          <rPr>
            <b/>
            <sz val="9"/>
            <color indexed="81"/>
            <rFont val="Tahoma"/>
            <family val="2"/>
          </rPr>
          <t>1.52 for f'c of 2500 to 2900 psi, 1.38 for f'c of 2900 to 8500 psi</t>
        </r>
      </text>
    </comment>
    <comment ref="EX21" authorId="0" shapeId="0" xr:uid="{EF17951E-51FB-40FD-AD17-9BA00DA4125D}">
      <text>
        <r>
          <rPr>
            <b/>
            <sz val="9"/>
            <color indexed="81"/>
            <rFont val="Tahoma"/>
            <family val="2"/>
          </rPr>
          <t>1.73 for f'c of 2500 to 2900 psi, 1.57 for f'c of 2900 to 8500 psi</t>
        </r>
      </text>
    </comment>
    <comment ref="EY21" authorId="0" shapeId="0" xr:uid="{B3BBFF1B-7511-4587-92DB-88A2F1B1635A}">
      <text>
        <r>
          <rPr>
            <b/>
            <sz val="9"/>
            <color indexed="81"/>
            <rFont val="Tahoma"/>
            <family val="2"/>
          </rPr>
          <t>2.17 for f'c of 2500 to 2900 psi, 1.97 for f'c of 2900 to 8500 psi</t>
        </r>
      </text>
    </comment>
    <comment ref="EZ21" authorId="0" shapeId="0" xr:uid="{E9DE4EE7-38BD-44C3-B566-D4753CCAAB60}">
      <text>
        <r>
          <rPr>
            <b/>
            <sz val="9"/>
            <color indexed="81"/>
            <rFont val="Tahoma"/>
            <family val="2"/>
          </rPr>
          <t>3.47 for f'c of 2500 to 2900 psi, 3.15 for f'c of 2900 to 8500 psi</t>
        </r>
      </text>
    </comment>
    <comment ref="FA21" authorId="0" shapeId="0" xr:uid="{02248C99-8CAA-4DF4-B052-6EE7505AFC58}">
      <text>
        <r>
          <rPr>
            <b/>
            <sz val="9"/>
            <color indexed="81"/>
            <rFont val="Tahoma"/>
            <family val="2"/>
          </rPr>
          <t>5.41 for f'c of 2500 to 2900 psi, 4.92 for f'c of 2900 to 8500 psi</t>
        </r>
      </text>
    </comment>
    <comment ref="FB21" authorId="0" shapeId="0" xr:uid="{8A17A7F1-F8C7-4669-B92A-5E069A44C947}">
      <text>
        <r>
          <rPr>
            <b/>
            <sz val="9"/>
            <color indexed="81"/>
            <rFont val="Tahoma"/>
            <family val="2"/>
          </rPr>
          <t>6.5 for f'c of 2500 to 2900 psi, 5.91 for f'c of 2900 to 8500 psi</t>
        </r>
      </text>
    </comment>
    <comment ref="EE22" authorId="0" shapeId="0" xr:uid="{AEE8103C-D8AC-4820-88DC-D72E183FF585}">
      <text>
        <r>
          <rPr>
            <b/>
            <sz val="9"/>
            <color indexed="81"/>
            <rFont val="Tahoma"/>
            <family val="2"/>
          </rPr>
          <t>3.04 for f'c of 2500 to 2900 psi, 2.76 for f'c of 2900 to 8500 psi</t>
        </r>
      </text>
    </comment>
    <comment ref="EF22" authorId="0" shapeId="0" xr:uid="{CF62B2DE-A8DE-4CEC-A7A8-F2F1696F0D36}">
      <text>
        <r>
          <rPr>
            <b/>
            <sz val="9"/>
            <color indexed="81"/>
            <rFont val="Tahoma"/>
            <family val="2"/>
          </rPr>
          <t>4.33 for f'c of 2500 to 2900 psi, 3.94 for f'c of 2900 to 8500 psi</t>
        </r>
      </text>
    </comment>
    <comment ref="EG22" authorId="0" shapeId="0" xr:uid="{E69FA2C3-9DD7-409B-BD89-6357E71EAB12}">
      <text>
        <r>
          <rPr>
            <b/>
            <sz val="9"/>
            <color indexed="81"/>
            <rFont val="Tahoma"/>
            <family val="2"/>
          </rPr>
          <t>3.89 for f'c of 2500 to 2900 psi, 3.54 for f'c of 2900 to 8500 psi</t>
        </r>
      </text>
    </comment>
    <comment ref="EH22" authorId="0" shapeId="0" xr:uid="{95436A3A-FF55-4C5D-83E1-DBA0B5D569EA}">
      <text>
        <r>
          <rPr>
            <b/>
            <sz val="9"/>
            <color indexed="81"/>
            <rFont val="Tahoma"/>
            <family val="2"/>
          </rPr>
          <t>5.63 for f'c of 2500 to 2900 psi, 5.12 for f'c of 2900 to 8500 psi</t>
        </r>
      </text>
    </comment>
    <comment ref="EI22" authorId="0" shapeId="0" xr:uid="{8599AB00-290B-49F3-A399-A6B07EF19596}">
      <text>
        <r>
          <rPr>
            <b/>
            <sz val="9"/>
            <color indexed="81"/>
            <rFont val="Tahoma"/>
            <family val="2"/>
          </rPr>
          <t>9.53 for f'c of 2500 to 2900 psi, 8.66 for f'c of 2900 to 8500 psi</t>
        </r>
      </text>
    </comment>
    <comment ref="EJ22" authorId="0" shapeId="0" xr:uid="{1B845DE8-F687-404E-A537-D55A23DEF223}">
      <text>
        <r>
          <rPr>
            <b/>
            <sz val="9"/>
            <color indexed="81"/>
            <rFont val="Tahoma"/>
            <family val="2"/>
          </rPr>
          <t>9.67 for f'c of 2500 to 2900 psi, 9.06 for f'c of 2900 to 8500 psi</t>
        </r>
      </text>
    </comment>
    <comment ref="EK22" authorId="0" shapeId="0" xr:uid="{F9A9DF50-9555-454E-92CF-8CEF78D2079D}">
      <text>
        <r>
          <rPr>
            <b/>
            <sz val="9"/>
            <color indexed="81"/>
            <rFont val="Tahoma"/>
            <family val="2"/>
          </rPr>
          <t>3.04 for f'c of 2500 to 2900 psi, 2.76 for f'c of 2900 to 8500 psi</t>
        </r>
      </text>
    </comment>
    <comment ref="EL22" authorId="0" shapeId="0" xr:uid="{88E39E43-332C-4137-9D63-E46AF4BA66D5}">
      <text>
        <r>
          <rPr>
            <b/>
            <sz val="9"/>
            <color indexed="81"/>
            <rFont val="Tahoma"/>
            <family val="2"/>
          </rPr>
          <t>4.33 for f'c of 2500 to 2900 psi, 3.94 for f'c of 2900 to 8500 psi</t>
        </r>
      </text>
    </comment>
    <comment ref="EM22" authorId="0" shapeId="0" xr:uid="{6635E7E3-98FB-4FF3-B49B-9A163E0DC8F5}">
      <text>
        <r>
          <rPr>
            <b/>
            <sz val="9"/>
            <color indexed="81"/>
            <rFont val="Tahoma"/>
            <family val="2"/>
          </rPr>
          <t>3.89 for f'c of 2500 to 2900 psi, 3.54 for f'c of 2900 to 8500 psi</t>
        </r>
      </text>
    </comment>
    <comment ref="EN22" authorId="0" shapeId="0" xr:uid="{F5D9E30B-BC0C-47BB-B996-25BC918FF4BA}">
      <text>
        <r>
          <rPr>
            <b/>
            <sz val="9"/>
            <color indexed="81"/>
            <rFont val="Tahoma"/>
            <family val="2"/>
          </rPr>
          <t>5.63 for f'c of 2500 to 2900 psi, 5.12 for f'c of 2900 to 8500 psi</t>
        </r>
      </text>
    </comment>
    <comment ref="EO22" authorId="0" shapeId="0" xr:uid="{495AF4AE-4A76-4D0C-8B55-A8B8E1CBA14E}">
      <text>
        <r>
          <rPr>
            <b/>
            <sz val="9"/>
            <color indexed="81"/>
            <rFont val="Tahoma"/>
            <family val="2"/>
          </rPr>
          <t>9.53 for f'c of 2500 to 2900 psi, 8.66 for f'c of 2900 to 8500 psi</t>
        </r>
      </text>
    </comment>
    <comment ref="EP22" authorId="0" shapeId="0" xr:uid="{F38FB3F5-5AD5-4BBC-AA72-404B76CB10B1}">
      <text>
        <r>
          <rPr>
            <b/>
            <sz val="9"/>
            <color indexed="81"/>
            <rFont val="Tahoma"/>
            <family val="2"/>
          </rPr>
          <t>9.67 for f'c of 2500 to 2900 psi, 9.06 for f'c of 2900 to 8500 psi</t>
        </r>
      </text>
    </comment>
    <comment ref="EQ22" authorId="0" shapeId="0" xr:uid="{A34240D0-5F24-4029-82FC-EDB70CC629C1}">
      <text>
        <r>
          <rPr>
            <b/>
            <sz val="9"/>
            <color indexed="81"/>
            <rFont val="Tahoma"/>
            <family val="2"/>
          </rPr>
          <t>3.04 for f'c of 2500 to 2900 psi, 2.76 for f'c of 2900 to 8500 psi</t>
        </r>
      </text>
    </comment>
    <comment ref="ER22" authorId="0" shapeId="0" xr:uid="{521B40FE-3EA7-49F1-BF75-38923FBCEB9D}">
      <text>
        <r>
          <rPr>
            <b/>
            <sz val="9"/>
            <color indexed="81"/>
            <rFont val="Tahoma"/>
            <family val="2"/>
          </rPr>
          <t>4.33 for f'c of 2500 to 2900 psi, 3.94 for f'c of 2900 to 8500 psi</t>
        </r>
      </text>
    </comment>
    <comment ref="ES22" authorId="0" shapeId="0" xr:uid="{462F3209-B909-4F4F-A614-DAFA7C8BBC3E}">
      <text>
        <r>
          <rPr>
            <b/>
            <sz val="9"/>
            <color indexed="81"/>
            <rFont val="Tahoma"/>
            <family val="2"/>
          </rPr>
          <t>3.89 for f'c of 2500 to 2900 psi, 3.54 for f'c of 2900 to 8500 psi</t>
        </r>
      </text>
    </comment>
    <comment ref="ET22" authorId="0" shapeId="0" xr:uid="{4C54EB72-80D0-4ED5-BE92-7EA052927313}">
      <text>
        <r>
          <rPr>
            <b/>
            <sz val="9"/>
            <color indexed="81"/>
            <rFont val="Tahoma"/>
            <family val="2"/>
          </rPr>
          <t>5.63 for f'c of 2500 to 2900 psi, 5.12 for f'c of 2900 to 8500 psi</t>
        </r>
      </text>
    </comment>
    <comment ref="EU22" authorId="0" shapeId="0" xr:uid="{F93B9AC1-C558-42C5-8C59-B2A3FCB60384}">
      <text>
        <r>
          <rPr>
            <b/>
            <sz val="9"/>
            <color indexed="81"/>
            <rFont val="Tahoma"/>
            <family val="2"/>
          </rPr>
          <t>9.53 for f'c of 2500 to 2900 psi, 8.66 for f'c of 2900 to 8500 psi</t>
        </r>
      </text>
    </comment>
    <comment ref="EV22" authorId="0" shapeId="0" xr:uid="{78141C0E-112F-4657-ACAF-41780F632D78}">
      <text>
        <r>
          <rPr>
            <b/>
            <sz val="9"/>
            <color indexed="81"/>
            <rFont val="Tahoma"/>
            <family val="2"/>
          </rPr>
          <t>9.67 for f'c of 2500 to 2900 psi, 9.06 for f'c of 2900 to 8500 psi</t>
        </r>
      </text>
    </comment>
    <comment ref="EW22" authorId="0" shapeId="0" xr:uid="{7CA0FFEE-6F24-452F-9A30-EA814507FDCB}">
      <text>
        <r>
          <rPr>
            <b/>
            <sz val="9"/>
            <color indexed="81"/>
            <rFont val="Tahoma"/>
            <family val="2"/>
          </rPr>
          <t>3.04 for f'c of 2500 to 2900 psi, 2.76 for f'c of 2900 to 8500 psi</t>
        </r>
      </text>
    </comment>
    <comment ref="EX22" authorId="0" shapeId="0" xr:uid="{78D9F146-C455-4755-AF47-9005D2F84853}">
      <text>
        <r>
          <rPr>
            <b/>
            <sz val="9"/>
            <color indexed="81"/>
            <rFont val="Tahoma"/>
            <family val="2"/>
          </rPr>
          <t>4.33 for f'c of 2500 to 2900 psi, 3.94 for f'c of 2900 to 8500 psi</t>
        </r>
      </text>
    </comment>
    <comment ref="EY22" authorId="0" shapeId="0" xr:uid="{DA3A65AC-5693-4F95-8143-13591F85B858}">
      <text>
        <r>
          <rPr>
            <b/>
            <sz val="9"/>
            <color indexed="81"/>
            <rFont val="Tahoma"/>
            <family val="2"/>
          </rPr>
          <t>3.89 for f'c of 2500 to 2900 psi, 3.54 for f'c of 2900 to 8500 psi</t>
        </r>
      </text>
    </comment>
    <comment ref="EZ22" authorId="0" shapeId="0" xr:uid="{9E48BB5E-ADCC-4148-8E5C-A7FF292DDE8C}">
      <text>
        <r>
          <rPr>
            <b/>
            <sz val="9"/>
            <color indexed="81"/>
            <rFont val="Tahoma"/>
            <family val="2"/>
          </rPr>
          <t>5.63 for f'c of 2500 to 2900 psi, 5.12 for f'c of 2900 to 8500 psi</t>
        </r>
      </text>
    </comment>
    <comment ref="FA22" authorId="0" shapeId="0" xr:uid="{507119AC-E25E-405F-AF0D-E37FDC4E9B85}">
      <text>
        <r>
          <rPr>
            <b/>
            <sz val="9"/>
            <color indexed="81"/>
            <rFont val="Tahoma"/>
            <family val="2"/>
          </rPr>
          <t>9.53 for f'c of 2500 to 2900 psi, 8.66 for f'c of 2900 to 8500 psi</t>
        </r>
      </text>
    </comment>
    <comment ref="FB22" authorId="0" shapeId="0" xr:uid="{618346C8-8837-46B8-A020-42F4E6DC946F}">
      <text>
        <r>
          <rPr>
            <b/>
            <sz val="9"/>
            <color indexed="81"/>
            <rFont val="Tahoma"/>
            <family val="2"/>
          </rPr>
          <t>9.67 for f'c of 2500 to 2900 psi, 9.06 for f'c of 2900 to 8500 psi</t>
        </r>
      </text>
    </comment>
    <comment ref="E34" authorId="1" shapeId="0" xr:uid="{5D988DBA-7E73-448F-A697-BBCBEA2914F0}">
      <text>
        <r>
          <rPr>
            <b/>
            <sz val="9"/>
            <color indexed="81"/>
            <rFont val="Tahoma"/>
            <family val="2"/>
          </rPr>
          <t>Ken Cho:</t>
        </r>
        <r>
          <rPr>
            <sz val="9"/>
            <color indexed="81"/>
            <rFont val="Tahoma"/>
            <family val="2"/>
          </rPr>
          <t xml:space="preserve">
NP = Not permitted</t>
        </r>
      </text>
    </comment>
    <comment ref="R34" authorId="1" shapeId="0" xr:uid="{FF2DC676-D181-4D3B-A20F-83F1D12997B0}">
      <text>
        <r>
          <rPr>
            <b/>
            <sz val="9"/>
            <color indexed="81"/>
            <rFont val="Tahoma"/>
            <family val="2"/>
          </rPr>
          <t>Ken Cho:</t>
        </r>
        <r>
          <rPr>
            <sz val="9"/>
            <color indexed="81"/>
            <rFont val="Tahoma"/>
            <family val="2"/>
          </rPr>
          <t xml:space="preserve">
NP = Not permitted</t>
        </r>
      </text>
    </comment>
    <comment ref="BM34" authorId="1" shapeId="0" xr:uid="{4CF8CA0D-C5A0-4C66-A090-32A072BC805E}">
      <text>
        <r>
          <rPr>
            <b/>
            <sz val="9"/>
            <color indexed="81"/>
            <rFont val="Tahoma"/>
            <family val="2"/>
          </rPr>
          <t>Ken Cho:</t>
        </r>
        <r>
          <rPr>
            <sz val="9"/>
            <color indexed="81"/>
            <rFont val="Tahoma"/>
            <family val="2"/>
          </rPr>
          <t xml:space="preserve">
NP = Not permitted</t>
        </r>
      </text>
    </comment>
    <comment ref="BR34" authorId="1" shapeId="0" xr:uid="{21B31886-2E8C-49AB-A93F-349999A3D8C5}">
      <text>
        <r>
          <rPr>
            <b/>
            <sz val="9"/>
            <color indexed="81"/>
            <rFont val="Tahoma"/>
            <family val="2"/>
          </rPr>
          <t>Ken Cho:</t>
        </r>
        <r>
          <rPr>
            <sz val="9"/>
            <color indexed="81"/>
            <rFont val="Tahoma"/>
            <family val="2"/>
          </rPr>
          <t xml:space="preserve">
NP = Not permitted</t>
        </r>
      </text>
    </comment>
    <comment ref="BW34" authorId="1" shapeId="0" xr:uid="{7FF73853-8E93-478E-A9A9-91EA3F407AB4}">
      <text>
        <r>
          <rPr>
            <b/>
            <sz val="9"/>
            <color indexed="81"/>
            <rFont val="Tahoma"/>
            <family val="2"/>
          </rPr>
          <t>Ken Cho:</t>
        </r>
        <r>
          <rPr>
            <sz val="9"/>
            <color indexed="81"/>
            <rFont val="Tahoma"/>
            <family val="2"/>
          </rPr>
          <t xml:space="preserve">
NP = Not permitted</t>
        </r>
      </text>
    </comment>
    <comment ref="CA34" authorId="1" shapeId="0" xr:uid="{AEF3887D-00DF-484E-B52F-495248C335D5}">
      <text>
        <r>
          <rPr>
            <b/>
            <sz val="9"/>
            <color indexed="81"/>
            <rFont val="Tahoma"/>
            <family val="2"/>
          </rPr>
          <t>Ken Cho:</t>
        </r>
        <r>
          <rPr>
            <sz val="9"/>
            <color indexed="81"/>
            <rFont val="Tahoma"/>
            <family val="2"/>
          </rPr>
          <t xml:space="preserve">
NP = Not permitted</t>
        </r>
      </text>
    </comment>
    <comment ref="DC34" authorId="1" shapeId="0" xr:uid="{97EDD179-5253-4FA1-949C-6C90333D65A5}">
      <text>
        <r>
          <rPr>
            <b/>
            <sz val="9"/>
            <color indexed="81"/>
            <rFont val="Tahoma"/>
            <family val="2"/>
          </rPr>
          <t>Ken Cho:</t>
        </r>
        <r>
          <rPr>
            <sz val="9"/>
            <color indexed="81"/>
            <rFont val="Tahoma"/>
            <family val="2"/>
          </rPr>
          <t xml:space="preserve">
NP = Not permitted</t>
        </r>
      </text>
    </comment>
    <comment ref="GO34" authorId="1" shapeId="0" xr:uid="{E793F35C-69A8-4551-B0E0-B01ECEEF1806}">
      <text>
        <r>
          <rPr>
            <b/>
            <sz val="9"/>
            <color indexed="81"/>
            <rFont val="Tahoma"/>
            <family val="2"/>
          </rPr>
          <t>Ken Cho:</t>
        </r>
        <r>
          <rPr>
            <sz val="9"/>
            <color indexed="81"/>
            <rFont val="Tahoma"/>
            <family val="2"/>
          </rPr>
          <t xml:space="preserve">
NP = Not permitted</t>
        </r>
      </text>
    </comment>
    <comment ref="HD34" authorId="1" shapeId="0" xr:uid="{90BFAFA9-4F54-4116-9110-36F6877050BF}">
      <text>
        <r>
          <rPr>
            <b/>
            <sz val="9"/>
            <color indexed="81"/>
            <rFont val="Tahoma"/>
            <family val="2"/>
          </rPr>
          <t>Ken Cho:</t>
        </r>
        <r>
          <rPr>
            <sz val="9"/>
            <color indexed="81"/>
            <rFont val="Tahoma"/>
            <family val="2"/>
          </rPr>
          <t xml:space="preserve">
NP = Not permitted</t>
        </r>
      </text>
    </comment>
    <comment ref="LU34" authorId="1" shapeId="0" xr:uid="{6C9C2E03-60EF-44C0-BBAF-CA15CF734B2C}">
      <text>
        <r>
          <rPr>
            <b/>
            <sz val="9"/>
            <color indexed="81"/>
            <rFont val="Tahoma"/>
            <family val="2"/>
          </rPr>
          <t>Ken Cho:</t>
        </r>
        <r>
          <rPr>
            <sz val="9"/>
            <color indexed="81"/>
            <rFont val="Tahoma"/>
            <family val="2"/>
          </rPr>
          <t xml:space="preserve">
NP = Not permitted</t>
        </r>
      </text>
    </comment>
    <comment ref="LX34" authorId="1" shapeId="0" xr:uid="{238A0C03-09F3-425A-9BC0-EB10AD2B49D7}">
      <text>
        <r>
          <rPr>
            <b/>
            <sz val="9"/>
            <color indexed="81"/>
            <rFont val="Tahoma"/>
            <family val="2"/>
          </rPr>
          <t>Ken Cho:</t>
        </r>
        <r>
          <rPr>
            <sz val="9"/>
            <color indexed="81"/>
            <rFont val="Tahoma"/>
            <family val="2"/>
          </rPr>
          <t xml:space="preserve">
NP = Not permitted</t>
        </r>
      </text>
    </comment>
    <comment ref="MH34" authorId="1" shapeId="0" xr:uid="{551C0E15-B84F-4B5B-830F-6AB9D1C7FAA8}">
      <text>
        <r>
          <rPr>
            <b/>
            <sz val="9"/>
            <color indexed="81"/>
            <rFont val="Tahoma"/>
            <family val="2"/>
          </rPr>
          <t>Ken Cho:</t>
        </r>
        <r>
          <rPr>
            <sz val="9"/>
            <color indexed="81"/>
            <rFont val="Tahoma"/>
            <family val="2"/>
          </rPr>
          <t xml:space="preserve">
NP = Not permitted</t>
        </r>
      </text>
    </comment>
    <comment ref="MZ34" authorId="1" shapeId="0" xr:uid="{8125DA3E-6C37-4281-8CDB-1BC7DA9E9244}">
      <text>
        <r>
          <rPr>
            <b/>
            <sz val="9"/>
            <color indexed="81"/>
            <rFont val="Tahoma"/>
            <family val="2"/>
          </rPr>
          <t>Ken Cho:</t>
        </r>
        <r>
          <rPr>
            <sz val="9"/>
            <color indexed="81"/>
            <rFont val="Tahoma"/>
            <family val="2"/>
          </rPr>
          <t xml:space="preserve">
NP = Not permitted</t>
        </r>
      </text>
    </comment>
    <comment ref="E35" authorId="1" shapeId="0" xr:uid="{DEE4EBCE-A91E-4905-9EC2-D1A16F41CC5C}">
      <text>
        <r>
          <rPr>
            <b/>
            <sz val="9"/>
            <color indexed="81"/>
            <rFont val="Tahoma"/>
            <family val="2"/>
          </rPr>
          <t>Ken Cho:</t>
        </r>
        <r>
          <rPr>
            <sz val="9"/>
            <color indexed="81"/>
            <rFont val="Tahoma"/>
            <family val="2"/>
          </rPr>
          <t xml:space="preserve">
NP = Not permitted</t>
        </r>
      </text>
    </comment>
    <comment ref="R35" authorId="1" shapeId="0" xr:uid="{1A630C85-26E0-4411-BD22-1E3B81365F10}">
      <text>
        <r>
          <rPr>
            <b/>
            <sz val="9"/>
            <color indexed="81"/>
            <rFont val="Tahoma"/>
            <family val="2"/>
          </rPr>
          <t>Ken Cho:</t>
        </r>
        <r>
          <rPr>
            <sz val="9"/>
            <color indexed="81"/>
            <rFont val="Tahoma"/>
            <family val="2"/>
          </rPr>
          <t xml:space="preserve">
NP = Not permitted</t>
        </r>
      </text>
    </comment>
    <comment ref="BM35" authorId="1" shapeId="0" xr:uid="{E1CBE116-E4F0-454F-8A7D-ED3AF4767861}">
      <text>
        <r>
          <rPr>
            <b/>
            <sz val="9"/>
            <color indexed="81"/>
            <rFont val="Tahoma"/>
            <family val="2"/>
          </rPr>
          <t>Ken Cho:</t>
        </r>
        <r>
          <rPr>
            <sz val="9"/>
            <color indexed="81"/>
            <rFont val="Tahoma"/>
            <family val="2"/>
          </rPr>
          <t xml:space="preserve">
NP = Not permitted</t>
        </r>
      </text>
    </comment>
    <comment ref="BR35" authorId="1" shapeId="0" xr:uid="{124A5232-2278-48E7-9409-C7BB462B9666}">
      <text>
        <r>
          <rPr>
            <b/>
            <sz val="9"/>
            <color indexed="81"/>
            <rFont val="Tahoma"/>
            <family val="2"/>
          </rPr>
          <t>Ken Cho:</t>
        </r>
        <r>
          <rPr>
            <sz val="9"/>
            <color indexed="81"/>
            <rFont val="Tahoma"/>
            <family val="2"/>
          </rPr>
          <t xml:space="preserve">
NP = Not permitted</t>
        </r>
      </text>
    </comment>
    <comment ref="BW35" authorId="1" shapeId="0" xr:uid="{888A41DD-27E2-4272-B6C2-0D542DBC6E54}">
      <text>
        <r>
          <rPr>
            <b/>
            <sz val="9"/>
            <color indexed="81"/>
            <rFont val="Tahoma"/>
            <family val="2"/>
          </rPr>
          <t>Ken Cho:</t>
        </r>
        <r>
          <rPr>
            <sz val="9"/>
            <color indexed="81"/>
            <rFont val="Tahoma"/>
            <family val="2"/>
          </rPr>
          <t xml:space="preserve">
NP = Not permitted</t>
        </r>
      </text>
    </comment>
    <comment ref="CA35" authorId="1" shapeId="0" xr:uid="{E29401EA-DB76-47EE-A3A6-AA4D4902E555}">
      <text>
        <r>
          <rPr>
            <b/>
            <sz val="9"/>
            <color indexed="81"/>
            <rFont val="Tahoma"/>
            <family val="2"/>
          </rPr>
          <t>Ken Cho:</t>
        </r>
        <r>
          <rPr>
            <sz val="9"/>
            <color indexed="81"/>
            <rFont val="Tahoma"/>
            <family val="2"/>
          </rPr>
          <t xml:space="preserve">
NP = Not permitted</t>
        </r>
      </text>
    </comment>
    <comment ref="DC35" authorId="1" shapeId="0" xr:uid="{6E88C53A-2FF3-4776-AB33-72D35A8A5A3B}">
      <text>
        <r>
          <rPr>
            <b/>
            <sz val="9"/>
            <color indexed="81"/>
            <rFont val="Tahoma"/>
            <family val="2"/>
          </rPr>
          <t>Ken Cho:</t>
        </r>
        <r>
          <rPr>
            <sz val="9"/>
            <color indexed="81"/>
            <rFont val="Tahoma"/>
            <family val="2"/>
          </rPr>
          <t xml:space="preserve">
NP = Not permitted</t>
        </r>
      </text>
    </comment>
    <comment ref="GO35" authorId="1" shapeId="0" xr:uid="{8D9089CB-80BA-4ABD-8124-BAC50D1E99E3}">
      <text>
        <r>
          <rPr>
            <b/>
            <sz val="9"/>
            <color indexed="81"/>
            <rFont val="Tahoma"/>
            <family val="2"/>
          </rPr>
          <t>Ken Cho:</t>
        </r>
        <r>
          <rPr>
            <sz val="9"/>
            <color indexed="81"/>
            <rFont val="Tahoma"/>
            <family val="2"/>
          </rPr>
          <t xml:space="preserve">
NP = Not permitted</t>
        </r>
      </text>
    </comment>
    <comment ref="HD35" authorId="1" shapeId="0" xr:uid="{C09ACC24-5098-4E2E-8733-E00EDC36A8D7}">
      <text>
        <r>
          <rPr>
            <b/>
            <sz val="9"/>
            <color indexed="81"/>
            <rFont val="Tahoma"/>
            <family val="2"/>
          </rPr>
          <t>Ken Cho:</t>
        </r>
        <r>
          <rPr>
            <sz val="9"/>
            <color indexed="81"/>
            <rFont val="Tahoma"/>
            <family val="2"/>
          </rPr>
          <t xml:space="preserve">
NP = Not permitted</t>
        </r>
      </text>
    </comment>
    <comment ref="LU35" authorId="1" shapeId="0" xr:uid="{463E0921-63CD-4DF6-A39F-144971983DA9}">
      <text>
        <r>
          <rPr>
            <b/>
            <sz val="9"/>
            <color indexed="81"/>
            <rFont val="Tahoma"/>
            <family val="2"/>
          </rPr>
          <t>Ken Cho:</t>
        </r>
        <r>
          <rPr>
            <sz val="9"/>
            <color indexed="81"/>
            <rFont val="Tahoma"/>
            <family val="2"/>
          </rPr>
          <t xml:space="preserve">
NP = Not permitted</t>
        </r>
      </text>
    </comment>
    <comment ref="LX35" authorId="1" shapeId="0" xr:uid="{B21A4B2B-9955-4B1D-870A-9793FA22BAA8}">
      <text>
        <r>
          <rPr>
            <b/>
            <sz val="9"/>
            <color indexed="81"/>
            <rFont val="Tahoma"/>
            <family val="2"/>
          </rPr>
          <t>Ken Cho:</t>
        </r>
        <r>
          <rPr>
            <sz val="9"/>
            <color indexed="81"/>
            <rFont val="Tahoma"/>
            <family val="2"/>
          </rPr>
          <t xml:space="preserve">
NP = Not permitted</t>
        </r>
      </text>
    </comment>
    <comment ref="MH35" authorId="1" shapeId="0" xr:uid="{90BD45CF-1993-4E0B-9625-35C54A9AE2EF}">
      <text>
        <r>
          <rPr>
            <b/>
            <sz val="9"/>
            <color indexed="81"/>
            <rFont val="Tahoma"/>
            <family val="2"/>
          </rPr>
          <t>Ken Cho:</t>
        </r>
        <r>
          <rPr>
            <sz val="9"/>
            <color indexed="81"/>
            <rFont val="Tahoma"/>
            <family val="2"/>
          </rPr>
          <t xml:space="preserve">
NP = Not permitted</t>
        </r>
      </text>
    </comment>
    <comment ref="MZ35" authorId="1" shapeId="0" xr:uid="{19A11B17-ECA4-4E99-ABEF-3CC4492944F1}">
      <text>
        <r>
          <rPr>
            <b/>
            <sz val="9"/>
            <color indexed="81"/>
            <rFont val="Tahoma"/>
            <family val="2"/>
          </rPr>
          <t>Ken Cho:</t>
        </r>
        <r>
          <rPr>
            <sz val="9"/>
            <color indexed="81"/>
            <rFont val="Tahoma"/>
            <family val="2"/>
          </rPr>
          <t xml:space="preserve">
NP = Not permitted</t>
        </r>
      </text>
    </comment>
    <comment ref="NY45" authorId="0" shapeId="0" xr:uid="{155ADEE5-BF40-4F47-B1AF-900BE0D0D29E}">
      <text>
        <r>
          <rPr>
            <b/>
            <sz val="9"/>
            <color indexed="81"/>
            <rFont val="Tahoma"/>
            <family val="2"/>
          </rPr>
          <t>Anchor type: SZ-B</t>
        </r>
      </text>
    </comment>
    <comment ref="NZ45" authorId="0" shapeId="0" xr:uid="{811DC9C2-65DC-4740-90CC-BBBC781D565D}">
      <text>
        <r>
          <rPr>
            <b/>
            <sz val="9"/>
            <color indexed="81"/>
            <rFont val="Tahoma"/>
            <family val="2"/>
          </rPr>
          <t>Anchor type: SZ-S</t>
        </r>
      </text>
    </comment>
    <comment ref="OA45" authorId="0" shapeId="0" xr:uid="{AA8DC500-FC5C-4418-8AD3-7E3FBB36C4F8}">
      <text>
        <r>
          <rPr>
            <b/>
            <sz val="9"/>
            <color indexed="81"/>
            <rFont val="Tahoma"/>
            <family val="2"/>
          </rPr>
          <t>Anchor type: SZ-B</t>
        </r>
      </text>
    </comment>
    <comment ref="OB45" authorId="0" shapeId="0" xr:uid="{6DC02962-E27C-40BF-8D43-302295F78FAC}">
      <text>
        <r>
          <rPr>
            <b/>
            <sz val="9"/>
            <color indexed="81"/>
            <rFont val="Tahoma"/>
            <family val="2"/>
          </rPr>
          <t>Anchor type: SZ-S</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<sst xmlns="http://schemas.openxmlformats.org/spreadsheetml/2006/main" count="2745" uniqueCount="215">
  <si>
    <t>Manufacturer Name</t>
  </si>
  <si>
    <t>Simpson Strong-Tie</t>
  </si>
  <si>
    <t>MKT</t>
  </si>
  <si>
    <t>Aerosmith Fastening Systems</t>
  </si>
  <si>
    <t>Allfasteners USA LLC</t>
  </si>
  <si>
    <t>Brighton Best International</t>
  </si>
  <si>
    <t>Cobra Anchors</t>
  </si>
  <si>
    <t>CT Tech Corporation</t>
  </si>
  <si>
    <t>CYW,Inc./ Chun Yu Works (Western States Fastening Systems)</t>
  </si>
  <si>
    <t>Dewalt</t>
  </si>
  <si>
    <t>Fastenal</t>
  </si>
  <si>
    <t>Fischer</t>
  </si>
  <si>
    <t>Hilti</t>
  </si>
  <si>
    <t>Investments Hardware</t>
  </si>
  <si>
    <t>ITW</t>
  </si>
  <si>
    <t>L.H. Dottie</t>
  </si>
  <si>
    <t>Midwest Fastener</t>
  </si>
  <si>
    <t>MiTek</t>
  </si>
  <si>
    <t>Ningbo</t>
  </si>
  <si>
    <t>Tecnicas Expansivas</t>
  </si>
  <si>
    <t>Ucan</t>
  </si>
  <si>
    <t>Ejot Fastening Systems</t>
  </si>
  <si>
    <t>Product</t>
  </si>
  <si>
    <t>Strong-Bolt 2 (Carbon Steel)</t>
  </si>
  <si>
    <t>Strong-Bolt 2 (Stainless Steel)</t>
  </si>
  <si>
    <t>Sure-Wedge (Carbon Steel)</t>
  </si>
  <si>
    <t>Sure-Wedge (Stainless Steel)</t>
  </si>
  <si>
    <t>ETB</t>
  </si>
  <si>
    <t>ETB-S2</t>
  </si>
  <si>
    <t>Ultrawedge+</t>
  </si>
  <si>
    <t>Parawedge</t>
  </si>
  <si>
    <t>CTT / BlueWedge</t>
  </si>
  <si>
    <t>Power Bull</t>
  </si>
  <si>
    <t>Power-Stud + SD1</t>
  </si>
  <si>
    <t>Power-Stud SD2</t>
  </si>
  <si>
    <t>Power-Stud SD4/SD6</t>
  </si>
  <si>
    <t>WA++</t>
  </si>
  <si>
    <t>FH II (type B, H)</t>
  </si>
  <si>
    <t>FH II (type S, SK)</t>
  </si>
  <si>
    <t>FAZ II</t>
  </si>
  <si>
    <t>FAZ II R / FAZ II HCR</t>
  </si>
  <si>
    <t>FAZ II Plus</t>
  </si>
  <si>
    <t>FAZ II Plus R / FAZ II Plus HCR</t>
  </si>
  <si>
    <t>HSL-3-G</t>
  </si>
  <si>
    <t>HSL-3-SH</t>
  </si>
  <si>
    <t>HSL-3, HSL-3-B, HSL-3-SK</t>
  </si>
  <si>
    <t>HSL-3-R, HSL-3-SKR</t>
  </si>
  <si>
    <t>HSL-3-GR</t>
  </si>
  <si>
    <t>Kwik Bolt 3 (Carbon Steel)</t>
  </si>
  <si>
    <t>Kwik Bolt 3 (Stainless Steel)</t>
  </si>
  <si>
    <t>Kwik Bolt 3 (Hot Dip Galvanized)</t>
  </si>
  <si>
    <t>Kwik Bolt TZ (Carbon Steel)</t>
  </si>
  <si>
    <t>Kwik Bolt TZ (Stainless Steel)</t>
  </si>
  <si>
    <t>Kwik Bolt TZ2 (Carbon Steel)</t>
  </si>
  <si>
    <t>Kwik Bolt TZ2 (Stainless Steel)</t>
  </si>
  <si>
    <t>KB-VTZ</t>
  </si>
  <si>
    <t>KB1</t>
  </si>
  <si>
    <t>HDI-P TZ</t>
  </si>
  <si>
    <t>HDI-TZ</t>
  </si>
  <si>
    <t>DURADRIVE</t>
  </si>
  <si>
    <t>Trubolt+</t>
  </si>
  <si>
    <t>Trubolt</t>
  </si>
  <si>
    <t>Dottie</t>
  </si>
  <si>
    <t>BlueWedge</t>
  </si>
  <si>
    <t>WAC</t>
  </si>
  <si>
    <t>SRS+</t>
  </si>
  <si>
    <t>SRS TZ (Carbon Steel)</t>
  </si>
  <si>
    <t>SRS TZ (Stainless Steel)</t>
  </si>
  <si>
    <t>SUP-R-STUD V-TZ</t>
  </si>
  <si>
    <t>Arrow Plus</t>
  </si>
  <si>
    <t>Index MTD-X</t>
  </si>
  <si>
    <t>MTD-M</t>
  </si>
  <si>
    <t>SZ</t>
  </si>
  <si>
    <t>SZ A4</t>
  </si>
  <si>
    <t>TZ</t>
  </si>
  <si>
    <t>WAe-VI</t>
  </si>
  <si>
    <t>WAe-EI</t>
  </si>
  <si>
    <t>Material</t>
  </si>
  <si>
    <t>CARBON STEEL</t>
  </si>
  <si>
    <t>STAINLESS STEEL</t>
  </si>
  <si>
    <t>Carbon Steel</t>
  </si>
  <si>
    <t>Stainless Steel</t>
  </si>
  <si>
    <t>Carbon Steel w/ Hot-Dip Galvanized Coating</t>
  </si>
  <si>
    <t>Product Image</t>
  </si>
  <si>
    <t>ICC-ES Evalulation Report</t>
  </si>
  <si>
    <t>ESR-3037</t>
  </si>
  <si>
    <t>ESR-4413</t>
  </si>
  <si>
    <t>ESR-4346</t>
  </si>
  <si>
    <t>ESR-3981</t>
  </si>
  <si>
    <t>ESR-3852</t>
  </si>
  <si>
    <t>ESR-3794</t>
  </si>
  <si>
    <t>ESR-2254</t>
  </si>
  <si>
    <t>ESR-2818</t>
  </si>
  <si>
    <t>ESR-2502</t>
  </si>
  <si>
    <t>ESR-4385 (removed from ICC-ES)</t>
  </si>
  <si>
    <t>ESR-2691</t>
  </si>
  <si>
    <t>SR-2948</t>
  </si>
  <si>
    <t>ESR-2948</t>
  </si>
  <si>
    <t>ESR-1545</t>
  </si>
  <si>
    <t>ESR-2302 (removed material carbon steel from ESR)</t>
  </si>
  <si>
    <t>ESR-2302</t>
  </si>
  <si>
    <t>ESR-1917 (removed from ICC-ES)</t>
  </si>
  <si>
    <t>ESR-4266</t>
  </si>
  <si>
    <t>ESR-3904 (removed from ICC-ES)</t>
  </si>
  <si>
    <t>N/A</t>
  </si>
  <si>
    <t>ESR-4236</t>
  </si>
  <si>
    <t>ESR-4853</t>
  </si>
  <si>
    <t>ESR-3772 (removed from ICC-ES)</t>
  </si>
  <si>
    <t>ESR-2251</t>
  </si>
  <si>
    <t>ESR-3932</t>
  </si>
  <si>
    <t>ESR-5132</t>
  </si>
  <si>
    <t>ESR-4298 (removed from ICC-ES)</t>
  </si>
  <si>
    <t>ESR-3782</t>
  </si>
  <si>
    <t>ESR-2461</t>
  </si>
  <si>
    <t>ESR-4278</t>
  </si>
  <si>
    <t>ESR-4264</t>
  </si>
  <si>
    <t>ESR-4200</t>
  </si>
  <si>
    <t>ESR-3304 (removed from ICC-ES)</t>
  </si>
  <si>
    <t>ESR-4870</t>
  </si>
  <si>
    <t>IAPMO Evaluation Report</t>
  </si>
  <si>
    <t>ER-0678</t>
  </si>
  <si>
    <t>ER-0373</t>
  </si>
  <si>
    <t>Date Issued or Renewed</t>
  </si>
  <si>
    <t>Date Expires</t>
  </si>
  <si>
    <t>Anchor Size</t>
  </si>
  <si>
    <t>1/4"</t>
  </si>
  <si>
    <t>3/8"</t>
  </si>
  <si>
    <t>1/2"</t>
  </si>
  <si>
    <t>5/8"</t>
  </si>
  <si>
    <t>3/4"</t>
  </si>
  <si>
    <t>1"</t>
  </si>
  <si>
    <t>7/8"</t>
  </si>
  <si>
    <t>1-1/4"</t>
  </si>
  <si>
    <t>M8</t>
  </si>
  <si>
    <t>M10</t>
  </si>
  <si>
    <t>M12</t>
  </si>
  <si>
    <t>M16</t>
  </si>
  <si>
    <t>M20</t>
  </si>
  <si>
    <t>M24</t>
  </si>
  <si>
    <t>Drill Bit Diameter</t>
  </si>
  <si>
    <t>12 mm</t>
  </si>
  <si>
    <t>15 mm</t>
  </si>
  <si>
    <t>18 mm</t>
  </si>
  <si>
    <t>24 mm</t>
  </si>
  <si>
    <t>28 mm</t>
  </si>
  <si>
    <t>32 mm</t>
  </si>
  <si>
    <t>8 mm</t>
  </si>
  <si>
    <t>10 mm</t>
  </si>
  <si>
    <t>16 mm</t>
  </si>
  <si>
    <t>20 mm</t>
  </si>
  <si>
    <t>9/16"</t>
  </si>
  <si>
    <t>27/32"</t>
  </si>
  <si>
    <r>
      <t>Nominal Embedment Depth (h</t>
    </r>
    <r>
      <rPr>
        <vertAlign val="subscript"/>
        <sz val="11"/>
        <rFont val="Calibri"/>
        <family val="2"/>
      </rPr>
      <t>nom</t>
    </r>
    <r>
      <rPr>
        <sz val="11"/>
        <rFont val="Calibri"/>
        <family val="2"/>
      </rPr>
      <t>)</t>
    </r>
  </si>
  <si>
    <t>in.</t>
  </si>
  <si>
    <t>-</t>
  </si>
  <si>
    <r>
      <t>Effective Embedment Depth (h</t>
    </r>
    <r>
      <rPr>
        <vertAlign val="subscript"/>
        <sz val="11"/>
        <rFont val="Calibri"/>
        <family val="2"/>
      </rPr>
      <t>ef</t>
    </r>
    <r>
      <rPr>
        <sz val="11"/>
        <rFont val="Calibri"/>
        <family val="2"/>
      </rPr>
      <t>)</t>
    </r>
  </si>
  <si>
    <r>
      <t>Minimum Hole Depth (h</t>
    </r>
    <r>
      <rPr>
        <vertAlign val="subscript"/>
        <sz val="11"/>
        <rFont val="Calibri"/>
        <family val="2"/>
      </rPr>
      <t>hole</t>
    </r>
    <r>
      <rPr>
        <sz val="11"/>
        <rFont val="Calibri"/>
        <family val="2"/>
      </rPr>
      <t>)</t>
    </r>
  </si>
  <si>
    <t>Head Type</t>
  </si>
  <si>
    <t>Hex Nut &amp; Washer</t>
  </si>
  <si>
    <t>Hex Nut &amp; Washer / Hex Cap Nut</t>
  </si>
  <si>
    <t>Hex Screw Head / Countersunk</t>
  </si>
  <si>
    <t>Hex Nut &amp; Washer / Countersunk</t>
  </si>
  <si>
    <t>Hex Nut 
&amp; Washer</t>
  </si>
  <si>
    <t>Nut &amp; Washer</t>
  </si>
  <si>
    <t>Hex Socket Head &amp; Washer</t>
  </si>
  <si>
    <t>Hex Bolt &amp; Washer / Hex Cap Nut &amp; Washer / Countersunk</t>
  </si>
  <si>
    <t>Hex Bolt &amp; Washer / Hex Cap Nut &amp; Washer</t>
  </si>
  <si>
    <t>Hex Bolt &amp; Washer / Countersunk</t>
  </si>
  <si>
    <t>Hex Bolt 
&amp; Washer</t>
  </si>
  <si>
    <t>Threaded Rod &amp; Washer</t>
  </si>
  <si>
    <t>Internally Threaded</t>
  </si>
  <si>
    <t>Hex Nut &amp; Washer / Hex Head Screw (Bolt Style) / Countersunk</t>
  </si>
  <si>
    <t>Hex Nut &amp; Washer / Hex Head Screw (Bolt Style)</t>
  </si>
  <si>
    <t>Cracked Concrete Data</t>
  </si>
  <si>
    <t>Yes</t>
  </si>
  <si>
    <t>No</t>
  </si>
  <si>
    <t>Seismic Categories</t>
  </si>
  <si>
    <t>A-F</t>
  </si>
  <si>
    <t>A-B</t>
  </si>
  <si>
    <t>Anchor Category</t>
  </si>
  <si>
    <r>
      <t>c</t>
    </r>
    <r>
      <rPr>
        <vertAlign val="subscript"/>
        <sz val="11"/>
        <rFont val="Calibri"/>
        <family val="2"/>
      </rPr>
      <t>min</t>
    </r>
    <r>
      <rPr>
        <sz val="11"/>
        <rFont val="Calibri"/>
        <family val="2"/>
      </rPr>
      <t xml:space="preserve"> (Minimum Edge Distance)</t>
    </r>
  </si>
  <si>
    <r>
      <t xml:space="preserve">for s </t>
    </r>
    <r>
      <rPr>
        <sz val="11"/>
        <rFont val="Calibri"/>
        <family val="2"/>
      </rPr>
      <t>≥</t>
    </r>
  </si>
  <si>
    <r>
      <t>s</t>
    </r>
    <r>
      <rPr>
        <vertAlign val="subscript"/>
        <sz val="11"/>
        <rFont val="Calibri"/>
        <family val="2"/>
      </rPr>
      <t>min</t>
    </r>
    <r>
      <rPr>
        <sz val="11"/>
        <rFont val="Calibri"/>
        <family val="2"/>
      </rPr>
      <t xml:space="preserve"> (Minimum Spacing Distance)</t>
    </r>
  </si>
  <si>
    <r>
      <t xml:space="preserve">for c </t>
    </r>
    <r>
      <rPr>
        <sz val="11"/>
        <rFont val="Calibri"/>
        <family val="2"/>
      </rPr>
      <t>≥</t>
    </r>
  </si>
  <si>
    <r>
      <t>h</t>
    </r>
    <r>
      <rPr>
        <vertAlign val="subscript"/>
        <sz val="11"/>
        <rFont val="Calibri"/>
        <family val="2"/>
      </rPr>
      <t>min</t>
    </r>
    <r>
      <rPr>
        <sz val="11"/>
        <rFont val="Calibri"/>
        <family val="2"/>
      </rPr>
      <t xml:space="preserve"> (Minimum Concrete Thickness)</t>
    </r>
  </si>
  <si>
    <t>Anchor Steel Element Ductility</t>
  </si>
  <si>
    <t>Ductile</t>
  </si>
  <si>
    <t xml:space="preserve">Brittle </t>
  </si>
  <si>
    <t>Brittle</t>
  </si>
  <si>
    <r>
      <t>Steel Strength in Tension (N</t>
    </r>
    <r>
      <rPr>
        <vertAlign val="subscript"/>
        <sz val="11"/>
        <rFont val="Aptos Narrow"/>
        <family val="2"/>
        <scheme val="minor"/>
      </rPr>
      <t>sa</t>
    </r>
    <r>
      <rPr>
        <sz val="11"/>
        <rFont val="Aptos Narrow"/>
        <family val="2"/>
        <scheme val="minor"/>
      </rPr>
      <t>)</t>
    </r>
  </si>
  <si>
    <t>lb.</t>
  </si>
  <si>
    <t>Strength Reduction Factor - Steel Tension</t>
  </si>
  <si>
    <r>
      <t>Tension Steel Strength (</t>
    </r>
    <r>
      <rPr>
        <sz val="11"/>
        <rFont val="Symbol"/>
        <family val="1"/>
        <charset val="2"/>
      </rPr>
      <t>f</t>
    </r>
    <r>
      <rPr>
        <sz val="11"/>
        <rFont val="Aptos Narrow"/>
        <family val="2"/>
        <scheme val="minor"/>
      </rPr>
      <t>N</t>
    </r>
    <r>
      <rPr>
        <vertAlign val="subscript"/>
        <sz val="11"/>
        <rFont val="Aptos Narrow"/>
        <family val="2"/>
        <scheme val="minor"/>
      </rPr>
      <t>sa</t>
    </r>
    <r>
      <rPr>
        <sz val="11"/>
        <rFont val="Aptos Narrow"/>
        <family val="2"/>
        <scheme val="minor"/>
      </rPr>
      <t>)</t>
    </r>
  </si>
  <si>
    <r>
      <t>Effectiveness Factor - Uncracked Concrete (k</t>
    </r>
    <r>
      <rPr>
        <vertAlign val="subscript"/>
        <sz val="11"/>
        <rFont val="Aptos Narrow"/>
        <family val="2"/>
        <scheme val="minor"/>
      </rPr>
      <t>uncr</t>
    </r>
    <r>
      <rPr>
        <sz val="11"/>
        <rFont val="Aptos Narrow"/>
        <family val="2"/>
        <scheme val="minor"/>
      </rPr>
      <t>)</t>
    </r>
  </si>
  <si>
    <r>
      <t>Effectiveness Factor - Cracked Concrete (k</t>
    </r>
    <r>
      <rPr>
        <vertAlign val="subscript"/>
        <sz val="11"/>
        <rFont val="Aptos Narrow"/>
        <family val="2"/>
        <scheme val="minor"/>
      </rPr>
      <t>cr</t>
    </r>
    <r>
      <rPr>
        <sz val="11"/>
        <rFont val="Aptos Narrow"/>
        <family val="2"/>
        <scheme val="minor"/>
      </rPr>
      <t>)</t>
    </r>
  </si>
  <si>
    <t>NP</t>
  </si>
  <si>
    <t>Strength Reduction Factor - Breakout Tension</t>
  </si>
  <si>
    <r>
      <t>Tension Breakout Strength - Uncracked Concrete (</t>
    </r>
    <r>
      <rPr>
        <sz val="11"/>
        <rFont val="Symbol"/>
        <family val="1"/>
        <charset val="2"/>
      </rPr>
      <t>f</t>
    </r>
    <r>
      <rPr>
        <sz val="11"/>
        <rFont val="Aptos Narrow"/>
        <family val="2"/>
        <scheme val="minor"/>
      </rPr>
      <t>N</t>
    </r>
    <r>
      <rPr>
        <vertAlign val="subscript"/>
        <sz val="11"/>
        <rFont val="Aptos Narrow"/>
        <family val="2"/>
        <scheme val="minor"/>
      </rPr>
      <t>cb</t>
    </r>
    <r>
      <rPr>
        <sz val="11"/>
        <rFont val="Aptos Narrow"/>
        <family val="2"/>
        <scheme val="minor"/>
      </rPr>
      <t>)</t>
    </r>
  </si>
  <si>
    <r>
      <t>Tension Breakout Strength - Cracked Concrete (</t>
    </r>
    <r>
      <rPr>
        <sz val="11"/>
        <rFont val="Symbol"/>
        <family val="1"/>
        <charset val="2"/>
      </rPr>
      <t>f</t>
    </r>
    <r>
      <rPr>
        <sz val="11"/>
        <rFont val="Aptos Narrow"/>
        <family val="2"/>
        <scheme val="minor"/>
      </rPr>
      <t>N</t>
    </r>
    <r>
      <rPr>
        <vertAlign val="subscript"/>
        <sz val="11"/>
        <rFont val="Aptos Narrow"/>
        <family val="2"/>
        <scheme val="minor"/>
      </rPr>
      <t>cb</t>
    </r>
    <r>
      <rPr>
        <sz val="11"/>
        <rFont val="Aptos Narrow"/>
        <family val="2"/>
        <scheme val="minor"/>
      </rPr>
      <t>)</t>
    </r>
  </si>
  <si>
    <r>
      <t>Tension Breakout Strength - Seismic (0.75</t>
    </r>
    <r>
      <rPr>
        <sz val="11"/>
        <rFont val="Symbol"/>
        <family val="1"/>
        <charset val="2"/>
      </rPr>
      <t>f</t>
    </r>
    <r>
      <rPr>
        <sz val="11"/>
        <rFont val="Aptos Narrow"/>
        <family val="2"/>
        <scheme val="minor"/>
      </rPr>
      <t>N</t>
    </r>
    <r>
      <rPr>
        <vertAlign val="subscript"/>
        <sz val="11"/>
        <rFont val="Aptos Narrow"/>
        <family val="2"/>
        <scheme val="minor"/>
      </rPr>
      <t>cb</t>
    </r>
    <r>
      <rPr>
        <sz val="11"/>
        <rFont val="Aptos Narrow"/>
        <family val="2"/>
        <scheme val="minor"/>
      </rPr>
      <t>)</t>
    </r>
  </si>
  <si>
    <r>
      <t>Pullout Strength - Uncracked Concrete (N</t>
    </r>
    <r>
      <rPr>
        <vertAlign val="subscript"/>
        <sz val="11"/>
        <rFont val="Aptos Narrow"/>
        <family val="2"/>
        <scheme val="minor"/>
      </rPr>
      <t>p,uncr</t>
    </r>
    <r>
      <rPr>
        <sz val="11"/>
        <rFont val="Aptos Narrow"/>
        <family val="2"/>
        <scheme val="minor"/>
      </rPr>
      <t>)</t>
    </r>
  </si>
  <si>
    <r>
      <t>Pullout Strength - Cracked Concrete (N</t>
    </r>
    <r>
      <rPr>
        <vertAlign val="subscript"/>
        <sz val="11"/>
        <rFont val="Aptos Narrow"/>
        <family val="2"/>
        <scheme val="minor"/>
      </rPr>
      <t>p,cr</t>
    </r>
    <r>
      <rPr>
        <sz val="11"/>
        <rFont val="Aptos Narrow"/>
        <family val="2"/>
        <scheme val="minor"/>
      </rPr>
      <t>)</t>
    </r>
  </si>
  <si>
    <r>
      <t>Pullout Strength - Seismic (N</t>
    </r>
    <r>
      <rPr>
        <vertAlign val="subscript"/>
        <sz val="11"/>
        <rFont val="Aptos Narrow"/>
        <family val="2"/>
        <scheme val="minor"/>
      </rPr>
      <t>p,eq</t>
    </r>
    <r>
      <rPr>
        <sz val="11"/>
        <rFont val="Aptos Narrow"/>
        <family val="2"/>
        <scheme val="minor"/>
      </rPr>
      <t>)</t>
    </r>
  </si>
  <si>
    <t>Strength Reduction Factor - Pullout</t>
  </si>
  <si>
    <r>
      <t>Pullout Strength - Uncracked Concrete (</t>
    </r>
    <r>
      <rPr>
        <sz val="11"/>
        <rFont val="Symbol"/>
        <family val="1"/>
        <charset val="2"/>
      </rPr>
      <t>f</t>
    </r>
    <r>
      <rPr>
        <sz val="11"/>
        <rFont val="Aptos Narrow"/>
        <family val="2"/>
        <scheme val="minor"/>
      </rPr>
      <t>N</t>
    </r>
    <r>
      <rPr>
        <vertAlign val="subscript"/>
        <sz val="11"/>
        <rFont val="Aptos Narrow"/>
        <family val="2"/>
        <scheme val="minor"/>
      </rPr>
      <t>p,uncr</t>
    </r>
    <r>
      <rPr>
        <sz val="11"/>
        <rFont val="Aptos Narrow"/>
        <family val="2"/>
        <scheme val="minor"/>
      </rPr>
      <t>)</t>
    </r>
  </si>
  <si>
    <r>
      <t>Pullout Strength - Cracked Concrete (</t>
    </r>
    <r>
      <rPr>
        <sz val="11"/>
        <rFont val="Symbol"/>
        <family val="1"/>
        <charset val="2"/>
      </rPr>
      <t>f</t>
    </r>
    <r>
      <rPr>
        <sz val="11"/>
        <rFont val="Aptos Narrow"/>
        <family val="2"/>
        <scheme val="minor"/>
      </rPr>
      <t>N</t>
    </r>
    <r>
      <rPr>
        <vertAlign val="subscript"/>
        <sz val="11"/>
        <rFont val="Aptos Narrow"/>
        <family val="2"/>
        <scheme val="minor"/>
      </rPr>
      <t>p,cr</t>
    </r>
    <r>
      <rPr>
        <sz val="11"/>
        <rFont val="Aptos Narrow"/>
        <family val="2"/>
        <scheme val="minor"/>
      </rPr>
      <t>)</t>
    </r>
  </si>
  <si>
    <r>
      <t>Pullout Strength - Seismic (0.75</t>
    </r>
    <r>
      <rPr>
        <sz val="11"/>
        <rFont val="Symbol"/>
        <family val="1"/>
        <charset val="2"/>
      </rPr>
      <t>f</t>
    </r>
    <r>
      <rPr>
        <sz val="11"/>
        <rFont val="Aptos Narrow"/>
        <family val="2"/>
        <scheme val="minor"/>
      </rPr>
      <t>N</t>
    </r>
    <r>
      <rPr>
        <vertAlign val="subscript"/>
        <sz val="11"/>
        <rFont val="Aptos Narrow"/>
        <family val="2"/>
        <scheme val="minor"/>
      </rPr>
      <t>p,eq</t>
    </r>
    <r>
      <rPr>
        <sz val="11"/>
        <rFont val="Aptos Narrow"/>
        <family val="2"/>
        <scheme val="minor"/>
      </rPr>
      <t>)</t>
    </r>
  </si>
  <si>
    <r>
      <t>Steel Strength in Shear (V</t>
    </r>
    <r>
      <rPr>
        <vertAlign val="subscript"/>
        <sz val="11"/>
        <rFont val="Aptos Narrow"/>
        <family val="2"/>
        <scheme val="minor"/>
      </rPr>
      <t>sa</t>
    </r>
    <r>
      <rPr>
        <sz val="11"/>
        <rFont val="Aptos Narrow"/>
        <family val="2"/>
        <scheme val="minor"/>
      </rPr>
      <t>)</t>
    </r>
  </si>
  <si>
    <t>Strength Reduction Factor - Steel Shear</t>
  </si>
  <si>
    <r>
      <t>Shear Steel Strength (</t>
    </r>
    <r>
      <rPr>
        <sz val="11"/>
        <rFont val="Symbol"/>
        <family val="1"/>
        <charset val="2"/>
      </rPr>
      <t>f</t>
    </r>
    <r>
      <rPr>
        <sz val="11"/>
        <rFont val="Aptos Narrow"/>
        <family val="2"/>
        <scheme val="minor"/>
      </rPr>
      <t>V</t>
    </r>
    <r>
      <rPr>
        <vertAlign val="subscript"/>
        <sz val="11"/>
        <rFont val="Aptos Narrow"/>
        <family val="2"/>
        <scheme val="minor"/>
      </rPr>
      <t>sa</t>
    </r>
    <r>
      <rPr>
        <sz val="11"/>
        <rFont val="Aptos Narrow"/>
        <family val="2"/>
        <scheme val="minor"/>
      </rPr>
      <t>)</t>
    </r>
  </si>
  <si>
    <r>
      <t>Coefficient for Pryout Strength (k</t>
    </r>
    <r>
      <rPr>
        <vertAlign val="subscript"/>
        <sz val="11"/>
        <rFont val="Aptos Narrow"/>
        <family val="2"/>
        <scheme val="minor"/>
      </rPr>
      <t>cp</t>
    </r>
    <r>
      <rPr>
        <sz val="11"/>
        <rFont val="Aptos Narrow"/>
        <family val="2"/>
        <scheme val="minor"/>
      </rPr>
      <t>)</t>
    </r>
  </si>
  <si>
    <t>Strength Reduction Factor - Pryout</t>
  </si>
  <si>
    <r>
      <t>Pryout Strength - Uncracked Concrete (</t>
    </r>
    <r>
      <rPr>
        <sz val="11"/>
        <rFont val="Symbol"/>
        <family val="1"/>
        <charset val="2"/>
      </rPr>
      <t>f</t>
    </r>
    <r>
      <rPr>
        <sz val="11"/>
        <rFont val="Aptos Narrow"/>
        <family val="2"/>
        <scheme val="minor"/>
      </rPr>
      <t>V</t>
    </r>
    <r>
      <rPr>
        <vertAlign val="subscript"/>
        <sz val="11"/>
        <rFont val="Aptos Narrow"/>
        <family val="2"/>
        <scheme val="minor"/>
      </rPr>
      <t>cp,uncr</t>
    </r>
    <r>
      <rPr>
        <sz val="11"/>
        <rFont val="Aptos Narrow"/>
        <family val="2"/>
        <scheme val="minor"/>
      </rPr>
      <t>)</t>
    </r>
  </si>
  <si>
    <r>
      <t>Pryout Strength - Cracked Concrete (</t>
    </r>
    <r>
      <rPr>
        <sz val="11"/>
        <rFont val="Symbol"/>
        <family val="1"/>
        <charset val="2"/>
      </rPr>
      <t>f</t>
    </r>
    <r>
      <rPr>
        <sz val="11"/>
        <rFont val="Aptos Narrow"/>
        <family val="2"/>
        <scheme val="minor"/>
      </rPr>
      <t>V</t>
    </r>
    <r>
      <rPr>
        <vertAlign val="subscript"/>
        <sz val="11"/>
        <rFont val="Aptos Narrow"/>
        <family val="2"/>
        <scheme val="minor"/>
      </rPr>
      <t>cp,cr</t>
    </r>
    <r>
      <rPr>
        <sz val="11"/>
        <rFont val="Aptos Narrow"/>
        <family val="2"/>
        <scheme val="minor"/>
      </rPr>
      <t>)</t>
    </r>
  </si>
  <si>
    <r>
      <t>Seismic Steel Strength in Shear (V</t>
    </r>
    <r>
      <rPr>
        <vertAlign val="subscript"/>
        <sz val="11"/>
        <rFont val="Aptos Narrow"/>
        <family val="2"/>
        <scheme val="minor"/>
      </rPr>
      <t>sa,eq</t>
    </r>
    <r>
      <rPr>
        <sz val="11"/>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</si>
</sst>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rgb="FFFF0000"/>
      <name val="Aptos Narrow"/>
      <family val="2"/>
      <scheme val="minor"/>
    </font>
    <font>
      <sz val="10"/>
      <name val="Arial"/>
    </font>
    <font>
      <sz val="11"/>
      <name val="Aptos Narrow"/>
      <family val="2"/>
      <scheme val="minor"/>
    </font>
    <font>
      <sz val="14"/>
      <name val="Aptos Narrow"/>
      <family val="2"/>
      <scheme val="minor"/>
    </font>
    <font>
      <u/>
      <sz val="10"/>
      <color theme="10"/>
      <name val="Arial"/>
      <family val="2"/>
    </font>
    <font>
      <sz val="10"/>
      <name val="Arial"/>
      <family val="2"/>
    </font>
    <font>
      <vertAlign val="subscript"/>
      <sz val="11"/>
      <name val="Calibri"/>
      <family val="2"/>
    </font>
    <font>
      <sz val="11"/>
      <name val="Calibri"/>
      <family val="2"/>
    </font>
    <font>
      <vertAlign val="subscript"/>
      <sz val="11"/>
      <name val="Aptos Narrow"/>
      <family val="2"/>
      <scheme val="minor"/>
    </font>
    <font>
      <sz val="11"/>
      <name val="Symbol"/>
      <family val="1"/>
      <charset val="2"/>
    </font>
    <font>
      <b/>
      <sz val="11"/>
      <name val="Arial"/>
      <family val="2"/>
    </font>
    <font>
      <sz val="11"/>
      <name val="Arial"/>
      <family val="2"/>
    </font>
    <font>
      <b/>
      <sz val="9"/>
      <color indexed="81"/>
      <name val="Tahoma"/>
      <family val="2"/>
    </font>
    <font>
      <sz val="9"/>
      <color indexed="81"/>
      <name val="Tahoma"/>
      <family val="2"/>
    </font>
  </fonts>
  <fills count="6">
    <fill>
      <patternFill patternType="none"/>
    </fill>
    <fill>
      <patternFill patternType="gray125"/>
    </fill>
    <fill>
      <patternFill patternType="solid">
        <fgColor theme="8" tint="0.59999389629810485"/>
        <bgColor indexed="64"/>
      </patternFill>
    </fill>
    <fill>
      <patternFill patternType="solid">
        <fgColor rgb="FFFFFF00"/>
        <bgColor indexed="64"/>
      </patternFill>
    </fill>
    <fill>
      <patternFill patternType="solid">
        <fgColor theme="0"/>
        <bgColor indexed="64"/>
      </patternFill>
    </fill>
    <fill>
      <patternFill patternType="solid">
        <fgColor theme="8"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3">
    <xf numFmtId="0" fontId="0" fillId="0" borderId="0"/>
    <xf numFmtId="0" fontId="2" fillId="0" borderId="0"/>
    <xf numFmtId="0" fontId="5" fillId="0" borderId="0" applyNumberFormat="0" applyFill="0" applyBorder="0" applyAlignment="0" applyProtection="0"/>
  </cellStyleXfs>
  <cellXfs count="140">
    <xf numFmtId="0" fontId="0" fillId="0" borderId="0" xfId="0"/>
    <xf numFmtId="0" fontId="3" fillId="0" borderId="1" xfId="1" applyFont="1" applyBorder="1" applyAlignment="1">
      <alignment horizontal="center" vertical="center" wrapText="1"/>
    </xf>
    <xf numFmtId="0" fontId="4" fillId="2" borderId="2" xfId="1" applyFont="1" applyFill="1" applyBorder="1" applyAlignment="1" applyProtection="1">
      <alignment horizontal="center" vertical="center" wrapText="1"/>
      <protection locked="0"/>
    </xf>
    <xf numFmtId="0" fontId="3" fillId="0" borderId="2" xfId="1" applyFont="1" applyBorder="1" applyAlignment="1">
      <alignment horizontal="center" vertical="center" wrapText="1"/>
    </xf>
    <xf numFmtId="0" fontId="3" fillId="0" borderId="3" xfId="1" applyFont="1" applyBorder="1" applyAlignment="1">
      <alignment horizontal="center" vertical="center" wrapText="1"/>
    </xf>
    <xf numFmtId="0" fontId="3" fillId="0" borderId="4" xfId="1" applyFont="1" applyBorder="1" applyAlignment="1">
      <alignment horizontal="center" vertical="center" wrapText="1"/>
    </xf>
    <xf numFmtId="0" fontId="3" fillId="0" borderId="5" xfId="1" applyFont="1" applyBorder="1" applyAlignment="1">
      <alignment horizontal="center" vertical="center" wrapText="1"/>
    </xf>
    <xf numFmtId="0" fontId="3" fillId="0" borderId="6" xfId="1" applyFont="1" applyBorder="1" applyAlignment="1">
      <alignment horizontal="center" vertical="center" wrapText="1"/>
    </xf>
    <xf numFmtId="0" fontId="3" fillId="0" borderId="7" xfId="1" applyFont="1" applyBorder="1" applyAlignment="1">
      <alignment horizontal="center" vertical="center" wrapText="1"/>
    </xf>
    <xf numFmtId="0" fontId="3" fillId="0" borderId="8" xfId="1" applyFont="1" applyBorder="1" applyAlignment="1">
      <alignment horizontal="center" vertical="center" wrapText="1"/>
    </xf>
    <xf numFmtId="0" fontId="3" fillId="0" borderId="9" xfId="1" applyFont="1" applyBorder="1" applyAlignment="1">
      <alignment horizontal="center" vertical="center" wrapText="1"/>
    </xf>
    <xf numFmtId="0" fontId="3" fillId="0" borderId="10" xfId="1" applyFont="1" applyBorder="1" applyAlignment="1">
      <alignment horizontal="center" vertical="center" wrapText="1"/>
    </xf>
    <xf numFmtId="0" fontId="2" fillId="0" borderId="0" xfId="1" applyAlignment="1">
      <alignment horizontal="center" vertical="center"/>
    </xf>
    <xf numFmtId="0" fontId="3" fillId="0" borderId="11" xfId="1" applyFont="1" applyBorder="1" applyAlignment="1">
      <alignment horizontal="center" vertical="center" wrapText="1"/>
    </xf>
    <xf numFmtId="0" fontId="3" fillId="0" borderId="1" xfId="1" applyFont="1" applyBorder="1" applyAlignment="1">
      <alignment horizontal="center" vertical="center" wrapText="1"/>
    </xf>
    <xf numFmtId="0" fontId="3" fillId="0" borderId="12" xfId="1" applyFont="1" applyBorder="1" applyAlignment="1">
      <alignment horizontal="center" vertical="center" wrapText="1"/>
    </xf>
    <xf numFmtId="0" fontId="3" fillId="0" borderId="13" xfId="1" applyFont="1" applyBorder="1" applyAlignment="1">
      <alignment horizontal="center" vertical="center" wrapText="1"/>
    </xf>
    <xf numFmtId="0" fontId="3" fillId="0" borderId="2" xfId="1" applyFont="1" applyBorder="1" applyAlignment="1">
      <alignment horizontal="center" vertical="center" wrapText="1"/>
    </xf>
    <xf numFmtId="0" fontId="3" fillId="0" borderId="14" xfId="1" applyFont="1" applyBorder="1" applyAlignment="1">
      <alignment horizontal="center" vertical="center" wrapText="1"/>
    </xf>
    <xf numFmtId="0" fontId="3" fillId="0" borderId="15" xfId="1" applyFont="1" applyBorder="1" applyAlignment="1">
      <alignment horizontal="center" vertical="center" wrapText="1"/>
    </xf>
    <xf numFmtId="0" fontId="3" fillId="0" borderId="16" xfId="1" applyFont="1" applyBorder="1" applyAlignment="1">
      <alignment horizontal="center" vertical="center" wrapText="1"/>
    </xf>
    <xf numFmtId="0" fontId="3" fillId="0" borderId="14" xfId="1" applyFont="1" applyBorder="1" applyAlignment="1">
      <alignment horizontal="center" vertical="center" wrapText="1"/>
    </xf>
    <xf numFmtId="0" fontId="3" fillId="0" borderId="15" xfId="1" applyFont="1" applyBorder="1" applyAlignment="1">
      <alignment horizontal="center" vertical="center" wrapText="1"/>
    </xf>
    <xf numFmtId="0" fontId="3" fillId="0" borderId="16" xfId="1" applyFont="1" applyBorder="1" applyAlignment="1">
      <alignment horizontal="center" vertical="center" wrapText="1"/>
    </xf>
    <xf numFmtId="0" fontId="5" fillId="0" borderId="11" xfId="2" applyFill="1" applyBorder="1" applyAlignment="1" applyProtection="1">
      <alignment horizontal="center" vertical="center" wrapText="1"/>
    </xf>
    <xf numFmtId="0" fontId="5" fillId="0" borderId="1" xfId="2" applyFill="1" applyBorder="1" applyAlignment="1" applyProtection="1">
      <alignment horizontal="center" vertical="center" wrapText="1"/>
    </xf>
    <xf numFmtId="0" fontId="5" fillId="0" borderId="12" xfId="2" applyFill="1" applyBorder="1" applyAlignment="1" applyProtection="1">
      <alignment horizontal="center" vertical="center" wrapText="1"/>
    </xf>
    <xf numFmtId="0" fontId="5" fillId="0" borderId="13" xfId="2" applyFill="1" applyBorder="1" applyAlignment="1" applyProtection="1">
      <alignment horizontal="center" vertical="center" wrapText="1"/>
    </xf>
    <xf numFmtId="0" fontId="5" fillId="0" borderId="2" xfId="2" applyFill="1" applyBorder="1" applyAlignment="1" applyProtection="1">
      <alignment horizontal="center" vertical="center" wrapText="1"/>
    </xf>
    <xf numFmtId="0" fontId="5" fillId="0" borderId="0" xfId="2" applyFill="1" applyAlignment="1">
      <alignment horizontal="center"/>
    </xf>
    <xf numFmtId="0" fontId="5" fillId="0" borderId="14" xfId="2" applyFill="1" applyBorder="1" applyAlignment="1" applyProtection="1">
      <alignment horizontal="center" vertical="center" wrapText="1"/>
    </xf>
    <xf numFmtId="0" fontId="5" fillId="0" borderId="15" xfId="2" applyFill="1" applyBorder="1" applyAlignment="1" applyProtection="1">
      <alignment horizontal="center" vertical="center" wrapText="1"/>
    </xf>
    <xf numFmtId="0" fontId="5" fillId="0" borderId="16" xfId="2" applyFill="1" applyBorder="1" applyAlignment="1" applyProtection="1">
      <alignment horizontal="center" vertical="center" wrapText="1"/>
    </xf>
    <xf numFmtId="0" fontId="6" fillId="3" borderId="0" xfId="1" applyFont="1" applyFill="1" applyAlignment="1">
      <alignment horizontal="center"/>
    </xf>
    <xf numFmtId="0" fontId="2" fillId="3" borderId="0" xfId="1" applyFill="1" applyAlignment="1">
      <alignment horizontal="center"/>
    </xf>
    <xf numFmtId="0" fontId="2" fillId="0" borderId="0" xfId="1" applyAlignment="1">
      <alignment horizontal="center" vertical="center"/>
    </xf>
    <xf numFmtId="17" fontId="5" fillId="0" borderId="11" xfId="2" quotePrefix="1" applyNumberFormat="1" applyFill="1" applyBorder="1" applyAlignment="1" applyProtection="1">
      <alignment horizontal="center" vertical="center" wrapText="1"/>
    </xf>
    <xf numFmtId="17" fontId="5" fillId="0" borderId="1" xfId="2" applyNumberFormat="1" applyFill="1" applyBorder="1" applyAlignment="1" applyProtection="1">
      <alignment horizontal="center" vertical="center" wrapText="1"/>
    </xf>
    <xf numFmtId="17" fontId="5" fillId="0" borderId="12" xfId="2" applyNumberFormat="1" applyFill="1" applyBorder="1" applyAlignment="1" applyProtection="1">
      <alignment horizontal="center" vertical="center" wrapText="1"/>
    </xf>
    <xf numFmtId="0" fontId="2" fillId="0" borderId="14" xfId="1" applyBorder="1" applyAlignment="1">
      <alignment horizontal="center" vertical="center"/>
    </xf>
    <xf numFmtId="0" fontId="2" fillId="0" borderId="15" xfId="1" applyBorder="1" applyAlignment="1">
      <alignment horizontal="center" vertical="center"/>
    </xf>
    <xf numFmtId="0" fontId="2" fillId="0" borderId="16" xfId="1" applyBorder="1" applyAlignment="1">
      <alignment horizontal="center" vertical="center"/>
    </xf>
    <xf numFmtId="0" fontId="3" fillId="0" borderId="11" xfId="1" quotePrefix="1" applyFont="1" applyBorder="1" applyAlignment="1">
      <alignment horizontal="center" vertical="center" wrapText="1"/>
    </xf>
    <xf numFmtId="0" fontId="6" fillId="0" borderId="11" xfId="2" applyFont="1" applyFill="1" applyBorder="1" applyAlignment="1" applyProtection="1">
      <alignment horizontal="center" vertical="center" wrapText="1"/>
    </xf>
    <xf numFmtId="0" fontId="6" fillId="0" borderId="13" xfId="2" applyFont="1" applyFill="1" applyBorder="1" applyAlignment="1" applyProtection="1">
      <alignment horizontal="center" vertical="center" wrapText="1"/>
    </xf>
    <xf numFmtId="0" fontId="6" fillId="0" borderId="1" xfId="2" applyFont="1" applyFill="1" applyBorder="1" applyAlignment="1" applyProtection="1">
      <alignment horizontal="center" vertical="center" wrapText="1"/>
    </xf>
    <xf numFmtId="0" fontId="6" fillId="0" borderId="12" xfId="2" applyFont="1" applyFill="1" applyBorder="1" applyAlignment="1" applyProtection="1">
      <alignment horizontal="center" vertical="center" wrapText="1"/>
    </xf>
    <xf numFmtId="17" fontId="3" fillId="4" borderId="14" xfId="1" quotePrefix="1" applyNumberFormat="1" applyFont="1" applyFill="1" applyBorder="1" applyAlignment="1">
      <alignment horizontal="center" vertical="center" wrapText="1"/>
    </xf>
    <xf numFmtId="17" fontId="3" fillId="4" borderId="15" xfId="1" quotePrefix="1" applyNumberFormat="1" applyFont="1" applyFill="1" applyBorder="1" applyAlignment="1">
      <alignment horizontal="center" vertical="center" wrapText="1"/>
    </xf>
    <xf numFmtId="17" fontId="3" fillId="4" borderId="16" xfId="1" quotePrefix="1" applyNumberFormat="1" applyFont="1" applyFill="1" applyBorder="1" applyAlignment="1">
      <alignment horizontal="center" vertical="center" wrapText="1"/>
    </xf>
    <xf numFmtId="17" fontId="3" fillId="0" borderId="14" xfId="1" quotePrefix="1" applyNumberFormat="1" applyFont="1" applyBorder="1" applyAlignment="1">
      <alignment horizontal="center" vertical="center" wrapText="1"/>
    </xf>
    <xf numFmtId="17" fontId="3" fillId="0" borderId="15" xfId="1" quotePrefix="1" applyNumberFormat="1" applyFont="1" applyBorder="1" applyAlignment="1">
      <alignment horizontal="center" vertical="center" wrapText="1"/>
    </xf>
    <xf numFmtId="17" fontId="3" fillId="0" borderId="16" xfId="1" quotePrefix="1" applyNumberFormat="1" applyFont="1" applyBorder="1" applyAlignment="1">
      <alignment horizontal="center" vertical="center" wrapText="1"/>
    </xf>
    <xf numFmtId="17" fontId="3" fillId="0" borderId="14" xfId="1" applyNumberFormat="1" applyFont="1" applyBorder="1" applyAlignment="1">
      <alignment horizontal="center" vertical="center" wrapText="1"/>
    </xf>
    <xf numFmtId="17" fontId="3" fillId="0" borderId="15" xfId="1" applyNumberFormat="1" applyFont="1" applyBorder="1" applyAlignment="1">
      <alignment horizontal="center" vertical="center" wrapText="1"/>
    </xf>
    <xf numFmtId="17" fontId="3" fillId="0" borderId="16" xfId="1" applyNumberFormat="1" applyFont="1" applyBorder="1" applyAlignment="1">
      <alignment horizontal="center" vertical="center" wrapText="1"/>
    </xf>
    <xf numFmtId="17" fontId="3" fillId="0" borderId="14" xfId="1" quotePrefix="1" applyNumberFormat="1" applyFont="1" applyBorder="1" applyAlignment="1">
      <alignment vertical="center" wrapText="1"/>
    </xf>
    <xf numFmtId="17" fontId="3" fillId="0" borderId="15" xfId="1" quotePrefix="1" applyNumberFormat="1" applyFont="1" applyBorder="1" applyAlignment="1">
      <alignment vertical="center" wrapText="1"/>
    </xf>
    <xf numFmtId="17" fontId="3" fillId="0" borderId="16" xfId="1" quotePrefix="1" applyNumberFormat="1" applyFont="1" applyBorder="1" applyAlignment="1">
      <alignment vertical="center" wrapText="1"/>
    </xf>
    <xf numFmtId="0" fontId="3" fillId="0" borderId="2" xfId="1" applyFont="1" applyBorder="1" applyAlignment="1">
      <alignment horizontal="center" vertical="center"/>
    </xf>
    <xf numFmtId="0" fontId="3" fillId="0" borderId="11" xfId="1" applyFont="1" applyBorder="1" applyAlignment="1">
      <alignment horizontal="center" vertical="center"/>
    </xf>
    <xf numFmtId="0" fontId="3" fillId="0" borderId="1" xfId="1" applyFont="1" applyBorder="1" applyAlignment="1">
      <alignment horizontal="center" vertical="center"/>
    </xf>
    <xf numFmtId="0" fontId="3" fillId="0" borderId="2" xfId="1" applyFont="1" applyBorder="1" applyAlignment="1">
      <alignment horizontal="center" vertical="center"/>
    </xf>
    <xf numFmtId="0" fontId="3" fillId="0" borderId="15" xfId="1" applyFont="1" applyBorder="1" applyAlignment="1">
      <alignment horizontal="center" vertical="center"/>
    </xf>
    <xf numFmtId="0" fontId="3" fillId="0" borderId="13" xfId="1" applyFont="1" applyBorder="1" applyAlignment="1">
      <alignment horizontal="center" vertical="center"/>
    </xf>
    <xf numFmtId="0" fontId="3" fillId="0" borderId="12" xfId="1" applyFont="1" applyBorder="1" applyAlignment="1">
      <alignment horizontal="center" vertical="center"/>
    </xf>
    <xf numFmtId="0" fontId="3" fillId="0" borderId="15" xfId="1" applyFont="1" applyBorder="1" applyAlignment="1">
      <alignment horizontal="center" vertical="center"/>
    </xf>
    <xf numFmtId="0" fontId="3" fillId="0" borderId="16" xfId="1" applyFont="1" applyBorder="1" applyAlignment="1">
      <alignment horizontal="center" vertical="center"/>
    </xf>
    <xf numFmtId="0" fontId="3" fillId="0" borderId="1" xfId="1" applyFont="1" applyBorder="1" applyAlignment="1">
      <alignment horizontal="center" vertical="center"/>
    </xf>
    <xf numFmtId="0" fontId="3" fillId="0" borderId="14" xfId="1" applyFont="1" applyBorder="1" applyAlignment="1">
      <alignment horizontal="center" vertical="center"/>
    </xf>
    <xf numFmtId="0" fontId="3" fillId="0" borderId="12" xfId="1" applyFont="1" applyBorder="1" applyAlignment="1">
      <alignment horizontal="center" vertical="center"/>
    </xf>
    <xf numFmtId="0" fontId="3" fillId="0" borderId="13" xfId="1" applyFont="1" applyBorder="1" applyAlignment="1">
      <alignment horizontal="center" vertical="center"/>
    </xf>
    <xf numFmtId="0" fontId="3" fillId="0" borderId="16" xfId="1" applyFont="1" applyBorder="1" applyAlignment="1">
      <alignment horizontal="center" vertical="center"/>
    </xf>
    <xf numFmtId="0" fontId="3" fillId="0" borderId="14" xfId="1" applyFont="1" applyBorder="1" applyAlignment="1">
      <alignment horizontal="center" vertical="center"/>
    </xf>
    <xf numFmtId="0" fontId="1" fillId="4" borderId="11" xfId="1" applyFont="1" applyFill="1" applyBorder="1" applyAlignment="1">
      <alignment horizontal="center" vertical="center"/>
    </xf>
    <xf numFmtId="0" fontId="3" fillId="4" borderId="1" xfId="1" applyFont="1" applyFill="1" applyBorder="1" applyAlignment="1">
      <alignment horizontal="center" vertical="center"/>
    </xf>
    <xf numFmtId="0" fontId="1" fillId="4" borderId="16" xfId="1" applyFont="1" applyFill="1" applyBorder="1" applyAlignment="1">
      <alignment horizontal="center" vertical="center"/>
    </xf>
    <xf numFmtId="0" fontId="3" fillId="4" borderId="13" xfId="1" applyFont="1" applyFill="1" applyBorder="1" applyAlignment="1">
      <alignment horizontal="center" vertical="center"/>
    </xf>
    <xf numFmtId="0" fontId="1" fillId="4" borderId="12" xfId="1" applyFont="1" applyFill="1" applyBorder="1" applyAlignment="1">
      <alignment horizontal="center" vertical="center"/>
    </xf>
    <xf numFmtId="2" fontId="3" fillId="0" borderId="1" xfId="1" applyNumberFormat="1" applyFont="1" applyBorder="1" applyAlignment="1">
      <alignment horizontal="center" vertical="center"/>
    </xf>
    <xf numFmtId="2" fontId="3" fillId="0" borderId="13" xfId="1" applyNumberFormat="1" applyFont="1" applyBorder="1" applyAlignment="1">
      <alignment horizontal="center" vertical="center"/>
    </xf>
    <xf numFmtId="2" fontId="3" fillId="0" borderId="11" xfId="1" applyNumberFormat="1" applyFont="1" applyBorder="1" applyAlignment="1">
      <alignment horizontal="center" vertical="center"/>
    </xf>
    <xf numFmtId="0" fontId="3" fillId="3" borderId="1" xfId="1" applyFont="1" applyFill="1" applyBorder="1" applyAlignment="1">
      <alignment horizontal="center" vertical="center"/>
    </xf>
    <xf numFmtId="0" fontId="3" fillId="0" borderId="14" xfId="1" applyFont="1" applyBorder="1" applyAlignment="1">
      <alignment vertical="center"/>
    </xf>
    <xf numFmtId="0" fontId="3" fillId="0" borderId="15" xfId="1" applyFont="1" applyBorder="1" applyAlignment="1">
      <alignment vertical="center"/>
    </xf>
    <xf numFmtId="0" fontId="3" fillId="0" borderId="16" xfId="1" applyFont="1" applyBorder="1" applyAlignment="1">
      <alignment vertical="center"/>
    </xf>
    <xf numFmtId="0" fontId="3" fillId="0" borderId="11" xfId="1" applyFont="1" applyBorder="1" applyAlignment="1">
      <alignment horizontal="center" vertical="center"/>
    </xf>
    <xf numFmtId="0" fontId="3" fillId="5" borderId="2" xfId="1" applyFont="1" applyFill="1" applyBorder="1" applyAlignment="1">
      <alignment horizontal="center" vertical="center"/>
    </xf>
    <xf numFmtId="0" fontId="3" fillId="5" borderId="15" xfId="1" applyFont="1" applyFill="1" applyBorder="1" applyAlignment="1">
      <alignment horizontal="center" vertical="center"/>
    </xf>
    <xf numFmtId="0" fontId="3" fillId="5" borderId="13" xfId="1" applyFont="1" applyFill="1" applyBorder="1" applyAlignment="1">
      <alignment horizontal="center" vertical="center"/>
    </xf>
    <xf numFmtId="0" fontId="3" fillId="5" borderId="2" xfId="1" applyFont="1" applyFill="1" applyBorder="1" applyAlignment="1">
      <alignment horizontal="center" vertical="center"/>
    </xf>
    <xf numFmtId="0" fontId="2" fillId="5" borderId="11" xfId="1" applyFill="1" applyBorder="1" applyAlignment="1">
      <alignment horizontal="center" vertical="center"/>
    </xf>
    <xf numFmtId="0" fontId="2" fillId="5" borderId="1" xfId="1" applyFill="1" applyBorder="1" applyAlignment="1">
      <alignment horizontal="center" vertical="center"/>
    </xf>
    <xf numFmtId="0" fontId="2" fillId="5" borderId="12" xfId="1" applyFill="1" applyBorder="1" applyAlignment="1">
      <alignment horizontal="center" vertical="center"/>
    </xf>
    <xf numFmtId="0" fontId="6" fillId="5" borderId="13" xfId="1" applyFont="1" applyFill="1" applyBorder="1" applyAlignment="1">
      <alignment horizontal="center" vertical="center"/>
    </xf>
    <xf numFmtId="0" fontId="6" fillId="5" borderId="1" xfId="1" applyFont="1" applyFill="1" applyBorder="1" applyAlignment="1">
      <alignment horizontal="center" vertical="center"/>
    </xf>
    <xf numFmtId="0" fontId="6" fillId="5" borderId="12" xfId="1" applyFont="1" applyFill="1" applyBorder="1" applyAlignment="1">
      <alignment horizontal="center" vertical="center"/>
    </xf>
    <xf numFmtId="0" fontId="6" fillId="5" borderId="11" xfId="1" applyFont="1" applyFill="1" applyBorder="1" applyAlignment="1">
      <alignment horizontal="center" vertical="center"/>
    </xf>
    <xf numFmtId="0" fontId="2" fillId="5" borderId="13" xfId="1" applyFill="1" applyBorder="1" applyAlignment="1">
      <alignment horizontal="center" vertical="center"/>
    </xf>
    <xf numFmtId="0" fontId="2" fillId="5" borderId="2" xfId="1" applyFill="1" applyBorder="1" applyAlignment="1">
      <alignment horizontal="center" vertical="center"/>
    </xf>
    <xf numFmtId="0" fontId="2" fillId="5" borderId="16" xfId="1" applyFill="1" applyBorder="1" applyAlignment="1">
      <alignment horizontal="center" vertical="center"/>
    </xf>
    <xf numFmtId="0" fontId="6" fillId="0" borderId="11" xfId="1" applyFont="1" applyBorder="1" applyAlignment="1">
      <alignment horizontal="center" vertical="center"/>
    </xf>
    <xf numFmtId="0" fontId="6" fillId="0" borderId="13" xfId="1" applyFont="1" applyBorder="1" applyAlignment="1">
      <alignment horizontal="center" vertical="center"/>
    </xf>
    <xf numFmtId="0" fontId="6" fillId="0" borderId="1" xfId="1" applyFont="1" applyBorder="1" applyAlignment="1">
      <alignment horizontal="center" vertical="center"/>
    </xf>
    <xf numFmtId="0" fontId="6" fillId="0" borderId="12" xfId="1" applyFont="1" applyBorder="1" applyAlignment="1">
      <alignment horizontal="center" vertical="center"/>
    </xf>
    <xf numFmtId="0" fontId="2" fillId="5" borderId="17" xfId="1" applyFill="1" applyBorder="1" applyAlignment="1">
      <alignment horizontal="center" vertical="center"/>
    </xf>
    <xf numFmtId="0" fontId="3" fillId="4" borderId="2" xfId="1" applyFont="1" applyFill="1" applyBorder="1" applyAlignment="1">
      <alignment horizontal="center" vertical="center"/>
    </xf>
    <xf numFmtId="0" fontId="3" fillId="4" borderId="15" xfId="1" applyFont="1" applyFill="1" applyBorder="1" applyAlignment="1">
      <alignment horizontal="center" vertical="center"/>
    </xf>
    <xf numFmtId="0" fontId="3" fillId="4" borderId="16" xfId="1" applyFont="1" applyFill="1" applyBorder="1" applyAlignment="1">
      <alignment horizontal="center" vertical="center"/>
    </xf>
    <xf numFmtId="0" fontId="3" fillId="0" borderId="18" xfId="1" applyFont="1" applyBorder="1" applyAlignment="1">
      <alignment horizontal="center" vertical="center"/>
    </xf>
    <xf numFmtId="1" fontId="3" fillId="5" borderId="11" xfId="1" applyNumberFormat="1" applyFont="1" applyFill="1" applyBorder="1" applyAlignment="1">
      <alignment horizontal="center" vertical="center"/>
    </xf>
    <xf numFmtId="1" fontId="3" fillId="5" borderId="1" xfId="1" applyNumberFormat="1" applyFont="1" applyFill="1" applyBorder="1" applyAlignment="1">
      <alignment horizontal="center" vertical="center"/>
    </xf>
    <xf numFmtId="1" fontId="3" fillId="5" borderId="12" xfId="1" applyNumberFormat="1" applyFont="1" applyFill="1" applyBorder="1" applyAlignment="1">
      <alignment horizontal="center" vertical="center"/>
    </xf>
    <xf numFmtId="1" fontId="3" fillId="5" borderId="14" xfId="1" applyNumberFormat="1" applyFont="1" applyFill="1" applyBorder="1" applyAlignment="1">
      <alignment horizontal="center" vertical="center"/>
    </xf>
    <xf numFmtId="1" fontId="3" fillId="5" borderId="13" xfId="1" applyNumberFormat="1" applyFont="1" applyFill="1" applyBorder="1" applyAlignment="1">
      <alignment horizontal="center" vertical="center"/>
    </xf>
    <xf numFmtId="1" fontId="3" fillId="5" borderId="16" xfId="1" applyNumberFormat="1" applyFont="1" applyFill="1" applyBorder="1" applyAlignment="1">
      <alignment horizontal="center" vertical="center"/>
    </xf>
    <xf numFmtId="1" fontId="3" fillId="5" borderId="2" xfId="1" applyNumberFormat="1" applyFont="1" applyFill="1" applyBorder="1" applyAlignment="1">
      <alignment horizontal="center" vertical="center"/>
    </xf>
    <xf numFmtId="0" fontId="3" fillId="4" borderId="12" xfId="1" applyFont="1" applyFill="1" applyBorder="1" applyAlignment="1">
      <alignment horizontal="center" vertical="center"/>
    </xf>
    <xf numFmtId="2" fontId="3" fillId="0" borderId="2" xfId="1" applyNumberFormat="1" applyFont="1" applyBorder="1" applyAlignment="1">
      <alignment horizontal="center" vertical="center"/>
    </xf>
    <xf numFmtId="2" fontId="3" fillId="0" borderId="12" xfId="1" applyNumberFormat="1" applyFont="1" applyBorder="1" applyAlignment="1">
      <alignment horizontal="center" vertical="center"/>
    </xf>
    <xf numFmtId="2" fontId="3" fillId="0" borderId="14" xfId="1" applyNumberFormat="1" applyFont="1" applyBorder="1" applyAlignment="1">
      <alignment horizontal="center" vertical="center"/>
    </xf>
    <xf numFmtId="2" fontId="3" fillId="0" borderId="16" xfId="1" applyNumberFormat="1" applyFont="1" applyBorder="1" applyAlignment="1">
      <alignment horizontal="center" vertical="center"/>
    </xf>
    <xf numFmtId="2" fontId="1" fillId="4" borderId="11" xfId="1" applyNumberFormat="1" applyFont="1" applyFill="1" applyBorder="1" applyAlignment="1">
      <alignment horizontal="center" vertical="center"/>
    </xf>
    <xf numFmtId="2" fontId="3" fillId="4" borderId="1" xfId="1" applyNumberFormat="1" applyFont="1" applyFill="1" applyBorder="1" applyAlignment="1">
      <alignment horizontal="center" vertical="center"/>
    </xf>
    <xf numFmtId="2" fontId="1" fillId="4" borderId="16" xfId="1" applyNumberFormat="1" applyFont="1" applyFill="1" applyBorder="1" applyAlignment="1">
      <alignment horizontal="center" vertical="center"/>
    </xf>
    <xf numFmtId="2" fontId="3" fillId="4" borderId="13" xfId="1" applyNumberFormat="1" applyFont="1" applyFill="1" applyBorder="1" applyAlignment="1">
      <alignment horizontal="center" vertical="center"/>
    </xf>
    <xf numFmtId="2" fontId="1" fillId="4" borderId="12" xfId="1" applyNumberFormat="1" applyFont="1" applyFill="1" applyBorder="1" applyAlignment="1">
      <alignment horizontal="center" vertical="center"/>
    </xf>
    <xf numFmtId="2" fontId="2" fillId="0" borderId="0" xfId="1" applyNumberFormat="1" applyAlignment="1">
      <alignment horizontal="center" vertical="center"/>
    </xf>
    <xf numFmtId="1" fontId="3" fillId="5" borderId="19" xfId="1" applyNumberFormat="1" applyFont="1" applyFill="1" applyBorder="1" applyAlignment="1">
      <alignment horizontal="center" vertical="center"/>
    </xf>
    <xf numFmtId="1" fontId="3" fillId="5" borderId="20" xfId="1" applyNumberFormat="1" applyFont="1" applyFill="1" applyBorder="1" applyAlignment="1">
      <alignment horizontal="center" vertical="center"/>
    </xf>
    <xf numFmtId="1" fontId="3" fillId="5" borderId="21" xfId="1" applyNumberFormat="1" applyFont="1" applyFill="1" applyBorder="1" applyAlignment="1">
      <alignment horizontal="center" vertical="center"/>
    </xf>
    <xf numFmtId="1" fontId="3" fillId="5" borderId="22" xfId="1" applyNumberFormat="1" applyFont="1" applyFill="1" applyBorder="1" applyAlignment="1">
      <alignment horizontal="center" vertical="center"/>
    </xf>
    <xf numFmtId="1" fontId="3" fillId="5" borderId="23" xfId="1" applyNumberFormat="1" applyFont="1" applyFill="1" applyBorder="1" applyAlignment="1">
      <alignment horizontal="center" vertical="center"/>
    </xf>
    <xf numFmtId="1" fontId="3" fillId="5" borderId="24" xfId="1" applyNumberFormat="1" applyFont="1" applyFill="1" applyBorder="1" applyAlignment="1">
      <alignment horizontal="center" vertical="center"/>
    </xf>
    <xf numFmtId="1" fontId="3" fillId="5" borderId="25" xfId="1" applyNumberFormat="1" applyFont="1" applyFill="1" applyBorder="1" applyAlignment="1">
      <alignment horizontal="center" vertical="center"/>
    </xf>
    <xf numFmtId="0" fontId="11" fillId="0" borderId="0" xfId="1" applyFont="1" applyAlignment="1">
      <alignment horizontal="center" vertical="center"/>
    </xf>
    <xf numFmtId="0" fontId="12" fillId="0" borderId="0" xfId="1" applyFont="1" applyAlignment="1">
      <alignment horizontal="center" vertical="center"/>
    </xf>
    <xf numFmtId="0" fontId="3" fillId="0" borderId="0" xfId="1" applyFont="1" applyAlignment="1">
      <alignment horizontal="center" vertical="center"/>
    </xf>
    <xf numFmtId="0" fontId="6" fillId="0" borderId="0" xfId="1" applyFont="1" applyAlignment="1">
      <alignment horizontal="center" vertical="center"/>
    </xf>
    <xf numFmtId="0" fontId="2" fillId="0" borderId="0" xfId="1"/>
  </cellXfs>
  <cellStyles count="3">
    <cellStyle name="Hyperlink 2" xfId="2" xr:uid="{F18143AB-746E-44E7-989A-22478B5043B9}"/>
    <cellStyle name="Normal" xfId="0" builtinId="0"/>
    <cellStyle name="Normal 2" xfId="1" xr:uid="{261201F2-479B-458F-85BF-38FA2854A999}"/>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externalLink" Target="externalLinks/externalLink1.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18" Type="http://schemas.openxmlformats.org/officeDocument/2006/relationships/image" Target="../media/image21.jpeg"/><Relationship Id="rId26" Type="http://schemas.openxmlformats.org/officeDocument/2006/relationships/image" Target="../media/image29.jpeg"/><Relationship Id="rId3" Type="http://schemas.openxmlformats.org/officeDocument/2006/relationships/image" Target="../media/image6.png"/><Relationship Id="rId21" Type="http://schemas.openxmlformats.org/officeDocument/2006/relationships/image" Target="../media/image24.jpeg"/><Relationship Id="rId34" Type="http://schemas.openxmlformats.org/officeDocument/2006/relationships/image" Target="../media/image37.png"/><Relationship Id="rId7" Type="http://schemas.openxmlformats.org/officeDocument/2006/relationships/image" Target="../media/image10.png"/><Relationship Id="rId12" Type="http://schemas.openxmlformats.org/officeDocument/2006/relationships/image" Target="../media/image15.png"/><Relationship Id="rId17" Type="http://schemas.openxmlformats.org/officeDocument/2006/relationships/image" Target="../media/image20.png"/><Relationship Id="rId25" Type="http://schemas.openxmlformats.org/officeDocument/2006/relationships/image" Target="../media/image28.jpeg"/><Relationship Id="rId33" Type="http://schemas.openxmlformats.org/officeDocument/2006/relationships/image" Target="../media/image36.png"/><Relationship Id="rId38" Type="http://schemas.openxmlformats.org/officeDocument/2006/relationships/image" Target="../media/image41.jpeg"/><Relationship Id="rId2" Type="http://schemas.openxmlformats.org/officeDocument/2006/relationships/image" Target="../media/image5.jpeg"/><Relationship Id="rId16" Type="http://schemas.openxmlformats.org/officeDocument/2006/relationships/image" Target="../media/image19.jpeg"/><Relationship Id="rId20" Type="http://schemas.openxmlformats.org/officeDocument/2006/relationships/image" Target="../media/image23.jpeg"/><Relationship Id="rId29" Type="http://schemas.openxmlformats.org/officeDocument/2006/relationships/image" Target="../media/image32.jpeg"/><Relationship Id="rId1" Type="http://schemas.openxmlformats.org/officeDocument/2006/relationships/image" Target="../media/image4.jpeg"/><Relationship Id="rId6" Type="http://schemas.openxmlformats.org/officeDocument/2006/relationships/image" Target="../media/image9.png"/><Relationship Id="rId11" Type="http://schemas.openxmlformats.org/officeDocument/2006/relationships/image" Target="../media/image14.jpeg"/><Relationship Id="rId24" Type="http://schemas.openxmlformats.org/officeDocument/2006/relationships/image" Target="../media/image27.jpeg"/><Relationship Id="rId32" Type="http://schemas.openxmlformats.org/officeDocument/2006/relationships/image" Target="../media/image35.png"/><Relationship Id="rId37" Type="http://schemas.openxmlformats.org/officeDocument/2006/relationships/image" Target="../media/image40.jpeg"/><Relationship Id="rId5" Type="http://schemas.openxmlformats.org/officeDocument/2006/relationships/image" Target="../media/image8.jpeg"/><Relationship Id="rId15" Type="http://schemas.openxmlformats.org/officeDocument/2006/relationships/image" Target="../media/image18.png"/><Relationship Id="rId23" Type="http://schemas.openxmlformats.org/officeDocument/2006/relationships/image" Target="../media/image26.jpeg"/><Relationship Id="rId28" Type="http://schemas.openxmlformats.org/officeDocument/2006/relationships/image" Target="../media/image31.png"/><Relationship Id="rId36" Type="http://schemas.openxmlformats.org/officeDocument/2006/relationships/image" Target="../media/image39.jpeg"/><Relationship Id="rId10" Type="http://schemas.openxmlformats.org/officeDocument/2006/relationships/image" Target="../media/image13.png"/><Relationship Id="rId19" Type="http://schemas.openxmlformats.org/officeDocument/2006/relationships/image" Target="../media/image22.jpeg"/><Relationship Id="rId31" Type="http://schemas.openxmlformats.org/officeDocument/2006/relationships/image" Target="../media/image34.jpeg"/><Relationship Id="rId4" Type="http://schemas.openxmlformats.org/officeDocument/2006/relationships/image" Target="../media/image7.jpeg"/><Relationship Id="rId9" Type="http://schemas.openxmlformats.org/officeDocument/2006/relationships/image" Target="../media/image12.png"/><Relationship Id="rId14" Type="http://schemas.openxmlformats.org/officeDocument/2006/relationships/image" Target="../media/image17.png"/><Relationship Id="rId22" Type="http://schemas.openxmlformats.org/officeDocument/2006/relationships/image" Target="../media/image25.jpeg"/><Relationship Id="rId27" Type="http://schemas.openxmlformats.org/officeDocument/2006/relationships/image" Target="../media/image30.jpeg"/><Relationship Id="rId30" Type="http://schemas.openxmlformats.org/officeDocument/2006/relationships/image" Target="../media/image33.jpeg"/><Relationship Id="rId35"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xdr:from>
      <xdr:col>7</xdr:col>
      <xdr:colOff>119066</xdr:colOff>
      <xdr:row>3</xdr:row>
      <xdr:rowOff>32302</xdr:rowOff>
    </xdr:from>
    <xdr:to>
      <xdr:col>14</xdr:col>
      <xdr:colOff>233366</xdr:colOff>
      <xdr:row>3</xdr:row>
      <xdr:rowOff>702465</xdr:rowOff>
    </xdr:to>
    <xdr:pic>
      <xdr:nvPicPr>
        <xdr:cNvPr id="2" name="Picture 1" descr="https://ssttoolbox.widen.net/content/xkf5f5928w/jpeg/Strong-Bolt%25202_5-8x8.jpeg?w=129&amp;keep=c&amp;crop=0&amp;color=ffffff00&amp;quality=80&amp;u=cjmyin&amp;retina=true">
          <a:extLst>
            <a:ext uri="{FF2B5EF4-FFF2-40B4-BE49-F238E27FC236}">
              <a16:creationId xmlns:a16="http://schemas.microsoft.com/office/drawing/2014/main" id="{1C763C8C-7C0C-403A-8186-CCD5BAB45A6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7883" r="23004"/>
        <a:stretch/>
      </xdr:blipFill>
      <xdr:spPr bwMode="auto">
        <a:xfrm rot="16200000">
          <a:off x="7738947" y="-488279"/>
          <a:ext cx="666988" cy="411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567405</xdr:colOff>
      <xdr:row>3</xdr:row>
      <xdr:rowOff>34007</xdr:rowOff>
    </xdr:from>
    <xdr:to>
      <xdr:col>25</xdr:col>
      <xdr:colOff>220300</xdr:colOff>
      <xdr:row>3</xdr:row>
      <xdr:rowOff>719807</xdr:rowOff>
    </xdr:to>
    <xdr:pic>
      <xdr:nvPicPr>
        <xdr:cNvPr id="3" name="Picture 2" descr="https://ssttoolbox.widen.net/content/ja466stwdv/jpeg/STB2-627006SS_RI.jpeg?w=388&amp;keep=c&amp;crop=0&amp;color=ffffff00&amp;quality=80&amp;u=cjmyin&amp;retina=true">
          <a:extLst>
            <a:ext uri="{FF2B5EF4-FFF2-40B4-BE49-F238E27FC236}">
              <a16:creationId xmlns:a16="http://schemas.microsoft.com/office/drawing/2014/main" id="{89C69FC2-8814-4F51-B13F-514A7B7FC580}"/>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41605" r="39617"/>
        <a:stretch/>
      </xdr:blipFill>
      <xdr:spPr bwMode="auto">
        <a:xfrm rot="16200000">
          <a:off x="14270190" y="-251228"/>
          <a:ext cx="685800" cy="3656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35722</xdr:colOff>
      <xdr:row>3</xdr:row>
      <xdr:rowOff>35719</xdr:rowOff>
    </xdr:from>
    <xdr:to>
      <xdr:col>34</xdr:col>
      <xdr:colOff>108185</xdr:colOff>
      <xdr:row>3</xdr:row>
      <xdr:rowOff>714375</xdr:rowOff>
    </xdr:to>
    <xdr:pic>
      <xdr:nvPicPr>
        <xdr:cNvPr id="4" name="Picture 3" descr="https://anchors.aerosmithfastening.com/wp-content/uploads/2019/05/sure-wedge-hero.png">
          <a:extLst>
            <a:ext uri="{FF2B5EF4-FFF2-40B4-BE49-F238E27FC236}">
              <a16:creationId xmlns:a16="http://schemas.microsoft.com/office/drawing/2014/main" id="{BBBF02C0-83FD-4654-B78A-5CB6B943077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615822" y="1235869"/>
          <a:ext cx="3123638" cy="681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45</xdr:col>
      <xdr:colOff>119061</xdr:colOff>
      <xdr:row>3</xdr:row>
      <xdr:rowOff>47626</xdr:rowOff>
    </xdr:from>
    <xdr:to>
      <xdr:col>50</xdr:col>
      <xdr:colOff>35718</xdr:colOff>
      <xdr:row>3</xdr:row>
      <xdr:rowOff>702145</xdr:rowOff>
    </xdr:to>
    <xdr:pic>
      <xdr:nvPicPr>
        <xdr:cNvPr id="5" name="Picture 4" descr="https://d18suk31wbkfev.cloudfront.net/catalog/product/cache/1128b75180507098682504f963614cd7/1/e/1etb-wedge-anchor_1.jpg">
          <a:extLst>
            <a:ext uri="{FF2B5EF4-FFF2-40B4-BE49-F238E27FC236}">
              <a16:creationId xmlns:a16="http://schemas.microsoft.com/office/drawing/2014/main" id="{6D6034F9-55E1-49F8-A3CD-D9F554A022E4}"/>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36666" b="41250"/>
        <a:stretch/>
      </xdr:blipFill>
      <xdr:spPr bwMode="auto">
        <a:xfrm>
          <a:off x="28452761" y="1250951"/>
          <a:ext cx="2964657" cy="651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64</xdr:col>
      <xdr:colOff>369098</xdr:colOff>
      <xdr:row>3</xdr:row>
      <xdr:rowOff>47624</xdr:rowOff>
    </xdr:from>
    <xdr:to>
      <xdr:col>68</xdr:col>
      <xdr:colOff>364761</xdr:colOff>
      <xdr:row>3</xdr:row>
      <xdr:rowOff>714372</xdr:rowOff>
    </xdr:to>
    <xdr:pic>
      <xdr:nvPicPr>
        <xdr:cNvPr id="6" name="Picture 5" descr="https://cobraanchors.com/media/catalog/product/cache/299c8c02a16761bf1d38ebbff610f2e7/p/a/parawedge_2.jpg">
          <a:extLst>
            <a:ext uri="{FF2B5EF4-FFF2-40B4-BE49-F238E27FC236}">
              <a16:creationId xmlns:a16="http://schemas.microsoft.com/office/drawing/2014/main" id="{C19473B0-BAA9-4F73-BB5D-A09CDA66B225}"/>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7014" r="35382"/>
        <a:stretch/>
      </xdr:blipFill>
      <xdr:spPr bwMode="auto">
        <a:xfrm rot="16200000">
          <a:off x="41170443" y="368879"/>
          <a:ext cx="666748" cy="2430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59</xdr:col>
      <xdr:colOff>238126</xdr:colOff>
      <xdr:row>3</xdr:row>
      <xdr:rowOff>47626</xdr:rowOff>
    </xdr:from>
    <xdr:to>
      <xdr:col>63</xdr:col>
      <xdr:colOff>464344</xdr:colOff>
      <xdr:row>3</xdr:row>
      <xdr:rowOff>698876</xdr:rowOff>
    </xdr:to>
    <xdr:pic>
      <xdr:nvPicPr>
        <xdr:cNvPr id="7" name="Picture 6">
          <a:extLst>
            <a:ext uri="{FF2B5EF4-FFF2-40B4-BE49-F238E27FC236}">
              <a16:creationId xmlns:a16="http://schemas.microsoft.com/office/drawing/2014/main" id="{CA6DD19B-6764-45AA-AC91-35C91E868EF8}"/>
            </a:ext>
          </a:extLst>
        </xdr:cNvPr>
        <xdr:cNvPicPr>
          <a:picLocks noChangeAspect="1"/>
        </xdr:cNvPicPr>
      </xdr:nvPicPr>
      <xdr:blipFill>
        <a:blip xmlns:r="http://schemas.openxmlformats.org/officeDocument/2006/relationships" r:embed="rId6"/>
        <a:stretch>
          <a:fillRect/>
        </a:stretch>
      </xdr:blipFill>
      <xdr:spPr>
        <a:xfrm>
          <a:off x="37109401" y="1250951"/>
          <a:ext cx="2664618" cy="651250"/>
        </a:xfrm>
        <a:prstGeom prst="rect">
          <a:avLst/>
        </a:prstGeom>
      </xdr:spPr>
    </xdr:pic>
    <xdr:clientData/>
  </xdr:twoCellAnchor>
  <xdr:twoCellAnchor>
    <xdr:from>
      <xdr:col>69</xdr:col>
      <xdr:colOff>59530</xdr:colOff>
      <xdr:row>3</xdr:row>
      <xdr:rowOff>107155</xdr:rowOff>
    </xdr:from>
    <xdr:to>
      <xdr:col>73</xdr:col>
      <xdr:colOff>561155</xdr:colOff>
      <xdr:row>3</xdr:row>
      <xdr:rowOff>666749</xdr:rowOff>
    </xdr:to>
    <xdr:pic>
      <xdr:nvPicPr>
        <xdr:cNvPr id="8" name="Picture 7">
          <a:extLst>
            <a:ext uri="{FF2B5EF4-FFF2-40B4-BE49-F238E27FC236}">
              <a16:creationId xmlns:a16="http://schemas.microsoft.com/office/drawing/2014/main" id="{C9432A6D-EDDA-4B68-B294-84888F6C783B}"/>
            </a:ext>
          </a:extLst>
        </xdr:cNvPr>
        <xdr:cNvPicPr>
          <a:picLocks noChangeAspect="1"/>
        </xdr:cNvPicPr>
      </xdr:nvPicPr>
      <xdr:blipFill>
        <a:blip xmlns:r="http://schemas.openxmlformats.org/officeDocument/2006/relationships" r:embed="rId7"/>
        <a:stretch>
          <a:fillRect/>
        </a:stretch>
      </xdr:blipFill>
      <xdr:spPr>
        <a:xfrm>
          <a:off x="43023630" y="1310480"/>
          <a:ext cx="2943200" cy="556419"/>
        </a:xfrm>
        <a:prstGeom prst="rect">
          <a:avLst/>
        </a:prstGeom>
      </xdr:spPr>
    </xdr:pic>
    <xdr:clientData/>
  </xdr:twoCellAnchor>
  <xdr:twoCellAnchor>
    <xdr:from>
      <xdr:col>84</xdr:col>
      <xdr:colOff>464344</xdr:colOff>
      <xdr:row>3</xdr:row>
      <xdr:rowOff>44409</xdr:rowOff>
    </xdr:from>
    <xdr:to>
      <xdr:col>90</xdr:col>
      <xdr:colOff>106596</xdr:colOff>
      <xdr:row>3</xdr:row>
      <xdr:rowOff>711147</xdr:rowOff>
    </xdr:to>
    <xdr:pic>
      <xdr:nvPicPr>
        <xdr:cNvPr id="9" name="Picture 8">
          <a:extLst>
            <a:ext uri="{FF2B5EF4-FFF2-40B4-BE49-F238E27FC236}">
              <a16:creationId xmlns:a16="http://schemas.microsoft.com/office/drawing/2014/main" id="{DF7A7DBC-D5B0-4F57-9E6D-92663AE261F1}"/>
            </a:ext>
          </a:extLst>
        </xdr:cNvPr>
        <xdr:cNvPicPr>
          <a:picLocks noChangeAspect="1"/>
        </xdr:cNvPicPr>
      </xdr:nvPicPr>
      <xdr:blipFill>
        <a:blip xmlns:r="http://schemas.openxmlformats.org/officeDocument/2006/relationships" r:embed="rId8"/>
        <a:stretch>
          <a:fillRect/>
        </a:stretch>
      </xdr:blipFill>
      <xdr:spPr>
        <a:xfrm>
          <a:off x="52575619" y="1247734"/>
          <a:ext cx="3299852" cy="666738"/>
        </a:xfrm>
        <a:prstGeom prst="rect">
          <a:avLst/>
        </a:prstGeom>
      </xdr:spPr>
    </xdr:pic>
    <xdr:clientData/>
  </xdr:twoCellAnchor>
  <xdr:twoCellAnchor>
    <xdr:from>
      <xdr:col>98</xdr:col>
      <xdr:colOff>464337</xdr:colOff>
      <xdr:row>3</xdr:row>
      <xdr:rowOff>47625</xdr:rowOff>
    </xdr:from>
    <xdr:to>
      <xdr:col>103</xdr:col>
      <xdr:colOff>166680</xdr:colOff>
      <xdr:row>3</xdr:row>
      <xdr:rowOff>709003</xdr:rowOff>
    </xdr:to>
    <xdr:pic>
      <xdr:nvPicPr>
        <xdr:cNvPr id="10" name="Picture 9">
          <a:extLst>
            <a:ext uri="{FF2B5EF4-FFF2-40B4-BE49-F238E27FC236}">
              <a16:creationId xmlns:a16="http://schemas.microsoft.com/office/drawing/2014/main" id="{A36916BC-ACFA-4D46-80E1-869BD4438DCF}"/>
            </a:ext>
          </a:extLst>
        </xdr:cNvPr>
        <xdr:cNvPicPr>
          <a:picLocks noChangeAspect="1"/>
        </xdr:cNvPicPr>
      </xdr:nvPicPr>
      <xdr:blipFill>
        <a:blip xmlns:r="http://schemas.openxmlformats.org/officeDocument/2006/relationships" r:embed="rId9"/>
        <a:stretch>
          <a:fillRect/>
        </a:stretch>
      </xdr:blipFill>
      <xdr:spPr>
        <a:xfrm rot="60000">
          <a:off x="61110012" y="1250950"/>
          <a:ext cx="2750343" cy="658203"/>
        </a:xfrm>
        <a:prstGeom prst="rect">
          <a:avLst/>
        </a:prstGeom>
      </xdr:spPr>
    </xdr:pic>
    <xdr:clientData/>
  </xdr:twoCellAnchor>
  <xdr:twoCellAnchor>
    <xdr:from>
      <xdr:col>107</xdr:col>
      <xdr:colOff>333380</xdr:colOff>
      <xdr:row>3</xdr:row>
      <xdr:rowOff>45643</xdr:rowOff>
    </xdr:from>
    <xdr:to>
      <xdr:col>113</xdr:col>
      <xdr:colOff>425670</xdr:colOff>
      <xdr:row>3</xdr:row>
      <xdr:rowOff>714361</xdr:rowOff>
    </xdr:to>
    <xdr:pic>
      <xdr:nvPicPr>
        <xdr:cNvPr id="11" name="Picture 10">
          <a:extLst>
            <a:ext uri="{FF2B5EF4-FFF2-40B4-BE49-F238E27FC236}">
              <a16:creationId xmlns:a16="http://schemas.microsoft.com/office/drawing/2014/main" id="{6630E940-6E12-45CE-82E1-D48D86AC755D}"/>
            </a:ext>
          </a:extLst>
        </xdr:cNvPr>
        <xdr:cNvPicPr>
          <a:picLocks noChangeAspect="1"/>
        </xdr:cNvPicPr>
      </xdr:nvPicPr>
      <xdr:blipFill>
        <a:blip xmlns:r="http://schemas.openxmlformats.org/officeDocument/2006/relationships" r:embed="rId10"/>
        <a:stretch>
          <a:fillRect/>
        </a:stretch>
      </xdr:blipFill>
      <xdr:spPr>
        <a:xfrm>
          <a:off x="66465455" y="1248968"/>
          <a:ext cx="3749890" cy="668718"/>
        </a:xfrm>
        <a:prstGeom prst="rect">
          <a:avLst/>
        </a:prstGeom>
      </xdr:spPr>
    </xdr:pic>
    <xdr:clientData/>
  </xdr:twoCellAnchor>
  <xdr:twoCellAnchor>
    <xdr:from>
      <xdr:col>116</xdr:col>
      <xdr:colOff>202404</xdr:colOff>
      <xdr:row>3</xdr:row>
      <xdr:rowOff>47624</xdr:rowOff>
    </xdr:from>
    <xdr:to>
      <xdr:col>121</xdr:col>
      <xdr:colOff>23810</xdr:colOff>
      <xdr:row>3</xdr:row>
      <xdr:rowOff>714374</xdr:rowOff>
    </xdr:to>
    <xdr:pic>
      <xdr:nvPicPr>
        <xdr:cNvPr id="12" name="Picture 11" descr="https://img0.fastenal.com/infp360pmm/derivates/3/001/531/11562825A_primary_en.jpg">
          <a:extLst>
            <a:ext uri="{FF2B5EF4-FFF2-40B4-BE49-F238E27FC236}">
              <a16:creationId xmlns:a16="http://schemas.microsoft.com/office/drawing/2014/main" id="{AA7476BA-A007-4EEB-9119-0B75ABCE074E}"/>
            </a:ext>
          </a:extLst>
        </xdr:cNvPr>
        <xdr:cNvPicPr>
          <a:picLocks noChangeAspect="1" noChangeArrowheads="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l="38462" r="38127"/>
        <a:stretch/>
      </xdr:blipFill>
      <xdr:spPr bwMode="auto">
        <a:xfrm rot="16200000">
          <a:off x="72920620" y="151208"/>
          <a:ext cx="666750" cy="2866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122</xdr:col>
      <xdr:colOff>190502</xdr:colOff>
      <xdr:row>3</xdr:row>
      <xdr:rowOff>47624</xdr:rowOff>
    </xdr:from>
    <xdr:to>
      <xdr:col>127</xdr:col>
      <xdr:colOff>488159</xdr:colOff>
      <xdr:row>3</xdr:row>
      <xdr:rowOff>714374</xdr:rowOff>
    </xdr:to>
    <xdr:pic>
      <xdr:nvPicPr>
        <xdr:cNvPr id="13" name="Picture 12">
          <a:extLst>
            <a:ext uri="{FF2B5EF4-FFF2-40B4-BE49-F238E27FC236}">
              <a16:creationId xmlns:a16="http://schemas.microsoft.com/office/drawing/2014/main" id="{8F4CF1B2-38A0-4EEC-9AEE-910782D5CE20}"/>
            </a:ext>
          </a:extLst>
        </xdr:cNvPr>
        <xdr:cNvPicPr>
          <a:picLocks noChangeAspect="1"/>
        </xdr:cNvPicPr>
      </xdr:nvPicPr>
      <xdr:blipFill>
        <a:blip xmlns:r="http://schemas.openxmlformats.org/officeDocument/2006/relationships" r:embed="rId12"/>
        <a:stretch>
          <a:fillRect/>
        </a:stretch>
      </xdr:blipFill>
      <xdr:spPr>
        <a:xfrm rot="10800000">
          <a:off x="75463402" y="1250949"/>
          <a:ext cx="3348832" cy="666750"/>
        </a:xfrm>
        <a:prstGeom prst="rect">
          <a:avLst/>
        </a:prstGeom>
      </xdr:spPr>
    </xdr:pic>
    <xdr:clientData/>
  </xdr:twoCellAnchor>
  <xdr:twoCellAnchor>
    <xdr:from>
      <xdr:col>128</xdr:col>
      <xdr:colOff>476251</xdr:colOff>
      <xdr:row>3</xdr:row>
      <xdr:rowOff>33896</xdr:rowOff>
    </xdr:from>
    <xdr:to>
      <xdr:col>133</xdr:col>
      <xdr:colOff>196736</xdr:colOff>
      <xdr:row>3</xdr:row>
      <xdr:rowOff>731035</xdr:rowOff>
    </xdr:to>
    <xdr:pic>
      <xdr:nvPicPr>
        <xdr:cNvPr id="14" name="Picture 13">
          <a:extLst>
            <a:ext uri="{FF2B5EF4-FFF2-40B4-BE49-F238E27FC236}">
              <a16:creationId xmlns:a16="http://schemas.microsoft.com/office/drawing/2014/main" id="{9BA7C565-C560-437E-A219-80F3D5BFC1EC}"/>
            </a:ext>
          </a:extLst>
        </xdr:cNvPr>
        <xdr:cNvPicPr>
          <a:picLocks noChangeAspect="1"/>
        </xdr:cNvPicPr>
      </xdr:nvPicPr>
      <xdr:blipFill>
        <a:blip xmlns:r="http://schemas.openxmlformats.org/officeDocument/2006/relationships" r:embed="rId13"/>
        <a:stretch>
          <a:fillRect/>
        </a:stretch>
      </xdr:blipFill>
      <xdr:spPr>
        <a:xfrm rot="16200000">
          <a:off x="80442424" y="198373"/>
          <a:ext cx="700314" cy="2771660"/>
        </a:xfrm>
        <a:prstGeom prst="rect">
          <a:avLst/>
        </a:prstGeom>
      </xdr:spPr>
    </xdr:pic>
    <xdr:clientData/>
  </xdr:twoCellAnchor>
  <xdr:twoCellAnchor>
    <xdr:from>
      <xdr:col>134</xdr:col>
      <xdr:colOff>351410</xdr:colOff>
      <xdr:row>3</xdr:row>
      <xdr:rowOff>31933</xdr:rowOff>
    </xdr:from>
    <xdr:to>
      <xdr:col>139</xdr:col>
      <xdr:colOff>334234</xdr:colOff>
      <xdr:row>3</xdr:row>
      <xdr:rowOff>724799</xdr:rowOff>
    </xdr:to>
    <xdr:pic>
      <xdr:nvPicPr>
        <xdr:cNvPr id="15" name="Picture 14">
          <a:extLst>
            <a:ext uri="{FF2B5EF4-FFF2-40B4-BE49-F238E27FC236}">
              <a16:creationId xmlns:a16="http://schemas.microsoft.com/office/drawing/2014/main" id="{95A9DB1C-4526-47A3-961A-07B254738DDF}"/>
            </a:ext>
          </a:extLst>
        </xdr:cNvPr>
        <xdr:cNvPicPr>
          <a:picLocks noChangeAspect="1"/>
        </xdr:cNvPicPr>
      </xdr:nvPicPr>
      <xdr:blipFill>
        <a:blip xmlns:r="http://schemas.openxmlformats.org/officeDocument/2006/relationships" r:embed="rId14"/>
        <a:stretch>
          <a:fillRect/>
        </a:stretch>
      </xdr:blipFill>
      <xdr:spPr>
        <a:xfrm rot="16200000">
          <a:off x="84113251" y="64692"/>
          <a:ext cx="689691" cy="3030824"/>
        </a:xfrm>
        <a:prstGeom prst="rect">
          <a:avLst/>
        </a:prstGeom>
      </xdr:spPr>
    </xdr:pic>
    <xdr:clientData/>
  </xdr:twoCellAnchor>
  <xdr:twoCellAnchor>
    <xdr:from>
      <xdr:col>140</xdr:col>
      <xdr:colOff>440534</xdr:colOff>
      <xdr:row>3</xdr:row>
      <xdr:rowOff>47624</xdr:rowOff>
    </xdr:from>
    <xdr:to>
      <xdr:col>145</xdr:col>
      <xdr:colOff>261938</xdr:colOff>
      <xdr:row>3</xdr:row>
      <xdr:rowOff>700021</xdr:rowOff>
    </xdr:to>
    <xdr:pic>
      <xdr:nvPicPr>
        <xdr:cNvPr id="16" name="Picture 15">
          <a:extLst>
            <a:ext uri="{FF2B5EF4-FFF2-40B4-BE49-F238E27FC236}">
              <a16:creationId xmlns:a16="http://schemas.microsoft.com/office/drawing/2014/main" id="{AA99F827-ED00-4C18-A548-1EE89350166B}"/>
            </a:ext>
          </a:extLst>
        </xdr:cNvPr>
        <xdr:cNvPicPr>
          <a:picLocks noChangeAspect="1"/>
        </xdr:cNvPicPr>
      </xdr:nvPicPr>
      <xdr:blipFill>
        <a:blip xmlns:r="http://schemas.openxmlformats.org/officeDocument/2006/relationships" r:embed="rId15"/>
        <a:stretch>
          <a:fillRect/>
        </a:stretch>
      </xdr:blipFill>
      <xdr:spPr>
        <a:xfrm rot="10800000">
          <a:off x="86686234" y="1250949"/>
          <a:ext cx="2869404" cy="652397"/>
        </a:xfrm>
        <a:prstGeom prst="rect">
          <a:avLst/>
        </a:prstGeom>
      </xdr:spPr>
    </xdr:pic>
    <xdr:clientData/>
  </xdr:twoCellAnchor>
  <xdr:twoCellAnchor>
    <xdr:from>
      <xdr:col>167</xdr:col>
      <xdr:colOff>595758</xdr:colOff>
      <xdr:row>3</xdr:row>
      <xdr:rowOff>35719</xdr:rowOff>
    </xdr:from>
    <xdr:to>
      <xdr:col>172</xdr:col>
      <xdr:colOff>171450</xdr:colOff>
      <xdr:row>3</xdr:row>
      <xdr:rowOff>714375</xdr:rowOff>
    </xdr:to>
    <xdr:pic>
      <xdr:nvPicPr>
        <xdr:cNvPr id="17" name="Picture 16" descr="https://www.hilti.com/medias/sys_master/images/hfd/h48/9527086022686.jpg">
          <a:extLst>
            <a:ext uri="{FF2B5EF4-FFF2-40B4-BE49-F238E27FC236}">
              <a16:creationId xmlns:a16="http://schemas.microsoft.com/office/drawing/2014/main" id="{B3912AAD-BB21-405A-A51F-7625A7223FD7}"/>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rot="10800000">
          <a:off x="103303833" y="1235869"/>
          <a:ext cx="2620517" cy="681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159</xdr:col>
      <xdr:colOff>6</xdr:colOff>
      <xdr:row>3</xdr:row>
      <xdr:rowOff>35717</xdr:rowOff>
    </xdr:from>
    <xdr:to>
      <xdr:col>162</xdr:col>
      <xdr:colOff>527800</xdr:colOff>
      <xdr:row>3</xdr:row>
      <xdr:rowOff>722633</xdr:rowOff>
    </xdr:to>
    <xdr:pic>
      <xdr:nvPicPr>
        <xdr:cNvPr id="18" name="Picture 17">
          <a:extLst>
            <a:ext uri="{FF2B5EF4-FFF2-40B4-BE49-F238E27FC236}">
              <a16:creationId xmlns:a16="http://schemas.microsoft.com/office/drawing/2014/main" id="{B2178448-7811-4515-92A1-0F745DCC0917}"/>
            </a:ext>
          </a:extLst>
        </xdr:cNvPr>
        <xdr:cNvPicPr>
          <a:picLocks noChangeAspect="1"/>
        </xdr:cNvPicPr>
      </xdr:nvPicPr>
      <xdr:blipFill>
        <a:blip xmlns:r="http://schemas.openxmlformats.org/officeDocument/2006/relationships" r:embed="rId17"/>
        <a:stretch>
          <a:fillRect/>
        </a:stretch>
      </xdr:blipFill>
      <xdr:spPr>
        <a:xfrm rot="10800000">
          <a:off x="97828106" y="1235867"/>
          <a:ext cx="2359769" cy="686916"/>
        </a:xfrm>
        <a:prstGeom prst="rect">
          <a:avLst/>
        </a:prstGeom>
      </xdr:spPr>
    </xdr:pic>
    <xdr:clientData/>
  </xdr:twoCellAnchor>
  <xdr:twoCellAnchor>
    <xdr:from>
      <xdr:col>186</xdr:col>
      <xdr:colOff>547671</xdr:colOff>
      <xdr:row>3</xdr:row>
      <xdr:rowOff>35715</xdr:rowOff>
    </xdr:from>
    <xdr:to>
      <xdr:col>192</xdr:col>
      <xdr:colOff>51700</xdr:colOff>
      <xdr:row>3</xdr:row>
      <xdr:rowOff>702469</xdr:rowOff>
    </xdr:to>
    <xdr:pic>
      <xdr:nvPicPr>
        <xdr:cNvPr id="19" name="Picture 18" descr="https://www.hilti.com/medias/sys_master/images/h8c/h46/9527090610206.jpg">
          <a:extLst>
            <a:ext uri="{FF2B5EF4-FFF2-40B4-BE49-F238E27FC236}">
              <a16:creationId xmlns:a16="http://schemas.microsoft.com/office/drawing/2014/main" id="{F138D6B4-C301-4063-88C8-D5A64B3D44B1}"/>
            </a:ext>
          </a:extLst>
        </xdr:cNvPr>
        <xdr:cNvPicPr>
          <a:picLocks noChangeAspect="1" noChangeArrowheads="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t="4838" b="3763"/>
        <a:stretch/>
      </xdr:blipFill>
      <xdr:spPr bwMode="auto">
        <a:xfrm rot="10800000">
          <a:off x="114838146" y="1235865"/>
          <a:ext cx="3161629" cy="6667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201</xdr:col>
      <xdr:colOff>178590</xdr:colOff>
      <xdr:row>3</xdr:row>
      <xdr:rowOff>51352</xdr:rowOff>
    </xdr:from>
    <xdr:to>
      <xdr:col>205</xdr:col>
      <xdr:colOff>547685</xdr:colOff>
      <xdr:row>3</xdr:row>
      <xdr:rowOff>720165</xdr:rowOff>
    </xdr:to>
    <xdr:pic>
      <xdr:nvPicPr>
        <xdr:cNvPr id="20" name="Picture 19" descr="https://www.hilti.com/medias/sys_master/images/h02/h41/9527090413598.jpg">
          <a:extLst>
            <a:ext uri="{FF2B5EF4-FFF2-40B4-BE49-F238E27FC236}">
              <a16:creationId xmlns:a16="http://schemas.microsoft.com/office/drawing/2014/main" id="{913C7213-E474-45F9-BA67-B969D764D81A}"/>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rot="10800000">
          <a:off x="123613065" y="1254677"/>
          <a:ext cx="2807495" cy="665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213</xdr:col>
      <xdr:colOff>452438</xdr:colOff>
      <xdr:row>3</xdr:row>
      <xdr:rowOff>43778</xdr:rowOff>
    </xdr:from>
    <xdr:to>
      <xdr:col>218</xdr:col>
      <xdr:colOff>190499</xdr:colOff>
      <xdr:row>3</xdr:row>
      <xdr:rowOff>713149</xdr:rowOff>
    </xdr:to>
    <xdr:pic>
      <xdr:nvPicPr>
        <xdr:cNvPr id="21" name="Picture 20" descr="https://www.hilti.com/medias/sys_master/images/hfb/h04/9527092117534.jpg">
          <a:extLst>
            <a:ext uri="{FF2B5EF4-FFF2-40B4-BE49-F238E27FC236}">
              <a16:creationId xmlns:a16="http://schemas.microsoft.com/office/drawing/2014/main" id="{A652EFBF-3527-4FDC-985E-5AD34C9764CC}"/>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rot="10800000">
          <a:off x="131198938" y="1247103"/>
          <a:ext cx="2786061" cy="6693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225</xdr:col>
      <xdr:colOff>571496</xdr:colOff>
      <xdr:row>3</xdr:row>
      <xdr:rowOff>18326</xdr:rowOff>
    </xdr:from>
    <xdr:to>
      <xdr:col>230</xdr:col>
      <xdr:colOff>495295</xdr:colOff>
      <xdr:row>3</xdr:row>
      <xdr:rowOff>728399</xdr:rowOff>
    </xdr:to>
    <xdr:pic>
      <xdr:nvPicPr>
        <xdr:cNvPr id="22" name="Picture 21" descr="https://www.hilti.com/medias/sys_master/images/h7c/hc4/9527091068958.jpg">
          <a:extLst>
            <a:ext uri="{FF2B5EF4-FFF2-40B4-BE49-F238E27FC236}">
              <a16:creationId xmlns:a16="http://schemas.microsoft.com/office/drawing/2014/main" id="{A91874D0-A5A7-4132-8B6E-2CC3C35EFF0A}"/>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rot="10800000">
          <a:off x="138633196" y="1218476"/>
          <a:ext cx="2971799" cy="7100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239</xdr:col>
      <xdr:colOff>428622</xdr:colOff>
      <xdr:row>3</xdr:row>
      <xdr:rowOff>35769</xdr:rowOff>
    </xdr:from>
    <xdr:to>
      <xdr:col>244</xdr:col>
      <xdr:colOff>195772</xdr:colOff>
      <xdr:row>3</xdr:row>
      <xdr:rowOff>702469</xdr:rowOff>
    </xdr:to>
    <xdr:pic>
      <xdr:nvPicPr>
        <xdr:cNvPr id="23" name="Picture 22" descr="https://www.hilti.com/medias/sys_master/images/h98/h90/9527090741278.jpg">
          <a:extLst>
            <a:ext uri="{FF2B5EF4-FFF2-40B4-BE49-F238E27FC236}">
              <a16:creationId xmlns:a16="http://schemas.microsoft.com/office/drawing/2014/main" id="{384C07C5-5F44-413A-8FBB-830E8988B615}"/>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rot="10800000">
          <a:off x="147027897" y="1235919"/>
          <a:ext cx="2815150" cy="6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253</xdr:col>
      <xdr:colOff>309567</xdr:colOff>
      <xdr:row>3</xdr:row>
      <xdr:rowOff>38752</xdr:rowOff>
    </xdr:from>
    <xdr:to>
      <xdr:col>258</xdr:col>
      <xdr:colOff>421485</xdr:colOff>
      <xdr:row>3</xdr:row>
      <xdr:rowOff>723451</xdr:rowOff>
    </xdr:to>
    <xdr:pic>
      <xdr:nvPicPr>
        <xdr:cNvPr id="24" name="Picture 23" descr="https://www.hilti.com/medias/sys_master/images/hab/hbc/9571251093534.jpg">
          <a:extLst>
            <a:ext uri="{FF2B5EF4-FFF2-40B4-BE49-F238E27FC236}">
              <a16:creationId xmlns:a16="http://schemas.microsoft.com/office/drawing/2014/main" id="{45D7B5B0-16A9-41C8-9AD7-E39A1F01680F}"/>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155443242" y="1238902"/>
          <a:ext cx="3156743" cy="684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269</xdr:col>
      <xdr:colOff>83344</xdr:colOff>
      <xdr:row>3</xdr:row>
      <xdr:rowOff>29871</xdr:rowOff>
    </xdr:from>
    <xdr:to>
      <xdr:col>274</xdr:col>
      <xdr:colOff>261936</xdr:colOff>
      <xdr:row>3</xdr:row>
      <xdr:rowOff>727448</xdr:rowOff>
    </xdr:to>
    <xdr:pic>
      <xdr:nvPicPr>
        <xdr:cNvPr id="25" name="Picture 24" descr="https://www.hilti.com/medias/sys_master/images/hbc/he8/9571248734238.jpg">
          <a:extLst>
            <a:ext uri="{FF2B5EF4-FFF2-40B4-BE49-F238E27FC236}">
              <a16:creationId xmlns:a16="http://schemas.microsoft.com/office/drawing/2014/main" id="{CCD628DD-A40A-4FB9-AE0B-2798A03D9464}"/>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165008719" y="1233196"/>
          <a:ext cx="3226592" cy="6944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280</xdr:col>
      <xdr:colOff>226223</xdr:colOff>
      <xdr:row>3</xdr:row>
      <xdr:rowOff>34602</xdr:rowOff>
    </xdr:from>
    <xdr:to>
      <xdr:col>286</xdr:col>
      <xdr:colOff>15421</xdr:colOff>
      <xdr:row>3</xdr:row>
      <xdr:rowOff>702468</xdr:rowOff>
    </xdr:to>
    <xdr:pic>
      <xdr:nvPicPr>
        <xdr:cNvPr id="26" name="Picture 25" descr="https://www.hilti.com/medias/sys_master/images/h1b/hae/9527102603294.jpg">
          <a:extLst>
            <a:ext uri="{FF2B5EF4-FFF2-40B4-BE49-F238E27FC236}">
              <a16:creationId xmlns:a16="http://schemas.microsoft.com/office/drawing/2014/main" id="{4297483C-5DF3-44D0-BC1F-0875E6E4955F}"/>
            </a:ext>
          </a:extLst>
        </xdr:cNvPr>
        <xdr:cNvPicPr>
          <a:picLocks noChangeAspect="1" noChangeArrowheads="1"/>
        </xdr:cNvPicPr>
      </xdr:nvPicPr>
      <xdr:blipFill rotWithShape="1">
        <a:blip xmlns:r="http://schemas.openxmlformats.org/officeDocument/2006/relationships" r:embed="rId25" cstate="print">
          <a:extLst>
            <a:ext uri="{28A0092B-C50C-407E-A947-70E740481C1C}">
              <a14:useLocalDpi xmlns:a14="http://schemas.microsoft.com/office/drawing/2010/main" val="0"/>
            </a:ext>
          </a:extLst>
        </a:blip>
        <a:srcRect r="17022"/>
        <a:stretch/>
      </xdr:blipFill>
      <xdr:spPr bwMode="auto">
        <a:xfrm rot="10800000">
          <a:off x="171879423" y="1234752"/>
          <a:ext cx="3446798" cy="6678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287</xdr:col>
      <xdr:colOff>428625</xdr:colOff>
      <xdr:row>3</xdr:row>
      <xdr:rowOff>39111</xdr:rowOff>
    </xdr:from>
    <xdr:to>
      <xdr:col>294</xdr:col>
      <xdr:colOff>316422</xdr:colOff>
      <xdr:row>3</xdr:row>
      <xdr:rowOff>714374</xdr:rowOff>
    </xdr:to>
    <xdr:pic>
      <xdr:nvPicPr>
        <xdr:cNvPr id="27" name="Picture 26" descr="https://www.hilti.com/medias/sys_master/images/h25/h4e/9584930029598.jpg">
          <a:extLst>
            <a:ext uri="{FF2B5EF4-FFF2-40B4-BE49-F238E27FC236}">
              <a16:creationId xmlns:a16="http://schemas.microsoft.com/office/drawing/2014/main" id="{A9900867-5296-4810-955B-C72E2C2D6E9B}"/>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rot="10800000">
          <a:off x="176364900" y="1239261"/>
          <a:ext cx="4154997" cy="678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296</xdr:col>
      <xdr:colOff>219075</xdr:colOff>
      <xdr:row>3</xdr:row>
      <xdr:rowOff>48304</xdr:rowOff>
    </xdr:from>
    <xdr:to>
      <xdr:col>298</xdr:col>
      <xdr:colOff>276225</xdr:colOff>
      <xdr:row>3</xdr:row>
      <xdr:rowOff>711599</xdr:rowOff>
    </xdr:to>
    <xdr:pic>
      <xdr:nvPicPr>
        <xdr:cNvPr id="28" name="Picture 27" descr="https://www.hilti.com/medias/sys_master/images/h34/h7b/9528948949022.jpg">
          <a:extLst>
            <a:ext uri="{FF2B5EF4-FFF2-40B4-BE49-F238E27FC236}">
              <a16:creationId xmlns:a16="http://schemas.microsoft.com/office/drawing/2014/main" id="{F7500BE5-4294-4ACA-82E1-9FFE8E720A03}"/>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181667150" y="1251629"/>
          <a:ext cx="1301750" cy="6632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304</xdr:col>
      <xdr:colOff>476249</xdr:colOff>
      <xdr:row>3</xdr:row>
      <xdr:rowOff>35718</xdr:rowOff>
    </xdr:from>
    <xdr:to>
      <xdr:col>309</xdr:col>
      <xdr:colOff>584853</xdr:colOff>
      <xdr:row>3</xdr:row>
      <xdr:rowOff>714374</xdr:rowOff>
    </xdr:to>
    <xdr:pic>
      <xdr:nvPicPr>
        <xdr:cNvPr id="29" name="Picture 28">
          <a:extLst>
            <a:ext uri="{FF2B5EF4-FFF2-40B4-BE49-F238E27FC236}">
              <a16:creationId xmlns:a16="http://schemas.microsoft.com/office/drawing/2014/main" id="{5CC43574-A2AA-4337-AABE-AFB9B3F669C8}"/>
            </a:ext>
          </a:extLst>
        </xdr:cNvPr>
        <xdr:cNvPicPr>
          <a:picLocks noChangeAspect="1"/>
        </xdr:cNvPicPr>
      </xdr:nvPicPr>
      <xdr:blipFill>
        <a:blip xmlns:r="http://schemas.openxmlformats.org/officeDocument/2006/relationships" r:embed="rId28"/>
        <a:stretch>
          <a:fillRect/>
        </a:stretch>
      </xdr:blipFill>
      <xdr:spPr>
        <a:xfrm rot="10800000">
          <a:off x="186886849" y="1235868"/>
          <a:ext cx="3159779" cy="681831"/>
        </a:xfrm>
        <a:prstGeom prst="rect">
          <a:avLst/>
        </a:prstGeom>
      </xdr:spPr>
    </xdr:pic>
    <xdr:clientData/>
  </xdr:twoCellAnchor>
  <xdr:twoCellAnchor>
    <xdr:from>
      <xdr:col>316</xdr:col>
      <xdr:colOff>523871</xdr:colOff>
      <xdr:row>3</xdr:row>
      <xdr:rowOff>32146</xdr:rowOff>
    </xdr:from>
    <xdr:to>
      <xdr:col>321</xdr:col>
      <xdr:colOff>142505</xdr:colOff>
      <xdr:row>3</xdr:row>
      <xdr:rowOff>702465</xdr:rowOff>
    </xdr:to>
    <xdr:pic>
      <xdr:nvPicPr>
        <xdr:cNvPr id="30" name="Picture 29" descr="https://www.itwredhead.com/portals/0/Images/Products/expansion-anchors/trubolt/TruBolt-plus.jpg">
          <a:extLst>
            <a:ext uri="{FF2B5EF4-FFF2-40B4-BE49-F238E27FC236}">
              <a16:creationId xmlns:a16="http://schemas.microsoft.com/office/drawing/2014/main" id="{7037F859-BDC4-455D-8C76-0CEBEA86D40B}"/>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rot="16200000">
          <a:off x="195252591" y="235726"/>
          <a:ext cx="667144" cy="26666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327</xdr:col>
      <xdr:colOff>250031</xdr:colOff>
      <xdr:row>3</xdr:row>
      <xdr:rowOff>39291</xdr:rowOff>
    </xdr:from>
    <xdr:to>
      <xdr:col>330</xdr:col>
      <xdr:colOff>583406</xdr:colOff>
      <xdr:row>3</xdr:row>
      <xdr:rowOff>706965</xdr:rowOff>
    </xdr:to>
    <xdr:pic>
      <xdr:nvPicPr>
        <xdr:cNvPr id="31" name="Picture 30" descr="https://www.itwredhead.com/portals/0/Images/Products/expansion-anchors/trubolt/trubolt.jpg?ver=2017-01-31-160148-863">
          <a:extLst>
            <a:ext uri="{FF2B5EF4-FFF2-40B4-BE49-F238E27FC236}">
              <a16:creationId xmlns:a16="http://schemas.microsoft.com/office/drawing/2014/main" id="{758C4B29-CFCC-4996-A35F-6EFBADB2C3DE}"/>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rot="16200000">
          <a:off x="201430269" y="490603"/>
          <a:ext cx="667674" cy="216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332</xdr:col>
      <xdr:colOff>23815</xdr:colOff>
      <xdr:row>3</xdr:row>
      <xdr:rowOff>166784</xdr:rowOff>
    </xdr:from>
    <xdr:to>
      <xdr:col>334</xdr:col>
      <xdr:colOff>577616</xdr:colOff>
      <xdr:row>3</xdr:row>
      <xdr:rowOff>583405</xdr:rowOff>
    </xdr:to>
    <xdr:pic>
      <xdr:nvPicPr>
        <xdr:cNvPr id="32" name="Picture 31" descr="https://lhdottie.com/sites/default/files/product/images/W38500.jpg">
          <a:extLst>
            <a:ext uri="{FF2B5EF4-FFF2-40B4-BE49-F238E27FC236}">
              <a16:creationId xmlns:a16="http://schemas.microsoft.com/office/drawing/2014/main" id="{CEE9B048-08F7-435B-B00F-49F6AD02B5C0}"/>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rot="16200000" flipH="1">
          <a:off x="204182993" y="690331"/>
          <a:ext cx="419796" cy="1773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339</xdr:col>
      <xdr:colOff>97646</xdr:colOff>
      <xdr:row>3</xdr:row>
      <xdr:rowOff>23812</xdr:rowOff>
    </xdr:from>
    <xdr:to>
      <xdr:col>344</xdr:col>
      <xdr:colOff>1</xdr:colOff>
      <xdr:row>3</xdr:row>
      <xdr:rowOff>722797</xdr:rowOff>
    </xdr:to>
    <xdr:pic>
      <xdr:nvPicPr>
        <xdr:cNvPr id="33" name="Picture 32">
          <a:extLst>
            <a:ext uri="{FF2B5EF4-FFF2-40B4-BE49-F238E27FC236}">
              <a16:creationId xmlns:a16="http://schemas.microsoft.com/office/drawing/2014/main" id="{55C6F336-6B25-44BB-97EE-0849536A0237}"/>
            </a:ext>
          </a:extLst>
        </xdr:cNvPr>
        <xdr:cNvPicPr>
          <a:picLocks noChangeAspect="1"/>
        </xdr:cNvPicPr>
      </xdr:nvPicPr>
      <xdr:blipFill>
        <a:blip xmlns:r="http://schemas.openxmlformats.org/officeDocument/2006/relationships" r:embed="rId32"/>
        <a:stretch>
          <a:fillRect/>
        </a:stretch>
      </xdr:blipFill>
      <xdr:spPr>
        <a:xfrm>
          <a:off x="207844246" y="1223962"/>
          <a:ext cx="2950355" cy="698985"/>
        </a:xfrm>
        <a:prstGeom prst="rect">
          <a:avLst/>
        </a:prstGeom>
      </xdr:spPr>
    </xdr:pic>
    <xdr:clientData/>
  </xdr:twoCellAnchor>
  <xdr:twoCellAnchor>
    <xdr:from>
      <xdr:col>357</xdr:col>
      <xdr:colOff>59525</xdr:colOff>
      <xdr:row>3</xdr:row>
      <xdr:rowOff>47626</xdr:rowOff>
    </xdr:from>
    <xdr:to>
      <xdr:col>361</xdr:col>
      <xdr:colOff>583400</xdr:colOff>
      <xdr:row>3</xdr:row>
      <xdr:rowOff>696712</xdr:rowOff>
    </xdr:to>
    <xdr:pic>
      <xdr:nvPicPr>
        <xdr:cNvPr id="34" name="Picture 33" descr="https://www.mktfastening.com/sites/default/files/content/products/srs-v-tz.png">
          <a:extLst>
            <a:ext uri="{FF2B5EF4-FFF2-40B4-BE49-F238E27FC236}">
              <a16:creationId xmlns:a16="http://schemas.microsoft.com/office/drawing/2014/main" id="{F87DF2C0-5111-4920-8995-46751E558F8A}"/>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218778925" y="1250951"/>
          <a:ext cx="2965450" cy="6490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370</xdr:col>
      <xdr:colOff>107159</xdr:colOff>
      <xdr:row>3</xdr:row>
      <xdr:rowOff>35719</xdr:rowOff>
    </xdr:from>
    <xdr:to>
      <xdr:col>374</xdr:col>
      <xdr:colOff>513728</xdr:colOff>
      <xdr:row>3</xdr:row>
      <xdr:rowOff>722936</xdr:rowOff>
    </xdr:to>
    <xdr:pic>
      <xdr:nvPicPr>
        <xdr:cNvPr id="35" name="Picture 34">
          <a:extLst>
            <a:ext uri="{FF2B5EF4-FFF2-40B4-BE49-F238E27FC236}">
              <a16:creationId xmlns:a16="http://schemas.microsoft.com/office/drawing/2014/main" id="{649C8E55-E881-48F9-9726-32EAC65705A0}"/>
            </a:ext>
          </a:extLst>
        </xdr:cNvPr>
        <xdr:cNvPicPr>
          <a:picLocks noChangeAspect="1"/>
        </xdr:cNvPicPr>
      </xdr:nvPicPr>
      <xdr:blipFill>
        <a:blip xmlns:r="http://schemas.openxmlformats.org/officeDocument/2006/relationships" r:embed="rId34"/>
        <a:stretch>
          <a:fillRect/>
        </a:stretch>
      </xdr:blipFill>
      <xdr:spPr>
        <a:xfrm rot="10800000">
          <a:off x="226754534" y="1235869"/>
          <a:ext cx="2841794" cy="687217"/>
        </a:xfrm>
        <a:prstGeom prst="rect">
          <a:avLst/>
        </a:prstGeom>
      </xdr:spPr>
    </xdr:pic>
    <xdr:clientData/>
  </xdr:twoCellAnchor>
  <xdr:twoCellAnchor>
    <xdr:from>
      <xdr:col>379</xdr:col>
      <xdr:colOff>107164</xdr:colOff>
      <xdr:row>3</xdr:row>
      <xdr:rowOff>47623</xdr:rowOff>
    </xdr:from>
    <xdr:to>
      <xdr:col>383</xdr:col>
      <xdr:colOff>444677</xdr:colOff>
      <xdr:row>3</xdr:row>
      <xdr:rowOff>703516</xdr:rowOff>
    </xdr:to>
    <xdr:pic>
      <xdr:nvPicPr>
        <xdr:cNvPr id="36" name="Picture 35">
          <a:extLst>
            <a:ext uri="{FF2B5EF4-FFF2-40B4-BE49-F238E27FC236}">
              <a16:creationId xmlns:a16="http://schemas.microsoft.com/office/drawing/2014/main" id="{9ADC7FA6-9FF1-41C4-B5C1-1E87D8E0D487}"/>
            </a:ext>
          </a:extLst>
        </xdr:cNvPr>
        <xdr:cNvPicPr>
          <a:picLocks noChangeAspect="1"/>
        </xdr:cNvPicPr>
      </xdr:nvPicPr>
      <xdr:blipFill>
        <a:blip xmlns:r="http://schemas.openxmlformats.org/officeDocument/2006/relationships" r:embed="rId35"/>
        <a:stretch>
          <a:fillRect/>
        </a:stretch>
      </xdr:blipFill>
      <xdr:spPr>
        <a:xfrm rot="10800000">
          <a:off x="232240939" y="1250948"/>
          <a:ext cx="2775913" cy="652718"/>
        </a:xfrm>
        <a:prstGeom prst="rect">
          <a:avLst/>
        </a:prstGeom>
      </xdr:spPr>
    </xdr:pic>
    <xdr:clientData/>
  </xdr:twoCellAnchor>
  <xdr:twoCellAnchor>
    <xdr:from>
      <xdr:col>387</xdr:col>
      <xdr:colOff>381002</xdr:colOff>
      <xdr:row>3</xdr:row>
      <xdr:rowOff>47626</xdr:rowOff>
    </xdr:from>
    <xdr:to>
      <xdr:col>390</xdr:col>
      <xdr:colOff>321471</xdr:colOff>
      <xdr:row>3</xdr:row>
      <xdr:rowOff>713722</xdr:rowOff>
    </xdr:to>
    <xdr:pic>
      <xdr:nvPicPr>
        <xdr:cNvPr id="37" name="Picture 36" descr="https://www.ucanfast.com/sidelinks/slimages/lhl.jpg">
          <a:extLst>
            <a:ext uri="{FF2B5EF4-FFF2-40B4-BE49-F238E27FC236}">
              <a16:creationId xmlns:a16="http://schemas.microsoft.com/office/drawing/2014/main" id="{E33AC15E-D4B3-4972-8CCF-77F1A6740D13}"/>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237388402" y="1250951"/>
          <a:ext cx="1769269" cy="6660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399</xdr:col>
      <xdr:colOff>119062</xdr:colOff>
      <xdr:row>3</xdr:row>
      <xdr:rowOff>47626</xdr:rowOff>
    </xdr:from>
    <xdr:to>
      <xdr:col>401</xdr:col>
      <xdr:colOff>547687</xdr:colOff>
      <xdr:row>3</xdr:row>
      <xdr:rowOff>704358</xdr:rowOff>
    </xdr:to>
    <xdr:pic>
      <xdr:nvPicPr>
        <xdr:cNvPr id="38" name="Picture 37" descr="https://www.ucanfast.com/sidelinks/slimages/wed.jpg">
          <a:extLst>
            <a:ext uri="{FF2B5EF4-FFF2-40B4-BE49-F238E27FC236}">
              <a16:creationId xmlns:a16="http://schemas.microsoft.com/office/drawing/2014/main" id="{E1AA7EAE-BEA4-4AE4-8319-9804579E2DC9}"/>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244441662" y="1250951"/>
          <a:ext cx="1651000" cy="653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53</xdr:col>
      <xdr:colOff>119061</xdr:colOff>
      <xdr:row>3</xdr:row>
      <xdr:rowOff>47626</xdr:rowOff>
    </xdr:from>
    <xdr:to>
      <xdr:col>58</xdr:col>
      <xdr:colOff>35718</xdr:colOff>
      <xdr:row>3</xdr:row>
      <xdr:rowOff>702145</xdr:rowOff>
    </xdr:to>
    <xdr:pic>
      <xdr:nvPicPr>
        <xdr:cNvPr id="39" name="Picture 38" descr="https://d18suk31wbkfev.cloudfront.net/catalog/product/cache/1128b75180507098682504f963614cd7/1/e/1etb-wedge-anchor_1.jpg">
          <a:extLst>
            <a:ext uri="{FF2B5EF4-FFF2-40B4-BE49-F238E27FC236}">
              <a16:creationId xmlns:a16="http://schemas.microsoft.com/office/drawing/2014/main" id="{7CF113F9-BDD0-4A0F-9D60-96B15642F774}"/>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36666" b="41250"/>
        <a:stretch/>
      </xdr:blipFill>
      <xdr:spPr bwMode="auto">
        <a:xfrm>
          <a:off x="33329561" y="1250951"/>
          <a:ext cx="2964657" cy="651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146</xdr:col>
      <xdr:colOff>440534</xdr:colOff>
      <xdr:row>3</xdr:row>
      <xdr:rowOff>47624</xdr:rowOff>
    </xdr:from>
    <xdr:to>
      <xdr:col>151</xdr:col>
      <xdr:colOff>261938</xdr:colOff>
      <xdr:row>3</xdr:row>
      <xdr:rowOff>700021</xdr:rowOff>
    </xdr:to>
    <xdr:pic>
      <xdr:nvPicPr>
        <xdr:cNvPr id="40" name="Picture 39">
          <a:extLst>
            <a:ext uri="{FF2B5EF4-FFF2-40B4-BE49-F238E27FC236}">
              <a16:creationId xmlns:a16="http://schemas.microsoft.com/office/drawing/2014/main" id="{5310B92D-4044-4B8E-999E-E21A59492C59}"/>
            </a:ext>
          </a:extLst>
        </xdr:cNvPr>
        <xdr:cNvPicPr>
          <a:picLocks noChangeAspect="1"/>
        </xdr:cNvPicPr>
      </xdr:nvPicPr>
      <xdr:blipFill>
        <a:blip xmlns:r="http://schemas.openxmlformats.org/officeDocument/2006/relationships" r:embed="rId15"/>
        <a:stretch>
          <a:fillRect/>
        </a:stretch>
      </xdr:blipFill>
      <xdr:spPr>
        <a:xfrm rot="10800000">
          <a:off x="90343834" y="1250949"/>
          <a:ext cx="2869404" cy="652397"/>
        </a:xfrm>
        <a:prstGeom prst="rect">
          <a:avLst/>
        </a:prstGeom>
      </xdr:spPr>
    </xdr:pic>
    <xdr:clientData/>
  </xdr:twoCellAnchor>
  <xdr:twoCellAnchor>
    <xdr:from>
      <xdr:col>152</xdr:col>
      <xdr:colOff>440534</xdr:colOff>
      <xdr:row>3</xdr:row>
      <xdr:rowOff>47624</xdr:rowOff>
    </xdr:from>
    <xdr:to>
      <xdr:col>157</xdr:col>
      <xdr:colOff>261938</xdr:colOff>
      <xdr:row>3</xdr:row>
      <xdr:rowOff>700021</xdr:rowOff>
    </xdr:to>
    <xdr:pic>
      <xdr:nvPicPr>
        <xdr:cNvPr id="41" name="Picture 40">
          <a:extLst>
            <a:ext uri="{FF2B5EF4-FFF2-40B4-BE49-F238E27FC236}">
              <a16:creationId xmlns:a16="http://schemas.microsoft.com/office/drawing/2014/main" id="{BAA0616C-4B71-45B8-AE96-1083BF3BC63A}"/>
            </a:ext>
          </a:extLst>
        </xdr:cNvPr>
        <xdr:cNvPicPr>
          <a:picLocks noChangeAspect="1"/>
        </xdr:cNvPicPr>
      </xdr:nvPicPr>
      <xdr:blipFill>
        <a:blip xmlns:r="http://schemas.openxmlformats.org/officeDocument/2006/relationships" r:embed="rId15"/>
        <a:stretch>
          <a:fillRect/>
        </a:stretch>
      </xdr:blipFill>
      <xdr:spPr>
        <a:xfrm rot="10800000">
          <a:off x="94001434" y="1250949"/>
          <a:ext cx="2869404" cy="652397"/>
        </a:xfrm>
        <a:prstGeom prst="rect">
          <a:avLst/>
        </a:prstGeom>
      </xdr:spPr>
    </xdr:pic>
    <xdr:clientData/>
  </xdr:twoCellAnchor>
  <xdr:twoCellAnchor>
    <xdr:from>
      <xdr:col>36</xdr:col>
      <xdr:colOff>333375</xdr:colOff>
      <xdr:row>3</xdr:row>
      <xdr:rowOff>28575</xdr:rowOff>
    </xdr:from>
    <xdr:to>
      <xdr:col>41</xdr:col>
      <xdr:colOff>405838</xdr:colOff>
      <xdr:row>3</xdr:row>
      <xdr:rowOff>707231</xdr:rowOff>
    </xdr:to>
    <xdr:pic>
      <xdr:nvPicPr>
        <xdr:cNvPr id="42" name="Picture 41" descr="https://anchors.aerosmithfastening.com/wp-content/uploads/2019/05/sure-wedge-hero.png">
          <a:extLst>
            <a:ext uri="{FF2B5EF4-FFF2-40B4-BE49-F238E27FC236}">
              <a16:creationId xmlns:a16="http://schemas.microsoft.com/office/drawing/2014/main" id="{87C31402-141E-4AAC-A477-91382960A34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183850" y="1231900"/>
          <a:ext cx="3120463" cy="6754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0</xdr:rowOff>
    </xdr:from>
    <xdr:to>
      <xdr:col>1</xdr:col>
      <xdr:colOff>0</xdr:colOff>
      <xdr:row>0</xdr:row>
      <xdr:rowOff>476250</xdr:rowOff>
    </xdr:to>
    <xdr:sp macro="[1]!UnhideAllColumns" textlink="">
      <xdr:nvSpPr>
        <xdr:cNvPr id="43" name="Rectangle 42">
          <a:extLst>
            <a:ext uri="{FF2B5EF4-FFF2-40B4-BE49-F238E27FC236}">
              <a16:creationId xmlns:a16="http://schemas.microsoft.com/office/drawing/2014/main" id="{0BDBEC98-4BC4-4E4F-AB33-756FD318EDFD}"/>
            </a:ext>
          </a:extLst>
        </xdr:cNvPr>
        <xdr:cNvSpPr/>
      </xdr:nvSpPr>
      <xdr:spPr>
        <a:xfrm>
          <a:off x="0" y="0"/>
          <a:ext cx="927100" cy="476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352</xdr:col>
      <xdr:colOff>196386</xdr:colOff>
      <xdr:row>3</xdr:row>
      <xdr:rowOff>114300</xdr:rowOff>
    </xdr:from>
    <xdr:to>
      <xdr:col>355</xdr:col>
      <xdr:colOff>368598</xdr:colOff>
      <xdr:row>3</xdr:row>
      <xdr:rowOff>609600</xdr:rowOff>
    </xdr:to>
    <xdr:pic>
      <xdr:nvPicPr>
        <xdr:cNvPr id="44" name="Picture 43">
          <a:extLst>
            <a:ext uri="{FF2B5EF4-FFF2-40B4-BE49-F238E27FC236}">
              <a16:creationId xmlns:a16="http://schemas.microsoft.com/office/drawing/2014/main" id="{D97A58E3-7FAD-4211-A96B-3958C7EE456A}"/>
            </a:ext>
          </a:extLst>
        </xdr:cNvPr>
        <xdr:cNvPicPr>
          <a:picLocks noChangeAspect="1" noChangeArrowheads="1"/>
        </xdr:cNvPicPr>
      </xdr:nvPicPr>
      <xdr:blipFill>
        <a:blip xmlns:r="http://schemas.openxmlformats.org/officeDocument/2006/relationships" r:embed="rId38" cstate="print">
          <a:extLst>
            <a:ext uri="{28A0092B-C50C-407E-A947-70E740481C1C}">
              <a14:useLocalDpi xmlns:a14="http://schemas.microsoft.com/office/drawing/2010/main" val="0"/>
            </a:ext>
          </a:extLst>
        </a:blip>
        <a:srcRect/>
        <a:stretch/>
      </xdr:blipFill>
      <xdr:spPr bwMode="auto">
        <a:xfrm>
          <a:off x="215870961" y="1314450"/>
          <a:ext cx="2001012"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uyen%20Ly\Downloads\Mechanical%20Anchors%20Comparison%20in%20Concrete%20-%20July_2025.xlsm" TargetMode="External"/><Relationship Id="rId1" Type="http://schemas.openxmlformats.org/officeDocument/2006/relationships/externalLinkPath" Target="file:///C:\Users\Duyen%20Ly\Downloads\Mechanical%20Anchors%20Comparison%20in%20Concrete%20-%20July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vision Summary"/>
      <sheetName val="Overview"/>
      <sheetName val="Expansion Anchors"/>
      <sheetName val="Screw Anchors"/>
      <sheetName val="Sleeve Anchors"/>
      <sheetName val="Drop-In Anchors"/>
      <sheetName val="Undercut Anchors"/>
      <sheetName val="Misc."/>
      <sheetName val="Sheet1"/>
      <sheetName val="Sheet2"/>
    </sheetNames>
    <definedNames>
      <definedName name="UnhideAllColumns"/>
    </definedNames>
    <sheetDataSet>
      <sheetData sheetId="0"/>
      <sheetData sheetId="1">
        <row r="4">
          <cell r="I4" t="str">
            <v>ESR-3037</v>
          </cell>
          <cell r="J4">
            <v>45870</v>
          </cell>
          <cell r="K4">
            <v>46235</v>
          </cell>
        </row>
        <row r="5">
          <cell r="I5" t="str">
            <v>ESR-3037</v>
          </cell>
          <cell r="J5">
            <v>45870</v>
          </cell>
          <cell r="K5">
            <v>46235</v>
          </cell>
        </row>
        <row r="6">
          <cell r="I6" t="str">
            <v>ESR-4413</v>
          </cell>
          <cell r="J6">
            <v>45717</v>
          </cell>
          <cell r="K6">
            <v>46082</v>
          </cell>
        </row>
        <row r="7">
          <cell r="I7" t="str">
            <v>ESR-4413</v>
          </cell>
          <cell r="J7">
            <v>45717</v>
          </cell>
          <cell r="K7">
            <v>46082</v>
          </cell>
        </row>
        <row r="8">
          <cell r="I8" t="str">
            <v>ESR-4346</v>
          </cell>
          <cell r="J8">
            <v>45748</v>
          </cell>
          <cell r="K8">
            <v>46054</v>
          </cell>
        </row>
        <row r="9">
          <cell r="I9" t="str">
            <v>ESR-4346</v>
          </cell>
          <cell r="J9">
            <v>45748</v>
          </cell>
          <cell r="K9">
            <v>46054</v>
          </cell>
        </row>
        <row r="10">
          <cell r="I10" t="str">
            <v>ESR-3981</v>
          </cell>
          <cell r="J10">
            <v>45566</v>
          </cell>
          <cell r="K10">
            <v>46296</v>
          </cell>
        </row>
        <row r="11">
          <cell r="I11" t="str">
            <v>ESR-3852</v>
          </cell>
          <cell r="J11">
            <v>45658</v>
          </cell>
          <cell r="K11">
            <v>46082</v>
          </cell>
        </row>
        <row r="12">
          <cell r="I12" t="str">
            <v>ESR-3794</v>
          </cell>
          <cell r="J12">
            <v>45839</v>
          </cell>
          <cell r="K12">
            <v>46204</v>
          </cell>
        </row>
        <row r="13">
          <cell r="I13" t="str">
            <v>ESR-2254</v>
          </cell>
          <cell r="J13">
            <v>45261</v>
          </cell>
          <cell r="K13">
            <v>45992</v>
          </cell>
        </row>
        <row r="14">
          <cell r="I14" t="str">
            <v>ESR-2818</v>
          </cell>
          <cell r="J14">
            <v>45839</v>
          </cell>
          <cell r="K14">
            <v>45992</v>
          </cell>
        </row>
        <row r="15">
          <cell r="I15" t="str">
            <v>ESR-2502</v>
          </cell>
          <cell r="J15">
            <v>45778</v>
          </cell>
          <cell r="K15">
            <v>46143</v>
          </cell>
        </row>
        <row r="16">
          <cell r="I16" t="str">
            <v>ESR-2502</v>
          </cell>
          <cell r="J16">
            <v>45778</v>
          </cell>
          <cell r="K16">
            <v>46143</v>
          </cell>
        </row>
        <row r="17">
          <cell r="I17" t="str">
            <v>ESR-4385 (removed from ICC_ES)</v>
          </cell>
          <cell r="J17" t="e">
            <v>#N/A</v>
          </cell>
          <cell r="K17" t="e">
            <v>#N/A</v>
          </cell>
        </row>
        <row r="18">
          <cell r="I18" t="str">
            <v>ESR-2691</v>
          </cell>
          <cell r="J18">
            <v>45748</v>
          </cell>
          <cell r="K18">
            <v>46478</v>
          </cell>
        </row>
        <row r="19">
          <cell r="I19" t="str">
            <v>ESR-2691</v>
          </cell>
          <cell r="J19">
            <v>45748</v>
          </cell>
          <cell r="K19">
            <v>46478</v>
          </cell>
        </row>
        <row r="20">
          <cell r="I20" t="str">
            <v>ESR-2948</v>
          </cell>
          <cell r="J20">
            <v>45748</v>
          </cell>
          <cell r="K20">
            <v>46023</v>
          </cell>
        </row>
        <row r="21">
          <cell r="I21" t="str">
            <v>ESR-2948</v>
          </cell>
          <cell r="J21">
            <v>45748</v>
          </cell>
          <cell r="K21">
            <v>46023</v>
          </cell>
        </row>
        <row r="22">
          <cell r="I22" t="str">
            <v>ESR-2948</v>
          </cell>
          <cell r="J22">
            <v>45748</v>
          </cell>
          <cell r="K22">
            <v>46023</v>
          </cell>
        </row>
        <row r="23">
          <cell r="I23" t="str">
            <v>ESR-2948</v>
          </cell>
          <cell r="J23">
            <v>45748</v>
          </cell>
          <cell r="K23">
            <v>46023</v>
          </cell>
        </row>
        <row r="24">
          <cell r="I24" t="str">
            <v>ESR-1545</v>
          </cell>
          <cell r="J24">
            <v>45352</v>
          </cell>
          <cell r="K24">
            <v>46082</v>
          </cell>
        </row>
        <row r="25">
          <cell r="I25" t="str">
            <v>ESR-1545</v>
          </cell>
          <cell r="J25">
            <v>45352</v>
          </cell>
          <cell r="K25">
            <v>46082</v>
          </cell>
        </row>
        <row r="26">
          <cell r="I26" t="str">
            <v>ESR-1545</v>
          </cell>
          <cell r="J26">
            <v>45352</v>
          </cell>
          <cell r="K26">
            <v>46082</v>
          </cell>
        </row>
        <row r="27">
          <cell r="I27" t="str">
            <v>ESR-1545</v>
          </cell>
          <cell r="J27">
            <v>45352</v>
          </cell>
          <cell r="K27">
            <v>46082</v>
          </cell>
        </row>
        <row r="28">
          <cell r="I28" t="str">
            <v>ESR-1545</v>
          </cell>
          <cell r="J28">
            <v>45352</v>
          </cell>
          <cell r="K28">
            <v>46082</v>
          </cell>
        </row>
        <row r="29">
          <cell r="I29" t="str">
            <v>ESR-2302</v>
          </cell>
          <cell r="J29">
            <v>45748</v>
          </cell>
          <cell r="K29">
            <v>45992</v>
          </cell>
        </row>
        <row r="30">
          <cell r="I30" t="str">
            <v>ESR-2302</v>
          </cell>
          <cell r="J30">
            <v>45748</v>
          </cell>
          <cell r="K30">
            <v>45992</v>
          </cell>
        </row>
        <row r="31">
          <cell r="I31" t="str">
            <v>ESR-2302</v>
          </cell>
          <cell r="J31">
            <v>45748</v>
          </cell>
          <cell r="K31">
            <v>45992</v>
          </cell>
        </row>
        <row r="32">
          <cell r="I32" t="str">
            <v>ESR-1917 (removed from ICC-ES)</v>
          </cell>
          <cell r="J32" t="e">
            <v>#N/A</v>
          </cell>
          <cell r="K32" t="e">
            <v>#N/A</v>
          </cell>
        </row>
        <row r="33">
          <cell r="I33" t="str">
            <v>ESR-1917 (removed from ICC-ES)</v>
          </cell>
          <cell r="J33" t="e">
            <v>#N/A</v>
          </cell>
          <cell r="K33" t="e">
            <v>#N/A</v>
          </cell>
        </row>
        <row r="34">
          <cell r="I34" t="str">
            <v>ESR-4266</v>
          </cell>
          <cell r="J34">
            <v>45748</v>
          </cell>
          <cell r="K34">
            <v>45992</v>
          </cell>
        </row>
        <row r="35">
          <cell r="I35" t="str">
            <v>ESR-4266</v>
          </cell>
          <cell r="J35">
            <v>45748</v>
          </cell>
          <cell r="K35">
            <v>45992</v>
          </cell>
        </row>
        <row r="36">
          <cell r="I36" t="str">
            <v>ESR-3904 (removed from ICC-ES)</v>
          </cell>
          <cell r="J36" t="e">
            <v>#N/A</v>
          </cell>
          <cell r="K36" t="e">
            <v>#N/A</v>
          </cell>
        </row>
        <row r="37">
          <cell r="I37" t="str">
            <v>ER-0678</v>
          </cell>
          <cell r="J37">
            <v>45600</v>
          </cell>
          <cell r="K37">
            <v>45991</v>
          </cell>
        </row>
        <row r="38">
          <cell r="I38" t="str">
            <v>ESR-4236</v>
          </cell>
          <cell r="J38">
            <v>45839</v>
          </cell>
          <cell r="K38">
            <v>46569</v>
          </cell>
        </row>
        <row r="39">
          <cell r="I39" t="str">
            <v>ESR-4236</v>
          </cell>
          <cell r="J39">
            <v>45839</v>
          </cell>
          <cell r="K39">
            <v>46569</v>
          </cell>
        </row>
        <row r="40">
          <cell r="I40" t="str">
            <v>ESR-4853</v>
          </cell>
          <cell r="J40">
            <v>45809</v>
          </cell>
          <cell r="K40">
            <v>46174</v>
          </cell>
        </row>
        <row r="41">
          <cell r="I41" t="str">
            <v>ESR-3772 (removed from ICC-ES)</v>
          </cell>
          <cell r="J41" t="e">
            <v>#N/A</v>
          </cell>
          <cell r="K41" t="e">
            <v>#N/A</v>
          </cell>
        </row>
        <row r="42">
          <cell r="I42" t="str">
            <v>ESR-2251</v>
          </cell>
          <cell r="J42">
            <v>45901</v>
          </cell>
          <cell r="K42">
            <v>46266</v>
          </cell>
        </row>
        <row r="43">
          <cell r="I43" t="str">
            <v>ESR-3932</v>
          </cell>
          <cell r="J43">
            <v>45870</v>
          </cell>
          <cell r="K43">
            <v>46204</v>
          </cell>
        </row>
        <row r="44">
          <cell r="I44" t="str">
            <v>ESR-5132</v>
          </cell>
          <cell r="J44">
            <v>45839</v>
          </cell>
          <cell r="K44">
            <v>46204</v>
          </cell>
        </row>
        <row r="45">
          <cell r="I45" t="str">
            <v>ESR-4298 (removed from ICC-ES)</v>
          </cell>
          <cell r="J45" t="e">
            <v>#N/A</v>
          </cell>
          <cell r="K45" t="e">
            <v>#N/A</v>
          </cell>
        </row>
        <row r="46">
          <cell r="I46" t="str">
            <v>ESR-3782</v>
          </cell>
          <cell r="J46">
            <v>45413</v>
          </cell>
          <cell r="K46">
            <v>46143</v>
          </cell>
        </row>
        <row r="47">
          <cell r="I47" t="str">
            <v>ESR-2461</v>
          </cell>
          <cell r="J47">
            <v>45748</v>
          </cell>
          <cell r="K47">
            <v>46266</v>
          </cell>
        </row>
        <row r="48">
          <cell r="I48" t="str">
            <v>ESR-2461</v>
          </cell>
          <cell r="J48">
            <v>45748</v>
          </cell>
          <cell r="K48">
            <v>46266</v>
          </cell>
        </row>
        <row r="49">
          <cell r="I49" t="str">
            <v>ESR-4278</v>
          </cell>
          <cell r="J49">
            <v>45901</v>
          </cell>
          <cell r="K49">
            <v>46266</v>
          </cell>
        </row>
        <row r="50">
          <cell r="I50" t="str">
            <v>ESR-4264</v>
          </cell>
          <cell r="J50">
            <v>45809</v>
          </cell>
          <cell r="K50">
            <v>46174</v>
          </cell>
        </row>
        <row r="51">
          <cell r="I51" t="str">
            <v>ESR-4200</v>
          </cell>
          <cell r="J51">
            <v>45474</v>
          </cell>
          <cell r="K51">
            <v>46204</v>
          </cell>
        </row>
        <row r="52">
          <cell r="I52" t="str">
            <v>ESR-4200</v>
          </cell>
          <cell r="J52">
            <v>45474</v>
          </cell>
          <cell r="K52">
            <v>46204</v>
          </cell>
        </row>
        <row r="53">
          <cell r="I53" t="str">
            <v>ESR-3304 (removed from ICC-ES)</v>
          </cell>
          <cell r="J53" t="e">
            <v>#N/A</v>
          </cell>
          <cell r="K53" t="e">
            <v>#N/A</v>
          </cell>
        </row>
        <row r="54">
          <cell r="I54" t="str">
            <v>ESR-3304 (removed from ICC-ES)</v>
          </cell>
          <cell r="J54" t="e">
            <v>#N/A</v>
          </cell>
          <cell r="K54" t="e">
            <v>#N/A</v>
          </cell>
        </row>
        <row r="55">
          <cell r="I55" t="str">
            <v>ER-0373</v>
          </cell>
          <cell r="J55">
            <v>45602</v>
          </cell>
          <cell r="K55">
            <v>45991</v>
          </cell>
        </row>
        <row r="56">
          <cell r="I56" t="str">
            <v>ESR-4870</v>
          </cell>
          <cell r="J56">
            <v>45717</v>
          </cell>
          <cell r="K56">
            <v>46082</v>
          </cell>
        </row>
        <row r="57">
          <cell r="I57" t="str">
            <v>ESR-4870</v>
          </cell>
          <cell r="J57">
            <v>45717</v>
          </cell>
          <cell r="K57">
            <v>46082</v>
          </cell>
        </row>
        <row r="58">
          <cell r="I58" t="str">
            <v>ESR-2713</v>
          </cell>
          <cell r="J58">
            <v>45901</v>
          </cell>
          <cell r="K58">
            <v>46266</v>
          </cell>
        </row>
        <row r="59">
          <cell r="I59" t="str">
            <v>ER-0493</v>
          </cell>
          <cell r="J59">
            <v>45839</v>
          </cell>
          <cell r="K59">
            <v>46204</v>
          </cell>
        </row>
        <row r="60">
          <cell r="I60" t="str">
            <v>ESR-2713</v>
          </cell>
          <cell r="J60">
            <v>45901</v>
          </cell>
          <cell r="K60">
            <v>46266</v>
          </cell>
        </row>
        <row r="61">
          <cell r="I61" t="str">
            <v>ESR-2713</v>
          </cell>
          <cell r="J61">
            <v>45901</v>
          </cell>
          <cell r="K61">
            <v>46266</v>
          </cell>
        </row>
        <row r="62">
          <cell r="I62" t="str">
            <v>ER-0712</v>
          </cell>
          <cell r="J62">
            <v>45768</v>
          </cell>
          <cell r="K62">
            <v>46142</v>
          </cell>
        </row>
        <row r="63">
          <cell r="I63" t="str">
            <v>ER-0449 (removed)</v>
          </cell>
          <cell r="J63" t="e">
            <v>#N/A</v>
          </cell>
          <cell r="K63" t="e">
            <v>#N/A</v>
          </cell>
        </row>
        <row r="64">
          <cell r="I64" t="str">
            <v>ESR-4414</v>
          </cell>
          <cell r="J64">
            <v>45717</v>
          </cell>
          <cell r="K64">
            <v>46082</v>
          </cell>
        </row>
        <row r="65">
          <cell r="I65" t="str">
            <v>ESR-4414</v>
          </cell>
          <cell r="J65">
            <v>45717</v>
          </cell>
          <cell r="K65">
            <v>46082</v>
          </cell>
        </row>
        <row r="66">
          <cell r="I66" t="str">
            <v>ESR-5175</v>
          </cell>
          <cell r="J66">
            <v>45627</v>
          </cell>
          <cell r="K66">
            <v>45992</v>
          </cell>
        </row>
        <row r="67">
          <cell r="I67" t="str">
            <v>ESR-5217</v>
          </cell>
          <cell r="J67">
            <v>45778</v>
          </cell>
          <cell r="K67">
            <v>46054</v>
          </cell>
        </row>
        <row r="68">
          <cell r="I68" t="str">
            <v>ESR-5217</v>
          </cell>
          <cell r="J68">
            <v>45778</v>
          </cell>
          <cell r="K68">
            <v>46054</v>
          </cell>
        </row>
        <row r="69">
          <cell r="I69" t="str">
            <v>ESR-4557</v>
          </cell>
          <cell r="J69">
            <v>45748</v>
          </cell>
          <cell r="K69">
            <v>46478</v>
          </cell>
        </row>
        <row r="70">
          <cell r="I70" t="str">
            <v>ESR-4557</v>
          </cell>
          <cell r="J70">
            <v>45748</v>
          </cell>
          <cell r="K70">
            <v>46478</v>
          </cell>
        </row>
        <row r="71">
          <cell r="I71" t="str">
            <v>ESR-4910</v>
          </cell>
          <cell r="J71">
            <v>45901</v>
          </cell>
          <cell r="K71">
            <v>46266</v>
          </cell>
        </row>
        <row r="72">
          <cell r="I72" t="str">
            <v>ESR-5492</v>
          </cell>
          <cell r="J72">
            <v>45809</v>
          </cell>
          <cell r="K72">
            <v>46508</v>
          </cell>
        </row>
        <row r="73">
          <cell r="I73" t="str">
            <v>ESR-5492</v>
          </cell>
          <cell r="J73">
            <v>45809</v>
          </cell>
          <cell r="K73">
            <v>46508</v>
          </cell>
        </row>
        <row r="74">
          <cell r="I74" t="str">
            <v>ESR-3889</v>
          </cell>
          <cell r="J74">
            <v>45748</v>
          </cell>
          <cell r="K74">
            <v>45962</v>
          </cell>
        </row>
        <row r="75">
          <cell r="I75" t="str">
            <v>ESR-3889</v>
          </cell>
          <cell r="J75">
            <v>45748</v>
          </cell>
          <cell r="K75">
            <v>45962</v>
          </cell>
        </row>
        <row r="76">
          <cell r="I76" t="str">
            <v>ESR-3068</v>
          </cell>
          <cell r="J76">
            <v>45839</v>
          </cell>
          <cell r="K76">
            <v>46204</v>
          </cell>
        </row>
        <row r="77">
          <cell r="I77" t="str">
            <v>ESR-4394 (removed from ICC-ES)</v>
          </cell>
          <cell r="J77" t="e">
            <v>#N/A</v>
          </cell>
          <cell r="K77" t="e">
            <v>#N/A</v>
          </cell>
        </row>
        <row r="78">
          <cell r="I78" t="str">
            <v>ESR-4227 (removed from ICC-ES)</v>
          </cell>
          <cell r="J78" t="e">
            <v>#N/A</v>
          </cell>
          <cell r="K78" t="e">
            <v>#N/A</v>
          </cell>
        </row>
        <row r="79">
          <cell r="I79" t="str">
            <v>ESR-5664</v>
          </cell>
          <cell r="J79">
            <v>45717</v>
          </cell>
          <cell r="K79">
            <v>46082</v>
          </cell>
        </row>
        <row r="80">
          <cell r="I80" t="str">
            <v>ESR-4340</v>
          </cell>
          <cell r="J80">
            <v>45717</v>
          </cell>
          <cell r="K80">
            <v>45992</v>
          </cell>
        </row>
        <row r="81">
          <cell r="I81" t="str">
            <v>ESR-3027</v>
          </cell>
          <cell r="J81">
            <v>45261</v>
          </cell>
          <cell r="K81">
            <v>45992</v>
          </cell>
        </row>
        <row r="82">
          <cell r="I82" t="str">
            <v>ESR-3027</v>
          </cell>
          <cell r="J82">
            <v>45261</v>
          </cell>
          <cell r="K82">
            <v>45992</v>
          </cell>
        </row>
        <row r="83">
          <cell r="I83" t="str">
            <v>ESR-3027</v>
          </cell>
          <cell r="J83">
            <v>45261</v>
          </cell>
          <cell r="K83">
            <v>45992</v>
          </cell>
        </row>
        <row r="84">
          <cell r="I84" t="str">
            <v>ESR-4852</v>
          </cell>
          <cell r="J84">
            <v>45809</v>
          </cell>
          <cell r="K84">
            <v>46174</v>
          </cell>
        </row>
        <row r="85">
          <cell r="I85" t="str">
            <v>ESR-3699</v>
          </cell>
          <cell r="J85">
            <v>45839</v>
          </cell>
          <cell r="K85">
            <v>46082</v>
          </cell>
        </row>
        <row r="86">
          <cell r="I86" t="str">
            <v>ESR-3699</v>
          </cell>
          <cell r="J86">
            <v>45839</v>
          </cell>
          <cell r="K86">
            <v>46082</v>
          </cell>
        </row>
        <row r="87">
          <cell r="I87" t="str">
            <v>ESR-2202</v>
          </cell>
          <cell r="J87">
            <v>45566</v>
          </cell>
          <cell r="K87">
            <v>46296</v>
          </cell>
        </row>
        <row r="88">
          <cell r="I88" t="str">
            <v>ESR-5211</v>
          </cell>
          <cell r="J88">
            <v>45658</v>
          </cell>
          <cell r="K88">
            <v>46023</v>
          </cell>
        </row>
        <row r="89">
          <cell r="I89" t="str">
            <v>ESR-4460</v>
          </cell>
          <cell r="J89">
            <v>45870</v>
          </cell>
          <cell r="K89">
            <v>46235</v>
          </cell>
        </row>
        <row r="90">
          <cell r="I90" t="str">
            <v>ESR-5134</v>
          </cell>
          <cell r="J90">
            <v>45748</v>
          </cell>
          <cell r="K90">
            <v>46266</v>
          </cell>
        </row>
        <row r="91">
          <cell r="I91" t="str">
            <v>ESR-4419 (remove from ICC-ES)</v>
          </cell>
          <cell r="J91" t="e">
            <v>#N/A</v>
          </cell>
          <cell r="K91" t="e">
            <v>#N/A</v>
          </cell>
        </row>
        <row r="92">
          <cell r="I92" t="str">
            <v>ESR-4347</v>
          </cell>
          <cell r="J92">
            <v>45627</v>
          </cell>
          <cell r="K92">
            <v>45992</v>
          </cell>
        </row>
        <row r="93">
          <cell r="I93" t="str">
            <v>ESR-4347</v>
          </cell>
          <cell r="J93">
            <v>45627</v>
          </cell>
          <cell r="K93">
            <v>45992</v>
          </cell>
        </row>
        <row r="94">
          <cell r="I94" t="str">
            <v>ESR-4421</v>
          </cell>
          <cell r="J94">
            <v>45839</v>
          </cell>
          <cell r="K94">
            <v>46204</v>
          </cell>
        </row>
        <row r="95">
          <cell r="I95" t="str">
            <v>ESR-4376</v>
          </cell>
          <cell r="J95">
            <v>45231</v>
          </cell>
          <cell r="K95">
            <v>45962</v>
          </cell>
        </row>
        <row r="96">
          <cell r="I96" t="str">
            <v>ESR-4314</v>
          </cell>
          <cell r="J96">
            <v>45323</v>
          </cell>
          <cell r="K96">
            <v>45992</v>
          </cell>
        </row>
        <row r="97">
          <cell r="I97" t="str">
            <v>ESR-4314</v>
          </cell>
          <cell r="J97">
            <v>45323</v>
          </cell>
          <cell r="K97">
            <v>45992</v>
          </cell>
        </row>
        <row r="98">
          <cell r="I98" t="str">
            <v>ESR-5090</v>
          </cell>
          <cell r="J98">
            <v>45809</v>
          </cell>
          <cell r="K98">
            <v>46539</v>
          </cell>
        </row>
        <row r="99">
          <cell r="I99" t="str">
            <v>ESR-4596</v>
          </cell>
          <cell r="J99">
            <v>45627</v>
          </cell>
          <cell r="K99">
            <v>46357</v>
          </cell>
        </row>
        <row r="100">
          <cell r="I100" t="str">
            <v>ESR-5290</v>
          </cell>
          <cell r="J100">
            <v>45901</v>
          </cell>
          <cell r="K100">
            <v>46631</v>
          </cell>
        </row>
        <row r="101">
          <cell r="I101" t="str">
            <v>ESR-5456</v>
          </cell>
          <cell r="J101">
            <v>45717</v>
          </cell>
          <cell r="K101">
            <v>46447</v>
          </cell>
        </row>
        <row r="102">
          <cell r="I102" t="str">
            <v>ESR-5456</v>
          </cell>
          <cell r="J102">
            <v>45717</v>
          </cell>
          <cell r="K102">
            <v>46447</v>
          </cell>
        </row>
        <row r="103">
          <cell r="I103" t="str">
            <v>ESR-3260</v>
          </cell>
          <cell r="J103">
            <v>45748</v>
          </cell>
          <cell r="K103">
            <v>45962</v>
          </cell>
        </row>
        <row r="104">
          <cell r="I104" t="str">
            <v>ESR-3173</v>
          </cell>
          <cell r="J104">
            <v>45839</v>
          </cell>
          <cell r="K104">
            <v>45992</v>
          </cell>
        </row>
        <row r="105">
          <cell r="I105" t="str">
            <v>ESR-3173</v>
          </cell>
          <cell r="J105">
            <v>45839</v>
          </cell>
          <cell r="K105">
            <v>45992</v>
          </cell>
        </row>
        <row r="106">
          <cell r="I106" t="str">
            <v>ESR-2272</v>
          </cell>
          <cell r="J106">
            <v>45748</v>
          </cell>
          <cell r="K106">
            <v>45992</v>
          </cell>
        </row>
        <row r="107">
          <cell r="I107" t="str">
            <v>ESR-3912</v>
          </cell>
          <cell r="J107">
            <v>45748</v>
          </cell>
          <cell r="K107">
            <v>45931</v>
          </cell>
        </row>
        <row r="108">
          <cell r="I108" t="str">
            <v>ESR-2705 (removed from ICC-ES)</v>
          </cell>
          <cell r="J108" t="e">
            <v>#N/A</v>
          </cell>
          <cell r="K108" t="e">
            <v>#N/A</v>
          </cell>
        </row>
        <row r="109">
          <cell r="I109" t="str">
            <v>ESR-3067 (removed from ICC-ES)</v>
          </cell>
          <cell r="J109" t="e">
            <v>#N/A</v>
          </cell>
          <cell r="K109" t="e">
            <v>#N/A</v>
          </cell>
        </row>
        <row r="110">
          <cell r="I110" t="str">
            <v>ESR-4810</v>
          </cell>
          <cell r="J110">
            <v>45809</v>
          </cell>
          <cell r="K110">
            <v>46174</v>
          </cell>
        </row>
        <row r="111">
          <cell r="I111" t="str">
            <v>ESR-4810</v>
          </cell>
          <cell r="J111">
            <v>45809</v>
          </cell>
          <cell r="K111">
            <v>46174</v>
          </cell>
        </row>
        <row r="112">
          <cell r="I112" t="str">
            <v>ESR-3029</v>
          </cell>
          <cell r="J112">
            <v>45748</v>
          </cell>
          <cell r="K112">
            <v>45931</v>
          </cell>
        </row>
        <row r="113">
          <cell r="I113" t="str">
            <v>ESR-3878</v>
          </cell>
          <cell r="J113">
            <v>45108</v>
          </cell>
          <cell r="K113">
            <v>45839</v>
          </cell>
        </row>
        <row r="114">
          <cell r="I114" t="str">
            <v>ESR-1546</v>
          </cell>
          <cell r="J114">
            <v>45352</v>
          </cell>
          <cell r="K114">
            <v>46082</v>
          </cell>
        </row>
        <row r="115">
          <cell r="I115" t="str">
            <v>ESR-1546</v>
          </cell>
          <cell r="J115">
            <v>45352</v>
          </cell>
          <cell r="K115">
            <v>46082</v>
          </cell>
        </row>
        <row r="116">
          <cell r="I116" t="str">
            <v>ESR-1970 (removed from ICC-ES)</v>
          </cell>
          <cell r="J116" t="e">
            <v>#N/A</v>
          </cell>
          <cell r="K116" t="e">
            <v>#N/A</v>
          </cell>
        </row>
        <row r="117">
          <cell r="I117" t="str">
            <v>ESR-5279</v>
          </cell>
          <cell r="J117">
            <v>45809</v>
          </cell>
          <cell r="K117">
            <v>46174</v>
          </cell>
        </row>
      </sheetData>
      <sheetData sheetId="2"/>
      <sheetData sheetId="3"/>
      <sheetData sheetId="4"/>
      <sheetData sheetId="5"/>
      <sheetData sheetId="6"/>
      <sheetData sheetId="7"/>
      <sheetData sheetId="8"/>
      <sheetData sheetId="9"/>
    </sheetDataSet>
  </externalBook>
</externalLink>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v>https://www.hilti.com/medias/sys_master/images/h34/h7b/9528948949022.jpg</v>
  </rv>
  <rv s="1">
    <v>1</v>
    <v>5</v>
  </rv>
  <rv s="1">
    <v>2</v>
    <v>5</v>
  </rv>
</rvData>
</file>

<file path=xl/richData/rdrichvaluestructure.xml><?xml version="1.0" encoding="utf-8"?>
<rvStructures xmlns="http://schemas.microsoft.com/office/spreadsheetml/2017/richdata" count="2">
  <s t="_localImage">
    <k n="_rvRel:LocalImageIdentifier" t="i"/>
    <k n="CalcOrigin" t="i"/>
    <k n="Text" t="s"/>
  </s>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icc-es.org/report-listing/esr-2948/" TargetMode="External"/><Relationship Id="rId18" Type="http://schemas.openxmlformats.org/officeDocument/2006/relationships/hyperlink" Target="https://icc-es.org/report-listing/esr-1545/" TargetMode="External"/><Relationship Id="rId26" Type="http://schemas.openxmlformats.org/officeDocument/2006/relationships/hyperlink" Target="https://icc-es.org/report-listing/esr-2251/" TargetMode="External"/><Relationship Id="rId39" Type="http://schemas.openxmlformats.org/officeDocument/2006/relationships/hyperlink" Target="https://icc-es.org/report-listing/esr-4346/" TargetMode="External"/><Relationship Id="rId3" Type="http://schemas.openxmlformats.org/officeDocument/2006/relationships/hyperlink" Target="https://icc-es.org/report-listing/esr-4413/" TargetMode="External"/><Relationship Id="rId21" Type="http://schemas.openxmlformats.org/officeDocument/2006/relationships/hyperlink" Target="https://icc-es.org/report-listing/esr-2302/" TargetMode="External"/><Relationship Id="rId34" Type="http://schemas.openxmlformats.org/officeDocument/2006/relationships/hyperlink" Target="https://forms.iapmo.org/ues_reports/reports/ER_0373.pdf" TargetMode="External"/><Relationship Id="rId42" Type="http://schemas.openxmlformats.org/officeDocument/2006/relationships/hyperlink" Target="https://icc-es.org/report-listing/esr-2948/" TargetMode="External"/><Relationship Id="rId47" Type="http://schemas.openxmlformats.org/officeDocument/2006/relationships/hyperlink" Target="https://icc-es.org/report-listing/esr-4413/" TargetMode="External"/><Relationship Id="rId50" Type="http://schemas.openxmlformats.org/officeDocument/2006/relationships/vmlDrawing" Target="../drawings/vmlDrawing1.vml"/><Relationship Id="rId7" Type="http://schemas.openxmlformats.org/officeDocument/2006/relationships/hyperlink" Target="https://icc-es.org/report-listing/esr-3794/" TargetMode="External"/><Relationship Id="rId12" Type="http://schemas.openxmlformats.org/officeDocument/2006/relationships/hyperlink" Target="https://icc-es.org/report-listing/esr-2691/" TargetMode="External"/><Relationship Id="rId17" Type="http://schemas.openxmlformats.org/officeDocument/2006/relationships/hyperlink" Target="https://icc-es.org/report-listing/esr-1545/" TargetMode="External"/><Relationship Id="rId25" Type="http://schemas.openxmlformats.org/officeDocument/2006/relationships/hyperlink" Target="https://forms.iapmo.org/ues_reports/reports/ER_0678.pdf" TargetMode="External"/><Relationship Id="rId33" Type="http://schemas.openxmlformats.org/officeDocument/2006/relationships/hyperlink" Target="https://icc-es.org/report-listing/esr-4200/" TargetMode="External"/><Relationship Id="rId38" Type="http://schemas.openxmlformats.org/officeDocument/2006/relationships/hyperlink" Target="https://icc-es.org/report-listing/esr-4264/" TargetMode="External"/><Relationship Id="rId46" Type="http://schemas.openxmlformats.org/officeDocument/2006/relationships/hyperlink" Target="https://icc-es.org/report-listing/esr-4236/" TargetMode="External"/><Relationship Id="rId2" Type="http://schemas.openxmlformats.org/officeDocument/2006/relationships/hyperlink" Target="https://icc-es.org/report-listing/esr-3037/" TargetMode="External"/><Relationship Id="rId16" Type="http://schemas.openxmlformats.org/officeDocument/2006/relationships/hyperlink" Target="https://icc-es.org/report-listing/esr-1545/" TargetMode="External"/><Relationship Id="rId20" Type="http://schemas.openxmlformats.org/officeDocument/2006/relationships/hyperlink" Target="https://icc-es.org/report-listing/esr-2302/" TargetMode="External"/><Relationship Id="rId29" Type="http://schemas.openxmlformats.org/officeDocument/2006/relationships/hyperlink" Target="https://icc-es.org/report-listing/esr-2461/" TargetMode="External"/><Relationship Id="rId41" Type="http://schemas.openxmlformats.org/officeDocument/2006/relationships/hyperlink" Target="https://icc-es.org/report-listing/esr-4346/" TargetMode="External"/><Relationship Id="rId1" Type="http://schemas.openxmlformats.org/officeDocument/2006/relationships/hyperlink" Target="https://icc-es.org/report-listing/esr-3037/" TargetMode="External"/><Relationship Id="rId6" Type="http://schemas.openxmlformats.org/officeDocument/2006/relationships/hyperlink" Target="https://icc-es.org/report-listing/esr-3852/" TargetMode="External"/><Relationship Id="rId11" Type="http://schemas.openxmlformats.org/officeDocument/2006/relationships/hyperlink" Target="https://icc-es.org/report-listing/esr-2691/" TargetMode="External"/><Relationship Id="rId24" Type="http://schemas.openxmlformats.org/officeDocument/2006/relationships/hyperlink" Target="https://icc-es.org/report-listing/esr-4236/" TargetMode="External"/><Relationship Id="rId32" Type="http://schemas.openxmlformats.org/officeDocument/2006/relationships/hyperlink" Target="https://icc-es.org/report-listing/esr-4200/" TargetMode="External"/><Relationship Id="rId37" Type="http://schemas.openxmlformats.org/officeDocument/2006/relationships/hyperlink" Target="https://icc-es.org/report-listing/esr-4853/" TargetMode="External"/><Relationship Id="rId40" Type="http://schemas.openxmlformats.org/officeDocument/2006/relationships/hyperlink" Target="https://icc-es.org/report-listing/esr-4346/" TargetMode="External"/><Relationship Id="rId45" Type="http://schemas.openxmlformats.org/officeDocument/2006/relationships/hyperlink" Target="https://icc-es.org/report-listing/esr-4870/" TargetMode="External"/><Relationship Id="rId5" Type="http://schemas.openxmlformats.org/officeDocument/2006/relationships/hyperlink" Target="https://icc-es.org/report-listing/esr-3981/" TargetMode="External"/><Relationship Id="rId15" Type="http://schemas.openxmlformats.org/officeDocument/2006/relationships/hyperlink" Target="https://icc-es.org/report-listing/esr-1545/" TargetMode="External"/><Relationship Id="rId23" Type="http://schemas.openxmlformats.org/officeDocument/2006/relationships/hyperlink" Target="https://icc-es.org/report-listing/esr-4266/" TargetMode="External"/><Relationship Id="rId28" Type="http://schemas.openxmlformats.org/officeDocument/2006/relationships/hyperlink" Target="https://icc-es.org/report-listing/esr-3782/" TargetMode="External"/><Relationship Id="rId36" Type="http://schemas.openxmlformats.org/officeDocument/2006/relationships/hyperlink" Target="https://icc-es.org/report-listing/esr-5132/" TargetMode="External"/><Relationship Id="rId49" Type="http://schemas.openxmlformats.org/officeDocument/2006/relationships/drawing" Target="../drawings/drawing1.xml"/><Relationship Id="rId10" Type="http://schemas.openxmlformats.org/officeDocument/2006/relationships/hyperlink" Target="https://icc-es.org/report-listing/esr-2502/" TargetMode="External"/><Relationship Id="rId19" Type="http://schemas.openxmlformats.org/officeDocument/2006/relationships/hyperlink" Target="https://icc-es.org/report-listing/esr-1545/" TargetMode="External"/><Relationship Id="rId31" Type="http://schemas.openxmlformats.org/officeDocument/2006/relationships/hyperlink" Target="https://icc-es.org/report-listing/esr-4278/" TargetMode="External"/><Relationship Id="rId44" Type="http://schemas.openxmlformats.org/officeDocument/2006/relationships/hyperlink" Target="https://icc-es.org/report-listing/esr-4870/" TargetMode="External"/><Relationship Id="rId4" Type="http://schemas.openxmlformats.org/officeDocument/2006/relationships/hyperlink" Target="https://icc-es.org/report-listing/esr-4346/" TargetMode="External"/><Relationship Id="rId9" Type="http://schemas.openxmlformats.org/officeDocument/2006/relationships/hyperlink" Target="https://icc-es.org/report-listing/esr-2502/" TargetMode="External"/><Relationship Id="rId14" Type="http://schemas.openxmlformats.org/officeDocument/2006/relationships/hyperlink" Target="https://icc-es.org/report-listing/esr-2948/" TargetMode="External"/><Relationship Id="rId22" Type="http://schemas.openxmlformats.org/officeDocument/2006/relationships/hyperlink" Target="https://icc-es.org/report-listing/esr-4266/" TargetMode="External"/><Relationship Id="rId27" Type="http://schemas.openxmlformats.org/officeDocument/2006/relationships/hyperlink" Target="https://icc-es.org/report-listing/esr-3932/" TargetMode="External"/><Relationship Id="rId30" Type="http://schemas.openxmlformats.org/officeDocument/2006/relationships/hyperlink" Target="https://icc-es.org/report-listing/esr-2461/" TargetMode="External"/><Relationship Id="rId35" Type="http://schemas.openxmlformats.org/officeDocument/2006/relationships/hyperlink" Target="https://icc-es.org/report-listing/esr-4200/" TargetMode="External"/><Relationship Id="rId43" Type="http://schemas.openxmlformats.org/officeDocument/2006/relationships/hyperlink" Target="https://icc-es.org/report-listing/esr-2948/" TargetMode="External"/><Relationship Id="rId48" Type="http://schemas.openxmlformats.org/officeDocument/2006/relationships/printerSettings" Target="../printerSettings/printerSettings1.bin"/><Relationship Id="rId8" Type="http://schemas.openxmlformats.org/officeDocument/2006/relationships/hyperlink" Target="https://icc-es.org/report-listing/esr-2254/" TargetMode="External"/><Relationship Id="rId5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CB1C1-D5C1-4BEC-B71C-54F5882AB28A}">
  <sheetPr codeName="Sheet2">
    <pageSetUpPr fitToPage="1"/>
  </sheetPr>
  <dimension ref="A1:PD70"/>
  <sheetViews>
    <sheetView tabSelected="1" workbookViewId="0">
      <pane xSplit="4" ySplit="9" topLeftCell="E18" activePane="bottomRight" state="frozen"/>
      <selection pane="topRight" activeCell="E1" sqref="E1"/>
      <selection pane="bottomLeft" activeCell="A10" sqref="A10"/>
      <selection pane="bottomRight" activeCell="L11" sqref="L1:L1048576"/>
    </sheetView>
  </sheetViews>
  <sheetFormatPr defaultColWidth="9.140625" defaultRowHeight="15" x14ac:dyDescent="0.25"/>
  <cols>
    <col min="1" max="1" width="13.85546875" style="12" customWidth="1"/>
    <col min="2" max="2" width="20.7109375" style="12" customWidth="1"/>
    <col min="3" max="3" width="24.28515625" style="12" customWidth="1"/>
    <col min="4" max="4" width="3.7109375" style="12" customWidth="1"/>
    <col min="5" max="16" width="8.5703125" style="12" customWidth="1"/>
    <col min="17" max="17" width="9.140625" style="137" customWidth="1"/>
    <col min="18" max="27" width="8.5703125" style="12" customWidth="1"/>
    <col min="28" max="59" width="9.140625" style="138" customWidth="1"/>
    <col min="60" max="260" width="9.140625" style="12" customWidth="1"/>
    <col min="261" max="262" width="9.28515625" style="12" customWidth="1"/>
    <col min="263" max="263" width="9.140625" style="12" customWidth="1"/>
    <col min="264" max="264" width="9.28515625" style="12" customWidth="1"/>
    <col min="265" max="275" width="9.140625" style="12" customWidth="1"/>
    <col min="276" max="276" width="9.28515625" style="12" customWidth="1"/>
    <col min="277" max="278" width="9.140625" style="12" customWidth="1"/>
    <col min="279" max="279" width="9.28515625" style="12" customWidth="1"/>
    <col min="280" max="286" width="9.140625" style="12" customWidth="1"/>
    <col min="287" max="287" width="9.28515625" style="12" customWidth="1"/>
    <col min="288" max="294" width="9.140625" style="12" customWidth="1"/>
    <col min="295" max="303" width="9.28515625" style="12" customWidth="1"/>
    <col min="304" max="312" width="9.140625" style="138" customWidth="1"/>
    <col min="313" max="431" width="9.140625" style="12" customWidth="1"/>
    <col min="432" max="16384" width="9.140625" style="12"/>
  </cols>
  <sheetData>
    <row r="1" spans="1:420" ht="39.75" customHeight="1" x14ac:dyDescent="0.25">
      <c r="A1" s="1" t="s">
        <v>0</v>
      </c>
      <c r="B1" s="2" t="s">
        <v>1</v>
      </c>
      <c r="C1" s="2" t="s">
        <v>2</v>
      </c>
      <c r="D1" s="3"/>
      <c r="E1" s="4" t="s">
        <v>1</v>
      </c>
      <c r="F1" s="5"/>
      <c r="G1" s="5"/>
      <c r="H1" s="5"/>
      <c r="I1" s="5"/>
      <c r="J1" s="5"/>
      <c r="K1" s="5"/>
      <c r="L1" s="5"/>
      <c r="M1" s="5"/>
      <c r="N1" s="5"/>
      <c r="O1" s="5"/>
      <c r="P1" s="5"/>
      <c r="Q1" s="6"/>
      <c r="R1" s="7" t="s">
        <v>1</v>
      </c>
      <c r="S1" s="8"/>
      <c r="T1" s="8"/>
      <c r="U1" s="8"/>
      <c r="V1" s="8"/>
      <c r="W1" s="8"/>
      <c r="X1" s="8"/>
      <c r="Y1" s="8"/>
      <c r="Z1" s="8"/>
      <c r="AA1" s="8"/>
      <c r="AB1" s="7" t="s">
        <v>3</v>
      </c>
      <c r="AC1" s="9"/>
      <c r="AD1" s="8"/>
      <c r="AE1" s="8"/>
      <c r="AF1" s="8"/>
      <c r="AG1" s="10"/>
      <c r="AH1" s="10"/>
      <c r="AI1" s="11"/>
      <c r="AJ1" s="4" t="s">
        <v>3</v>
      </c>
      <c r="AK1" s="5"/>
      <c r="AL1" s="5"/>
      <c r="AM1" s="5"/>
      <c r="AN1" s="5"/>
      <c r="AO1" s="5"/>
      <c r="AP1" s="5"/>
      <c r="AQ1" s="6"/>
      <c r="AR1" s="7" t="s">
        <v>4</v>
      </c>
      <c r="AS1" s="9"/>
      <c r="AT1" s="8"/>
      <c r="AU1" s="8"/>
      <c r="AV1" s="8"/>
      <c r="AW1" s="10"/>
      <c r="AX1" s="10"/>
      <c r="AY1" s="11"/>
      <c r="AZ1" s="7" t="s">
        <v>4</v>
      </c>
      <c r="BA1" s="9"/>
      <c r="BB1" s="8"/>
      <c r="BC1" s="8"/>
      <c r="BD1" s="8"/>
      <c r="BE1" s="10"/>
      <c r="BF1" s="10"/>
      <c r="BG1" s="11"/>
      <c r="BH1" s="7" t="s">
        <v>5</v>
      </c>
      <c r="BI1" s="9"/>
      <c r="BJ1" s="8"/>
      <c r="BK1" s="8"/>
      <c r="BL1" s="11"/>
      <c r="BM1" s="7" t="s">
        <v>6</v>
      </c>
      <c r="BN1" s="8"/>
      <c r="BO1" s="8"/>
      <c r="BP1" s="8"/>
      <c r="BQ1" s="11"/>
      <c r="BR1" s="7" t="s">
        <v>7</v>
      </c>
      <c r="BS1" s="8"/>
      <c r="BT1" s="8"/>
      <c r="BU1" s="8"/>
      <c r="BV1" s="11"/>
      <c r="BW1" s="7" t="s">
        <v>8</v>
      </c>
      <c r="BX1" s="8"/>
      <c r="BY1" s="8"/>
      <c r="BZ1" s="11"/>
      <c r="CA1" s="4" t="s">
        <v>9</v>
      </c>
      <c r="CB1" s="5"/>
      <c r="CC1" s="5"/>
      <c r="CD1" s="5"/>
      <c r="CE1" s="5"/>
      <c r="CF1" s="5"/>
      <c r="CG1" s="5"/>
      <c r="CH1" s="5"/>
      <c r="CI1" s="5"/>
      <c r="CJ1" s="5"/>
      <c r="CK1" s="5"/>
      <c r="CL1" s="5"/>
      <c r="CM1" s="5"/>
      <c r="CN1" s="5"/>
      <c r="CO1" s="5"/>
      <c r="CP1" s="5"/>
      <c r="CQ1" s="5"/>
      <c r="CR1" s="6"/>
      <c r="CS1" s="7" t="s">
        <v>9</v>
      </c>
      <c r="CT1" s="8"/>
      <c r="CU1" s="8"/>
      <c r="CV1" s="8"/>
      <c r="CW1" s="8"/>
      <c r="CX1" s="8"/>
      <c r="CY1" s="8"/>
      <c r="CZ1" s="8"/>
      <c r="DA1" s="8"/>
      <c r="DB1" s="11"/>
      <c r="DC1" s="7" t="s">
        <v>9</v>
      </c>
      <c r="DD1" s="9"/>
      <c r="DE1" s="9"/>
      <c r="DF1" s="8"/>
      <c r="DG1" s="8"/>
      <c r="DH1" s="8"/>
      <c r="DI1" s="8"/>
      <c r="DJ1" s="8"/>
      <c r="DK1" s="11"/>
      <c r="DL1" s="7" t="s">
        <v>10</v>
      </c>
      <c r="DM1" s="8"/>
      <c r="DN1" s="8"/>
      <c r="DO1" s="8"/>
      <c r="DP1" s="8"/>
      <c r="DQ1" s="10"/>
      <c r="DR1" s="11"/>
      <c r="DS1" s="7" t="s">
        <v>11</v>
      </c>
      <c r="DT1" s="8"/>
      <c r="DU1" s="8"/>
      <c r="DV1" s="8"/>
      <c r="DW1" s="8"/>
      <c r="DX1" s="11"/>
      <c r="DY1" s="7" t="s">
        <v>11</v>
      </c>
      <c r="DZ1" s="8"/>
      <c r="EA1" s="8"/>
      <c r="EB1" s="8"/>
      <c r="EC1" s="8"/>
      <c r="ED1" s="11"/>
      <c r="EE1" s="7" t="s">
        <v>11</v>
      </c>
      <c r="EF1" s="8"/>
      <c r="EG1" s="8"/>
      <c r="EH1" s="8"/>
      <c r="EI1" s="8"/>
      <c r="EJ1" s="11"/>
      <c r="EK1" s="7" t="s">
        <v>11</v>
      </c>
      <c r="EL1" s="8"/>
      <c r="EM1" s="8"/>
      <c r="EN1" s="8"/>
      <c r="EO1" s="8"/>
      <c r="EP1" s="8"/>
      <c r="EQ1" s="7" t="s">
        <v>11</v>
      </c>
      <c r="ER1" s="8"/>
      <c r="ES1" s="8"/>
      <c r="ET1" s="8"/>
      <c r="EU1" s="8"/>
      <c r="EV1" s="8"/>
      <c r="EW1" s="7" t="s">
        <v>11</v>
      </c>
      <c r="EX1" s="8"/>
      <c r="EY1" s="8"/>
      <c r="EZ1" s="8"/>
      <c r="FA1" s="8"/>
      <c r="FB1" s="8"/>
      <c r="FC1" s="7" t="s">
        <v>12</v>
      </c>
      <c r="FD1" s="8"/>
      <c r="FE1" s="8"/>
      <c r="FF1" s="8"/>
      <c r="FG1" s="8"/>
      <c r="FH1" s="11"/>
      <c r="FI1" s="7" t="s">
        <v>12</v>
      </c>
      <c r="FJ1" s="8"/>
      <c r="FK1" s="11"/>
      <c r="FL1" s="7" t="s">
        <v>12</v>
      </c>
      <c r="FM1" s="8"/>
      <c r="FN1" s="8"/>
      <c r="FO1" s="8"/>
      <c r="FP1" s="8"/>
      <c r="FQ1" s="11"/>
      <c r="FR1" s="7" t="s">
        <v>12</v>
      </c>
      <c r="FS1" s="8"/>
      <c r="FT1" s="8"/>
      <c r="FU1" s="8"/>
      <c r="FV1" s="11"/>
      <c r="FW1" s="7" t="s">
        <v>12</v>
      </c>
      <c r="FX1" s="8"/>
      <c r="FY1" s="8"/>
      <c r="FZ1" s="8"/>
      <c r="GA1" s="11"/>
      <c r="GB1" s="7" t="s">
        <v>12</v>
      </c>
      <c r="GC1" s="8"/>
      <c r="GD1" s="8"/>
      <c r="GE1" s="8"/>
      <c r="GF1" s="8"/>
      <c r="GG1" s="8"/>
      <c r="GH1" s="8"/>
      <c r="GI1" s="8"/>
      <c r="GJ1" s="8"/>
      <c r="GK1" s="8"/>
      <c r="GL1" s="8"/>
      <c r="GM1" s="8"/>
      <c r="GN1" s="11"/>
      <c r="GO1" s="7" t="s">
        <v>12</v>
      </c>
      <c r="GP1" s="8"/>
      <c r="GQ1" s="8"/>
      <c r="GR1" s="8"/>
      <c r="GS1" s="8"/>
      <c r="GT1" s="8"/>
      <c r="GU1" s="8"/>
      <c r="GV1" s="8"/>
      <c r="GW1" s="8"/>
      <c r="GX1" s="8"/>
      <c r="GY1" s="8"/>
      <c r="GZ1" s="8"/>
      <c r="HA1" s="8"/>
      <c r="HB1" s="8"/>
      <c r="HC1" s="11"/>
      <c r="HD1" s="7" t="s">
        <v>12</v>
      </c>
      <c r="HE1" s="8"/>
      <c r="HF1" s="8"/>
      <c r="HG1" s="8"/>
      <c r="HH1" s="8"/>
      <c r="HI1" s="8"/>
      <c r="HJ1" s="8"/>
      <c r="HK1" s="8"/>
      <c r="HL1" s="8"/>
      <c r="HM1" s="11"/>
      <c r="HN1" s="9" t="s">
        <v>12</v>
      </c>
      <c r="HO1" s="9"/>
      <c r="HP1" s="8"/>
      <c r="HQ1" s="8"/>
      <c r="HR1" s="8"/>
      <c r="HS1" s="8"/>
      <c r="HT1" s="8"/>
      <c r="HU1" s="8"/>
      <c r="HV1" s="8"/>
      <c r="HW1" s="8"/>
      <c r="HX1" s="8"/>
      <c r="HY1" s="8"/>
      <c r="HZ1" s="8"/>
      <c r="IA1" s="8"/>
      <c r="IB1" s="11"/>
      <c r="IC1" s="9" t="s">
        <v>12</v>
      </c>
      <c r="ID1" s="8"/>
      <c r="IE1" s="8"/>
      <c r="IF1" s="8"/>
      <c r="IG1" s="8"/>
      <c r="IH1" s="8"/>
      <c r="II1" s="8"/>
      <c r="IJ1" s="8"/>
      <c r="IK1" s="8"/>
      <c r="IL1" s="8"/>
      <c r="IM1" s="8"/>
      <c r="IN1" s="11"/>
      <c r="IO1" s="7" t="s">
        <v>12</v>
      </c>
      <c r="IP1" s="8"/>
      <c r="IQ1" s="8"/>
      <c r="IR1" s="8"/>
      <c r="IS1" s="8"/>
      <c r="IT1" s="8"/>
      <c r="IU1" s="8"/>
      <c r="IV1" s="8"/>
      <c r="IW1" s="8"/>
      <c r="IX1" s="8"/>
      <c r="IY1" s="8"/>
      <c r="IZ1" s="8"/>
      <c r="JA1" s="8"/>
      <c r="JB1" s="8"/>
      <c r="JC1" s="8"/>
      <c r="JD1" s="11"/>
      <c r="JE1" s="7" t="s">
        <v>12</v>
      </c>
      <c r="JF1" s="8"/>
      <c r="JG1" s="8"/>
      <c r="JH1" s="8"/>
      <c r="JI1" s="8"/>
      <c r="JJ1" s="8"/>
      <c r="JK1" s="8"/>
      <c r="JL1" s="8"/>
      <c r="JM1" s="8"/>
      <c r="JN1" s="8"/>
      <c r="JO1" s="8"/>
      <c r="JP1" s="8"/>
      <c r="JQ1" s="8"/>
      <c r="JR1" s="8"/>
      <c r="JS1" s="11"/>
      <c r="JT1" s="7" t="s">
        <v>12</v>
      </c>
      <c r="JU1" s="8"/>
      <c r="JV1" s="8"/>
      <c r="JW1" s="8"/>
      <c r="JX1" s="8"/>
      <c r="JY1" s="8"/>
      <c r="JZ1" s="8"/>
      <c r="KA1" s="11"/>
      <c r="KB1" s="7" t="s">
        <v>12</v>
      </c>
      <c r="KC1" s="8"/>
      <c r="KD1" s="8"/>
      <c r="KE1" s="8"/>
      <c r="KF1" s="8"/>
      <c r="KG1" s="8"/>
      <c r="KH1" s="8"/>
      <c r="KI1" s="11"/>
      <c r="KJ1" s="4" t="s">
        <v>12</v>
      </c>
      <c r="KK1" s="5"/>
      <c r="KL1" s="5"/>
      <c r="KM1" s="5"/>
      <c r="KN1" s="6"/>
      <c r="KO1" s="4" t="s">
        <v>12</v>
      </c>
      <c r="KP1" s="5"/>
      <c r="KQ1" s="6"/>
      <c r="KR1" s="9" t="s">
        <v>13</v>
      </c>
      <c r="KS1" s="8"/>
      <c r="KT1" s="8"/>
      <c r="KU1" s="8"/>
      <c r="KV1" s="8"/>
      <c r="KW1" s="8"/>
      <c r="KX1" s="8"/>
      <c r="KY1" s="8"/>
      <c r="KZ1" s="11"/>
      <c r="LA1" s="7" t="s">
        <v>14</v>
      </c>
      <c r="LB1" s="8"/>
      <c r="LC1" s="8"/>
      <c r="LD1" s="8"/>
      <c r="LE1" s="8"/>
      <c r="LF1" s="8"/>
      <c r="LG1" s="8"/>
      <c r="LH1" s="8"/>
      <c r="LI1" s="8"/>
      <c r="LJ1" s="8"/>
      <c r="LK1" s="8"/>
      <c r="LL1" s="8"/>
      <c r="LM1" s="8"/>
      <c r="LN1" s="11"/>
      <c r="LO1" s="7" t="s">
        <v>14</v>
      </c>
      <c r="LP1" s="8"/>
      <c r="LQ1" s="8"/>
      <c r="LR1" s="8"/>
      <c r="LS1" s="8"/>
      <c r="LT1" s="11"/>
      <c r="LU1" s="7" t="s">
        <v>15</v>
      </c>
      <c r="LV1" s="8"/>
      <c r="LW1" s="11"/>
      <c r="LX1" s="7" t="s">
        <v>16</v>
      </c>
      <c r="LY1" s="8"/>
      <c r="LZ1" s="11"/>
      <c r="MA1" s="7" t="s">
        <v>17</v>
      </c>
      <c r="MB1" s="8"/>
      <c r="MC1" s="8"/>
      <c r="MD1" s="8"/>
      <c r="ME1" s="8"/>
      <c r="MF1" s="8"/>
      <c r="MG1" s="11"/>
      <c r="MH1" s="7" t="s">
        <v>2</v>
      </c>
      <c r="MI1" s="8"/>
      <c r="MJ1" s="10"/>
      <c r="MK1" s="7" t="s">
        <v>2</v>
      </c>
      <c r="ML1" s="5"/>
      <c r="MM1" s="5"/>
      <c r="MN1" s="11"/>
      <c r="MO1" s="7" t="s">
        <v>2</v>
      </c>
      <c r="MP1" s="9"/>
      <c r="MQ1" s="9"/>
      <c r="MR1" s="11"/>
      <c r="MS1" s="7" t="s">
        <v>2</v>
      </c>
      <c r="MT1" s="8"/>
      <c r="MU1" s="8"/>
      <c r="MV1" s="8"/>
      <c r="MW1" s="8"/>
      <c r="MX1" s="8"/>
      <c r="MY1" s="11"/>
      <c r="MZ1" s="7" t="s">
        <v>18</v>
      </c>
      <c r="NA1" s="8"/>
      <c r="NB1" s="8"/>
      <c r="NC1" s="8"/>
      <c r="ND1" s="11"/>
      <c r="NE1" s="7" t="s">
        <v>19</v>
      </c>
      <c r="NF1" s="9"/>
      <c r="NG1" s="8"/>
      <c r="NH1" s="8"/>
      <c r="NI1" s="8"/>
      <c r="NJ1" s="8"/>
      <c r="NK1" s="8"/>
      <c r="NL1" s="8"/>
      <c r="NM1" s="11"/>
      <c r="NN1" s="7" t="s">
        <v>19</v>
      </c>
      <c r="NO1" s="9"/>
      <c r="NP1" s="8"/>
      <c r="NQ1" s="8"/>
      <c r="NR1" s="8"/>
      <c r="NS1" s="8"/>
      <c r="NT1" s="8"/>
      <c r="NU1" s="11"/>
      <c r="NV1" s="7" t="s">
        <v>20</v>
      </c>
      <c r="NW1" s="8"/>
      <c r="NX1" s="8"/>
      <c r="NY1" s="8"/>
      <c r="NZ1" s="8"/>
      <c r="OA1" s="10"/>
      <c r="OB1" s="10"/>
      <c r="OC1" s="10"/>
      <c r="OD1" s="7" t="s">
        <v>20</v>
      </c>
      <c r="OE1" s="8"/>
      <c r="OF1" s="8"/>
      <c r="OG1" s="8"/>
      <c r="OH1" s="7" t="s">
        <v>20</v>
      </c>
      <c r="OI1" s="8"/>
      <c r="OJ1" s="8"/>
      <c r="OK1" s="8"/>
      <c r="OL1" s="8"/>
      <c r="OM1" s="8"/>
      <c r="ON1" s="11"/>
      <c r="OO1" s="7" t="s">
        <v>21</v>
      </c>
      <c r="OP1" s="9"/>
      <c r="OQ1" s="8"/>
      <c r="OR1" s="8"/>
      <c r="OS1" s="8"/>
      <c r="OT1" s="8"/>
      <c r="OU1" s="8"/>
      <c r="OV1" s="11"/>
      <c r="OW1" s="7" t="s">
        <v>21</v>
      </c>
      <c r="OX1" s="9"/>
      <c r="OY1" s="8"/>
      <c r="OZ1" s="8"/>
      <c r="PA1" s="8"/>
      <c r="PB1" s="8"/>
      <c r="PC1" s="8"/>
      <c r="PD1" s="11"/>
    </row>
    <row r="2" spans="1:420" ht="39.75" customHeight="1" x14ac:dyDescent="0.25">
      <c r="A2" s="1" t="s">
        <v>22</v>
      </c>
      <c r="B2" s="2" t="s">
        <v>23</v>
      </c>
      <c r="C2" s="2"/>
      <c r="D2" s="3"/>
      <c r="E2" s="13" t="s">
        <v>23</v>
      </c>
      <c r="F2" s="14"/>
      <c r="G2" s="14"/>
      <c r="H2" s="14"/>
      <c r="I2" s="14"/>
      <c r="J2" s="14"/>
      <c r="K2" s="14"/>
      <c r="L2" s="14"/>
      <c r="M2" s="14"/>
      <c r="N2" s="14"/>
      <c r="O2" s="14"/>
      <c r="P2" s="14"/>
      <c r="Q2" s="15"/>
      <c r="R2" s="13" t="s">
        <v>24</v>
      </c>
      <c r="S2" s="14"/>
      <c r="T2" s="14"/>
      <c r="U2" s="14"/>
      <c r="V2" s="14"/>
      <c r="W2" s="14"/>
      <c r="X2" s="14"/>
      <c r="Y2" s="14"/>
      <c r="Z2" s="14"/>
      <c r="AA2" s="14"/>
      <c r="AB2" s="13" t="s">
        <v>25</v>
      </c>
      <c r="AC2" s="16"/>
      <c r="AD2" s="14"/>
      <c r="AE2" s="14"/>
      <c r="AF2" s="14"/>
      <c r="AG2" s="17"/>
      <c r="AH2" s="17"/>
      <c r="AI2" s="15"/>
      <c r="AJ2" s="18" t="s">
        <v>26</v>
      </c>
      <c r="AK2" s="19"/>
      <c r="AL2" s="19"/>
      <c r="AM2" s="19"/>
      <c r="AN2" s="19"/>
      <c r="AO2" s="19"/>
      <c r="AP2" s="19"/>
      <c r="AQ2" s="20"/>
      <c r="AR2" s="13" t="s">
        <v>27</v>
      </c>
      <c r="AS2" s="16"/>
      <c r="AT2" s="14"/>
      <c r="AU2" s="14"/>
      <c r="AV2" s="14"/>
      <c r="AW2" s="17"/>
      <c r="AX2" s="17"/>
      <c r="AY2" s="15"/>
      <c r="AZ2" s="13" t="s">
        <v>28</v>
      </c>
      <c r="BA2" s="16"/>
      <c r="BB2" s="14"/>
      <c r="BC2" s="14"/>
      <c r="BD2" s="14"/>
      <c r="BE2" s="17"/>
      <c r="BF2" s="17"/>
      <c r="BG2" s="15"/>
      <c r="BH2" s="13" t="s">
        <v>29</v>
      </c>
      <c r="BI2" s="16"/>
      <c r="BJ2" s="14"/>
      <c r="BK2" s="14"/>
      <c r="BL2" s="15"/>
      <c r="BM2" s="13" t="s">
        <v>30</v>
      </c>
      <c r="BN2" s="14"/>
      <c r="BO2" s="14"/>
      <c r="BP2" s="14"/>
      <c r="BQ2" s="15"/>
      <c r="BR2" s="13" t="s">
        <v>31</v>
      </c>
      <c r="BS2" s="14"/>
      <c r="BT2" s="14"/>
      <c r="BU2" s="14"/>
      <c r="BV2" s="15"/>
      <c r="BW2" s="13" t="s">
        <v>32</v>
      </c>
      <c r="BX2" s="14"/>
      <c r="BY2" s="14"/>
      <c r="BZ2" s="15"/>
      <c r="CA2" s="18" t="s">
        <v>33</v>
      </c>
      <c r="CB2" s="19"/>
      <c r="CC2" s="19"/>
      <c r="CD2" s="19"/>
      <c r="CE2" s="19"/>
      <c r="CF2" s="19"/>
      <c r="CG2" s="19"/>
      <c r="CH2" s="19"/>
      <c r="CI2" s="19"/>
      <c r="CJ2" s="19"/>
      <c r="CK2" s="19"/>
      <c r="CL2" s="19"/>
      <c r="CM2" s="19"/>
      <c r="CN2" s="19"/>
      <c r="CO2" s="19"/>
      <c r="CP2" s="19"/>
      <c r="CQ2" s="19"/>
      <c r="CR2" s="20"/>
      <c r="CS2" s="13" t="s">
        <v>34</v>
      </c>
      <c r="CT2" s="14"/>
      <c r="CU2" s="14"/>
      <c r="CV2" s="14"/>
      <c r="CW2" s="14"/>
      <c r="CX2" s="14"/>
      <c r="CY2" s="14"/>
      <c r="CZ2" s="14"/>
      <c r="DA2" s="14"/>
      <c r="DB2" s="15"/>
      <c r="DC2" s="13" t="s">
        <v>35</v>
      </c>
      <c r="DD2" s="16"/>
      <c r="DE2" s="16"/>
      <c r="DF2" s="14"/>
      <c r="DG2" s="14"/>
      <c r="DH2" s="14"/>
      <c r="DI2" s="14"/>
      <c r="DJ2" s="14"/>
      <c r="DK2" s="15"/>
      <c r="DL2" s="13" t="s">
        <v>36</v>
      </c>
      <c r="DM2" s="14"/>
      <c r="DN2" s="14"/>
      <c r="DO2" s="14"/>
      <c r="DP2" s="14"/>
      <c r="DQ2" s="17"/>
      <c r="DR2" s="15"/>
      <c r="DS2" s="13" t="s">
        <v>37</v>
      </c>
      <c r="DT2" s="14"/>
      <c r="DU2" s="14"/>
      <c r="DV2" s="14"/>
      <c r="DW2" s="14"/>
      <c r="DX2" s="15"/>
      <c r="DY2" s="13" t="s">
        <v>38</v>
      </c>
      <c r="DZ2" s="14"/>
      <c r="EA2" s="14"/>
      <c r="EB2" s="14"/>
      <c r="EC2" s="14"/>
      <c r="ED2" s="15"/>
      <c r="EE2" s="13" t="s">
        <v>39</v>
      </c>
      <c r="EF2" s="14"/>
      <c r="EG2" s="14"/>
      <c r="EH2" s="14"/>
      <c r="EI2" s="14"/>
      <c r="EJ2" s="15"/>
      <c r="EK2" s="13" t="s">
        <v>40</v>
      </c>
      <c r="EL2" s="14"/>
      <c r="EM2" s="14"/>
      <c r="EN2" s="14"/>
      <c r="EO2" s="14"/>
      <c r="EP2" s="14"/>
      <c r="EQ2" s="13" t="s">
        <v>41</v>
      </c>
      <c r="ER2" s="14"/>
      <c r="ES2" s="14"/>
      <c r="ET2" s="14"/>
      <c r="EU2" s="14"/>
      <c r="EV2" s="14"/>
      <c r="EW2" s="13" t="s">
        <v>42</v>
      </c>
      <c r="EX2" s="14"/>
      <c r="EY2" s="14"/>
      <c r="EZ2" s="14"/>
      <c r="FA2" s="14"/>
      <c r="FB2" s="14"/>
      <c r="FC2" s="13" t="s">
        <v>43</v>
      </c>
      <c r="FD2" s="14"/>
      <c r="FE2" s="14"/>
      <c r="FF2" s="14"/>
      <c r="FG2" s="14"/>
      <c r="FH2" s="15"/>
      <c r="FI2" s="13" t="s">
        <v>44</v>
      </c>
      <c r="FJ2" s="14"/>
      <c r="FK2" s="15"/>
      <c r="FL2" s="13" t="s">
        <v>45</v>
      </c>
      <c r="FM2" s="14"/>
      <c r="FN2" s="14"/>
      <c r="FO2" s="14"/>
      <c r="FP2" s="14"/>
      <c r="FQ2" s="15"/>
      <c r="FR2" s="13" t="s">
        <v>46</v>
      </c>
      <c r="FS2" s="14"/>
      <c r="FT2" s="14"/>
      <c r="FU2" s="14"/>
      <c r="FV2" s="15"/>
      <c r="FW2" s="13" t="s">
        <v>47</v>
      </c>
      <c r="FX2" s="14"/>
      <c r="FY2" s="14"/>
      <c r="FZ2" s="14"/>
      <c r="GA2" s="15"/>
      <c r="GB2" s="13" t="s">
        <v>48</v>
      </c>
      <c r="GC2" s="14"/>
      <c r="GD2" s="14"/>
      <c r="GE2" s="14"/>
      <c r="GF2" s="14"/>
      <c r="GG2" s="14"/>
      <c r="GH2" s="14"/>
      <c r="GI2" s="14"/>
      <c r="GJ2" s="14"/>
      <c r="GK2" s="14"/>
      <c r="GL2" s="14"/>
      <c r="GM2" s="14"/>
      <c r="GN2" s="15"/>
      <c r="GO2" s="13" t="s">
        <v>49</v>
      </c>
      <c r="GP2" s="14"/>
      <c r="GQ2" s="14"/>
      <c r="GR2" s="14"/>
      <c r="GS2" s="14"/>
      <c r="GT2" s="14"/>
      <c r="GU2" s="14"/>
      <c r="GV2" s="14"/>
      <c r="GW2" s="14"/>
      <c r="GX2" s="14"/>
      <c r="GY2" s="14"/>
      <c r="GZ2" s="14"/>
      <c r="HA2" s="14"/>
      <c r="HB2" s="14"/>
      <c r="HC2" s="15"/>
      <c r="HD2" s="13" t="s">
        <v>50</v>
      </c>
      <c r="HE2" s="14"/>
      <c r="HF2" s="14"/>
      <c r="HG2" s="14"/>
      <c r="HH2" s="14"/>
      <c r="HI2" s="14"/>
      <c r="HJ2" s="14"/>
      <c r="HK2" s="14"/>
      <c r="HL2" s="14"/>
      <c r="HM2" s="15"/>
      <c r="HN2" s="16" t="s">
        <v>51</v>
      </c>
      <c r="HO2" s="16"/>
      <c r="HP2" s="14"/>
      <c r="HQ2" s="14"/>
      <c r="HR2" s="14"/>
      <c r="HS2" s="14"/>
      <c r="HT2" s="14"/>
      <c r="HU2" s="14"/>
      <c r="HV2" s="14"/>
      <c r="HW2" s="14"/>
      <c r="HX2" s="14"/>
      <c r="HY2" s="14"/>
      <c r="HZ2" s="14"/>
      <c r="IA2" s="14"/>
      <c r="IB2" s="15"/>
      <c r="IC2" s="16" t="s">
        <v>52</v>
      </c>
      <c r="ID2" s="14"/>
      <c r="IE2" s="14"/>
      <c r="IF2" s="14"/>
      <c r="IG2" s="14"/>
      <c r="IH2" s="14"/>
      <c r="II2" s="14"/>
      <c r="IJ2" s="14"/>
      <c r="IK2" s="14"/>
      <c r="IL2" s="14"/>
      <c r="IM2" s="14"/>
      <c r="IN2" s="15"/>
      <c r="IO2" s="13" t="s">
        <v>53</v>
      </c>
      <c r="IP2" s="14"/>
      <c r="IQ2" s="14"/>
      <c r="IR2" s="14"/>
      <c r="IS2" s="14"/>
      <c r="IT2" s="14"/>
      <c r="IU2" s="14"/>
      <c r="IV2" s="14"/>
      <c r="IW2" s="14"/>
      <c r="IX2" s="14"/>
      <c r="IY2" s="14"/>
      <c r="IZ2" s="14"/>
      <c r="JA2" s="14"/>
      <c r="JB2" s="14"/>
      <c r="JC2" s="14"/>
      <c r="JD2" s="15"/>
      <c r="JE2" s="13" t="s">
        <v>54</v>
      </c>
      <c r="JF2" s="14"/>
      <c r="JG2" s="14"/>
      <c r="JH2" s="14"/>
      <c r="JI2" s="14"/>
      <c r="JJ2" s="14"/>
      <c r="JK2" s="14"/>
      <c r="JL2" s="14"/>
      <c r="JM2" s="14"/>
      <c r="JN2" s="14"/>
      <c r="JO2" s="14"/>
      <c r="JP2" s="14"/>
      <c r="JQ2" s="14"/>
      <c r="JR2" s="14"/>
      <c r="JS2" s="15"/>
      <c r="JT2" s="13" t="s">
        <v>55</v>
      </c>
      <c r="JU2" s="14"/>
      <c r="JV2" s="14"/>
      <c r="JW2" s="14"/>
      <c r="JX2" s="14"/>
      <c r="JY2" s="14"/>
      <c r="JZ2" s="14"/>
      <c r="KA2" s="15"/>
      <c r="KB2" s="13" t="s">
        <v>56</v>
      </c>
      <c r="KC2" s="14"/>
      <c r="KD2" s="14"/>
      <c r="KE2" s="14"/>
      <c r="KF2" s="14"/>
      <c r="KG2" s="14"/>
      <c r="KH2" s="14"/>
      <c r="KI2" s="15"/>
      <c r="KJ2" s="18" t="s">
        <v>57</v>
      </c>
      <c r="KK2" s="19"/>
      <c r="KL2" s="19"/>
      <c r="KM2" s="19"/>
      <c r="KN2" s="20"/>
      <c r="KO2" s="18" t="s">
        <v>58</v>
      </c>
      <c r="KP2" s="19"/>
      <c r="KQ2" s="20"/>
      <c r="KR2" s="16" t="s">
        <v>59</v>
      </c>
      <c r="KS2" s="14"/>
      <c r="KT2" s="14"/>
      <c r="KU2" s="14"/>
      <c r="KV2" s="14"/>
      <c r="KW2" s="14"/>
      <c r="KX2" s="14"/>
      <c r="KY2" s="14"/>
      <c r="KZ2" s="15"/>
      <c r="LA2" s="13" t="s">
        <v>60</v>
      </c>
      <c r="LB2" s="14"/>
      <c r="LC2" s="14"/>
      <c r="LD2" s="14"/>
      <c r="LE2" s="14"/>
      <c r="LF2" s="14"/>
      <c r="LG2" s="14"/>
      <c r="LH2" s="14"/>
      <c r="LI2" s="14"/>
      <c r="LJ2" s="14"/>
      <c r="LK2" s="14"/>
      <c r="LL2" s="14"/>
      <c r="LM2" s="14"/>
      <c r="LN2" s="15"/>
      <c r="LO2" s="13" t="s">
        <v>61</v>
      </c>
      <c r="LP2" s="14"/>
      <c r="LQ2" s="14"/>
      <c r="LR2" s="14"/>
      <c r="LS2" s="14"/>
      <c r="LT2" s="15"/>
      <c r="LU2" s="13" t="s">
        <v>62</v>
      </c>
      <c r="LV2" s="14"/>
      <c r="LW2" s="15"/>
      <c r="LX2" s="13" t="s">
        <v>63</v>
      </c>
      <c r="LY2" s="14"/>
      <c r="LZ2" s="15"/>
      <c r="MA2" s="13" t="s">
        <v>64</v>
      </c>
      <c r="MB2" s="14"/>
      <c r="MC2" s="14"/>
      <c r="MD2" s="14"/>
      <c r="ME2" s="14"/>
      <c r="MF2" s="14"/>
      <c r="MG2" s="15"/>
      <c r="MH2" s="13" t="s">
        <v>65</v>
      </c>
      <c r="MI2" s="14"/>
      <c r="MJ2" s="17"/>
      <c r="MK2" s="13" t="s">
        <v>66</v>
      </c>
      <c r="ML2" s="19"/>
      <c r="MM2" s="19"/>
      <c r="MN2" s="15"/>
      <c r="MO2" s="13" t="s">
        <v>67</v>
      </c>
      <c r="MP2" s="16"/>
      <c r="MQ2" s="16"/>
      <c r="MR2" s="15"/>
      <c r="MS2" s="13" t="s">
        <v>68</v>
      </c>
      <c r="MT2" s="14"/>
      <c r="MU2" s="14"/>
      <c r="MV2" s="14"/>
      <c r="MW2" s="14"/>
      <c r="MX2" s="14"/>
      <c r="MY2" s="15"/>
      <c r="MZ2" s="13" t="s">
        <v>69</v>
      </c>
      <c r="NA2" s="14"/>
      <c r="NB2" s="14"/>
      <c r="NC2" s="14"/>
      <c r="ND2" s="15"/>
      <c r="NE2" s="13" t="s">
        <v>70</v>
      </c>
      <c r="NF2" s="16"/>
      <c r="NG2" s="14"/>
      <c r="NH2" s="14"/>
      <c r="NI2" s="14"/>
      <c r="NJ2" s="14"/>
      <c r="NK2" s="14"/>
      <c r="NL2" s="14"/>
      <c r="NM2" s="15"/>
      <c r="NN2" s="13" t="s">
        <v>71</v>
      </c>
      <c r="NO2" s="16"/>
      <c r="NP2" s="14"/>
      <c r="NQ2" s="14"/>
      <c r="NR2" s="14"/>
      <c r="NS2" s="14"/>
      <c r="NT2" s="14"/>
      <c r="NU2" s="15"/>
      <c r="NV2" s="13" t="s">
        <v>72</v>
      </c>
      <c r="NW2" s="14"/>
      <c r="NX2" s="14"/>
      <c r="NY2" s="14"/>
      <c r="NZ2" s="14"/>
      <c r="OA2" s="17"/>
      <c r="OB2" s="17"/>
      <c r="OC2" s="17"/>
      <c r="OD2" s="13" t="s">
        <v>73</v>
      </c>
      <c r="OE2" s="14"/>
      <c r="OF2" s="14"/>
      <c r="OG2" s="14"/>
      <c r="OH2" s="13" t="s">
        <v>74</v>
      </c>
      <c r="OI2" s="14"/>
      <c r="OJ2" s="14"/>
      <c r="OK2" s="14"/>
      <c r="OL2" s="14"/>
      <c r="OM2" s="14"/>
      <c r="ON2" s="15"/>
      <c r="OO2" s="13" t="s">
        <v>75</v>
      </c>
      <c r="OP2" s="16"/>
      <c r="OQ2" s="14"/>
      <c r="OR2" s="14"/>
      <c r="OS2" s="14"/>
      <c r="OT2" s="14"/>
      <c r="OU2" s="14"/>
      <c r="OV2" s="15"/>
      <c r="OW2" s="13" t="s">
        <v>76</v>
      </c>
      <c r="OX2" s="16"/>
      <c r="OY2" s="14"/>
      <c r="OZ2" s="14"/>
      <c r="PA2" s="14"/>
      <c r="PB2" s="14"/>
      <c r="PC2" s="14"/>
      <c r="PD2" s="15"/>
    </row>
    <row r="3" spans="1:420" ht="14.25" customHeight="1" x14ac:dyDescent="0.25">
      <c r="A3" s="17" t="s">
        <v>77</v>
      </c>
      <c r="B3" s="19"/>
      <c r="C3" s="16"/>
      <c r="D3" s="3"/>
      <c r="E3" s="13" t="s">
        <v>78</v>
      </c>
      <c r="F3" s="14"/>
      <c r="G3" s="14"/>
      <c r="H3" s="14"/>
      <c r="I3" s="14"/>
      <c r="J3" s="14"/>
      <c r="K3" s="14"/>
      <c r="L3" s="14"/>
      <c r="M3" s="14"/>
      <c r="N3" s="14"/>
      <c r="O3" s="14"/>
      <c r="P3" s="14"/>
      <c r="Q3" s="15"/>
      <c r="R3" s="13" t="s">
        <v>79</v>
      </c>
      <c r="S3" s="14"/>
      <c r="T3" s="14"/>
      <c r="U3" s="14"/>
      <c r="V3" s="14"/>
      <c r="W3" s="14"/>
      <c r="X3" s="14"/>
      <c r="Y3" s="14"/>
      <c r="Z3" s="14"/>
      <c r="AA3" s="14"/>
      <c r="AB3" s="13" t="s">
        <v>80</v>
      </c>
      <c r="AC3" s="16"/>
      <c r="AD3" s="14"/>
      <c r="AE3" s="14"/>
      <c r="AF3" s="14"/>
      <c r="AG3" s="17"/>
      <c r="AH3" s="17"/>
      <c r="AI3" s="15"/>
      <c r="AJ3" s="18" t="s">
        <v>81</v>
      </c>
      <c r="AK3" s="19"/>
      <c r="AL3" s="19"/>
      <c r="AM3" s="19"/>
      <c r="AN3" s="19"/>
      <c r="AO3" s="19"/>
      <c r="AP3" s="19"/>
      <c r="AQ3" s="20"/>
      <c r="AR3" s="13" t="s">
        <v>80</v>
      </c>
      <c r="AS3" s="16"/>
      <c r="AT3" s="14"/>
      <c r="AU3" s="14"/>
      <c r="AV3" s="14"/>
      <c r="AW3" s="17"/>
      <c r="AX3" s="17"/>
      <c r="AY3" s="15"/>
      <c r="AZ3" s="13" t="s">
        <v>81</v>
      </c>
      <c r="BA3" s="16"/>
      <c r="BB3" s="14"/>
      <c r="BC3" s="14"/>
      <c r="BD3" s="14"/>
      <c r="BE3" s="17"/>
      <c r="BF3" s="17"/>
      <c r="BG3" s="15"/>
      <c r="BH3" s="13" t="s">
        <v>80</v>
      </c>
      <c r="BI3" s="16"/>
      <c r="BJ3" s="14"/>
      <c r="BK3" s="14"/>
      <c r="BL3" s="15"/>
      <c r="BM3" s="13" t="s">
        <v>80</v>
      </c>
      <c r="BN3" s="14"/>
      <c r="BO3" s="14"/>
      <c r="BP3" s="14"/>
      <c r="BQ3" s="15"/>
      <c r="BR3" s="13" t="s">
        <v>80</v>
      </c>
      <c r="BS3" s="14"/>
      <c r="BT3" s="14"/>
      <c r="BU3" s="14"/>
      <c r="BV3" s="15"/>
      <c r="BW3" s="13" t="s">
        <v>80</v>
      </c>
      <c r="BX3" s="14"/>
      <c r="BY3" s="14"/>
      <c r="BZ3" s="15"/>
      <c r="CA3" s="18" t="s">
        <v>80</v>
      </c>
      <c r="CB3" s="19"/>
      <c r="CC3" s="19"/>
      <c r="CD3" s="19"/>
      <c r="CE3" s="19"/>
      <c r="CF3" s="19"/>
      <c r="CG3" s="19"/>
      <c r="CH3" s="19"/>
      <c r="CI3" s="19"/>
      <c r="CJ3" s="19"/>
      <c r="CK3" s="19"/>
      <c r="CL3" s="19"/>
      <c r="CM3" s="19"/>
      <c r="CN3" s="19"/>
      <c r="CO3" s="19"/>
      <c r="CP3" s="19"/>
      <c r="CQ3" s="19"/>
      <c r="CR3" s="20"/>
      <c r="CS3" s="13" t="s">
        <v>80</v>
      </c>
      <c r="CT3" s="14"/>
      <c r="CU3" s="14"/>
      <c r="CV3" s="14"/>
      <c r="CW3" s="14"/>
      <c r="CX3" s="14"/>
      <c r="CY3" s="14"/>
      <c r="CZ3" s="14"/>
      <c r="DA3" s="14"/>
      <c r="DB3" s="15"/>
      <c r="DC3" s="13" t="s">
        <v>81</v>
      </c>
      <c r="DD3" s="16"/>
      <c r="DE3" s="16"/>
      <c r="DF3" s="14"/>
      <c r="DG3" s="14"/>
      <c r="DH3" s="14"/>
      <c r="DI3" s="14"/>
      <c r="DJ3" s="14"/>
      <c r="DK3" s="15"/>
      <c r="DL3" s="13" t="s">
        <v>80</v>
      </c>
      <c r="DM3" s="14"/>
      <c r="DN3" s="14"/>
      <c r="DO3" s="14"/>
      <c r="DP3" s="14"/>
      <c r="DQ3" s="17"/>
      <c r="DR3" s="15"/>
      <c r="DS3" s="13" t="s">
        <v>80</v>
      </c>
      <c r="DT3" s="14"/>
      <c r="DU3" s="14"/>
      <c r="DV3" s="14"/>
      <c r="DW3" s="14"/>
      <c r="DX3" s="15"/>
      <c r="DY3" s="13" t="s">
        <v>80</v>
      </c>
      <c r="DZ3" s="14"/>
      <c r="EA3" s="14"/>
      <c r="EB3" s="14"/>
      <c r="EC3" s="14"/>
      <c r="ED3" s="15"/>
      <c r="EE3" s="13" t="s">
        <v>80</v>
      </c>
      <c r="EF3" s="14"/>
      <c r="EG3" s="14"/>
      <c r="EH3" s="14"/>
      <c r="EI3" s="14"/>
      <c r="EJ3" s="15"/>
      <c r="EK3" s="13" t="s">
        <v>81</v>
      </c>
      <c r="EL3" s="14"/>
      <c r="EM3" s="14"/>
      <c r="EN3" s="14"/>
      <c r="EO3" s="14"/>
      <c r="EP3" s="14"/>
      <c r="EQ3" s="13" t="s">
        <v>80</v>
      </c>
      <c r="ER3" s="14"/>
      <c r="ES3" s="14"/>
      <c r="ET3" s="14"/>
      <c r="EU3" s="14"/>
      <c r="EV3" s="14"/>
      <c r="EW3" s="13" t="s">
        <v>80</v>
      </c>
      <c r="EX3" s="14"/>
      <c r="EY3" s="14"/>
      <c r="EZ3" s="14"/>
      <c r="FA3" s="14"/>
      <c r="FB3" s="14"/>
      <c r="FC3" s="13" t="s">
        <v>80</v>
      </c>
      <c r="FD3" s="14"/>
      <c r="FE3" s="14"/>
      <c r="FF3" s="14"/>
      <c r="FG3" s="14"/>
      <c r="FH3" s="15"/>
      <c r="FI3" s="13" t="s">
        <v>80</v>
      </c>
      <c r="FJ3" s="14"/>
      <c r="FK3" s="15"/>
      <c r="FL3" s="13" t="s">
        <v>80</v>
      </c>
      <c r="FM3" s="14"/>
      <c r="FN3" s="14"/>
      <c r="FO3" s="14"/>
      <c r="FP3" s="14"/>
      <c r="FQ3" s="15"/>
      <c r="FR3" s="13" t="s">
        <v>81</v>
      </c>
      <c r="FS3" s="14"/>
      <c r="FT3" s="14"/>
      <c r="FU3" s="14"/>
      <c r="FV3" s="15"/>
      <c r="FW3" s="13" t="s">
        <v>81</v>
      </c>
      <c r="FX3" s="14"/>
      <c r="FY3" s="14"/>
      <c r="FZ3" s="14"/>
      <c r="GA3" s="15"/>
      <c r="GB3" s="13" t="s">
        <v>80</v>
      </c>
      <c r="GC3" s="14"/>
      <c r="GD3" s="14"/>
      <c r="GE3" s="14"/>
      <c r="GF3" s="14"/>
      <c r="GG3" s="14"/>
      <c r="GH3" s="14"/>
      <c r="GI3" s="14"/>
      <c r="GJ3" s="14"/>
      <c r="GK3" s="14"/>
      <c r="GL3" s="14"/>
      <c r="GM3" s="14"/>
      <c r="GN3" s="15"/>
      <c r="GO3" s="13" t="s">
        <v>81</v>
      </c>
      <c r="GP3" s="14"/>
      <c r="GQ3" s="14"/>
      <c r="GR3" s="14"/>
      <c r="GS3" s="14"/>
      <c r="GT3" s="14"/>
      <c r="GU3" s="14"/>
      <c r="GV3" s="14"/>
      <c r="GW3" s="14"/>
      <c r="GX3" s="14"/>
      <c r="GY3" s="14"/>
      <c r="GZ3" s="14"/>
      <c r="HA3" s="14"/>
      <c r="HB3" s="14"/>
      <c r="HC3" s="15"/>
      <c r="HD3" s="13" t="s">
        <v>82</v>
      </c>
      <c r="HE3" s="14"/>
      <c r="HF3" s="14"/>
      <c r="HG3" s="14"/>
      <c r="HH3" s="14"/>
      <c r="HI3" s="14"/>
      <c r="HJ3" s="14"/>
      <c r="HK3" s="14"/>
      <c r="HL3" s="14"/>
      <c r="HM3" s="15"/>
      <c r="HN3" s="16" t="s">
        <v>80</v>
      </c>
      <c r="HO3" s="16"/>
      <c r="HP3" s="14"/>
      <c r="HQ3" s="14"/>
      <c r="HR3" s="14"/>
      <c r="HS3" s="14"/>
      <c r="HT3" s="14"/>
      <c r="HU3" s="14"/>
      <c r="HV3" s="14"/>
      <c r="HW3" s="14"/>
      <c r="HX3" s="14"/>
      <c r="HY3" s="14"/>
      <c r="HZ3" s="14"/>
      <c r="IA3" s="14"/>
      <c r="IB3" s="15"/>
      <c r="IC3" s="16" t="s">
        <v>81</v>
      </c>
      <c r="ID3" s="14"/>
      <c r="IE3" s="14"/>
      <c r="IF3" s="14"/>
      <c r="IG3" s="14"/>
      <c r="IH3" s="14"/>
      <c r="II3" s="14"/>
      <c r="IJ3" s="14"/>
      <c r="IK3" s="14"/>
      <c r="IL3" s="14"/>
      <c r="IM3" s="14"/>
      <c r="IN3" s="15"/>
      <c r="IO3" s="13" t="s">
        <v>80</v>
      </c>
      <c r="IP3" s="14"/>
      <c r="IQ3" s="14"/>
      <c r="IR3" s="14"/>
      <c r="IS3" s="14"/>
      <c r="IT3" s="14"/>
      <c r="IU3" s="14"/>
      <c r="IV3" s="14"/>
      <c r="IW3" s="14"/>
      <c r="IX3" s="14"/>
      <c r="IY3" s="14"/>
      <c r="IZ3" s="14"/>
      <c r="JA3" s="14"/>
      <c r="JB3" s="14"/>
      <c r="JC3" s="14"/>
      <c r="JD3" s="15"/>
      <c r="JE3" s="13" t="s">
        <v>81</v>
      </c>
      <c r="JF3" s="14"/>
      <c r="JG3" s="14"/>
      <c r="JH3" s="14"/>
      <c r="JI3" s="14"/>
      <c r="JJ3" s="14"/>
      <c r="JK3" s="14"/>
      <c r="JL3" s="14"/>
      <c r="JM3" s="14"/>
      <c r="JN3" s="14"/>
      <c r="JO3" s="14"/>
      <c r="JP3" s="14"/>
      <c r="JQ3" s="14"/>
      <c r="JR3" s="14"/>
      <c r="JS3" s="15"/>
      <c r="JT3" s="13" t="s">
        <v>80</v>
      </c>
      <c r="JU3" s="14"/>
      <c r="JV3" s="14"/>
      <c r="JW3" s="14"/>
      <c r="JX3" s="14"/>
      <c r="JY3" s="14"/>
      <c r="JZ3" s="14"/>
      <c r="KA3" s="15"/>
      <c r="KB3" s="13" t="s">
        <v>80</v>
      </c>
      <c r="KC3" s="14"/>
      <c r="KD3" s="14"/>
      <c r="KE3" s="14"/>
      <c r="KF3" s="14"/>
      <c r="KG3" s="14"/>
      <c r="KH3" s="14"/>
      <c r="KI3" s="15"/>
      <c r="KJ3" s="18" t="s">
        <v>80</v>
      </c>
      <c r="KK3" s="19"/>
      <c r="KL3" s="19"/>
      <c r="KM3" s="19"/>
      <c r="KN3" s="20"/>
      <c r="KO3" s="21"/>
      <c r="KP3" s="22"/>
      <c r="KQ3" s="23"/>
      <c r="KR3" s="16" t="s">
        <v>80</v>
      </c>
      <c r="KS3" s="14"/>
      <c r="KT3" s="14"/>
      <c r="KU3" s="14"/>
      <c r="KV3" s="14"/>
      <c r="KW3" s="14"/>
      <c r="KX3" s="14"/>
      <c r="KY3" s="14"/>
      <c r="KZ3" s="15"/>
      <c r="LA3" s="13" t="s">
        <v>80</v>
      </c>
      <c r="LB3" s="14"/>
      <c r="LC3" s="14"/>
      <c r="LD3" s="14"/>
      <c r="LE3" s="14"/>
      <c r="LF3" s="14"/>
      <c r="LG3" s="14"/>
      <c r="LH3" s="14"/>
      <c r="LI3" s="14"/>
      <c r="LJ3" s="14"/>
      <c r="LK3" s="14"/>
      <c r="LL3" s="14"/>
      <c r="LM3" s="14"/>
      <c r="LN3" s="15"/>
      <c r="LO3" s="13" t="s">
        <v>80</v>
      </c>
      <c r="LP3" s="14"/>
      <c r="LQ3" s="14"/>
      <c r="LR3" s="14"/>
      <c r="LS3" s="14"/>
      <c r="LT3" s="15"/>
      <c r="LU3" s="13" t="s">
        <v>80</v>
      </c>
      <c r="LV3" s="14"/>
      <c r="LW3" s="15"/>
      <c r="LX3" s="18" t="s">
        <v>80</v>
      </c>
      <c r="LY3" s="19"/>
      <c r="LZ3" s="20"/>
      <c r="MA3" s="13" t="s">
        <v>80</v>
      </c>
      <c r="MB3" s="14"/>
      <c r="MC3" s="14"/>
      <c r="MD3" s="14"/>
      <c r="ME3" s="14"/>
      <c r="MF3" s="14"/>
      <c r="MG3" s="15"/>
      <c r="MH3" s="13" t="s">
        <v>80</v>
      </c>
      <c r="MI3" s="14"/>
      <c r="MJ3" s="17"/>
      <c r="MK3" s="13" t="s">
        <v>80</v>
      </c>
      <c r="ML3" s="19"/>
      <c r="MM3" s="19"/>
      <c r="MN3" s="15"/>
      <c r="MO3" s="13" t="s">
        <v>81</v>
      </c>
      <c r="MP3" s="16"/>
      <c r="MQ3" s="16"/>
      <c r="MR3" s="15"/>
      <c r="MS3" s="13" t="s">
        <v>80</v>
      </c>
      <c r="MT3" s="14"/>
      <c r="MU3" s="14"/>
      <c r="MV3" s="14"/>
      <c r="MW3" s="14"/>
      <c r="MX3" s="14"/>
      <c r="MY3" s="15"/>
      <c r="MZ3" s="13" t="s">
        <v>80</v>
      </c>
      <c r="NA3" s="14"/>
      <c r="NB3" s="14"/>
      <c r="NC3" s="14"/>
      <c r="ND3" s="15"/>
      <c r="NE3" s="13" t="s">
        <v>80</v>
      </c>
      <c r="NF3" s="16"/>
      <c r="NG3" s="14"/>
      <c r="NH3" s="14"/>
      <c r="NI3" s="14"/>
      <c r="NJ3" s="14"/>
      <c r="NK3" s="14"/>
      <c r="NL3" s="14"/>
      <c r="NM3" s="15"/>
      <c r="NN3" s="13" t="s">
        <v>81</v>
      </c>
      <c r="NO3" s="16"/>
      <c r="NP3" s="14"/>
      <c r="NQ3" s="14"/>
      <c r="NR3" s="14"/>
      <c r="NS3" s="14"/>
      <c r="NT3" s="14"/>
      <c r="NU3" s="15"/>
      <c r="NV3" s="13" t="s">
        <v>80</v>
      </c>
      <c r="NW3" s="14"/>
      <c r="NX3" s="14"/>
      <c r="NY3" s="14"/>
      <c r="NZ3" s="14"/>
      <c r="OA3" s="17"/>
      <c r="OB3" s="17"/>
      <c r="OC3" s="17"/>
      <c r="OD3" s="13" t="s">
        <v>81</v>
      </c>
      <c r="OE3" s="14"/>
      <c r="OF3" s="14"/>
      <c r="OG3" s="14"/>
      <c r="OH3" s="13" t="s">
        <v>80</v>
      </c>
      <c r="OI3" s="14"/>
      <c r="OJ3" s="14"/>
      <c r="OK3" s="14"/>
      <c r="OL3" s="14"/>
      <c r="OM3" s="14"/>
      <c r="ON3" s="15"/>
      <c r="OO3" s="13" t="s">
        <v>80</v>
      </c>
      <c r="OP3" s="16"/>
      <c r="OQ3" s="14"/>
      <c r="OR3" s="14"/>
      <c r="OS3" s="14"/>
      <c r="OT3" s="14"/>
      <c r="OU3" s="14"/>
      <c r="OV3" s="15"/>
      <c r="OW3" s="13" t="s">
        <v>81</v>
      </c>
      <c r="OX3" s="16"/>
      <c r="OY3" s="14"/>
      <c r="OZ3" s="14"/>
      <c r="PA3" s="14"/>
      <c r="PB3" s="14"/>
      <c r="PC3" s="14"/>
      <c r="PD3" s="15"/>
    </row>
    <row r="4" spans="1:420" ht="57.95" customHeight="1" x14ac:dyDescent="0.25">
      <c r="A4" s="17" t="s">
        <v>83</v>
      </c>
      <c r="B4" s="19"/>
      <c r="C4" s="16"/>
      <c r="D4" s="3"/>
      <c r="E4" s="13"/>
      <c r="F4" s="14"/>
      <c r="G4" s="14"/>
      <c r="H4" s="14"/>
      <c r="I4" s="14"/>
      <c r="J4" s="14"/>
      <c r="K4" s="14"/>
      <c r="L4" s="14"/>
      <c r="M4" s="14"/>
      <c r="N4" s="14"/>
      <c r="O4" s="14"/>
      <c r="P4" s="14"/>
      <c r="Q4" s="15"/>
      <c r="R4" s="13"/>
      <c r="S4" s="14"/>
      <c r="T4" s="14"/>
      <c r="U4" s="14"/>
      <c r="V4" s="14"/>
      <c r="W4" s="14"/>
      <c r="X4" s="14"/>
      <c r="Y4" s="14"/>
      <c r="Z4" s="14"/>
      <c r="AA4" s="14"/>
      <c r="AB4" s="13"/>
      <c r="AC4" s="16"/>
      <c r="AD4" s="14"/>
      <c r="AE4" s="14"/>
      <c r="AF4" s="14"/>
      <c r="AG4" s="17"/>
      <c r="AH4" s="17"/>
      <c r="AI4" s="15"/>
      <c r="AJ4" s="18"/>
      <c r="AK4" s="19"/>
      <c r="AL4" s="19"/>
      <c r="AM4" s="19"/>
      <c r="AN4" s="19"/>
      <c r="AO4" s="19"/>
      <c r="AP4" s="19"/>
      <c r="AQ4" s="20"/>
      <c r="AR4" s="13"/>
      <c r="AS4" s="16"/>
      <c r="AT4" s="14"/>
      <c r="AU4" s="14"/>
      <c r="AV4" s="14"/>
      <c r="AW4" s="17"/>
      <c r="AX4" s="17"/>
      <c r="AY4" s="15"/>
      <c r="AZ4" s="13"/>
      <c r="BA4" s="16"/>
      <c r="BB4" s="14"/>
      <c r="BC4" s="14"/>
      <c r="BD4" s="14"/>
      <c r="BE4" s="17"/>
      <c r="BF4" s="17"/>
      <c r="BG4" s="15"/>
      <c r="BH4" s="13"/>
      <c r="BI4" s="16"/>
      <c r="BJ4" s="14"/>
      <c r="BK4" s="14"/>
      <c r="BL4" s="15"/>
      <c r="BM4" s="13"/>
      <c r="BN4" s="14"/>
      <c r="BO4" s="14"/>
      <c r="BP4" s="14"/>
      <c r="BQ4" s="15"/>
      <c r="BR4" s="13"/>
      <c r="BS4" s="14"/>
      <c r="BT4" s="14"/>
      <c r="BU4" s="14"/>
      <c r="BV4" s="15"/>
      <c r="BW4" s="13"/>
      <c r="BX4" s="14"/>
      <c r="BY4" s="14"/>
      <c r="BZ4" s="15"/>
      <c r="CA4" s="18"/>
      <c r="CB4" s="19"/>
      <c r="CC4" s="19"/>
      <c r="CD4" s="19"/>
      <c r="CE4" s="19"/>
      <c r="CF4" s="19"/>
      <c r="CG4" s="19"/>
      <c r="CH4" s="19"/>
      <c r="CI4" s="19"/>
      <c r="CJ4" s="19"/>
      <c r="CK4" s="19"/>
      <c r="CL4" s="19"/>
      <c r="CM4" s="19"/>
      <c r="CN4" s="19"/>
      <c r="CO4" s="19"/>
      <c r="CP4" s="19"/>
      <c r="CQ4" s="19"/>
      <c r="CR4" s="20"/>
      <c r="CS4" s="13"/>
      <c r="CT4" s="14"/>
      <c r="CU4" s="14"/>
      <c r="CV4" s="14"/>
      <c r="CW4" s="14"/>
      <c r="CX4" s="14"/>
      <c r="CY4" s="14"/>
      <c r="CZ4" s="14"/>
      <c r="DA4" s="14"/>
      <c r="DB4" s="15"/>
      <c r="DC4" s="13"/>
      <c r="DD4" s="16"/>
      <c r="DE4" s="16"/>
      <c r="DF4" s="14"/>
      <c r="DG4" s="14"/>
      <c r="DH4" s="14"/>
      <c r="DI4" s="14"/>
      <c r="DJ4" s="14"/>
      <c r="DK4" s="15"/>
      <c r="DL4" s="13"/>
      <c r="DM4" s="14"/>
      <c r="DN4" s="14"/>
      <c r="DO4" s="14"/>
      <c r="DP4" s="14"/>
      <c r="DQ4" s="17"/>
      <c r="DR4" s="15"/>
      <c r="DS4" s="13"/>
      <c r="DT4" s="14"/>
      <c r="DU4" s="14"/>
      <c r="DV4" s="14"/>
      <c r="DW4" s="14"/>
      <c r="DX4" s="15"/>
      <c r="DY4" s="13"/>
      <c r="DZ4" s="14"/>
      <c r="EA4" s="14"/>
      <c r="EB4" s="14"/>
      <c r="EC4" s="14"/>
      <c r="ED4" s="15"/>
      <c r="EE4" s="13"/>
      <c r="EF4" s="14"/>
      <c r="EG4" s="14"/>
      <c r="EH4" s="14"/>
      <c r="EI4" s="14"/>
      <c r="EJ4" s="15"/>
      <c r="EK4" s="13"/>
      <c r="EL4" s="14"/>
      <c r="EM4" s="14"/>
      <c r="EN4" s="14"/>
      <c r="EO4" s="14"/>
      <c r="EP4" s="14"/>
      <c r="EQ4" s="13"/>
      <c r="ER4" s="14"/>
      <c r="ES4" s="14"/>
      <c r="ET4" s="14"/>
      <c r="EU4" s="14"/>
      <c r="EV4" s="14"/>
      <c r="EW4" s="13"/>
      <c r="EX4" s="14"/>
      <c r="EY4" s="14"/>
      <c r="EZ4" s="14"/>
      <c r="FA4" s="14"/>
      <c r="FB4" s="14"/>
      <c r="FC4" s="13"/>
      <c r="FD4" s="14"/>
      <c r="FE4" s="14"/>
      <c r="FF4" s="14"/>
      <c r="FG4" s="14"/>
      <c r="FH4" s="15"/>
      <c r="FI4" s="13"/>
      <c r="FJ4" s="14"/>
      <c r="FK4" s="15"/>
      <c r="FL4" s="13"/>
      <c r="FM4" s="14"/>
      <c r="FN4" s="14"/>
      <c r="FO4" s="14"/>
      <c r="FP4" s="14"/>
      <c r="FQ4" s="15"/>
      <c r="FR4" s="13"/>
      <c r="FS4" s="14"/>
      <c r="FT4" s="14"/>
      <c r="FU4" s="14"/>
      <c r="FV4" s="15"/>
      <c r="FW4" s="13"/>
      <c r="FX4" s="14"/>
      <c r="FY4" s="14"/>
      <c r="FZ4" s="14"/>
      <c r="GA4" s="15"/>
      <c r="GB4" s="13"/>
      <c r="GC4" s="14"/>
      <c r="GD4" s="14"/>
      <c r="GE4" s="14"/>
      <c r="GF4" s="14"/>
      <c r="GG4" s="14"/>
      <c r="GH4" s="14"/>
      <c r="GI4" s="14"/>
      <c r="GJ4" s="14"/>
      <c r="GK4" s="14"/>
      <c r="GL4" s="14"/>
      <c r="GM4" s="14"/>
      <c r="GN4" s="15"/>
      <c r="GO4" s="13"/>
      <c r="GP4" s="14"/>
      <c r="GQ4" s="14"/>
      <c r="GR4" s="14"/>
      <c r="GS4" s="14"/>
      <c r="GT4" s="14"/>
      <c r="GU4" s="14"/>
      <c r="GV4" s="14"/>
      <c r="GW4" s="14"/>
      <c r="GX4" s="14"/>
      <c r="GY4" s="14"/>
      <c r="GZ4" s="14"/>
      <c r="HA4" s="14"/>
      <c r="HB4" s="14"/>
      <c r="HC4" s="15"/>
      <c r="HD4" s="13"/>
      <c r="HE4" s="14"/>
      <c r="HF4" s="14"/>
      <c r="HG4" s="14"/>
      <c r="HH4" s="14"/>
      <c r="HI4" s="14"/>
      <c r="HJ4" s="14"/>
      <c r="HK4" s="14"/>
      <c r="HL4" s="14"/>
      <c r="HM4" s="15"/>
      <c r="HN4" s="16"/>
      <c r="HO4" s="16"/>
      <c r="HP4" s="14"/>
      <c r="HQ4" s="14"/>
      <c r="HR4" s="14"/>
      <c r="HS4" s="14"/>
      <c r="HT4" s="14"/>
      <c r="HU4" s="14"/>
      <c r="HV4" s="14"/>
      <c r="HW4" s="14"/>
      <c r="HX4" s="14"/>
      <c r="HY4" s="14"/>
      <c r="HZ4" s="14"/>
      <c r="IA4" s="14"/>
      <c r="IB4" s="15"/>
      <c r="IC4" s="16"/>
      <c r="ID4" s="14"/>
      <c r="IE4" s="14"/>
      <c r="IF4" s="14"/>
      <c r="IG4" s="14"/>
      <c r="IH4" s="14"/>
      <c r="II4" s="14"/>
      <c r="IJ4" s="14"/>
      <c r="IK4" s="14"/>
      <c r="IL4" s="14"/>
      <c r="IM4" s="14"/>
      <c r="IN4" s="15"/>
      <c r="IO4" s="13"/>
      <c r="IP4" s="14"/>
      <c r="IQ4" s="14"/>
      <c r="IR4" s="14"/>
      <c r="IS4" s="14"/>
      <c r="IT4" s="14"/>
      <c r="IU4" s="14"/>
      <c r="IV4" s="14"/>
      <c r="IW4" s="14"/>
      <c r="IX4" s="14"/>
      <c r="IY4" s="14"/>
      <c r="IZ4" s="14"/>
      <c r="JA4" s="14"/>
      <c r="JB4" s="14"/>
      <c r="JC4" s="14"/>
      <c r="JD4" s="15"/>
      <c r="JE4" s="13"/>
      <c r="JF4" s="14"/>
      <c r="JG4" s="14"/>
      <c r="JH4" s="14"/>
      <c r="JI4" s="14"/>
      <c r="JJ4" s="14"/>
      <c r="JK4" s="14"/>
      <c r="JL4" s="14"/>
      <c r="JM4" s="14"/>
      <c r="JN4" s="14"/>
      <c r="JO4" s="14"/>
      <c r="JP4" s="14"/>
      <c r="JQ4" s="14"/>
      <c r="JR4" s="14"/>
      <c r="JS4" s="15"/>
      <c r="JT4" s="13"/>
      <c r="JU4" s="14"/>
      <c r="JV4" s="14"/>
      <c r="JW4" s="14"/>
      <c r="JX4" s="14"/>
      <c r="JY4" s="14"/>
      <c r="JZ4" s="14"/>
      <c r="KA4" s="15"/>
      <c r="KB4" s="13"/>
      <c r="KC4" s="14"/>
      <c r="KD4" s="14"/>
      <c r="KE4" s="14"/>
      <c r="KF4" s="14"/>
      <c r="KG4" s="14"/>
      <c r="KH4" s="14"/>
      <c r="KI4" s="15"/>
      <c r="KJ4" s="18"/>
      <c r="KK4" s="19"/>
      <c r="KL4" s="19"/>
      <c r="KM4" s="19"/>
      <c r="KN4" s="20"/>
      <c r="KO4" s="18" t="e" vm="1">
        <v>#VALUE!</v>
      </c>
      <c r="KP4" s="19"/>
      <c r="KQ4" s="20"/>
      <c r="KR4" s="16"/>
      <c r="KS4" s="14"/>
      <c r="KT4" s="14"/>
      <c r="KU4" s="14"/>
      <c r="KV4" s="14"/>
      <c r="KW4" s="14"/>
      <c r="KX4" s="14"/>
      <c r="KY4" s="14"/>
      <c r="KZ4" s="15"/>
      <c r="LA4" s="13"/>
      <c r="LB4" s="14"/>
      <c r="LC4" s="14"/>
      <c r="LD4" s="14"/>
      <c r="LE4" s="14"/>
      <c r="LF4" s="14"/>
      <c r="LG4" s="14"/>
      <c r="LH4" s="14"/>
      <c r="LI4" s="14"/>
      <c r="LJ4" s="14"/>
      <c r="LK4" s="14"/>
      <c r="LL4" s="14"/>
      <c r="LM4" s="14"/>
      <c r="LN4" s="15"/>
      <c r="LO4" s="13"/>
      <c r="LP4" s="14"/>
      <c r="LQ4" s="14"/>
      <c r="LR4" s="14"/>
      <c r="LS4" s="14"/>
      <c r="LT4" s="15"/>
      <c r="LU4" s="13"/>
      <c r="LV4" s="14"/>
      <c r="LW4" s="15"/>
      <c r="LX4" s="13"/>
      <c r="LY4" s="14"/>
      <c r="LZ4" s="15"/>
      <c r="MA4" s="13"/>
      <c r="MB4" s="14"/>
      <c r="MC4" s="14"/>
      <c r="MD4" s="14"/>
      <c r="ME4" s="14"/>
      <c r="MF4" s="14"/>
      <c r="MG4" s="15"/>
      <c r="MH4" s="13"/>
      <c r="MI4" s="14"/>
      <c r="MJ4" s="17"/>
      <c r="MK4" s="13"/>
      <c r="ML4" s="19"/>
      <c r="MM4" s="19"/>
      <c r="MN4" s="15"/>
      <c r="MO4" s="13"/>
      <c r="MP4" s="16"/>
      <c r="MQ4" s="16"/>
      <c r="MR4" s="15"/>
      <c r="MS4" s="13"/>
      <c r="MT4" s="14"/>
      <c r="MU4" s="14"/>
      <c r="MV4" s="14"/>
      <c r="MW4" s="14"/>
      <c r="MX4" s="14"/>
      <c r="MY4" s="15"/>
      <c r="MZ4" s="13"/>
      <c r="NA4" s="14"/>
      <c r="NB4" s="14"/>
      <c r="NC4" s="14"/>
      <c r="ND4" s="15"/>
      <c r="NE4" s="13"/>
      <c r="NF4" s="16"/>
      <c r="NG4" s="14"/>
      <c r="NH4" s="14"/>
      <c r="NI4" s="14"/>
      <c r="NJ4" s="14"/>
      <c r="NK4" s="14"/>
      <c r="NL4" s="14"/>
      <c r="NM4" s="15"/>
      <c r="NN4" s="13"/>
      <c r="NO4" s="16"/>
      <c r="NP4" s="14"/>
      <c r="NQ4" s="14"/>
      <c r="NR4" s="14"/>
      <c r="NS4" s="14"/>
      <c r="NT4" s="14"/>
      <c r="NU4" s="15"/>
      <c r="NV4" s="13"/>
      <c r="NW4" s="14"/>
      <c r="NX4" s="14"/>
      <c r="NY4" s="14"/>
      <c r="NZ4" s="14"/>
      <c r="OA4" s="17"/>
      <c r="OB4" s="17"/>
      <c r="OC4" s="17"/>
      <c r="OD4" s="13"/>
      <c r="OE4" s="14"/>
      <c r="OF4" s="14"/>
      <c r="OG4" s="14"/>
      <c r="OH4" s="13"/>
      <c r="OI4" s="14"/>
      <c r="OJ4" s="14"/>
      <c r="OK4" s="14"/>
      <c r="OL4" s="14"/>
      <c r="OM4" s="14"/>
      <c r="ON4" s="15"/>
      <c r="OO4" s="13" t="e" vm="2">
        <v>#VALUE!</v>
      </c>
      <c r="OP4" s="16"/>
      <c r="OQ4" s="14"/>
      <c r="OR4" s="14"/>
      <c r="OS4" s="14"/>
      <c r="OT4" s="14"/>
      <c r="OU4" s="14"/>
      <c r="OV4" s="15"/>
      <c r="OW4" s="13" t="e" vm="3">
        <v>#VALUE!</v>
      </c>
      <c r="OX4" s="16"/>
      <c r="OY4" s="14"/>
      <c r="OZ4" s="14"/>
      <c r="PA4" s="14"/>
      <c r="PB4" s="14"/>
      <c r="PC4" s="14"/>
      <c r="PD4" s="15"/>
    </row>
    <row r="5" spans="1:420" ht="15" customHeight="1" x14ac:dyDescent="0.2">
      <c r="A5" s="17" t="s">
        <v>84</v>
      </c>
      <c r="B5" s="19"/>
      <c r="C5" s="16"/>
      <c r="D5" s="3"/>
      <c r="E5" s="24" t="s">
        <v>85</v>
      </c>
      <c r="F5" s="25"/>
      <c r="G5" s="25"/>
      <c r="H5" s="25"/>
      <c r="I5" s="25"/>
      <c r="J5" s="25"/>
      <c r="K5" s="25"/>
      <c r="L5" s="25"/>
      <c r="M5" s="25"/>
      <c r="N5" s="25"/>
      <c r="O5" s="25"/>
      <c r="P5" s="25"/>
      <c r="Q5" s="26"/>
      <c r="R5" s="24" t="s">
        <v>85</v>
      </c>
      <c r="S5" s="25"/>
      <c r="T5" s="25"/>
      <c r="U5" s="25"/>
      <c r="V5" s="25"/>
      <c r="W5" s="25"/>
      <c r="X5" s="25"/>
      <c r="Y5" s="25"/>
      <c r="Z5" s="25"/>
      <c r="AA5" s="25"/>
      <c r="AB5" s="24" t="s">
        <v>86</v>
      </c>
      <c r="AC5" s="27"/>
      <c r="AD5" s="25"/>
      <c r="AE5" s="25"/>
      <c r="AF5" s="25"/>
      <c r="AG5" s="28"/>
      <c r="AH5" s="28"/>
      <c r="AI5" s="26"/>
      <c r="AJ5" s="29" t="s">
        <v>86</v>
      </c>
      <c r="AK5" s="29"/>
      <c r="AL5" s="29"/>
      <c r="AM5" s="29"/>
      <c r="AN5" s="29"/>
      <c r="AO5" s="29"/>
      <c r="AP5" s="29"/>
      <c r="AQ5" s="29"/>
      <c r="AR5" s="24" t="s">
        <v>87</v>
      </c>
      <c r="AS5" s="27"/>
      <c r="AT5" s="25"/>
      <c r="AU5" s="25"/>
      <c r="AV5" s="25"/>
      <c r="AW5" s="28"/>
      <c r="AX5" s="28"/>
      <c r="AY5" s="26"/>
      <c r="AZ5" s="24" t="s">
        <v>87</v>
      </c>
      <c r="BA5" s="27"/>
      <c r="BB5" s="25"/>
      <c r="BC5" s="25"/>
      <c r="BD5" s="25"/>
      <c r="BE5" s="28"/>
      <c r="BF5" s="28"/>
      <c r="BG5" s="26"/>
      <c r="BH5" s="24" t="s">
        <v>88</v>
      </c>
      <c r="BI5" s="27"/>
      <c r="BJ5" s="25"/>
      <c r="BK5" s="25"/>
      <c r="BL5" s="26"/>
      <c r="BM5" s="24" t="s">
        <v>89</v>
      </c>
      <c r="BN5" s="25"/>
      <c r="BO5" s="25"/>
      <c r="BP5" s="25"/>
      <c r="BQ5" s="26"/>
      <c r="BR5" s="24" t="s">
        <v>90</v>
      </c>
      <c r="BS5" s="25"/>
      <c r="BT5" s="25"/>
      <c r="BU5" s="25"/>
      <c r="BV5" s="26"/>
      <c r="BW5" s="24" t="s">
        <v>91</v>
      </c>
      <c r="BX5" s="25"/>
      <c r="BY5" s="25"/>
      <c r="BZ5" s="26"/>
      <c r="CA5" s="30" t="s">
        <v>92</v>
      </c>
      <c r="CB5" s="31"/>
      <c r="CC5" s="31"/>
      <c r="CD5" s="31"/>
      <c r="CE5" s="31"/>
      <c r="CF5" s="31"/>
      <c r="CG5" s="31"/>
      <c r="CH5" s="31"/>
      <c r="CI5" s="31"/>
      <c r="CJ5" s="31"/>
      <c r="CK5" s="31"/>
      <c r="CL5" s="31"/>
      <c r="CM5" s="31"/>
      <c r="CN5" s="31"/>
      <c r="CO5" s="31"/>
      <c r="CP5" s="31"/>
      <c r="CQ5" s="31"/>
      <c r="CR5" s="32"/>
      <c r="CS5" s="24" t="s">
        <v>93</v>
      </c>
      <c r="CT5" s="25"/>
      <c r="CU5" s="25"/>
      <c r="CV5" s="25"/>
      <c r="CW5" s="25"/>
      <c r="CX5" s="25"/>
      <c r="CY5" s="25"/>
      <c r="CZ5" s="25"/>
      <c r="DA5" s="25"/>
      <c r="DB5" s="26"/>
      <c r="DC5" s="24" t="s">
        <v>93</v>
      </c>
      <c r="DD5" s="27"/>
      <c r="DE5" s="27"/>
      <c r="DF5" s="25"/>
      <c r="DG5" s="25"/>
      <c r="DH5" s="25"/>
      <c r="DI5" s="25"/>
      <c r="DJ5" s="25"/>
      <c r="DK5" s="26"/>
      <c r="DL5" s="13" t="s">
        <v>94</v>
      </c>
      <c r="DM5" s="14"/>
      <c r="DN5" s="14"/>
      <c r="DO5" s="14"/>
      <c r="DP5" s="14"/>
      <c r="DQ5" s="17"/>
      <c r="DR5" s="15"/>
      <c r="DS5" s="24" t="s">
        <v>95</v>
      </c>
      <c r="DT5" s="25"/>
      <c r="DU5" s="25"/>
      <c r="DV5" s="25"/>
      <c r="DW5" s="25"/>
      <c r="DX5" s="26"/>
      <c r="DY5" s="24" t="s">
        <v>95</v>
      </c>
      <c r="DZ5" s="25"/>
      <c r="EA5" s="25"/>
      <c r="EB5" s="25"/>
      <c r="EC5" s="25"/>
      <c r="ED5" s="26"/>
      <c r="EE5" s="24" t="s">
        <v>96</v>
      </c>
      <c r="EF5" s="25"/>
      <c r="EG5" s="25"/>
      <c r="EH5" s="25"/>
      <c r="EI5" s="25"/>
      <c r="EJ5" s="26"/>
      <c r="EK5" s="24" t="s">
        <v>97</v>
      </c>
      <c r="EL5" s="25"/>
      <c r="EM5" s="25"/>
      <c r="EN5" s="25"/>
      <c r="EO5" s="25"/>
      <c r="EP5" s="25"/>
      <c r="EQ5" s="24" t="s">
        <v>97</v>
      </c>
      <c r="ER5" s="25"/>
      <c r="ES5" s="25"/>
      <c r="ET5" s="25"/>
      <c r="EU5" s="25"/>
      <c r="EV5" s="25"/>
      <c r="EW5" s="24" t="s">
        <v>97</v>
      </c>
      <c r="EX5" s="25"/>
      <c r="EY5" s="25"/>
      <c r="EZ5" s="25"/>
      <c r="FA5" s="25"/>
      <c r="FB5" s="25"/>
      <c r="FC5" s="24" t="s">
        <v>98</v>
      </c>
      <c r="FD5" s="25"/>
      <c r="FE5" s="25"/>
      <c r="FF5" s="25"/>
      <c r="FG5" s="25"/>
      <c r="FH5" s="26"/>
      <c r="FI5" s="24" t="s">
        <v>98</v>
      </c>
      <c r="FJ5" s="25"/>
      <c r="FK5" s="26"/>
      <c r="FL5" s="24" t="s">
        <v>98</v>
      </c>
      <c r="FM5" s="25"/>
      <c r="FN5" s="25"/>
      <c r="FO5" s="25"/>
      <c r="FP5" s="25"/>
      <c r="FQ5" s="26"/>
      <c r="FR5" s="24" t="s">
        <v>98</v>
      </c>
      <c r="FS5" s="25"/>
      <c r="FT5" s="25"/>
      <c r="FU5" s="25"/>
      <c r="FV5" s="26"/>
      <c r="FW5" s="24" t="s">
        <v>98</v>
      </c>
      <c r="FX5" s="25"/>
      <c r="FY5" s="25"/>
      <c r="FZ5" s="25"/>
      <c r="GA5" s="26"/>
      <c r="GB5" s="33" t="s">
        <v>99</v>
      </c>
      <c r="GC5" s="34"/>
      <c r="GD5" s="34"/>
      <c r="GE5" s="34"/>
      <c r="GF5" s="34"/>
      <c r="GG5" s="34"/>
      <c r="GH5" s="34"/>
      <c r="GI5" s="34"/>
      <c r="GJ5" s="34"/>
      <c r="GK5" s="34"/>
      <c r="GL5" s="34"/>
      <c r="GM5" s="34"/>
      <c r="GN5" s="34"/>
      <c r="GO5" s="24" t="s">
        <v>100</v>
      </c>
      <c r="GP5" s="25"/>
      <c r="GQ5" s="25"/>
      <c r="GR5" s="25"/>
      <c r="GS5" s="25"/>
      <c r="GT5" s="25"/>
      <c r="GU5" s="25"/>
      <c r="GV5" s="25"/>
      <c r="GW5" s="25"/>
      <c r="GX5" s="25"/>
      <c r="GY5" s="25"/>
      <c r="GZ5" s="25"/>
      <c r="HA5" s="25"/>
      <c r="HB5" s="25"/>
      <c r="HC5" s="26"/>
      <c r="HD5" s="24" t="s">
        <v>100</v>
      </c>
      <c r="HE5" s="25"/>
      <c r="HF5" s="25"/>
      <c r="HG5" s="25"/>
      <c r="HH5" s="25"/>
      <c r="HI5" s="25"/>
      <c r="HJ5" s="25"/>
      <c r="HK5" s="25"/>
      <c r="HL5" s="25"/>
      <c r="HM5" s="26"/>
      <c r="HN5" s="16" t="s">
        <v>101</v>
      </c>
      <c r="HO5" s="16"/>
      <c r="HP5" s="14"/>
      <c r="HQ5" s="14"/>
      <c r="HR5" s="14"/>
      <c r="HS5" s="14"/>
      <c r="HT5" s="14"/>
      <c r="HU5" s="14"/>
      <c r="HV5" s="14"/>
      <c r="HW5" s="14"/>
      <c r="HX5" s="14"/>
      <c r="HY5" s="14"/>
      <c r="HZ5" s="14"/>
      <c r="IA5" s="14"/>
      <c r="IB5" s="15"/>
      <c r="IC5" s="35" t="s">
        <v>101</v>
      </c>
      <c r="ID5" s="35"/>
      <c r="IE5" s="35"/>
      <c r="IF5" s="35"/>
      <c r="IG5" s="35"/>
      <c r="IH5" s="35"/>
      <c r="II5" s="35"/>
      <c r="IJ5" s="35"/>
      <c r="IK5" s="35"/>
      <c r="IL5" s="35"/>
      <c r="IM5" s="35"/>
      <c r="IN5" s="35"/>
      <c r="IO5" s="24" t="s">
        <v>102</v>
      </c>
      <c r="IP5" s="25"/>
      <c r="IQ5" s="25"/>
      <c r="IR5" s="25"/>
      <c r="IS5" s="25"/>
      <c r="IT5" s="25"/>
      <c r="IU5" s="25"/>
      <c r="IV5" s="25"/>
      <c r="IW5" s="25"/>
      <c r="IX5" s="25"/>
      <c r="IY5" s="25"/>
      <c r="IZ5" s="25"/>
      <c r="JA5" s="25"/>
      <c r="JB5" s="25"/>
      <c r="JC5" s="25"/>
      <c r="JD5" s="26"/>
      <c r="JE5" s="24" t="s">
        <v>102</v>
      </c>
      <c r="JF5" s="25"/>
      <c r="JG5" s="25"/>
      <c r="JH5" s="25"/>
      <c r="JI5" s="25"/>
      <c r="JJ5" s="25"/>
      <c r="JK5" s="25"/>
      <c r="JL5" s="25"/>
      <c r="JM5" s="25"/>
      <c r="JN5" s="25"/>
      <c r="JO5" s="25"/>
      <c r="JP5" s="25"/>
      <c r="JQ5" s="25"/>
      <c r="JR5" s="25"/>
      <c r="JS5" s="26"/>
      <c r="JT5" s="13" t="s">
        <v>103</v>
      </c>
      <c r="JU5" s="14"/>
      <c r="JV5" s="14"/>
      <c r="JW5" s="14"/>
      <c r="JX5" s="14"/>
      <c r="JY5" s="14"/>
      <c r="JZ5" s="14"/>
      <c r="KA5" s="15"/>
      <c r="KB5" s="13" t="s">
        <v>104</v>
      </c>
      <c r="KC5" s="14"/>
      <c r="KD5" s="14"/>
      <c r="KE5" s="14"/>
      <c r="KF5" s="14"/>
      <c r="KG5" s="14"/>
      <c r="KH5" s="14"/>
      <c r="KI5" s="15"/>
      <c r="KJ5" s="30" t="s">
        <v>105</v>
      </c>
      <c r="KK5" s="31"/>
      <c r="KL5" s="31"/>
      <c r="KM5" s="31"/>
      <c r="KN5" s="32"/>
      <c r="KO5" s="30" t="s">
        <v>105</v>
      </c>
      <c r="KP5" s="31"/>
      <c r="KQ5" s="32"/>
      <c r="KR5" s="31" t="s">
        <v>106</v>
      </c>
      <c r="KS5" s="31"/>
      <c r="KT5" s="31"/>
      <c r="KU5" s="31"/>
      <c r="KV5" s="31"/>
      <c r="KW5" s="31"/>
      <c r="KX5" s="31"/>
      <c r="KY5" s="31"/>
      <c r="KZ5" s="32"/>
      <c r="LA5" s="35" t="s">
        <v>107</v>
      </c>
      <c r="LB5" s="35"/>
      <c r="LC5" s="35"/>
      <c r="LD5" s="35"/>
      <c r="LE5" s="35"/>
      <c r="LF5" s="35"/>
      <c r="LG5" s="35"/>
      <c r="LH5" s="35"/>
      <c r="LI5" s="35"/>
      <c r="LJ5" s="35"/>
      <c r="LK5" s="35"/>
      <c r="LL5" s="35"/>
      <c r="LM5" s="35"/>
      <c r="LN5" s="35"/>
      <c r="LO5" s="24" t="s">
        <v>108</v>
      </c>
      <c r="LP5" s="25"/>
      <c r="LQ5" s="25"/>
      <c r="LR5" s="25"/>
      <c r="LS5" s="25"/>
      <c r="LT5" s="26"/>
      <c r="LU5" s="24" t="s">
        <v>109</v>
      </c>
      <c r="LV5" s="25"/>
      <c r="LW5" s="26"/>
      <c r="LX5" s="36" t="s">
        <v>110</v>
      </c>
      <c r="LY5" s="37"/>
      <c r="LZ5" s="38"/>
      <c r="MA5" s="39" t="s">
        <v>111</v>
      </c>
      <c r="MB5" s="40"/>
      <c r="MC5" s="40"/>
      <c r="MD5" s="40"/>
      <c r="ME5" s="40"/>
      <c r="MF5" s="40"/>
      <c r="MG5" s="41"/>
      <c r="MH5" s="24" t="s">
        <v>112</v>
      </c>
      <c r="MI5" s="25"/>
      <c r="MJ5" s="28"/>
      <c r="MK5" s="24" t="s">
        <v>113</v>
      </c>
      <c r="ML5" s="31"/>
      <c r="MM5" s="31"/>
      <c r="MN5" s="26"/>
      <c r="MO5" s="24" t="s">
        <v>113</v>
      </c>
      <c r="MP5" s="27"/>
      <c r="MQ5" s="27"/>
      <c r="MR5" s="26"/>
      <c r="MS5" s="24" t="s">
        <v>114</v>
      </c>
      <c r="MT5" s="25"/>
      <c r="MU5" s="25"/>
      <c r="MV5" s="25"/>
      <c r="MW5" s="25"/>
      <c r="MX5" s="25"/>
      <c r="MY5" s="26"/>
      <c r="MZ5" s="24" t="s">
        <v>115</v>
      </c>
      <c r="NA5" s="25"/>
      <c r="NB5" s="25"/>
      <c r="NC5" s="25"/>
      <c r="ND5" s="26"/>
      <c r="NE5" s="24" t="s">
        <v>116</v>
      </c>
      <c r="NF5" s="27"/>
      <c r="NG5" s="25"/>
      <c r="NH5" s="25"/>
      <c r="NI5" s="25"/>
      <c r="NJ5" s="25"/>
      <c r="NK5" s="25"/>
      <c r="NL5" s="25"/>
      <c r="NM5" s="26"/>
      <c r="NN5" s="24" t="s">
        <v>116</v>
      </c>
      <c r="NO5" s="27"/>
      <c r="NP5" s="25"/>
      <c r="NQ5" s="25"/>
      <c r="NR5" s="25"/>
      <c r="NS5" s="25"/>
      <c r="NT5" s="25"/>
      <c r="NU5" s="26"/>
      <c r="NV5" s="13" t="s">
        <v>117</v>
      </c>
      <c r="NW5" s="14"/>
      <c r="NX5" s="14"/>
      <c r="NY5" s="14"/>
      <c r="NZ5" s="14"/>
      <c r="OA5" s="17"/>
      <c r="OB5" s="17"/>
      <c r="OC5" s="17"/>
      <c r="OD5" s="13" t="s">
        <v>117</v>
      </c>
      <c r="OE5" s="14"/>
      <c r="OF5" s="14"/>
      <c r="OG5" s="14"/>
      <c r="OH5" s="13" t="s">
        <v>104</v>
      </c>
      <c r="OI5" s="14"/>
      <c r="OJ5" s="14"/>
      <c r="OK5" s="14"/>
      <c r="OL5" s="14"/>
      <c r="OM5" s="14"/>
      <c r="ON5" s="15"/>
      <c r="OO5" s="24" t="s">
        <v>118</v>
      </c>
      <c r="OP5" s="27"/>
      <c r="OQ5" s="25"/>
      <c r="OR5" s="25"/>
      <c r="OS5" s="25"/>
      <c r="OT5" s="25"/>
      <c r="OU5" s="25"/>
      <c r="OV5" s="25"/>
      <c r="OW5" s="24" t="s">
        <v>118</v>
      </c>
      <c r="OX5" s="27"/>
      <c r="OY5" s="25"/>
      <c r="OZ5" s="25"/>
      <c r="PA5" s="25"/>
      <c r="PB5" s="25"/>
      <c r="PC5" s="25"/>
      <c r="PD5" s="25"/>
    </row>
    <row r="6" spans="1:420" ht="14.45" customHeight="1" x14ac:dyDescent="0.25">
      <c r="A6" s="17" t="s">
        <v>119</v>
      </c>
      <c r="B6" s="19"/>
      <c r="C6" s="16"/>
      <c r="D6" s="3"/>
      <c r="E6" s="13" t="s">
        <v>104</v>
      </c>
      <c r="F6" s="14"/>
      <c r="G6" s="14"/>
      <c r="H6" s="14"/>
      <c r="I6" s="14"/>
      <c r="J6" s="14"/>
      <c r="K6" s="14"/>
      <c r="L6" s="14"/>
      <c r="M6" s="14"/>
      <c r="N6" s="14"/>
      <c r="O6" s="14"/>
      <c r="P6" s="14"/>
      <c r="Q6" s="15"/>
      <c r="R6" s="13" t="s">
        <v>104</v>
      </c>
      <c r="S6" s="14"/>
      <c r="T6" s="14"/>
      <c r="U6" s="14"/>
      <c r="V6" s="14"/>
      <c r="W6" s="14"/>
      <c r="X6" s="14"/>
      <c r="Y6" s="14"/>
      <c r="Z6" s="14"/>
      <c r="AA6" s="14"/>
      <c r="AB6" s="13" t="s">
        <v>104</v>
      </c>
      <c r="AC6" s="16"/>
      <c r="AD6" s="14"/>
      <c r="AE6" s="14"/>
      <c r="AF6" s="14"/>
      <c r="AG6" s="17"/>
      <c r="AH6" s="17"/>
      <c r="AI6" s="15"/>
      <c r="AJ6" s="18" t="s">
        <v>104</v>
      </c>
      <c r="AK6" s="19"/>
      <c r="AL6" s="19"/>
      <c r="AM6" s="19"/>
      <c r="AN6" s="19"/>
      <c r="AO6" s="19"/>
      <c r="AP6" s="19"/>
      <c r="AQ6" s="20"/>
      <c r="AR6" s="13" t="s">
        <v>104</v>
      </c>
      <c r="AS6" s="16"/>
      <c r="AT6" s="14"/>
      <c r="AU6" s="14"/>
      <c r="AV6" s="14"/>
      <c r="AW6" s="17"/>
      <c r="AX6" s="17"/>
      <c r="AY6" s="15"/>
      <c r="AZ6" s="13" t="s">
        <v>104</v>
      </c>
      <c r="BA6" s="16"/>
      <c r="BB6" s="14"/>
      <c r="BC6" s="14"/>
      <c r="BD6" s="14"/>
      <c r="BE6" s="17"/>
      <c r="BF6" s="17"/>
      <c r="BG6" s="15"/>
      <c r="BH6" s="13" t="s">
        <v>104</v>
      </c>
      <c r="BI6" s="16"/>
      <c r="BJ6" s="14"/>
      <c r="BK6" s="14"/>
      <c r="BL6" s="15"/>
      <c r="BM6" s="13" t="s">
        <v>104</v>
      </c>
      <c r="BN6" s="14"/>
      <c r="BO6" s="14"/>
      <c r="BP6" s="14"/>
      <c r="BQ6" s="15"/>
      <c r="BR6" s="13" t="s">
        <v>104</v>
      </c>
      <c r="BS6" s="14"/>
      <c r="BT6" s="14"/>
      <c r="BU6" s="14"/>
      <c r="BV6" s="15"/>
      <c r="BW6" s="13" t="s">
        <v>104</v>
      </c>
      <c r="BX6" s="14"/>
      <c r="BY6" s="14"/>
      <c r="BZ6" s="15"/>
      <c r="CA6" s="18" t="s">
        <v>104</v>
      </c>
      <c r="CB6" s="19"/>
      <c r="CC6" s="19"/>
      <c r="CD6" s="19"/>
      <c r="CE6" s="19"/>
      <c r="CF6" s="19"/>
      <c r="CG6" s="19"/>
      <c r="CH6" s="19"/>
      <c r="CI6" s="19"/>
      <c r="CJ6" s="19"/>
      <c r="CK6" s="19"/>
      <c r="CL6" s="19"/>
      <c r="CM6" s="19"/>
      <c r="CN6" s="19"/>
      <c r="CO6" s="19"/>
      <c r="CP6" s="19"/>
      <c r="CQ6" s="19"/>
      <c r="CR6" s="20"/>
      <c r="CS6" s="13" t="s">
        <v>104</v>
      </c>
      <c r="CT6" s="14"/>
      <c r="CU6" s="14"/>
      <c r="CV6" s="14"/>
      <c r="CW6" s="14"/>
      <c r="CX6" s="14"/>
      <c r="CY6" s="14"/>
      <c r="CZ6" s="14"/>
      <c r="DA6" s="14"/>
      <c r="DB6" s="15"/>
      <c r="DC6" s="13" t="s">
        <v>104</v>
      </c>
      <c r="DD6" s="16"/>
      <c r="DE6" s="16"/>
      <c r="DF6" s="14"/>
      <c r="DG6" s="14"/>
      <c r="DH6" s="14"/>
      <c r="DI6" s="14"/>
      <c r="DJ6" s="14"/>
      <c r="DK6" s="15"/>
      <c r="DL6" s="13" t="s">
        <v>104</v>
      </c>
      <c r="DM6" s="14"/>
      <c r="DN6" s="14"/>
      <c r="DO6" s="14"/>
      <c r="DP6" s="14"/>
      <c r="DQ6" s="17"/>
      <c r="DR6" s="15"/>
      <c r="DS6" s="13" t="s">
        <v>104</v>
      </c>
      <c r="DT6" s="14"/>
      <c r="DU6" s="14"/>
      <c r="DV6" s="14"/>
      <c r="DW6" s="14"/>
      <c r="DX6" s="15"/>
      <c r="DY6" s="13" t="s">
        <v>104</v>
      </c>
      <c r="DZ6" s="14"/>
      <c r="EA6" s="14"/>
      <c r="EB6" s="14"/>
      <c r="EC6" s="14"/>
      <c r="ED6" s="15"/>
      <c r="EE6" s="42" t="s">
        <v>104</v>
      </c>
      <c r="EF6" s="14"/>
      <c r="EG6" s="14"/>
      <c r="EH6" s="14"/>
      <c r="EI6" s="14"/>
      <c r="EJ6" s="15"/>
      <c r="EK6" s="42" t="s">
        <v>104</v>
      </c>
      <c r="EL6" s="14"/>
      <c r="EM6" s="14"/>
      <c r="EN6" s="14"/>
      <c r="EO6" s="14"/>
      <c r="EP6" s="14"/>
      <c r="EQ6" s="42" t="s">
        <v>104</v>
      </c>
      <c r="ER6" s="14"/>
      <c r="ES6" s="14"/>
      <c r="ET6" s="14"/>
      <c r="EU6" s="14"/>
      <c r="EV6" s="14"/>
      <c r="EW6" s="42" t="s">
        <v>104</v>
      </c>
      <c r="EX6" s="14"/>
      <c r="EY6" s="14"/>
      <c r="EZ6" s="14"/>
      <c r="FA6" s="14"/>
      <c r="FB6" s="14"/>
      <c r="FC6" s="13" t="s">
        <v>104</v>
      </c>
      <c r="FD6" s="14"/>
      <c r="FE6" s="14"/>
      <c r="FF6" s="14"/>
      <c r="FG6" s="14"/>
      <c r="FH6" s="15"/>
      <c r="FI6" s="13" t="s">
        <v>104</v>
      </c>
      <c r="FJ6" s="14"/>
      <c r="FK6" s="15"/>
      <c r="FL6" s="13" t="s">
        <v>104</v>
      </c>
      <c r="FM6" s="14"/>
      <c r="FN6" s="14"/>
      <c r="FO6" s="14"/>
      <c r="FP6" s="14"/>
      <c r="FQ6" s="15"/>
      <c r="FR6" s="13" t="s">
        <v>104</v>
      </c>
      <c r="FS6" s="14"/>
      <c r="FT6" s="14"/>
      <c r="FU6" s="14"/>
      <c r="FV6" s="15"/>
      <c r="FW6" s="13" t="s">
        <v>104</v>
      </c>
      <c r="FX6" s="14"/>
      <c r="FY6" s="14"/>
      <c r="FZ6" s="14"/>
      <c r="GA6" s="15"/>
      <c r="GB6" s="13" t="s">
        <v>104</v>
      </c>
      <c r="GC6" s="14"/>
      <c r="GD6" s="14"/>
      <c r="GE6" s="14"/>
      <c r="GF6" s="14"/>
      <c r="GG6" s="14"/>
      <c r="GH6" s="14"/>
      <c r="GI6" s="14"/>
      <c r="GJ6" s="14"/>
      <c r="GK6" s="14"/>
      <c r="GL6" s="14"/>
      <c r="GM6" s="14"/>
      <c r="GN6" s="15"/>
      <c r="GO6" s="13" t="s">
        <v>104</v>
      </c>
      <c r="GP6" s="14"/>
      <c r="GQ6" s="14"/>
      <c r="GR6" s="14"/>
      <c r="GS6" s="14"/>
      <c r="GT6" s="14"/>
      <c r="GU6" s="14"/>
      <c r="GV6" s="14"/>
      <c r="GW6" s="14"/>
      <c r="GX6" s="14"/>
      <c r="GY6" s="14"/>
      <c r="GZ6" s="14"/>
      <c r="HA6" s="14"/>
      <c r="HB6" s="14"/>
      <c r="HC6" s="15"/>
      <c r="HD6" s="13" t="s">
        <v>104</v>
      </c>
      <c r="HE6" s="14"/>
      <c r="HF6" s="14"/>
      <c r="HG6" s="14"/>
      <c r="HH6" s="14"/>
      <c r="HI6" s="14"/>
      <c r="HJ6" s="14"/>
      <c r="HK6" s="14"/>
      <c r="HL6" s="14"/>
      <c r="HM6" s="15"/>
      <c r="HN6" s="16" t="s">
        <v>104</v>
      </c>
      <c r="HO6" s="16"/>
      <c r="HP6" s="14"/>
      <c r="HQ6" s="14"/>
      <c r="HR6" s="14"/>
      <c r="HS6" s="14"/>
      <c r="HT6" s="14"/>
      <c r="HU6" s="14"/>
      <c r="HV6" s="14"/>
      <c r="HW6" s="14"/>
      <c r="HX6" s="14"/>
      <c r="HY6" s="14"/>
      <c r="HZ6" s="14"/>
      <c r="IA6" s="14"/>
      <c r="IB6" s="15"/>
      <c r="IC6" s="16" t="s">
        <v>104</v>
      </c>
      <c r="ID6" s="14"/>
      <c r="IE6" s="14"/>
      <c r="IF6" s="14"/>
      <c r="IG6" s="14"/>
      <c r="IH6" s="14"/>
      <c r="II6" s="14"/>
      <c r="IJ6" s="14"/>
      <c r="IK6" s="14"/>
      <c r="IL6" s="14"/>
      <c r="IM6" s="14"/>
      <c r="IN6" s="15"/>
      <c r="IO6" s="13" t="s">
        <v>104</v>
      </c>
      <c r="IP6" s="14"/>
      <c r="IQ6" s="14"/>
      <c r="IR6" s="14"/>
      <c r="IS6" s="14"/>
      <c r="IT6" s="14"/>
      <c r="IU6" s="14"/>
      <c r="IV6" s="14"/>
      <c r="IW6" s="14"/>
      <c r="IX6" s="14"/>
      <c r="IY6" s="14"/>
      <c r="IZ6" s="14"/>
      <c r="JA6" s="14"/>
      <c r="JB6" s="14"/>
      <c r="JC6" s="14"/>
      <c r="JD6" s="15"/>
      <c r="JE6" s="13" t="s">
        <v>104</v>
      </c>
      <c r="JF6" s="14"/>
      <c r="JG6" s="14"/>
      <c r="JH6" s="14"/>
      <c r="JI6" s="14"/>
      <c r="JJ6" s="14"/>
      <c r="JK6" s="14"/>
      <c r="JL6" s="14"/>
      <c r="JM6" s="14"/>
      <c r="JN6" s="14"/>
      <c r="JO6" s="14"/>
      <c r="JP6" s="14"/>
      <c r="JQ6" s="14"/>
      <c r="JR6" s="14"/>
      <c r="JS6" s="15"/>
      <c r="JT6" s="13" t="s">
        <v>104</v>
      </c>
      <c r="JU6" s="14"/>
      <c r="JV6" s="14"/>
      <c r="JW6" s="14"/>
      <c r="JX6" s="14"/>
      <c r="JY6" s="14"/>
      <c r="JZ6" s="14"/>
      <c r="KA6" s="15"/>
      <c r="KB6" s="24" t="s">
        <v>120</v>
      </c>
      <c r="KC6" s="25"/>
      <c r="KD6" s="25"/>
      <c r="KE6" s="25"/>
      <c r="KF6" s="25"/>
      <c r="KG6" s="25"/>
      <c r="KH6" s="25"/>
      <c r="KI6" s="26"/>
      <c r="KJ6" s="18" t="s">
        <v>104</v>
      </c>
      <c r="KK6" s="19"/>
      <c r="KL6" s="19"/>
      <c r="KM6" s="19"/>
      <c r="KN6" s="20"/>
      <c r="KO6" s="18" t="s">
        <v>104</v>
      </c>
      <c r="KP6" s="19"/>
      <c r="KQ6" s="20"/>
      <c r="KR6" s="16" t="s">
        <v>104</v>
      </c>
      <c r="KS6" s="14"/>
      <c r="KT6" s="14"/>
      <c r="KU6" s="14"/>
      <c r="KV6" s="14"/>
      <c r="KW6" s="14"/>
      <c r="KX6" s="14"/>
      <c r="KY6" s="14"/>
      <c r="KZ6" s="15"/>
      <c r="LA6" s="13" t="s">
        <v>104</v>
      </c>
      <c r="LB6" s="14"/>
      <c r="LC6" s="14"/>
      <c r="LD6" s="14"/>
      <c r="LE6" s="14"/>
      <c r="LF6" s="14"/>
      <c r="LG6" s="14"/>
      <c r="LH6" s="14"/>
      <c r="LI6" s="14"/>
      <c r="LJ6" s="14"/>
      <c r="LK6" s="14"/>
      <c r="LL6" s="14"/>
      <c r="LM6" s="14"/>
      <c r="LN6" s="15"/>
      <c r="LO6" s="13" t="s">
        <v>104</v>
      </c>
      <c r="LP6" s="14"/>
      <c r="LQ6" s="14"/>
      <c r="LR6" s="14"/>
      <c r="LS6" s="14"/>
      <c r="LT6" s="15"/>
      <c r="LU6" s="13" t="s">
        <v>104</v>
      </c>
      <c r="LV6" s="14"/>
      <c r="LW6" s="15"/>
      <c r="LX6" s="13" t="s">
        <v>104</v>
      </c>
      <c r="LY6" s="14"/>
      <c r="LZ6" s="15"/>
      <c r="MA6" s="13" t="s">
        <v>104</v>
      </c>
      <c r="MB6" s="14"/>
      <c r="MC6" s="14"/>
      <c r="MD6" s="14"/>
      <c r="ME6" s="14"/>
      <c r="MF6" s="14"/>
      <c r="MG6" s="15"/>
      <c r="MH6" s="42" t="s">
        <v>104</v>
      </c>
      <c r="MI6" s="14"/>
      <c r="MJ6" s="17"/>
      <c r="MK6" s="13" t="s">
        <v>104</v>
      </c>
      <c r="ML6" s="19"/>
      <c r="MM6" s="19"/>
      <c r="MN6" s="15"/>
      <c r="MO6" s="13" t="s">
        <v>104</v>
      </c>
      <c r="MP6" s="16"/>
      <c r="MQ6" s="16"/>
      <c r="MR6" s="15"/>
      <c r="MS6" s="13" t="s">
        <v>104</v>
      </c>
      <c r="MT6" s="14"/>
      <c r="MU6" s="14"/>
      <c r="MV6" s="14"/>
      <c r="MW6" s="14"/>
      <c r="MX6" s="14"/>
      <c r="MY6" s="15"/>
      <c r="MZ6" s="13" t="s">
        <v>104</v>
      </c>
      <c r="NA6" s="14"/>
      <c r="NB6" s="14"/>
      <c r="NC6" s="14"/>
      <c r="ND6" s="15"/>
      <c r="NE6" s="13" t="s">
        <v>104</v>
      </c>
      <c r="NF6" s="16"/>
      <c r="NG6" s="14"/>
      <c r="NH6" s="14"/>
      <c r="NI6" s="14"/>
      <c r="NJ6" s="14"/>
      <c r="NK6" s="14"/>
      <c r="NL6" s="14"/>
      <c r="NM6" s="15"/>
      <c r="NN6" s="13" t="s">
        <v>104</v>
      </c>
      <c r="NO6" s="16"/>
      <c r="NP6" s="14"/>
      <c r="NQ6" s="14"/>
      <c r="NR6" s="14"/>
      <c r="NS6" s="14"/>
      <c r="NT6" s="14"/>
      <c r="NU6" s="15"/>
      <c r="NV6" s="13" t="s">
        <v>104</v>
      </c>
      <c r="NW6" s="14"/>
      <c r="NX6" s="14"/>
      <c r="NY6" s="14"/>
      <c r="NZ6" s="14"/>
      <c r="OA6" s="17"/>
      <c r="OB6" s="17"/>
      <c r="OC6" s="17"/>
      <c r="OD6" s="13" t="s">
        <v>104</v>
      </c>
      <c r="OE6" s="14"/>
      <c r="OF6" s="14"/>
      <c r="OG6" s="14"/>
      <c r="OH6" s="24" t="s">
        <v>121</v>
      </c>
      <c r="OI6" s="25"/>
      <c r="OJ6" s="25"/>
      <c r="OK6" s="25"/>
      <c r="OL6" s="25"/>
      <c r="OM6" s="25"/>
      <c r="ON6" s="26"/>
      <c r="OO6" s="43" t="s">
        <v>104</v>
      </c>
      <c r="OP6" s="44"/>
      <c r="OQ6" s="45"/>
      <c r="OR6" s="45"/>
      <c r="OS6" s="45"/>
      <c r="OT6" s="45"/>
      <c r="OU6" s="45"/>
      <c r="OV6" s="46"/>
      <c r="OW6" s="43" t="s">
        <v>104</v>
      </c>
      <c r="OX6" s="44"/>
      <c r="OY6" s="45"/>
      <c r="OZ6" s="45"/>
      <c r="PA6" s="45"/>
      <c r="PB6" s="45"/>
      <c r="PC6" s="45"/>
      <c r="PD6" s="46"/>
    </row>
    <row r="7" spans="1:420" x14ac:dyDescent="0.25">
      <c r="A7" s="17" t="s">
        <v>122</v>
      </c>
      <c r="B7" s="19"/>
      <c r="C7" s="16"/>
      <c r="D7" s="3"/>
      <c r="E7" s="47">
        <f>VLOOKUP(E5,[1]Overview!$I$4:$K$117,2,0)</f>
        <v>45870</v>
      </c>
      <c r="F7" s="48"/>
      <c r="G7" s="48"/>
      <c r="H7" s="48"/>
      <c r="I7" s="48"/>
      <c r="J7" s="48"/>
      <c r="K7" s="48"/>
      <c r="L7" s="48"/>
      <c r="M7" s="48"/>
      <c r="N7" s="48"/>
      <c r="O7" s="48"/>
      <c r="P7" s="48"/>
      <c r="Q7" s="49"/>
      <c r="R7" s="47">
        <f>VLOOKUP(R5,[1]Overview!$I$4:$K$117,2,0)</f>
        <v>45870</v>
      </c>
      <c r="S7" s="48"/>
      <c r="T7" s="48"/>
      <c r="U7" s="48"/>
      <c r="V7" s="48"/>
      <c r="W7" s="48"/>
      <c r="X7" s="48"/>
      <c r="Y7" s="48"/>
      <c r="Z7" s="48"/>
      <c r="AA7" s="49"/>
      <c r="AB7" s="50">
        <f>VLOOKUP(AB5,[1]Overview!$I$4:$K$117,2,0)</f>
        <v>45717</v>
      </c>
      <c r="AC7" s="51"/>
      <c r="AD7" s="51"/>
      <c r="AE7" s="51"/>
      <c r="AF7" s="51"/>
      <c r="AG7" s="51"/>
      <c r="AH7" s="51"/>
      <c r="AI7" s="52"/>
      <c r="AJ7" s="53">
        <f>VLOOKUP(AJ5,[1]Overview!$I$4:$K$117,2,0)</f>
        <v>45717</v>
      </c>
      <c r="AK7" s="54"/>
      <c r="AL7" s="54"/>
      <c r="AM7" s="54"/>
      <c r="AN7" s="54"/>
      <c r="AO7" s="54"/>
      <c r="AP7" s="54"/>
      <c r="AQ7" s="55"/>
      <c r="AR7" s="50">
        <f>VLOOKUP(AR5,[1]Overview!$I$4:$K$117,2,0)</f>
        <v>45748</v>
      </c>
      <c r="AS7" s="51"/>
      <c r="AT7" s="51"/>
      <c r="AU7" s="51"/>
      <c r="AV7" s="51"/>
      <c r="AW7" s="51"/>
      <c r="AX7" s="51"/>
      <c r="AY7" s="52"/>
      <c r="AZ7" s="50">
        <f>VLOOKUP(AZ5,[1]Overview!$I$4:$K$117,2,0)</f>
        <v>45748</v>
      </c>
      <c r="BA7" s="51"/>
      <c r="BB7" s="51"/>
      <c r="BC7" s="51"/>
      <c r="BD7" s="51"/>
      <c r="BE7" s="51"/>
      <c r="BF7" s="51"/>
      <c r="BG7" s="52"/>
      <c r="BH7" s="47">
        <f>VLOOKUP(BH5,[1]Overview!$I$4:$K$117,2,0)</f>
        <v>45566</v>
      </c>
      <c r="BI7" s="48"/>
      <c r="BJ7" s="48"/>
      <c r="BK7" s="48"/>
      <c r="BL7" s="49"/>
      <c r="BM7" s="50">
        <f>VLOOKUP(BM5,[1]Overview!$I$4:$K$117,2,0)</f>
        <v>45658</v>
      </c>
      <c r="BN7" s="51"/>
      <c r="BO7" s="51"/>
      <c r="BP7" s="51"/>
      <c r="BQ7" s="52"/>
      <c r="BR7" s="50">
        <f>VLOOKUP(BR5,[1]Overview!$I$4:$K$117,2,0)</f>
        <v>45839</v>
      </c>
      <c r="BS7" s="51"/>
      <c r="BT7" s="51"/>
      <c r="BU7" s="51"/>
      <c r="BV7" s="52"/>
      <c r="BW7" s="50">
        <f>VLOOKUP(BW5,[1]Overview!$I$4:$K$117,2,0)</f>
        <v>45261</v>
      </c>
      <c r="BX7" s="51"/>
      <c r="BY7" s="51"/>
      <c r="BZ7" s="52"/>
      <c r="CA7" s="47">
        <f>VLOOKUP(CA5,[1]Overview!$I$4:$K$117,2,0)</f>
        <v>45839</v>
      </c>
      <c r="CB7" s="48"/>
      <c r="CC7" s="48"/>
      <c r="CD7" s="48"/>
      <c r="CE7" s="48"/>
      <c r="CF7" s="48"/>
      <c r="CG7" s="48"/>
      <c r="CH7" s="48"/>
      <c r="CI7" s="48"/>
      <c r="CJ7" s="48"/>
      <c r="CK7" s="48"/>
      <c r="CL7" s="48"/>
      <c r="CM7" s="48"/>
      <c r="CN7" s="48"/>
      <c r="CO7" s="48"/>
      <c r="CP7" s="48"/>
      <c r="CQ7" s="48"/>
      <c r="CR7" s="49"/>
      <c r="CS7" s="47">
        <f>VLOOKUP(CS5,[1]Overview!$I$4:$K$117,2,0)</f>
        <v>45778</v>
      </c>
      <c r="CT7" s="48"/>
      <c r="CU7" s="48"/>
      <c r="CV7" s="48"/>
      <c r="CW7" s="48"/>
      <c r="CX7" s="48"/>
      <c r="CY7" s="48"/>
      <c r="CZ7" s="48"/>
      <c r="DA7" s="48"/>
      <c r="DB7" s="49"/>
      <c r="DC7" s="47">
        <f>VLOOKUP(DC5,[1]Overview!$I$4:$K$117,2,0)</f>
        <v>45778</v>
      </c>
      <c r="DD7" s="48"/>
      <c r="DE7" s="48"/>
      <c r="DF7" s="48"/>
      <c r="DG7" s="48"/>
      <c r="DH7" s="48"/>
      <c r="DI7" s="48"/>
      <c r="DJ7" s="48"/>
      <c r="DK7" s="49"/>
      <c r="DL7" s="56"/>
      <c r="DM7" s="57"/>
      <c r="DN7" s="57"/>
      <c r="DO7" s="57"/>
      <c r="DP7" s="57"/>
      <c r="DQ7" s="57"/>
      <c r="DR7" s="58"/>
      <c r="DS7" s="50">
        <f>VLOOKUP(DS5,[1]Overview!$I$4:$K$117,2,0)</f>
        <v>45748</v>
      </c>
      <c r="DT7" s="51"/>
      <c r="DU7" s="51"/>
      <c r="DV7" s="51"/>
      <c r="DW7" s="51"/>
      <c r="DX7" s="52"/>
      <c r="DY7" s="50">
        <f>VLOOKUP(DY5,[1]Overview!$I$4:$K$117,2,0)</f>
        <v>45748</v>
      </c>
      <c r="DZ7" s="51"/>
      <c r="EA7" s="51"/>
      <c r="EB7" s="51"/>
      <c r="EC7" s="51"/>
      <c r="ED7" s="52"/>
      <c r="EE7" s="50" t="e">
        <f>VLOOKUP(EE5,[1]Overview!$I$4:$K$117,2,0)</f>
        <v>#N/A</v>
      </c>
      <c r="EF7" s="51"/>
      <c r="EG7" s="51"/>
      <c r="EH7" s="51"/>
      <c r="EI7" s="51"/>
      <c r="EJ7" s="52"/>
      <c r="EK7" s="50">
        <f>VLOOKUP(EK5,[1]Overview!$I$4:$K$117,2,0)</f>
        <v>45748</v>
      </c>
      <c r="EL7" s="51"/>
      <c r="EM7" s="51"/>
      <c r="EN7" s="51"/>
      <c r="EO7" s="51"/>
      <c r="EP7" s="52"/>
      <c r="EQ7" s="50">
        <f>VLOOKUP(EQ5,[1]Overview!$I$4:$K$117,2,0)</f>
        <v>45748</v>
      </c>
      <c r="ER7" s="51"/>
      <c r="ES7" s="51"/>
      <c r="ET7" s="51"/>
      <c r="EU7" s="51"/>
      <c r="EV7" s="52"/>
      <c r="EW7" s="50">
        <f>VLOOKUP(EW5,[1]Overview!$I$4:$K$117,2,0)</f>
        <v>45748</v>
      </c>
      <c r="EX7" s="51"/>
      <c r="EY7" s="51"/>
      <c r="EZ7" s="51"/>
      <c r="FA7" s="51"/>
      <c r="FB7" s="52"/>
      <c r="FC7" s="50">
        <f>VLOOKUP(FC5,[1]Overview!$I$4:$K$117,2,0)</f>
        <v>45352</v>
      </c>
      <c r="FD7" s="51"/>
      <c r="FE7" s="51"/>
      <c r="FF7" s="51"/>
      <c r="FG7" s="51"/>
      <c r="FH7" s="52"/>
      <c r="FI7" s="50">
        <f>VLOOKUP(FI5,[1]Overview!$I$4:$K$117,2,0)</f>
        <v>45352</v>
      </c>
      <c r="FJ7" s="51"/>
      <c r="FK7" s="52"/>
      <c r="FL7" s="50">
        <f>VLOOKUP(FL5,[1]Overview!$I$4:$K$117,2,0)</f>
        <v>45352</v>
      </c>
      <c r="FM7" s="51"/>
      <c r="FN7" s="51"/>
      <c r="FO7" s="51"/>
      <c r="FP7" s="51"/>
      <c r="FQ7" s="52"/>
      <c r="FR7" s="50">
        <f>VLOOKUP(FR5,[1]Overview!$I$4:$K$117,2,0)</f>
        <v>45352</v>
      </c>
      <c r="FS7" s="51"/>
      <c r="FT7" s="51"/>
      <c r="FU7" s="51"/>
      <c r="FV7" s="52"/>
      <c r="FW7" s="50">
        <f>VLOOKUP(FW5,[1]Overview!$I$4:$K$117,2,0)</f>
        <v>45352</v>
      </c>
      <c r="FX7" s="51"/>
      <c r="FY7" s="51"/>
      <c r="FZ7" s="51"/>
      <c r="GA7" s="52"/>
      <c r="GB7" s="50" t="e">
        <f>VLOOKUP(GB5,[1]Overview!$I$4:$K$117,2,0)</f>
        <v>#N/A</v>
      </c>
      <c r="GC7" s="51"/>
      <c r="GD7" s="51"/>
      <c r="GE7" s="51"/>
      <c r="GF7" s="51"/>
      <c r="GG7" s="51"/>
      <c r="GH7" s="51"/>
      <c r="GI7" s="51"/>
      <c r="GJ7" s="51"/>
      <c r="GK7" s="51"/>
      <c r="GL7" s="51"/>
      <c r="GM7" s="51"/>
      <c r="GN7" s="52"/>
      <c r="GO7" s="50">
        <f>VLOOKUP(GO5,[1]Overview!$I$4:$K$117,2,0)</f>
        <v>45748</v>
      </c>
      <c r="GP7" s="51"/>
      <c r="GQ7" s="51"/>
      <c r="GR7" s="51"/>
      <c r="GS7" s="51"/>
      <c r="GT7" s="51"/>
      <c r="GU7" s="51"/>
      <c r="GV7" s="51"/>
      <c r="GW7" s="51"/>
      <c r="GX7" s="51"/>
      <c r="GY7" s="51"/>
      <c r="GZ7" s="51"/>
      <c r="HA7" s="51"/>
      <c r="HB7" s="51"/>
      <c r="HC7" s="52"/>
      <c r="HD7" s="50">
        <f>VLOOKUP(HD5,[1]Overview!$I$4:$K$117,2,0)</f>
        <v>45748</v>
      </c>
      <c r="HE7" s="51"/>
      <c r="HF7" s="51"/>
      <c r="HG7" s="51"/>
      <c r="HH7" s="51"/>
      <c r="HI7" s="51"/>
      <c r="HJ7" s="51"/>
      <c r="HK7" s="51"/>
      <c r="HL7" s="51"/>
      <c r="HM7" s="52"/>
      <c r="HN7" s="56"/>
      <c r="HO7" s="57"/>
      <c r="HP7" s="57"/>
      <c r="HQ7" s="57"/>
      <c r="HR7" s="57"/>
      <c r="HS7" s="57"/>
      <c r="HT7" s="57"/>
      <c r="HU7" s="57"/>
      <c r="HV7" s="57"/>
      <c r="HW7" s="57"/>
      <c r="HX7" s="57"/>
      <c r="HY7" s="57"/>
      <c r="HZ7" s="57"/>
      <c r="IA7" s="57"/>
      <c r="IB7" s="58"/>
      <c r="IC7" s="56"/>
      <c r="ID7" s="57"/>
      <c r="IE7" s="57"/>
      <c r="IF7" s="57"/>
      <c r="IG7" s="57"/>
      <c r="IH7" s="57"/>
      <c r="II7" s="57"/>
      <c r="IJ7" s="57"/>
      <c r="IK7" s="57"/>
      <c r="IL7" s="57"/>
      <c r="IM7" s="57"/>
      <c r="IN7" s="58"/>
      <c r="IO7" s="47">
        <f>VLOOKUP(IO5,[1]Overview!$I$4:$K$117,2,0)</f>
        <v>45748</v>
      </c>
      <c r="IP7" s="48"/>
      <c r="IQ7" s="48"/>
      <c r="IR7" s="48"/>
      <c r="IS7" s="48"/>
      <c r="IT7" s="48"/>
      <c r="IU7" s="48"/>
      <c r="IV7" s="48"/>
      <c r="IW7" s="48"/>
      <c r="IX7" s="48"/>
      <c r="IY7" s="48"/>
      <c r="IZ7" s="48"/>
      <c r="JA7" s="48"/>
      <c r="JB7" s="48"/>
      <c r="JC7" s="48"/>
      <c r="JD7" s="49"/>
      <c r="JE7" s="50">
        <f>VLOOKUP(JE5,[1]Overview!$I$4:$K$117,2,0)</f>
        <v>45748</v>
      </c>
      <c r="JF7" s="51"/>
      <c r="JG7" s="51"/>
      <c r="JH7" s="51"/>
      <c r="JI7" s="51"/>
      <c r="JJ7" s="51"/>
      <c r="JK7" s="51"/>
      <c r="JL7" s="51"/>
      <c r="JM7" s="51"/>
      <c r="JN7" s="51"/>
      <c r="JO7" s="51"/>
      <c r="JP7" s="51"/>
      <c r="JQ7" s="51"/>
      <c r="JR7" s="51"/>
      <c r="JS7" s="52"/>
      <c r="JT7" s="50"/>
      <c r="JU7" s="51"/>
      <c r="JV7" s="51"/>
      <c r="JW7" s="51"/>
      <c r="JX7" s="51"/>
      <c r="JY7" s="51"/>
      <c r="JZ7" s="51"/>
      <c r="KA7" s="52"/>
      <c r="KB7" s="47">
        <f>VLOOKUP(KB6,[1]Overview!$I$4:$K$117,2,0)</f>
        <v>45600</v>
      </c>
      <c r="KC7" s="48"/>
      <c r="KD7" s="48"/>
      <c r="KE7" s="48"/>
      <c r="KF7" s="48"/>
      <c r="KG7" s="48"/>
      <c r="KH7" s="48"/>
      <c r="KI7" s="49"/>
      <c r="KJ7" s="50">
        <f>VLOOKUP(KJ5,[1]Overview!$I$4:$K$117,2,0)</f>
        <v>45839</v>
      </c>
      <c r="KK7" s="51"/>
      <c r="KL7" s="51"/>
      <c r="KM7" s="51"/>
      <c r="KN7" s="52"/>
      <c r="KO7" s="50">
        <f>VLOOKUP(KO5,[1]Overview!$I$4:$K$117,2,0)</f>
        <v>45839</v>
      </c>
      <c r="KP7" s="51"/>
      <c r="KQ7" s="52"/>
      <c r="KR7" s="50">
        <f>VLOOKUP(KR5,[1]Overview!$I$4:$K$117,2,0)</f>
        <v>45809</v>
      </c>
      <c r="KS7" s="51"/>
      <c r="KT7" s="51"/>
      <c r="KU7" s="51"/>
      <c r="KV7" s="51"/>
      <c r="KW7" s="51"/>
      <c r="KX7" s="51"/>
      <c r="KY7" s="51"/>
      <c r="KZ7" s="52"/>
      <c r="LA7" s="50"/>
      <c r="LB7" s="51"/>
      <c r="LC7" s="51"/>
      <c r="LD7" s="51"/>
      <c r="LE7" s="51"/>
      <c r="LF7" s="51"/>
      <c r="LG7" s="51"/>
      <c r="LH7" s="51"/>
      <c r="LI7" s="51"/>
      <c r="LJ7" s="51"/>
      <c r="LK7" s="51"/>
      <c r="LL7" s="51"/>
      <c r="LM7" s="51"/>
      <c r="LN7" s="52"/>
      <c r="LO7" s="50">
        <f>VLOOKUP(LO5,[1]Overview!$I$4:$K$117,2,0)</f>
        <v>45901</v>
      </c>
      <c r="LP7" s="51"/>
      <c r="LQ7" s="51"/>
      <c r="LR7" s="51"/>
      <c r="LS7" s="51"/>
      <c r="LT7" s="52"/>
      <c r="LU7" s="50">
        <f>VLOOKUP(LU5,[1]Overview!$I$4:$K$117,2,0)</f>
        <v>45870</v>
      </c>
      <c r="LV7" s="51"/>
      <c r="LW7" s="52"/>
      <c r="LX7" s="50">
        <v>45474</v>
      </c>
      <c r="LY7" s="51"/>
      <c r="LZ7" s="52"/>
      <c r="MA7" s="50"/>
      <c r="MB7" s="51"/>
      <c r="MC7" s="51"/>
      <c r="MD7" s="51"/>
      <c r="ME7" s="51"/>
      <c r="MF7" s="51"/>
      <c r="MG7" s="52"/>
      <c r="MH7" s="50">
        <f>VLOOKUP(MH5,[1]Overview!$I$4:$K$117,2,0)</f>
        <v>45413</v>
      </c>
      <c r="MI7" s="51"/>
      <c r="MJ7" s="52"/>
      <c r="MK7" s="47">
        <f>VLOOKUP(MK5,[1]Overview!$I$4:$K$117,2,0)</f>
        <v>45748</v>
      </c>
      <c r="ML7" s="48"/>
      <c r="MM7" s="48"/>
      <c r="MN7" s="49"/>
      <c r="MO7" s="47">
        <v>45536</v>
      </c>
      <c r="MP7" s="48"/>
      <c r="MQ7" s="48"/>
      <c r="MR7" s="49"/>
      <c r="MS7" s="47">
        <f>VLOOKUP(MS5,[1]Overview!$I$4:$K$117,2,0)</f>
        <v>45901</v>
      </c>
      <c r="MT7" s="48"/>
      <c r="MU7" s="48"/>
      <c r="MV7" s="48"/>
      <c r="MW7" s="48"/>
      <c r="MX7" s="48"/>
      <c r="MY7" s="49"/>
      <c r="MZ7" s="50">
        <f>VLOOKUP(MZ5,[1]Overview!$I$4:$K$117,2,0)</f>
        <v>45809</v>
      </c>
      <c r="NA7" s="51"/>
      <c r="NB7" s="51"/>
      <c r="NC7" s="51"/>
      <c r="ND7" s="52"/>
      <c r="NE7" s="50">
        <f>VLOOKUP(NE5,[1]Overview!$I$4:$K$117,2,0)</f>
        <v>45474</v>
      </c>
      <c r="NF7" s="51"/>
      <c r="NG7" s="51"/>
      <c r="NH7" s="51"/>
      <c r="NI7" s="51"/>
      <c r="NJ7" s="51"/>
      <c r="NK7" s="51"/>
      <c r="NL7" s="51"/>
      <c r="NM7" s="52"/>
      <c r="NN7" s="50">
        <f>VLOOKUP(NN5,[1]Overview!$I$4:$K$117,2,0)</f>
        <v>45474</v>
      </c>
      <c r="NO7" s="51"/>
      <c r="NP7" s="51"/>
      <c r="NQ7" s="51"/>
      <c r="NR7" s="51"/>
      <c r="NS7" s="51"/>
      <c r="NT7" s="51"/>
      <c r="NU7" s="52"/>
      <c r="NV7" s="50"/>
      <c r="NW7" s="51"/>
      <c r="NX7" s="51"/>
      <c r="NY7" s="51"/>
      <c r="NZ7" s="51"/>
      <c r="OA7" s="51"/>
      <c r="OB7" s="51"/>
      <c r="OC7" s="52"/>
      <c r="OD7" s="50"/>
      <c r="OE7" s="51"/>
      <c r="OF7" s="51"/>
      <c r="OG7" s="52"/>
      <c r="OH7" s="47">
        <f>VLOOKUP(OH6,[1]Overview!$I$4:$K$117,2,0)</f>
        <v>45602</v>
      </c>
      <c r="OI7" s="48"/>
      <c r="OJ7" s="48"/>
      <c r="OK7" s="48"/>
      <c r="OL7" s="48"/>
      <c r="OM7" s="48"/>
      <c r="ON7" s="49"/>
      <c r="OO7" s="47">
        <f>VLOOKUP(OO5,[1]Overview!$I$4:$K$117,2,0)</f>
        <v>45717</v>
      </c>
      <c r="OP7" s="48"/>
      <c r="OQ7" s="48"/>
      <c r="OR7" s="48"/>
      <c r="OS7" s="48"/>
      <c r="OT7" s="48"/>
      <c r="OU7" s="48"/>
      <c r="OV7" s="49"/>
      <c r="OW7" s="47">
        <f>VLOOKUP(OW5,[1]Overview!$I$4:$K$117,2,0)</f>
        <v>45717</v>
      </c>
      <c r="OX7" s="48"/>
      <c r="OY7" s="48"/>
      <c r="OZ7" s="48"/>
      <c r="PA7" s="48"/>
      <c r="PB7" s="48"/>
      <c r="PC7" s="48"/>
      <c r="PD7" s="49"/>
    </row>
    <row r="8" spans="1:420" x14ac:dyDescent="0.25">
      <c r="A8" s="17" t="s">
        <v>123</v>
      </c>
      <c r="B8" s="19"/>
      <c r="C8" s="16"/>
      <c r="D8" s="3"/>
      <c r="E8" s="47">
        <f>VLOOKUP(E5,[1]Overview!$I$4:$K$117,3,0)</f>
        <v>46235</v>
      </c>
      <c r="F8" s="48"/>
      <c r="G8" s="48"/>
      <c r="H8" s="48"/>
      <c r="I8" s="48"/>
      <c r="J8" s="48"/>
      <c r="K8" s="48"/>
      <c r="L8" s="48"/>
      <c r="M8" s="48"/>
      <c r="N8" s="48"/>
      <c r="O8" s="48"/>
      <c r="P8" s="48"/>
      <c r="Q8" s="49"/>
      <c r="R8" s="47">
        <f>VLOOKUP(R5,[1]Overview!$I$4:$K$117,3,0)</f>
        <v>46235</v>
      </c>
      <c r="S8" s="48"/>
      <c r="T8" s="48"/>
      <c r="U8" s="48"/>
      <c r="V8" s="48"/>
      <c r="W8" s="48"/>
      <c r="X8" s="48"/>
      <c r="Y8" s="48"/>
      <c r="Z8" s="48"/>
      <c r="AA8" s="49"/>
      <c r="AB8" s="50">
        <f>VLOOKUP(AB5,[1]Overview!$I$4:$K$117,3,0)</f>
        <v>46082</v>
      </c>
      <c r="AC8" s="51"/>
      <c r="AD8" s="51"/>
      <c r="AE8" s="51"/>
      <c r="AF8" s="51"/>
      <c r="AG8" s="51"/>
      <c r="AH8" s="51"/>
      <c r="AI8" s="52"/>
      <c r="AJ8" s="53">
        <f>VLOOKUP(AJ5,[1]Overview!$I$4:$K$117,3,0)</f>
        <v>46082</v>
      </c>
      <c r="AK8" s="54"/>
      <c r="AL8" s="54"/>
      <c r="AM8" s="54"/>
      <c r="AN8" s="54"/>
      <c r="AO8" s="54"/>
      <c r="AP8" s="54"/>
      <c r="AQ8" s="55"/>
      <c r="AR8" s="50">
        <f>VLOOKUP(AR5,[1]Overview!$I$4:$K$117,3,0)</f>
        <v>46054</v>
      </c>
      <c r="AS8" s="51"/>
      <c r="AT8" s="51"/>
      <c r="AU8" s="51"/>
      <c r="AV8" s="51"/>
      <c r="AW8" s="51"/>
      <c r="AX8" s="51"/>
      <c r="AY8" s="52"/>
      <c r="AZ8" s="50">
        <f>VLOOKUP(AZ5,[1]Overview!$I$4:$K$117,3,0)</f>
        <v>46054</v>
      </c>
      <c r="BA8" s="51"/>
      <c r="BB8" s="51"/>
      <c r="BC8" s="51"/>
      <c r="BD8" s="51"/>
      <c r="BE8" s="51"/>
      <c r="BF8" s="51"/>
      <c r="BG8" s="52"/>
      <c r="BH8" s="47">
        <f>VLOOKUP(BH5,[1]Overview!$I$4:$K$117,3,0)</f>
        <v>46296</v>
      </c>
      <c r="BI8" s="48"/>
      <c r="BJ8" s="48"/>
      <c r="BK8" s="48"/>
      <c r="BL8" s="49"/>
      <c r="BM8" s="50">
        <f>VLOOKUP(BM5,[1]Overview!$I$4:$K$117,3,0)</f>
        <v>46082</v>
      </c>
      <c r="BN8" s="51"/>
      <c r="BO8" s="51"/>
      <c r="BP8" s="51"/>
      <c r="BQ8" s="52"/>
      <c r="BR8" s="50">
        <f>VLOOKUP(BR5,[1]Overview!$I$4:$K$117,3,0)</f>
        <v>46204</v>
      </c>
      <c r="BS8" s="51"/>
      <c r="BT8" s="51"/>
      <c r="BU8" s="51"/>
      <c r="BV8" s="52"/>
      <c r="BW8" s="50">
        <f>VLOOKUP(BW5,[1]Overview!$I$4:$K$117,3,0)</f>
        <v>45992</v>
      </c>
      <c r="BX8" s="51"/>
      <c r="BY8" s="51"/>
      <c r="BZ8" s="52"/>
      <c r="CA8" s="50">
        <f>VLOOKUP(CA5,[1]Overview!$I$4:$K$117,3,0)</f>
        <v>45992</v>
      </c>
      <c r="CB8" s="51"/>
      <c r="CC8" s="51"/>
      <c r="CD8" s="51"/>
      <c r="CE8" s="51"/>
      <c r="CF8" s="51"/>
      <c r="CG8" s="51"/>
      <c r="CH8" s="51"/>
      <c r="CI8" s="51"/>
      <c r="CJ8" s="51"/>
      <c r="CK8" s="51"/>
      <c r="CL8" s="51"/>
      <c r="CM8" s="51"/>
      <c r="CN8" s="51"/>
      <c r="CO8" s="51"/>
      <c r="CP8" s="51"/>
      <c r="CQ8" s="51"/>
      <c r="CR8" s="52"/>
      <c r="CS8" s="50">
        <f>VLOOKUP(CS5,[1]Overview!$I$4:$K$117,3,0)</f>
        <v>46143</v>
      </c>
      <c r="CT8" s="51"/>
      <c r="CU8" s="51"/>
      <c r="CV8" s="51"/>
      <c r="CW8" s="51"/>
      <c r="CX8" s="51"/>
      <c r="CY8" s="51"/>
      <c r="CZ8" s="51"/>
      <c r="DA8" s="51"/>
      <c r="DB8" s="52"/>
      <c r="DC8" s="50">
        <f>VLOOKUP(DC5,[1]Overview!$I$4:$K$117,3,0)</f>
        <v>46143</v>
      </c>
      <c r="DD8" s="51"/>
      <c r="DE8" s="51"/>
      <c r="DF8" s="51"/>
      <c r="DG8" s="51"/>
      <c r="DH8" s="51"/>
      <c r="DI8" s="51"/>
      <c r="DJ8" s="51"/>
      <c r="DK8" s="52"/>
      <c r="DL8" s="56"/>
      <c r="DM8" s="57"/>
      <c r="DN8" s="57"/>
      <c r="DO8" s="57"/>
      <c r="DP8" s="57"/>
      <c r="DQ8" s="57"/>
      <c r="DR8" s="58"/>
      <c r="DS8" s="50">
        <f>VLOOKUP(DS5,[1]Overview!$I$4:$K$117,3,0)</f>
        <v>46478</v>
      </c>
      <c r="DT8" s="51"/>
      <c r="DU8" s="51"/>
      <c r="DV8" s="51"/>
      <c r="DW8" s="51"/>
      <c r="DX8" s="52"/>
      <c r="DY8" s="50">
        <f>VLOOKUP(DY5,[1]Overview!$I$4:$K$117,3,0)</f>
        <v>46478</v>
      </c>
      <c r="DZ8" s="51"/>
      <c r="EA8" s="51"/>
      <c r="EB8" s="51"/>
      <c r="EC8" s="51"/>
      <c r="ED8" s="52"/>
      <c r="EE8" s="50" t="e">
        <f>VLOOKUP(EE5,[1]Overview!$I$4:$K$117,3,0)</f>
        <v>#N/A</v>
      </c>
      <c r="EF8" s="51"/>
      <c r="EG8" s="51"/>
      <c r="EH8" s="51"/>
      <c r="EI8" s="51"/>
      <c r="EJ8" s="52"/>
      <c r="EK8" s="50">
        <f>VLOOKUP(EK5,[1]Overview!$I$4:$K$117,3,0)</f>
        <v>46023</v>
      </c>
      <c r="EL8" s="51"/>
      <c r="EM8" s="51"/>
      <c r="EN8" s="51"/>
      <c r="EO8" s="51"/>
      <c r="EP8" s="52"/>
      <c r="EQ8" s="50">
        <f>VLOOKUP(EQ5,[1]Overview!$I$4:$K$117,3,0)</f>
        <v>46023</v>
      </c>
      <c r="ER8" s="51"/>
      <c r="ES8" s="51"/>
      <c r="ET8" s="51"/>
      <c r="EU8" s="51"/>
      <c r="EV8" s="52"/>
      <c r="EW8" s="50">
        <f>VLOOKUP(EW5,[1]Overview!$I$4:$K$117,3,0)</f>
        <v>46023</v>
      </c>
      <c r="EX8" s="51"/>
      <c r="EY8" s="51"/>
      <c r="EZ8" s="51"/>
      <c r="FA8" s="51"/>
      <c r="FB8" s="52"/>
      <c r="FC8" s="50">
        <f>VLOOKUP(FC5,[1]Overview!$I$4:$K$117,3,0)</f>
        <v>46082</v>
      </c>
      <c r="FD8" s="51"/>
      <c r="FE8" s="51"/>
      <c r="FF8" s="51"/>
      <c r="FG8" s="51"/>
      <c r="FH8" s="52"/>
      <c r="FI8" s="50">
        <f>VLOOKUP(FI5,[1]Overview!$I$4:$K$117,3,0)</f>
        <v>46082</v>
      </c>
      <c r="FJ8" s="51"/>
      <c r="FK8" s="52"/>
      <c r="FL8" s="50">
        <f>VLOOKUP(FL5,[1]Overview!$I$4:$K$117,3,0)</f>
        <v>46082</v>
      </c>
      <c r="FM8" s="51"/>
      <c r="FN8" s="51"/>
      <c r="FO8" s="51"/>
      <c r="FP8" s="51"/>
      <c r="FQ8" s="52"/>
      <c r="FR8" s="50">
        <f>VLOOKUP(FR5,[1]Overview!$I$4:$K$117,3,0)</f>
        <v>46082</v>
      </c>
      <c r="FS8" s="51"/>
      <c r="FT8" s="51"/>
      <c r="FU8" s="51"/>
      <c r="FV8" s="52"/>
      <c r="FW8" s="50">
        <f>VLOOKUP(FW5,[1]Overview!$I$4:$K$117,3,0)</f>
        <v>46082</v>
      </c>
      <c r="FX8" s="51"/>
      <c r="FY8" s="51"/>
      <c r="FZ8" s="51"/>
      <c r="GA8" s="52"/>
      <c r="GB8" s="50" t="e">
        <f>VLOOKUP(GB5,[1]Overview!$I$4:$K$117,3,0)</f>
        <v>#N/A</v>
      </c>
      <c r="GC8" s="51"/>
      <c r="GD8" s="51"/>
      <c r="GE8" s="51"/>
      <c r="GF8" s="51"/>
      <c r="GG8" s="51"/>
      <c r="GH8" s="51"/>
      <c r="GI8" s="51"/>
      <c r="GJ8" s="51"/>
      <c r="GK8" s="51"/>
      <c r="GL8" s="51"/>
      <c r="GM8" s="51"/>
      <c r="GN8" s="52"/>
      <c r="GO8" s="50">
        <f>VLOOKUP(GO5,[1]Overview!$I$4:$K$117,3,0)</f>
        <v>45992</v>
      </c>
      <c r="GP8" s="51"/>
      <c r="GQ8" s="51"/>
      <c r="GR8" s="51"/>
      <c r="GS8" s="51"/>
      <c r="GT8" s="51"/>
      <c r="GU8" s="51"/>
      <c r="GV8" s="51"/>
      <c r="GW8" s="51"/>
      <c r="GX8" s="51"/>
      <c r="GY8" s="51"/>
      <c r="GZ8" s="51"/>
      <c r="HA8" s="51"/>
      <c r="HB8" s="51"/>
      <c r="HC8" s="52"/>
      <c r="HD8" s="50">
        <f>VLOOKUP(HD5,[1]Overview!$I$4:$K$117,3,0)</f>
        <v>45992</v>
      </c>
      <c r="HE8" s="51"/>
      <c r="HF8" s="51"/>
      <c r="HG8" s="51"/>
      <c r="HH8" s="51"/>
      <c r="HI8" s="51"/>
      <c r="HJ8" s="51"/>
      <c r="HK8" s="51"/>
      <c r="HL8" s="51"/>
      <c r="HM8" s="52"/>
      <c r="HN8" s="56"/>
      <c r="HO8" s="57"/>
      <c r="HP8" s="57"/>
      <c r="HQ8" s="57"/>
      <c r="HR8" s="57"/>
      <c r="HS8" s="57"/>
      <c r="HT8" s="57"/>
      <c r="HU8" s="57"/>
      <c r="HV8" s="57"/>
      <c r="HW8" s="57"/>
      <c r="HX8" s="57"/>
      <c r="HY8" s="57"/>
      <c r="HZ8" s="57"/>
      <c r="IA8" s="57"/>
      <c r="IB8" s="58"/>
      <c r="IC8" s="56"/>
      <c r="ID8" s="57"/>
      <c r="IE8" s="57"/>
      <c r="IF8" s="57"/>
      <c r="IG8" s="57"/>
      <c r="IH8" s="57"/>
      <c r="II8" s="57"/>
      <c r="IJ8" s="57"/>
      <c r="IK8" s="57"/>
      <c r="IL8" s="57"/>
      <c r="IM8" s="57"/>
      <c r="IN8" s="58"/>
      <c r="IO8" s="50">
        <f>VLOOKUP(IO5,[1]Overview!$I$4:$K$117,3,0)</f>
        <v>45992</v>
      </c>
      <c r="IP8" s="51"/>
      <c r="IQ8" s="51"/>
      <c r="IR8" s="51"/>
      <c r="IS8" s="51"/>
      <c r="IT8" s="51"/>
      <c r="IU8" s="51"/>
      <c r="IV8" s="51"/>
      <c r="IW8" s="51"/>
      <c r="IX8" s="51"/>
      <c r="IY8" s="51"/>
      <c r="IZ8" s="51"/>
      <c r="JA8" s="51"/>
      <c r="JB8" s="51"/>
      <c r="JC8" s="51"/>
      <c r="JD8" s="52"/>
      <c r="JE8" s="50">
        <f>VLOOKUP(JE5,[1]Overview!$I$4:$K$117,3,0)</f>
        <v>45992</v>
      </c>
      <c r="JF8" s="51"/>
      <c r="JG8" s="51"/>
      <c r="JH8" s="51"/>
      <c r="JI8" s="51"/>
      <c r="JJ8" s="51"/>
      <c r="JK8" s="51"/>
      <c r="JL8" s="51"/>
      <c r="JM8" s="51"/>
      <c r="JN8" s="51"/>
      <c r="JO8" s="51"/>
      <c r="JP8" s="51"/>
      <c r="JQ8" s="51"/>
      <c r="JR8" s="51"/>
      <c r="JS8" s="52"/>
      <c r="JT8" s="50"/>
      <c r="JU8" s="51"/>
      <c r="JV8" s="51"/>
      <c r="JW8" s="51"/>
      <c r="JX8" s="51"/>
      <c r="JY8" s="51"/>
      <c r="JZ8" s="51"/>
      <c r="KA8" s="52"/>
      <c r="KB8" s="47">
        <f>VLOOKUP(KB6,[1]Overview!$I$4:$K$117,3,0)</f>
        <v>45991</v>
      </c>
      <c r="KC8" s="48"/>
      <c r="KD8" s="48"/>
      <c r="KE8" s="48"/>
      <c r="KF8" s="48"/>
      <c r="KG8" s="48"/>
      <c r="KH8" s="48"/>
      <c r="KI8" s="49"/>
      <c r="KJ8" s="50">
        <f>VLOOKUP(KJ5,[1]Overview!$I$4:$K$117,3,0)</f>
        <v>46569</v>
      </c>
      <c r="KK8" s="51"/>
      <c r="KL8" s="51"/>
      <c r="KM8" s="51"/>
      <c r="KN8" s="52"/>
      <c r="KO8" s="50">
        <f>VLOOKUP(KO5,[1]Overview!$I$4:$K$117,3,0)</f>
        <v>46569</v>
      </c>
      <c r="KP8" s="51"/>
      <c r="KQ8" s="52"/>
      <c r="KR8" s="50">
        <f>VLOOKUP(KR5,[1]Overview!$I$4:$K$117,3,0)</f>
        <v>46174</v>
      </c>
      <c r="KS8" s="51"/>
      <c r="KT8" s="51"/>
      <c r="KU8" s="51"/>
      <c r="KV8" s="51"/>
      <c r="KW8" s="51"/>
      <c r="KX8" s="51"/>
      <c r="KY8" s="51"/>
      <c r="KZ8" s="52"/>
      <c r="LA8" s="50"/>
      <c r="LB8" s="51"/>
      <c r="LC8" s="51"/>
      <c r="LD8" s="51"/>
      <c r="LE8" s="51"/>
      <c r="LF8" s="51"/>
      <c r="LG8" s="51"/>
      <c r="LH8" s="51"/>
      <c r="LI8" s="51"/>
      <c r="LJ8" s="51"/>
      <c r="LK8" s="51"/>
      <c r="LL8" s="51"/>
      <c r="LM8" s="51"/>
      <c r="LN8" s="52"/>
      <c r="LO8" s="50">
        <f>VLOOKUP(LO5,[1]Overview!$I$4:$K$117,3,0)</f>
        <v>46266</v>
      </c>
      <c r="LP8" s="51"/>
      <c r="LQ8" s="51"/>
      <c r="LR8" s="51"/>
      <c r="LS8" s="51"/>
      <c r="LT8" s="52"/>
      <c r="LU8" s="50">
        <f>VLOOKUP(LU5,[1]Overview!$I$4:$K$117,3,0)</f>
        <v>46204</v>
      </c>
      <c r="LV8" s="51"/>
      <c r="LW8" s="52"/>
      <c r="LX8" s="50">
        <v>45839</v>
      </c>
      <c r="LY8" s="51"/>
      <c r="LZ8" s="52"/>
      <c r="MA8" s="50"/>
      <c r="MB8" s="51"/>
      <c r="MC8" s="51"/>
      <c r="MD8" s="51"/>
      <c r="ME8" s="51"/>
      <c r="MF8" s="51"/>
      <c r="MG8" s="52"/>
      <c r="MH8" s="50">
        <f>VLOOKUP(MH5,[1]Overview!$I$4:$K$117,3,0)</f>
        <v>46143</v>
      </c>
      <c r="MI8" s="51"/>
      <c r="MJ8" s="52"/>
      <c r="MK8" s="47">
        <f>VLOOKUP(MK5,[1]Overview!$I$4:$K$117,3,0)</f>
        <v>46266</v>
      </c>
      <c r="ML8" s="48"/>
      <c r="MM8" s="48"/>
      <c r="MN8" s="49"/>
      <c r="MO8" s="47">
        <v>46266</v>
      </c>
      <c r="MP8" s="48"/>
      <c r="MQ8" s="48"/>
      <c r="MR8" s="49"/>
      <c r="MS8" s="47">
        <f>VLOOKUP(MS5,[1]Overview!$I$4:$K$117,3,0)</f>
        <v>46266</v>
      </c>
      <c r="MT8" s="48"/>
      <c r="MU8" s="48"/>
      <c r="MV8" s="48"/>
      <c r="MW8" s="48"/>
      <c r="MX8" s="48"/>
      <c r="MY8" s="49"/>
      <c r="MZ8" s="50">
        <f>VLOOKUP(MZ5,[1]Overview!$I$4:$K$117,3,0)</f>
        <v>46174</v>
      </c>
      <c r="NA8" s="51"/>
      <c r="NB8" s="51"/>
      <c r="NC8" s="51"/>
      <c r="ND8" s="52"/>
      <c r="NE8" s="50">
        <f>VLOOKUP(NE5,[1]Overview!$I$4:$K$117,3,0)</f>
        <v>46204</v>
      </c>
      <c r="NF8" s="51"/>
      <c r="NG8" s="51"/>
      <c r="NH8" s="51"/>
      <c r="NI8" s="51"/>
      <c r="NJ8" s="51"/>
      <c r="NK8" s="51"/>
      <c r="NL8" s="51"/>
      <c r="NM8" s="52"/>
      <c r="NN8" s="50">
        <f>VLOOKUP(NN5,[1]Overview!$I$4:$K$117,3,0)</f>
        <v>46204</v>
      </c>
      <c r="NO8" s="51"/>
      <c r="NP8" s="51"/>
      <c r="NQ8" s="51"/>
      <c r="NR8" s="51"/>
      <c r="NS8" s="51"/>
      <c r="NT8" s="51"/>
      <c r="NU8" s="52"/>
      <c r="NV8" s="50"/>
      <c r="NW8" s="51"/>
      <c r="NX8" s="51"/>
      <c r="NY8" s="51"/>
      <c r="NZ8" s="51"/>
      <c r="OA8" s="51"/>
      <c r="OB8" s="51"/>
      <c r="OC8" s="52"/>
      <c r="OD8" s="50"/>
      <c r="OE8" s="51"/>
      <c r="OF8" s="51"/>
      <c r="OG8" s="52"/>
      <c r="OH8" s="47">
        <f>VLOOKUP(OH6,[1]Overview!$I$4:$K$117,3,0)</f>
        <v>45991</v>
      </c>
      <c r="OI8" s="48"/>
      <c r="OJ8" s="48"/>
      <c r="OK8" s="48"/>
      <c r="OL8" s="48"/>
      <c r="OM8" s="48"/>
      <c r="ON8" s="49"/>
      <c r="OO8" s="50">
        <f>VLOOKUP(OO5,[1]Overview!$I$4:$K$117,3,0)</f>
        <v>46082</v>
      </c>
      <c r="OP8" s="51"/>
      <c r="OQ8" s="51"/>
      <c r="OR8" s="51"/>
      <c r="OS8" s="51"/>
      <c r="OT8" s="51"/>
      <c r="OU8" s="51"/>
      <c r="OV8" s="52"/>
      <c r="OW8" s="50">
        <f>VLOOKUP(OW5,[1]Overview!$I$4:$K$117,3,0)</f>
        <v>46082</v>
      </c>
      <c r="OX8" s="51"/>
      <c r="OY8" s="51"/>
      <c r="OZ8" s="51"/>
      <c r="PA8" s="51"/>
      <c r="PB8" s="51"/>
      <c r="PC8" s="51"/>
      <c r="PD8" s="52"/>
    </row>
    <row r="9" spans="1:420" x14ac:dyDescent="0.25">
      <c r="A9" s="17" t="s">
        <v>124</v>
      </c>
      <c r="B9" s="19"/>
      <c r="C9" s="16"/>
      <c r="D9" s="59"/>
      <c r="E9" s="60" t="s">
        <v>125</v>
      </c>
      <c r="F9" s="61" t="s">
        <v>126</v>
      </c>
      <c r="G9" s="61"/>
      <c r="H9" s="62" t="s">
        <v>127</v>
      </c>
      <c r="I9" s="63"/>
      <c r="J9" s="64"/>
      <c r="K9" s="61" t="s">
        <v>128</v>
      </c>
      <c r="L9" s="61"/>
      <c r="M9" s="61"/>
      <c r="N9" s="61" t="s">
        <v>129</v>
      </c>
      <c r="O9" s="61"/>
      <c r="P9" s="61" t="s">
        <v>130</v>
      </c>
      <c r="Q9" s="65"/>
      <c r="R9" s="60" t="s">
        <v>125</v>
      </c>
      <c r="S9" s="61" t="s">
        <v>126</v>
      </c>
      <c r="T9" s="61"/>
      <c r="U9" s="62" t="s">
        <v>127</v>
      </c>
      <c r="V9" s="63"/>
      <c r="W9" s="64"/>
      <c r="X9" s="61" t="s">
        <v>128</v>
      </c>
      <c r="Y9" s="61"/>
      <c r="Z9" s="61" t="s">
        <v>129</v>
      </c>
      <c r="AA9" s="61"/>
      <c r="AB9" s="60" t="s">
        <v>125</v>
      </c>
      <c r="AC9" s="66" t="s">
        <v>126</v>
      </c>
      <c r="AD9" s="62" t="s">
        <v>127</v>
      </c>
      <c r="AE9" s="64"/>
      <c r="AF9" s="62" t="s">
        <v>128</v>
      </c>
      <c r="AG9" s="64"/>
      <c r="AH9" s="62" t="s">
        <v>129</v>
      </c>
      <c r="AI9" s="67"/>
      <c r="AJ9" s="60" t="s">
        <v>125</v>
      </c>
      <c r="AK9" s="68" t="s">
        <v>126</v>
      </c>
      <c r="AL9" s="62" t="s">
        <v>127</v>
      </c>
      <c r="AM9" s="64"/>
      <c r="AN9" s="62" t="s">
        <v>128</v>
      </c>
      <c r="AO9" s="64"/>
      <c r="AP9" s="62" t="s">
        <v>129</v>
      </c>
      <c r="AQ9" s="67"/>
      <c r="AR9" s="60" t="s">
        <v>125</v>
      </c>
      <c r="AS9" s="66" t="s">
        <v>126</v>
      </c>
      <c r="AT9" s="62" t="s">
        <v>127</v>
      </c>
      <c r="AU9" s="64"/>
      <c r="AV9" s="62" t="s">
        <v>128</v>
      </c>
      <c r="AW9" s="64"/>
      <c r="AX9" s="62" t="s">
        <v>129</v>
      </c>
      <c r="AY9" s="67"/>
      <c r="AZ9" s="60" t="s">
        <v>125</v>
      </c>
      <c r="BA9" s="66" t="s">
        <v>126</v>
      </c>
      <c r="BB9" s="62" t="s">
        <v>127</v>
      </c>
      <c r="BC9" s="64"/>
      <c r="BD9" s="62" t="s">
        <v>128</v>
      </c>
      <c r="BE9" s="64"/>
      <c r="BF9" s="62" t="s">
        <v>129</v>
      </c>
      <c r="BG9" s="67"/>
      <c r="BH9" s="69" t="s">
        <v>126</v>
      </c>
      <c r="BI9" s="64"/>
      <c r="BJ9" s="68" t="s">
        <v>127</v>
      </c>
      <c r="BK9" s="59" t="s">
        <v>128</v>
      </c>
      <c r="BL9" s="70" t="s">
        <v>129</v>
      </c>
      <c r="BM9" s="60" t="s">
        <v>125</v>
      </c>
      <c r="BN9" s="68" t="s">
        <v>126</v>
      </c>
      <c r="BO9" s="59" t="s">
        <v>127</v>
      </c>
      <c r="BP9" s="68" t="s">
        <v>128</v>
      </c>
      <c r="BQ9" s="70" t="s">
        <v>129</v>
      </c>
      <c r="BR9" s="60" t="s">
        <v>125</v>
      </c>
      <c r="BS9" s="68" t="s">
        <v>126</v>
      </c>
      <c r="BT9" s="59" t="s">
        <v>127</v>
      </c>
      <c r="BU9" s="68" t="s">
        <v>128</v>
      </c>
      <c r="BV9" s="70" t="s">
        <v>129</v>
      </c>
      <c r="BW9" s="60" t="s">
        <v>126</v>
      </c>
      <c r="BX9" s="68" t="s">
        <v>127</v>
      </c>
      <c r="BY9" s="71" t="s">
        <v>128</v>
      </c>
      <c r="BZ9" s="70" t="s">
        <v>129</v>
      </c>
      <c r="CA9" s="60" t="s">
        <v>125</v>
      </c>
      <c r="CB9" s="62" t="s">
        <v>126</v>
      </c>
      <c r="CC9" s="63"/>
      <c r="CD9" s="63"/>
      <c r="CE9" s="64"/>
      <c r="CF9" s="62" t="s">
        <v>127</v>
      </c>
      <c r="CG9" s="63"/>
      <c r="CH9" s="63"/>
      <c r="CI9" s="64"/>
      <c r="CJ9" s="62" t="s">
        <v>128</v>
      </c>
      <c r="CK9" s="63"/>
      <c r="CL9" s="63"/>
      <c r="CM9" s="64"/>
      <c r="CN9" s="62" t="s">
        <v>129</v>
      </c>
      <c r="CO9" s="64"/>
      <c r="CP9" s="68" t="s">
        <v>131</v>
      </c>
      <c r="CQ9" s="68" t="s">
        <v>130</v>
      </c>
      <c r="CR9" s="72" t="s">
        <v>132</v>
      </c>
      <c r="CS9" s="60" t="s">
        <v>126</v>
      </c>
      <c r="CT9" s="62" t="s">
        <v>127</v>
      </c>
      <c r="CU9" s="63"/>
      <c r="CV9" s="63"/>
      <c r="CW9" s="64"/>
      <c r="CX9" s="62" t="s">
        <v>128</v>
      </c>
      <c r="CY9" s="63"/>
      <c r="CZ9" s="64"/>
      <c r="DA9" s="61" t="s">
        <v>129</v>
      </c>
      <c r="DB9" s="65"/>
      <c r="DC9" s="60" t="s">
        <v>125</v>
      </c>
      <c r="DD9" s="62" t="s">
        <v>126</v>
      </c>
      <c r="DE9" s="64"/>
      <c r="DF9" s="62" t="s">
        <v>127</v>
      </c>
      <c r="DG9" s="64"/>
      <c r="DH9" s="62" t="s">
        <v>128</v>
      </c>
      <c r="DI9" s="64"/>
      <c r="DJ9" s="62" t="s">
        <v>129</v>
      </c>
      <c r="DK9" s="67"/>
      <c r="DL9" s="60" t="s">
        <v>126</v>
      </c>
      <c r="DM9" s="62" t="s">
        <v>127</v>
      </c>
      <c r="DN9" s="64"/>
      <c r="DO9" s="62" t="s">
        <v>128</v>
      </c>
      <c r="DP9" s="64"/>
      <c r="DQ9" s="62" t="s">
        <v>129</v>
      </c>
      <c r="DR9" s="67"/>
      <c r="DS9" s="60" t="s">
        <v>133</v>
      </c>
      <c r="DT9" s="68" t="s">
        <v>134</v>
      </c>
      <c r="DU9" s="59" t="s">
        <v>135</v>
      </c>
      <c r="DV9" s="68" t="s">
        <v>136</v>
      </c>
      <c r="DW9" s="68" t="s">
        <v>137</v>
      </c>
      <c r="DX9" s="70" t="s">
        <v>138</v>
      </c>
      <c r="DY9" s="60" t="s">
        <v>133</v>
      </c>
      <c r="DZ9" s="68" t="s">
        <v>134</v>
      </c>
      <c r="EA9" s="59" t="s">
        <v>135</v>
      </c>
      <c r="EB9" s="68" t="s">
        <v>136</v>
      </c>
      <c r="EC9" s="68" t="s">
        <v>137</v>
      </c>
      <c r="ED9" s="70" t="s">
        <v>138</v>
      </c>
      <c r="EE9" s="60" t="s">
        <v>133</v>
      </c>
      <c r="EF9" s="68" t="s">
        <v>134</v>
      </c>
      <c r="EG9" s="59" t="s">
        <v>135</v>
      </c>
      <c r="EH9" s="68" t="s">
        <v>136</v>
      </c>
      <c r="EI9" s="68" t="s">
        <v>137</v>
      </c>
      <c r="EJ9" s="70" t="s">
        <v>138</v>
      </c>
      <c r="EK9" s="60" t="s">
        <v>133</v>
      </c>
      <c r="EL9" s="68" t="s">
        <v>134</v>
      </c>
      <c r="EM9" s="59" t="s">
        <v>135</v>
      </c>
      <c r="EN9" s="68" t="s">
        <v>136</v>
      </c>
      <c r="EO9" s="68" t="s">
        <v>137</v>
      </c>
      <c r="EP9" s="70" t="s">
        <v>138</v>
      </c>
      <c r="EQ9" s="60" t="s">
        <v>133</v>
      </c>
      <c r="ER9" s="68" t="s">
        <v>134</v>
      </c>
      <c r="ES9" s="59" t="s">
        <v>135</v>
      </c>
      <c r="ET9" s="68" t="s">
        <v>136</v>
      </c>
      <c r="EU9" s="68" t="s">
        <v>137</v>
      </c>
      <c r="EV9" s="70" t="s">
        <v>138</v>
      </c>
      <c r="EW9" s="60" t="s">
        <v>133</v>
      </c>
      <c r="EX9" s="68" t="s">
        <v>134</v>
      </c>
      <c r="EY9" s="59" t="s">
        <v>135</v>
      </c>
      <c r="EZ9" s="68" t="s">
        <v>136</v>
      </c>
      <c r="FA9" s="68" t="s">
        <v>137</v>
      </c>
      <c r="FB9" s="70" t="s">
        <v>138</v>
      </c>
      <c r="FC9" s="60" t="s">
        <v>133</v>
      </c>
      <c r="FD9" s="68" t="s">
        <v>134</v>
      </c>
      <c r="FE9" s="59" t="s">
        <v>135</v>
      </c>
      <c r="FF9" s="68" t="s">
        <v>136</v>
      </c>
      <c r="FG9" s="68" t="s">
        <v>137</v>
      </c>
      <c r="FH9" s="70" t="s">
        <v>138</v>
      </c>
      <c r="FI9" s="60" t="s">
        <v>133</v>
      </c>
      <c r="FJ9" s="68" t="s">
        <v>134</v>
      </c>
      <c r="FK9" s="59" t="s">
        <v>135</v>
      </c>
      <c r="FL9" s="60" t="s">
        <v>133</v>
      </c>
      <c r="FM9" s="68" t="s">
        <v>134</v>
      </c>
      <c r="FN9" s="59" t="s">
        <v>135</v>
      </c>
      <c r="FO9" s="68" t="s">
        <v>136</v>
      </c>
      <c r="FP9" s="68" t="s">
        <v>137</v>
      </c>
      <c r="FQ9" s="70" t="s">
        <v>138</v>
      </c>
      <c r="FR9" s="60" t="s">
        <v>133</v>
      </c>
      <c r="FS9" s="68" t="s">
        <v>134</v>
      </c>
      <c r="FT9" s="59" t="s">
        <v>135</v>
      </c>
      <c r="FU9" s="68" t="s">
        <v>136</v>
      </c>
      <c r="FV9" s="70" t="s">
        <v>137</v>
      </c>
      <c r="FW9" s="60" t="s">
        <v>133</v>
      </c>
      <c r="FX9" s="68" t="s">
        <v>134</v>
      </c>
      <c r="FY9" s="59" t="s">
        <v>135</v>
      </c>
      <c r="FZ9" s="68" t="s">
        <v>136</v>
      </c>
      <c r="GA9" s="70" t="s">
        <v>137</v>
      </c>
      <c r="GB9" s="60" t="s">
        <v>125</v>
      </c>
      <c r="GC9" s="61" t="s">
        <v>126</v>
      </c>
      <c r="GD9" s="61"/>
      <c r="GE9" s="62" t="s">
        <v>127</v>
      </c>
      <c r="GF9" s="63"/>
      <c r="GG9" s="63"/>
      <c r="GH9" s="64"/>
      <c r="GI9" s="61" t="s">
        <v>128</v>
      </c>
      <c r="GJ9" s="61"/>
      <c r="GK9" s="61"/>
      <c r="GL9" s="62" t="s">
        <v>129</v>
      </c>
      <c r="GM9" s="63"/>
      <c r="GN9" s="67"/>
      <c r="GO9" s="60"/>
      <c r="GP9" s="61" t="s">
        <v>126</v>
      </c>
      <c r="GQ9" s="61"/>
      <c r="GR9" s="62" t="s">
        <v>127</v>
      </c>
      <c r="GS9" s="63"/>
      <c r="GT9" s="63"/>
      <c r="GU9" s="64"/>
      <c r="GV9" s="61" t="s">
        <v>128</v>
      </c>
      <c r="GW9" s="61"/>
      <c r="GX9" s="61"/>
      <c r="GY9" s="62" t="s">
        <v>129</v>
      </c>
      <c r="GZ9" s="63"/>
      <c r="HA9" s="64"/>
      <c r="HB9" s="62"/>
      <c r="HC9" s="67"/>
      <c r="HD9" s="69" t="s">
        <v>127</v>
      </c>
      <c r="HE9" s="63"/>
      <c r="HF9" s="63"/>
      <c r="HG9" s="64"/>
      <c r="HH9" s="61" t="s">
        <v>128</v>
      </c>
      <c r="HI9" s="61"/>
      <c r="HJ9" s="61"/>
      <c r="HK9" s="62" t="s">
        <v>129</v>
      </c>
      <c r="HL9" s="63"/>
      <c r="HM9" s="64"/>
      <c r="HN9" s="69" t="s">
        <v>126</v>
      </c>
      <c r="HO9" s="63"/>
      <c r="HP9" s="63"/>
      <c r="HQ9" s="64"/>
      <c r="HR9" s="62" t="s">
        <v>127</v>
      </c>
      <c r="HS9" s="63"/>
      <c r="HT9" s="63"/>
      <c r="HU9" s="64"/>
      <c r="HV9" s="61" t="s">
        <v>128</v>
      </c>
      <c r="HW9" s="61"/>
      <c r="HX9" s="61"/>
      <c r="HY9" s="62" t="s">
        <v>129</v>
      </c>
      <c r="HZ9" s="63"/>
      <c r="IA9" s="63"/>
      <c r="IB9" s="67"/>
      <c r="IC9" s="69" t="s">
        <v>126</v>
      </c>
      <c r="ID9" s="64"/>
      <c r="IE9" s="62" t="s">
        <v>127</v>
      </c>
      <c r="IF9" s="63"/>
      <c r="IG9" s="63"/>
      <c r="IH9" s="64"/>
      <c r="II9" s="61" t="s">
        <v>128</v>
      </c>
      <c r="IJ9" s="61"/>
      <c r="IK9" s="61"/>
      <c r="IL9" s="62" t="s">
        <v>129</v>
      </c>
      <c r="IM9" s="63"/>
      <c r="IN9" s="67"/>
      <c r="IO9" s="73" t="s">
        <v>125</v>
      </c>
      <c r="IP9" s="62" t="s">
        <v>126</v>
      </c>
      <c r="IQ9" s="63"/>
      <c r="IR9" s="64"/>
      <c r="IS9" s="62" t="s">
        <v>127</v>
      </c>
      <c r="IT9" s="63"/>
      <c r="IU9" s="63"/>
      <c r="IV9" s="64"/>
      <c r="IW9" s="61" t="s">
        <v>128</v>
      </c>
      <c r="IX9" s="61"/>
      <c r="IY9" s="61"/>
      <c r="IZ9" s="62" t="s">
        <v>129</v>
      </c>
      <c r="JA9" s="63"/>
      <c r="JB9" s="64"/>
      <c r="JC9" s="61" t="s">
        <v>130</v>
      </c>
      <c r="JD9" s="65"/>
      <c r="JE9" s="73" t="s">
        <v>125</v>
      </c>
      <c r="JF9" s="62" t="s">
        <v>126</v>
      </c>
      <c r="JG9" s="63"/>
      <c r="JH9" s="64"/>
      <c r="JI9" s="62" t="s">
        <v>127</v>
      </c>
      <c r="JJ9" s="63"/>
      <c r="JK9" s="64"/>
      <c r="JL9" s="61" t="s">
        <v>128</v>
      </c>
      <c r="JM9" s="61"/>
      <c r="JN9" s="61"/>
      <c r="JO9" s="62" t="s">
        <v>129</v>
      </c>
      <c r="JP9" s="63"/>
      <c r="JQ9" s="64"/>
      <c r="JR9" s="61" t="s">
        <v>130</v>
      </c>
      <c r="JS9" s="65"/>
      <c r="JT9" s="69" t="s">
        <v>126</v>
      </c>
      <c r="JU9" s="64"/>
      <c r="JV9" s="62" t="s">
        <v>127</v>
      </c>
      <c r="JW9" s="64"/>
      <c r="JX9" s="61" t="s">
        <v>128</v>
      </c>
      <c r="JY9" s="61"/>
      <c r="JZ9" s="61" t="s">
        <v>129</v>
      </c>
      <c r="KA9" s="65"/>
      <c r="KB9" s="69" t="s">
        <v>126</v>
      </c>
      <c r="KC9" s="64"/>
      <c r="KD9" s="62" t="s">
        <v>127</v>
      </c>
      <c r="KE9" s="64"/>
      <c r="KF9" s="61" t="s">
        <v>128</v>
      </c>
      <c r="KG9" s="61"/>
      <c r="KH9" s="61" t="s">
        <v>129</v>
      </c>
      <c r="KI9" s="65"/>
      <c r="KJ9" s="69" t="s">
        <v>125</v>
      </c>
      <c r="KK9" s="64"/>
      <c r="KL9" s="62" t="s">
        <v>126</v>
      </c>
      <c r="KM9" s="64"/>
      <c r="KN9" s="72" t="s">
        <v>127</v>
      </c>
      <c r="KO9" s="60" t="s">
        <v>126</v>
      </c>
      <c r="KP9" s="68" t="s">
        <v>127</v>
      </c>
      <c r="KQ9" s="70" t="s">
        <v>128</v>
      </c>
      <c r="KR9" s="71" t="s">
        <v>125</v>
      </c>
      <c r="KS9" s="68" t="s">
        <v>126</v>
      </c>
      <c r="KT9" s="62" t="s">
        <v>127</v>
      </c>
      <c r="KU9" s="64"/>
      <c r="KV9" s="61" t="s">
        <v>128</v>
      </c>
      <c r="KW9" s="61"/>
      <c r="KX9" s="61"/>
      <c r="KY9" s="62" t="s">
        <v>129</v>
      </c>
      <c r="KZ9" s="67"/>
      <c r="LA9" s="60" t="s">
        <v>125</v>
      </c>
      <c r="LB9" s="61" t="s">
        <v>126</v>
      </c>
      <c r="LC9" s="61"/>
      <c r="LD9" s="61"/>
      <c r="LE9" s="62" t="s">
        <v>127</v>
      </c>
      <c r="LF9" s="63"/>
      <c r="LG9" s="63"/>
      <c r="LH9" s="64"/>
      <c r="LI9" s="61" t="s">
        <v>128</v>
      </c>
      <c r="LJ9" s="61"/>
      <c r="LK9" s="61"/>
      <c r="LL9" s="62" t="s">
        <v>129</v>
      </c>
      <c r="LM9" s="63"/>
      <c r="LN9" s="67"/>
      <c r="LO9" s="69" t="s">
        <v>125</v>
      </c>
      <c r="LP9" s="64"/>
      <c r="LQ9" s="62" t="s">
        <v>126</v>
      </c>
      <c r="LR9" s="64"/>
      <c r="LS9" s="61" t="s">
        <v>127</v>
      </c>
      <c r="LT9" s="65"/>
      <c r="LU9" s="60" t="s">
        <v>125</v>
      </c>
      <c r="LV9" s="68" t="s">
        <v>126</v>
      </c>
      <c r="LW9" s="70" t="s">
        <v>127</v>
      </c>
      <c r="LX9" s="60" t="s">
        <v>126</v>
      </c>
      <c r="LY9" s="68" t="s">
        <v>127</v>
      </c>
      <c r="LZ9" s="70" t="s">
        <v>128</v>
      </c>
      <c r="MA9" s="60" t="s">
        <v>126</v>
      </c>
      <c r="MB9" s="61" t="s">
        <v>127</v>
      </c>
      <c r="MC9" s="61"/>
      <c r="MD9" s="61" t="s">
        <v>128</v>
      </c>
      <c r="ME9" s="61"/>
      <c r="MF9" s="61" t="s">
        <v>129</v>
      </c>
      <c r="MG9" s="65"/>
      <c r="MH9" s="73" t="s">
        <v>126</v>
      </c>
      <c r="MI9" s="68" t="s">
        <v>127</v>
      </c>
      <c r="MJ9" s="59" t="s">
        <v>128</v>
      </c>
      <c r="MK9" s="74" t="s">
        <v>126</v>
      </c>
      <c r="ML9" s="75" t="s">
        <v>127</v>
      </c>
      <c r="MM9" s="75" t="s">
        <v>128</v>
      </c>
      <c r="MN9" s="76" t="s">
        <v>129</v>
      </c>
      <c r="MO9" s="74" t="s">
        <v>126</v>
      </c>
      <c r="MP9" s="77" t="s">
        <v>127</v>
      </c>
      <c r="MQ9" s="77" t="s">
        <v>128</v>
      </c>
      <c r="MR9" s="78" t="s">
        <v>129</v>
      </c>
      <c r="MS9" s="60" t="s">
        <v>126</v>
      </c>
      <c r="MT9" s="61" t="s">
        <v>127</v>
      </c>
      <c r="MU9" s="61"/>
      <c r="MV9" s="61" t="s">
        <v>128</v>
      </c>
      <c r="MW9" s="61"/>
      <c r="MX9" s="61" t="s">
        <v>129</v>
      </c>
      <c r="MY9" s="65"/>
      <c r="MZ9" s="60" t="s">
        <v>125</v>
      </c>
      <c r="NA9" s="68" t="s">
        <v>126</v>
      </c>
      <c r="NB9" s="71" t="s">
        <v>127</v>
      </c>
      <c r="NC9" s="71" t="s">
        <v>128</v>
      </c>
      <c r="ND9" s="70" t="s">
        <v>129</v>
      </c>
      <c r="NE9" s="60" t="s">
        <v>125</v>
      </c>
      <c r="NF9" s="71" t="s">
        <v>126</v>
      </c>
      <c r="NG9" s="61" t="s">
        <v>127</v>
      </c>
      <c r="NH9" s="61"/>
      <c r="NI9" s="61" t="s">
        <v>128</v>
      </c>
      <c r="NJ9" s="61"/>
      <c r="NK9" s="61"/>
      <c r="NL9" s="61" t="s">
        <v>129</v>
      </c>
      <c r="NM9" s="65"/>
      <c r="NN9" s="60" t="s">
        <v>125</v>
      </c>
      <c r="NO9" s="71" t="s">
        <v>126</v>
      </c>
      <c r="NP9" s="61" t="s">
        <v>127</v>
      </c>
      <c r="NQ9" s="61"/>
      <c r="NR9" s="61" t="s">
        <v>128</v>
      </c>
      <c r="NS9" s="61"/>
      <c r="NT9" s="61" t="s">
        <v>129</v>
      </c>
      <c r="NU9" s="65"/>
      <c r="NV9" s="60" t="s">
        <v>133</v>
      </c>
      <c r="NW9" s="68" t="s">
        <v>134</v>
      </c>
      <c r="NX9" s="68" t="s">
        <v>135</v>
      </c>
      <c r="NY9" s="61" t="s">
        <v>136</v>
      </c>
      <c r="NZ9" s="61"/>
      <c r="OA9" s="62" t="s">
        <v>137</v>
      </c>
      <c r="OB9" s="64"/>
      <c r="OC9" s="66" t="s">
        <v>138</v>
      </c>
      <c r="OD9" s="60" t="s">
        <v>133</v>
      </c>
      <c r="OE9" s="68" t="s">
        <v>134</v>
      </c>
      <c r="OF9" s="68" t="s">
        <v>135</v>
      </c>
      <c r="OG9" s="68" t="s">
        <v>136</v>
      </c>
      <c r="OH9" s="60" t="s">
        <v>126</v>
      </c>
      <c r="OI9" s="61" t="s">
        <v>127</v>
      </c>
      <c r="OJ9" s="61"/>
      <c r="OK9" s="61" t="s">
        <v>128</v>
      </c>
      <c r="OL9" s="61"/>
      <c r="OM9" s="61" t="s">
        <v>129</v>
      </c>
      <c r="ON9" s="65"/>
      <c r="OO9" s="60" t="s">
        <v>125</v>
      </c>
      <c r="OP9" s="71" t="s">
        <v>126</v>
      </c>
      <c r="OQ9" s="61" t="s">
        <v>127</v>
      </c>
      <c r="OR9" s="61"/>
      <c r="OS9" s="61" t="s">
        <v>128</v>
      </c>
      <c r="OT9" s="61"/>
      <c r="OU9" s="61" t="s">
        <v>129</v>
      </c>
      <c r="OV9" s="65"/>
      <c r="OW9" s="60" t="s">
        <v>125</v>
      </c>
      <c r="OX9" s="71" t="s">
        <v>126</v>
      </c>
      <c r="OY9" s="61" t="s">
        <v>127</v>
      </c>
      <c r="OZ9" s="61"/>
      <c r="PA9" s="61" t="s">
        <v>128</v>
      </c>
      <c r="PB9" s="61"/>
      <c r="PC9" s="61" t="s">
        <v>129</v>
      </c>
      <c r="PD9" s="65"/>
    </row>
    <row r="10" spans="1:420" x14ac:dyDescent="0.25">
      <c r="A10" s="17" t="s">
        <v>139</v>
      </c>
      <c r="B10" s="19"/>
      <c r="C10" s="16"/>
      <c r="D10" s="59"/>
      <c r="E10" s="60" t="s">
        <v>125</v>
      </c>
      <c r="F10" s="61" t="s">
        <v>126</v>
      </c>
      <c r="G10" s="61"/>
      <c r="H10" s="62" t="s">
        <v>127</v>
      </c>
      <c r="I10" s="63"/>
      <c r="J10" s="64"/>
      <c r="K10" s="61" t="s">
        <v>128</v>
      </c>
      <c r="L10" s="61"/>
      <c r="M10" s="61"/>
      <c r="N10" s="61" t="s">
        <v>129</v>
      </c>
      <c r="O10" s="61"/>
      <c r="P10" s="61" t="s">
        <v>130</v>
      </c>
      <c r="Q10" s="65"/>
      <c r="R10" s="60" t="s">
        <v>125</v>
      </c>
      <c r="S10" s="61" t="s">
        <v>126</v>
      </c>
      <c r="T10" s="61"/>
      <c r="U10" s="62" t="s">
        <v>127</v>
      </c>
      <c r="V10" s="63"/>
      <c r="W10" s="64"/>
      <c r="X10" s="61" t="s">
        <v>128</v>
      </c>
      <c r="Y10" s="61"/>
      <c r="Z10" s="61" t="s">
        <v>129</v>
      </c>
      <c r="AA10" s="61"/>
      <c r="AB10" s="60" t="s">
        <v>125</v>
      </c>
      <c r="AC10" s="66" t="s">
        <v>126</v>
      </c>
      <c r="AD10" s="62" t="s">
        <v>127</v>
      </c>
      <c r="AE10" s="64"/>
      <c r="AF10" s="62" t="s">
        <v>128</v>
      </c>
      <c r="AG10" s="64"/>
      <c r="AH10" s="62" t="s">
        <v>129</v>
      </c>
      <c r="AI10" s="67"/>
      <c r="AJ10" s="60" t="s">
        <v>125</v>
      </c>
      <c r="AK10" s="68" t="s">
        <v>126</v>
      </c>
      <c r="AL10" s="71" t="s">
        <v>127</v>
      </c>
      <c r="AM10" s="71" t="s">
        <v>127</v>
      </c>
      <c r="AN10" s="71" t="s">
        <v>128</v>
      </c>
      <c r="AO10" s="71" t="s">
        <v>128</v>
      </c>
      <c r="AP10" s="71" t="s">
        <v>129</v>
      </c>
      <c r="AQ10" s="72" t="s">
        <v>129</v>
      </c>
      <c r="AR10" s="60" t="s">
        <v>125</v>
      </c>
      <c r="AS10" s="66" t="s">
        <v>126</v>
      </c>
      <c r="AT10" s="62" t="s">
        <v>127</v>
      </c>
      <c r="AU10" s="64"/>
      <c r="AV10" s="62" t="s">
        <v>128</v>
      </c>
      <c r="AW10" s="64"/>
      <c r="AX10" s="62" t="s">
        <v>129</v>
      </c>
      <c r="AY10" s="67"/>
      <c r="AZ10" s="60" t="s">
        <v>125</v>
      </c>
      <c r="BA10" s="66" t="s">
        <v>126</v>
      </c>
      <c r="BB10" s="62" t="s">
        <v>127</v>
      </c>
      <c r="BC10" s="64"/>
      <c r="BD10" s="62" t="s">
        <v>128</v>
      </c>
      <c r="BE10" s="64"/>
      <c r="BF10" s="62" t="s">
        <v>129</v>
      </c>
      <c r="BG10" s="67"/>
      <c r="BH10" s="69" t="s">
        <v>126</v>
      </c>
      <c r="BI10" s="64"/>
      <c r="BJ10" s="68" t="s">
        <v>127</v>
      </c>
      <c r="BK10" s="59" t="s">
        <v>128</v>
      </c>
      <c r="BL10" s="70" t="s">
        <v>129</v>
      </c>
      <c r="BM10" s="60" t="s">
        <v>125</v>
      </c>
      <c r="BN10" s="68" t="s">
        <v>126</v>
      </c>
      <c r="BO10" s="59" t="s">
        <v>127</v>
      </c>
      <c r="BP10" s="68" t="s">
        <v>128</v>
      </c>
      <c r="BQ10" s="70" t="s">
        <v>129</v>
      </c>
      <c r="BR10" s="60" t="s">
        <v>125</v>
      </c>
      <c r="BS10" s="68" t="s">
        <v>126</v>
      </c>
      <c r="BT10" s="59" t="s">
        <v>127</v>
      </c>
      <c r="BU10" s="68" t="s">
        <v>128</v>
      </c>
      <c r="BV10" s="70" t="s">
        <v>129</v>
      </c>
      <c r="BW10" s="60" t="s">
        <v>126</v>
      </c>
      <c r="BX10" s="68" t="s">
        <v>127</v>
      </c>
      <c r="BY10" s="71" t="s">
        <v>128</v>
      </c>
      <c r="BZ10" s="70" t="s">
        <v>129</v>
      </c>
      <c r="CA10" s="60" t="s">
        <v>125</v>
      </c>
      <c r="CB10" s="62" t="s">
        <v>126</v>
      </c>
      <c r="CC10" s="63"/>
      <c r="CD10" s="63"/>
      <c r="CE10" s="64"/>
      <c r="CF10" s="62" t="s">
        <v>127</v>
      </c>
      <c r="CG10" s="63"/>
      <c r="CH10" s="63"/>
      <c r="CI10" s="64"/>
      <c r="CJ10" s="62" t="s">
        <v>128</v>
      </c>
      <c r="CK10" s="63"/>
      <c r="CL10" s="63"/>
      <c r="CM10" s="64"/>
      <c r="CN10" s="62" t="s">
        <v>129</v>
      </c>
      <c r="CO10" s="64"/>
      <c r="CP10" s="68" t="s">
        <v>131</v>
      </c>
      <c r="CQ10" s="68" t="s">
        <v>130</v>
      </c>
      <c r="CR10" s="72" t="s">
        <v>132</v>
      </c>
      <c r="CS10" s="60" t="s">
        <v>126</v>
      </c>
      <c r="CT10" s="62" t="s">
        <v>127</v>
      </c>
      <c r="CU10" s="63"/>
      <c r="CV10" s="63"/>
      <c r="CW10" s="64"/>
      <c r="CX10" s="62" t="s">
        <v>128</v>
      </c>
      <c r="CY10" s="63"/>
      <c r="CZ10" s="64"/>
      <c r="DA10" s="61" t="s">
        <v>129</v>
      </c>
      <c r="DB10" s="65"/>
      <c r="DC10" s="60" t="s">
        <v>125</v>
      </c>
      <c r="DD10" s="62" t="s">
        <v>126</v>
      </c>
      <c r="DE10" s="64"/>
      <c r="DF10" s="62" t="s">
        <v>127</v>
      </c>
      <c r="DG10" s="64"/>
      <c r="DH10" s="62" t="s">
        <v>128</v>
      </c>
      <c r="DI10" s="64"/>
      <c r="DJ10" s="62" t="s">
        <v>129</v>
      </c>
      <c r="DK10" s="67"/>
      <c r="DL10" s="60" t="s">
        <v>126</v>
      </c>
      <c r="DM10" s="62" t="s">
        <v>127</v>
      </c>
      <c r="DN10" s="64"/>
      <c r="DO10" s="62" t="s">
        <v>128</v>
      </c>
      <c r="DP10" s="64"/>
      <c r="DQ10" s="62" t="s">
        <v>129</v>
      </c>
      <c r="DR10" s="67"/>
      <c r="DS10" s="60" t="s">
        <v>140</v>
      </c>
      <c r="DT10" s="68" t="s">
        <v>141</v>
      </c>
      <c r="DU10" s="59" t="s">
        <v>142</v>
      </c>
      <c r="DV10" s="68" t="s">
        <v>143</v>
      </c>
      <c r="DW10" s="68" t="s">
        <v>144</v>
      </c>
      <c r="DX10" s="70" t="s">
        <v>145</v>
      </c>
      <c r="DY10" s="60" t="s">
        <v>140</v>
      </c>
      <c r="DZ10" s="68" t="s">
        <v>141</v>
      </c>
      <c r="EA10" s="59" t="s">
        <v>142</v>
      </c>
      <c r="EB10" s="68" t="s">
        <v>143</v>
      </c>
      <c r="EC10" s="68" t="s">
        <v>144</v>
      </c>
      <c r="ED10" s="70" t="s">
        <v>145</v>
      </c>
      <c r="EE10" s="60" t="s">
        <v>146</v>
      </c>
      <c r="EF10" s="68" t="s">
        <v>147</v>
      </c>
      <c r="EG10" s="59" t="s">
        <v>140</v>
      </c>
      <c r="EH10" s="68" t="s">
        <v>148</v>
      </c>
      <c r="EI10" s="68" t="s">
        <v>149</v>
      </c>
      <c r="EJ10" s="70" t="s">
        <v>143</v>
      </c>
      <c r="EK10" s="60" t="s">
        <v>146</v>
      </c>
      <c r="EL10" s="68" t="s">
        <v>147</v>
      </c>
      <c r="EM10" s="59" t="s">
        <v>140</v>
      </c>
      <c r="EN10" s="68" t="s">
        <v>148</v>
      </c>
      <c r="EO10" s="68" t="s">
        <v>149</v>
      </c>
      <c r="EP10" s="70" t="s">
        <v>143</v>
      </c>
      <c r="EQ10" s="60" t="s">
        <v>146</v>
      </c>
      <c r="ER10" s="68" t="s">
        <v>147</v>
      </c>
      <c r="ES10" s="59" t="s">
        <v>140</v>
      </c>
      <c r="ET10" s="68" t="s">
        <v>148</v>
      </c>
      <c r="EU10" s="68" t="s">
        <v>149</v>
      </c>
      <c r="EV10" s="70" t="s">
        <v>143</v>
      </c>
      <c r="EW10" s="60" t="s">
        <v>146</v>
      </c>
      <c r="EX10" s="68" t="s">
        <v>147</v>
      </c>
      <c r="EY10" s="59" t="s">
        <v>140</v>
      </c>
      <c r="EZ10" s="68" t="s">
        <v>148</v>
      </c>
      <c r="FA10" s="68" t="s">
        <v>149</v>
      </c>
      <c r="FB10" s="70" t="s">
        <v>143</v>
      </c>
      <c r="FC10" s="60" t="s">
        <v>140</v>
      </c>
      <c r="FD10" s="68" t="s">
        <v>141</v>
      </c>
      <c r="FE10" s="59" t="s">
        <v>142</v>
      </c>
      <c r="FF10" s="68" t="s">
        <v>143</v>
      </c>
      <c r="FG10" s="68" t="s">
        <v>144</v>
      </c>
      <c r="FH10" s="70" t="s">
        <v>145</v>
      </c>
      <c r="FI10" s="60" t="s">
        <v>140</v>
      </c>
      <c r="FJ10" s="68" t="s">
        <v>141</v>
      </c>
      <c r="FK10" s="59" t="s">
        <v>142</v>
      </c>
      <c r="FL10" s="60" t="s">
        <v>140</v>
      </c>
      <c r="FM10" s="68" t="s">
        <v>141</v>
      </c>
      <c r="FN10" s="59" t="s">
        <v>142</v>
      </c>
      <c r="FO10" s="68" t="s">
        <v>143</v>
      </c>
      <c r="FP10" s="68" t="s">
        <v>144</v>
      </c>
      <c r="FQ10" s="70" t="s">
        <v>145</v>
      </c>
      <c r="FR10" s="60" t="s">
        <v>140</v>
      </c>
      <c r="FS10" s="68" t="s">
        <v>141</v>
      </c>
      <c r="FT10" s="59" t="s">
        <v>142</v>
      </c>
      <c r="FU10" s="68" t="s">
        <v>143</v>
      </c>
      <c r="FV10" s="70" t="s">
        <v>144</v>
      </c>
      <c r="FW10" s="60" t="s">
        <v>140</v>
      </c>
      <c r="FX10" s="68" t="s">
        <v>141</v>
      </c>
      <c r="FY10" s="59" t="s">
        <v>142</v>
      </c>
      <c r="FZ10" s="68" t="s">
        <v>143</v>
      </c>
      <c r="GA10" s="70" t="s">
        <v>144</v>
      </c>
      <c r="GB10" s="60" t="s">
        <v>125</v>
      </c>
      <c r="GC10" s="61" t="s">
        <v>126</v>
      </c>
      <c r="GD10" s="61"/>
      <c r="GE10" s="62" t="s">
        <v>127</v>
      </c>
      <c r="GF10" s="63"/>
      <c r="GG10" s="63"/>
      <c r="GH10" s="64"/>
      <c r="GI10" s="61" t="s">
        <v>128</v>
      </c>
      <c r="GJ10" s="61"/>
      <c r="GK10" s="61"/>
      <c r="GL10" s="62" t="s">
        <v>129</v>
      </c>
      <c r="GM10" s="63"/>
      <c r="GN10" s="67"/>
      <c r="GO10" s="60"/>
      <c r="GP10" s="61" t="s">
        <v>126</v>
      </c>
      <c r="GQ10" s="61"/>
      <c r="GR10" s="62" t="s">
        <v>127</v>
      </c>
      <c r="GS10" s="63"/>
      <c r="GT10" s="63"/>
      <c r="GU10" s="64"/>
      <c r="GV10" s="61" t="s">
        <v>128</v>
      </c>
      <c r="GW10" s="61"/>
      <c r="GX10" s="61"/>
      <c r="GY10" s="62" t="s">
        <v>129</v>
      </c>
      <c r="GZ10" s="63"/>
      <c r="HA10" s="64"/>
      <c r="HB10" s="62"/>
      <c r="HC10" s="67"/>
      <c r="HD10" s="69" t="s">
        <v>127</v>
      </c>
      <c r="HE10" s="63"/>
      <c r="HF10" s="63"/>
      <c r="HG10" s="64"/>
      <c r="HH10" s="61" t="s">
        <v>128</v>
      </c>
      <c r="HI10" s="61"/>
      <c r="HJ10" s="61"/>
      <c r="HK10" s="62" t="s">
        <v>129</v>
      </c>
      <c r="HL10" s="63"/>
      <c r="HM10" s="64"/>
      <c r="HN10" s="69" t="s">
        <v>126</v>
      </c>
      <c r="HO10" s="63"/>
      <c r="HP10" s="63"/>
      <c r="HQ10" s="64"/>
      <c r="HR10" s="62" t="s">
        <v>127</v>
      </c>
      <c r="HS10" s="63"/>
      <c r="HT10" s="63"/>
      <c r="HU10" s="64"/>
      <c r="HV10" s="61" t="s">
        <v>128</v>
      </c>
      <c r="HW10" s="61"/>
      <c r="HX10" s="61"/>
      <c r="HY10" s="62" t="s">
        <v>129</v>
      </c>
      <c r="HZ10" s="63"/>
      <c r="IA10" s="63"/>
      <c r="IB10" s="67"/>
      <c r="IC10" s="69" t="s">
        <v>126</v>
      </c>
      <c r="ID10" s="64"/>
      <c r="IE10" s="62" t="s">
        <v>127</v>
      </c>
      <c r="IF10" s="63"/>
      <c r="IG10" s="63"/>
      <c r="IH10" s="64"/>
      <c r="II10" s="61" t="s">
        <v>128</v>
      </c>
      <c r="IJ10" s="61"/>
      <c r="IK10" s="61"/>
      <c r="IL10" s="62" t="s">
        <v>129</v>
      </c>
      <c r="IM10" s="63"/>
      <c r="IN10" s="67"/>
      <c r="IO10" s="73" t="s">
        <v>125</v>
      </c>
      <c r="IP10" s="62" t="s">
        <v>126</v>
      </c>
      <c r="IQ10" s="63"/>
      <c r="IR10" s="64"/>
      <c r="IS10" s="62" t="s">
        <v>127</v>
      </c>
      <c r="IT10" s="63"/>
      <c r="IU10" s="63"/>
      <c r="IV10" s="64"/>
      <c r="IW10" s="61" t="s">
        <v>128</v>
      </c>
      <c r="IX10" s="61"/>
      <c r="IY10" s="61"/>
      <c r="IZ10" s="62" t="s">
        <v>129</v>
      </c>
      <c r="JA10" s="63"/>
      <c r="JB10" s="64"/>
      <c r="JC10" s="61" t="s">
        <v>130</v>
      </c>
      <c r="JD10" s="65"/>
      <c r="JE10" s="73" t="s">
        <v>125</v>
      </c>
      <c r="JF10" s="62" t="s">
        <v>126</v>
      </c>
      <c r="JG10" s="63"/>
      <c r="JH10" s="64"/>
      <c r="JI10" s="62" t="s">
        <v>127</v>
      </c>
      <c r="JJ10" s="63"/>
      <c r="JK10" s="64"/>
      <c r="JL10" s="61" t="s">
        <v>128</v>
      </c>
      <c r="JM10" s="61"/>
      <c r="JN10" s="61"/>
      <c r="JO10" s="62" t="s">
        <v>129</v>
      </c>
      <c r="JP10" s="63"/>
      <c r="JQ10" s="64"/>
      <c r="JR10" s="61" t="s">
        <v>130</v>
      </c>
      <c r="JS10" s="65"/>
      <c r="JT10" s="69" t="s">
        <v>126</v>
      </c>
      <c r="JU10" s="64"/>
      <c r="JV10" s="62" t="s">
        <v>127</v>
      </c>
      <c r="JW10" s="64"/>
      <c r="JX10" s="61" t="s">
        <v>128</v>
      </c>
      <c r="JY10" s="61"/>
      <c r="JZ10" s="61" t="s">
        <v>129</v>
      </c>
      <c r="KA10" s="65"/>
      <c r="KB10" s="69" t="s">
        <v>126</v>
      </c>
      <c r="KC10" s="64"/>
      <c r="KD10" s="62" t="s">
        <v>127</v>
      </c>
      <c r="KE10" s="64"/>
      <c r="KF10" s="61" t="s">
        <v>128</v>
      </c>
      <c r="KG10" s="61"/>
      <c r="KH10" s="61" t="s">
        <v>129</v>
      </c>
      <c r="KI10" s="65"/>
      <c r="KJ10" s="69" t="s">
        <v>150</v>
      </c>
      <c r="KK10" s="63"/>
      <c r="KL10" s="61" t="s">
        <v>150</v>
      </c>
      <c r="KM10" s="61"/>
      <c r="KN10" s="72">
        <v>1</v>
      </c>
      <c r="KO10" s="60" t="s">
        <v>150</v>
      </c>
      <c r="KP10" s="68" t="s">
        <v>128</v>
      </c>
      <c r="KQ10" s="70" t="s">
        <v>151</v>
      </c>
      <c r="KR10" s="71" t="s">
        <v>125</v>
      </c>
      <c r="KS10" s="68" t="s">
        <v>126</v>
      </c>
      <c r="KT10" s="62" t="s">
        <v>127</v>
      </c>
      <c r="KU10" s="64"/>
      <c r="KV10" s="61" t="s">
        <v>128</v>
      </c>
      <c r="KW10" s="61"/>
      <c r="KX10" s="61"/>
      <c r="KY10" s="62" t="s">
        <v>129</v>
      </c>
      <c r="KZ10" s="67"/>
      <c r="LA10" s="60" t="s">
        <v>125</v>
      </c>
      <c r="LB10" s="61" t="s">
        <v>126</v>
      </c>
      <c r="LC10" s="61"/>
      <c r="LD10" s="61"/>
      <c r="LE10" s="62" t="s">
        <v>127</v>
      </c>
      <c r="LF10" s="63"/>
      <c r="LG10" s="63"/>
      <c r="LH10" s="64"/>
      <c r="LI10" s="61" t="s">
        <v>128</v>
      </c>
      <c r="LJ10" s="61"/>
      <c r="LK10" s="61"/>
      <c r="LL10" s="62" t="s">
        <v>129</v>
      </c>
      <c r="LM10" s="63"/>
      <c r="LN10" s="67"/>
      <c r="LO10" s="69" t="s">
        <v>125</v>
      </c>
      <c r="LP10" s="64"/>
      <c r="LQ10" s="62" t="s">
        <v>126</v>
      </c>
      <c r="LR10" s="64"/>
      <c r="LS10" s="61" t="s">
        <v>127</v>
      </c>
      <c r="LT10" s="65"/>
      <c r="LU10" s="60" t="s">
        <v>125</v>
      </c>
      <c r="LV10" s="68" t="s">
        <v>126</v>
      </c>
      <c r="LW10" s="70" t="s">
        <v>127</v>
      </c>
      <c r="LX10" s="60" t="s">
        <v>126</v>
      </c>
      <c r="LY10" s="68" t="s">
        <v>127</v>
      </c>
      <c r="LZ10" s="70" t="s">
        <v>128</v>
      </c>
      <c r="MA10" s="60" t="s">
        <v>126</v>
      </c>
      <c r="MB10" s="61" t="s">
        <v>127</v>
      </c>
      <c r="MC10" s="61"/>
      <c r="MD10" s="61" t="s">
        <v>128</v>
      </c>
      <c r="ME10" s="61"/>
      <c r="MF10" s="61" t="s">
        <v>129</v>
      </c>
      <c r="MG10" s="65"/>
      <c r="MH10" s="73" t="s">
        <v>126</v>
      </c>
      <c r="MI10" s="68" t="s">
        <v>127</v>
      </c>
      <c r="MJ10" s="59" t="s">
        <v>128</v>
      </c>
      <c r="MK10" s="74" t="s">
        <v>126</v>
      </c>
      <c r="ML10" s="75" t="s">
        <v>127</v>
      </c>
      <c r="MM10" s="75" t="s">
        <v>128</v>
      </c>
      <c r="MN10" s="76" t="s">
        <v>129</v>
      </c>
      <c r="MO10" s="74" t="s">
        <v>126</v>
      </c>
      <c r="MP10" s="77" t="s">
        <v>127</v>
      </c>
      <c r="MQ10" s="77" t="s">
        <v>128</v>
      </c>
      <c r="MR10" s="78" t="s">
        <v>129</v>
      </c>
      <c r="MS10" s="60" t="s">
        <v>126</v>
      </c>
      <c r="MT10" s="61" t="s">
        <v>127</v>
      </c>
      <c r="MU10" s="61"/>
      <c r="MV10" s="61" t="s">
        <v>128</v>
      </c>
      <c r="MW10" s="61"/>
      <c r="MX10" s="61" t="s">
        <v>129</v>
      </c>
      <c r="MY10" s="65"/>
      <c r="MZ10" s="60" t="s">
        <v>125</v>
      </c>
      <c r="NA10" s="68" t="s">
        <v>126</v>
      </c>
      <c r="NB10" s="71" t="s">
        <v>127</v>
      </c>
      <c r="NC10" s="71" t="s">
        <v>128</v>
      </c>
      <c r="ND10" s="70" t="s">
        <v>129</v>
      </c>
      <c r="NE10" s="60" t="s">
        <v>125</v>
      </c>
      <c r="NF10" s="71" t="s">
        <v>126</v>
      </c>
      <c r="NG10" s="61" t="s">
        <v>127</v>
      </c>
      <c r="NH10" s="61"/>
      <c r="NI10" s="61" t="s">
        <v>128</v>
      </c>
      <c r="NJ10" s="61"/>
      <c r="NK10" s="61"/>
      <c r="NL10" s="61" t="s">
        <v>129</v>
      </c>
      <c r="NM10" s="65"/>
      <c r="NN10" s="60" t="s">
        <v>125</v>
      </c>
      <c r="NO10" s="71" t="s">
        <v>126</v>
      </c>
      <c r="NP10" s="61" t="s">
        <v>127</v>
      </c>
      <c r="NQ10" s="61"/>
      <c r="NR10" s="61" t="s">
        <v>128</v>
      </c>
      <c r="NS10" s="61"/>
      <c r="NT10" s="61" t="s">
        <v>129</v>
      </c>
      <c r="NU10" s="65"/>
      <c r="NV10" s="60">
        <v>0.47</v>
      </c>
      <c r="NW10" s="79">
        <f>15/25.4</f>
        <v>0.59055118110236227</v>
      </c>
      <c r="NX10" s="68">
        <v>0.71</v>
      </c>
      <c r="NY10" s="68">
        <v>0.95</v>
      </c>
      <c r="NZ10" s="68">
        <v>0.95</v>
      </c>
      <c r="OA10" s="68">
        <v>1.1000000000000001</v>
      </c>
      <c r="OB10" s="68">
        <v>1.1000000000000001</v>
      </c>
      <c r="OC10" s="80">
        <f>32/25.4</f>
        <v>1.2598425196850394</v>
      </c>
      <c r="OD10" s="81">
        <f>12/25.4</f>
        <v>0.47244094488188981</v>
      </c>
      <c r="OE10" s="79">
        <f>15/25.4</f>
        <v>0.59055118110236227</v>
      </c>
      <c r="OF10" s="79">
        <f>18/25.4</f>
        <v>0.70866141732283472</v>
      </c>
      <c r="OG10" s="79">
        <f>24/25.4</f>
        <v>0.94488188976377963</v>
      </c>
      <c r="OH10" s="60" t="s">
        <v>126</v>
      </c>
      <c r="OI10" s="61" t="s">
        <v>127</v>
      </c>
      <c r="OJ10" s="61"/>
      <c r="OK10" s="61" t="s">
        <v>128</v>
      </c>
      <c r="OL10" s="61"/>
      <c r="OM10" s="61" t="s">
        <v>129</v>
      </c>
      <c r="ON10" s="65"/>
      <c r="OO10" s="60" t="s">
        <v>125</v>
      </c>
      <c r="OP10" s="71" t="s">
        <v>126</v>
      </c>
      <c r="OQ10" s="61" t="s">
        <v>127</v>
      </c>
      <c r="OR10" s="61"/>
      <c r="OS10" s="61" t="s">
        <v>128</v>
      </c>
      <c r="OT10" s="61"/>
      <c r="OU10" s="61" t="s">
        <v>129</v>
      </c>
      <c r="OV10" s="65"/>
      <c r="OW10" s="60" t="s">
        <v>125</v>
      </c>
      <c r="OX10" s="71" t="s">
        <v>126</v>
      </c>
      <c r="OY10" s="61" t="s">
        <v>127</v>
      </c>
      <c r="OZ10" s="61"/>
      <c r="PA10" s="61" t="s">
        <v>128</v>
      </c>
      <c r="PB10" s="61"/>
      <c r="PC10" s="61" t="s">
        <v>129</v>
      </c>
      <c r="PD10" s="65"/>
    </row>
    <row r="11" spans="1:420" x14ac:dyDescent="0.25">
      <c r="A11" s="17" t="s">
        <v>152</v>
      </c>
      <c r="B11" s="19"/>
      <c r="C11" s="16"/>
      <c r="D11" s="59" t="s">
        <v>153</v>
      </c>
      <c r="E11" s="60">
        <v>1.75</v>
      </c>
      <c r="F11" s="68">
        <v>1.875</v>
      </c>
      <c r="G11" s="68">
        <v>2.875</v>
      </c>
      <c r="H11" s="68">
        <v>2.75</v>
      </c>
      <c r="I11" s="68">
        <v>2.75</v>
      </c>
      <c r="J11" s="68">
        <v>3.875</v>
      </c>
      <c r="K11" s="68">
        <v>3.375</v>
      </c>
      <c r="L11" s="68">
        <v>3.375</v>
      </c>
      <c r="M11" s="68">
        <v>5.125</v>
      </c>
      <c r="N11" s="68">
        <v>4.125</v>
      </c>
      <c r="O11" s="68">
        <v>5.75</v>
      </c>
      <c r="P11" s="68">
        <v>5.25</v>
      </c>
      <c r="Q11" s="70">
        <v>9.75</v>
      </c>
      <c r="R11" s="60">
        <v>1.75</v>
      </c>
      <c r="S11" s="68">
        <v>1.875</v>
      </c>
      <c r="T11" s="68">
        <v>2.875</v>
      </c>
      <c r="U11" s="68">
        <v>2.75</v>
      </c>
      <c r="V11" s="68">
        <v>3.875</v>
      </c>
      <c r="W11" s="68">
        <v>3.875</v>
      </c>
      <c r="X11" s="68">
        <v>3.375</v>
      </c>
      <c r="Y11" s="68">
        <v>5.125</v>
      </c>
      <c r="Z11" s="68">
        <v>4.125</v>
      </c>
      <c r="AA11" s="68">
        <v>5.75</v>
      </c>
      <c r="AB11" s="60">
        <v>1.68</v>
      </c>
      <c r="AC11" s="71">
        <v>2.33</v>
      </c>
      <c r="AD11" s="68">
        <v>2.33</v>
      </c>
      <c r="AE11" s="68">
        <v>3.59</v>
      </c>
      <c r="AF11" s="68">
        <v>3.23</v>
      </c>
      <c r="AG11" s="59">
        <v>4.49</v>
      </c>
      <c r="AH11" s="59">
        <v>3.74</v>
      </c>
      <c r="AI11" s="70">
        <v>5.26</v>
      </c>
      <c r="AJ11" s="60">
        <v>1.68</v>
      </c>
      <c r="AK11" s="68">
        <v>2.33</v>
      </c>
      <c r="AL11" s="71">
        <v>2.33</v>
      </c>
      <c r="AM11" s="66">
        <v>3.59</v>
      </c>
      <c r="AN11" s="59">
        <v>3.23</v>
      </c>
      <c r="AO11" s="59">
        <v>4.49</v>
      </c>
      <c r="AP11" s="59">
        <v>3.74</v>
      </c>
      <c r="AQ11" s="70">
        <v>5.26</v>
      </c>
      <c r="AR11" s="60">
        <v>1.68</v>
      </c>
      <c r="AS11" s="68">
        <v>2.33</v>
      </c>
      <c r="AT11" s="68">
        <v>2.33</v>
      </c>
      <c r="AU11" s="68">
        <v>3.59</v>
      </c>
      <c r="AV11" s="68">
        <v>3.23</v>
      </c>
      <c r="AW11" s="59">
        <v>4.49</v>
      </c>
      <c r="AX11" s="59">
        <v>3.74</v>
      </c>
      <c r="AY11" s="70">
        <v>5.26</v>
      </c>
      <c r="AZ11" s="60">
        <v>1.68</v>
      </c>
      <c r="BA11" s="68">
        <v>2.33</v>
      </c>
      <c r="BB11" s="68">
        <v>2.33</v>
      </c>
      <c r="BC11" s="68">
        <v>3.59</v>
      </c>
      <c r="BD11" s="68">
        <v>3.23</v>
      </c>
      <c r="BE11" s="59">
        <v>4.49</v>
      </c>
      <c r="BF11" s="59">
        <v>3.74</v>
      </c>
      <c r="BG11" s="70">
        <v>5.26</v>
      </c>
      <c r="BH11" s="60">
        <v>2.375</v>
      </c>
      <c r="BI11" s="71">
        <v>2.375</v>
      </c>
      <c r="BJ11" s="68">
        <v>3</v>
      </c>
      <c r="BK11" s="68">
        <v>3.5625</v>
      </c>
      <c r="BL11" s="70">
        <v>4.125</v>
      </c>
      <c r="BM11" s="60">
        <v>1.75</v>
      </c>
      <c r="BN11" s="68">
        <v>2.5</v>
      </c>
      <c r="BO11" s="68">
        <v>2.875</v>
      </c>
      <c r="BP11" s="68">
        <v>3.5</v>
      </c>
      <c r="BQ11" s="70">
        <v>4</v>
      </c>
      <c r="BR11" s="60">
        <v>1.75</v>
      </c>
      <c r="BS11" s="68">
        <v>2.5</v>
      </c>
      <c r="BT11" s="68">
        <v>2.5</v>
      </c>
      <c r="BU11" s="68">
        <v>3.4375</v>
      </c>
      <c r="BV11" s="70">
        <v>4.0625</v>
      </c>
      <c r="BW11" s="60">
        <v>2.3125</v>
      </c>
      <c r="BX11" s="68">
        <v>2.875</v>
      </c>
      <c r="BY11" s="68">
        <v>3</v>
      </c>
      <c r="BZ11" s="70">
        <v>3.9375</v>
      </c>
      <c r="CA11" s="60">
        <v>1.75</v>
      </c>
      <c r="CB11" s="82">
        <v>1.875</v>
      </c>
      <c r="CC11" s="82">
        <v>2.375</v>
      </c>
      <c r="CD11" s="82">
        <v>2.375</v>
      </c>
      <c r="CE11" s="82">
        <v>2.875</v>
      </c>
      <c r="CF11" s="68">
        <v>2.5</v>
      </c>
      <c r="CG11" s="68">
        <v>2.5</v>
      </c>
      <c r="CH11" s="68">
        <v>3.75</v>
      </c>
      <c r="CI11" s="68">
        <v>3.75</v>
      </c>
      <c r="CJ11" s="68">
        <v>3.375</v>
      </c>
      <c r="CK11" s="68">
        <v>3.375</v>
      </c>
      <c r="CL11" s="68">
        <v>4.625</v>
      </c>
      <c r="CM11" s="68">
        <v>4.625</v>
      </c>
      <c r="CN11" s="68">
        <v>4</v>
      </c>
      <c r="CO11" s="68">
        <v>5.625</v>
      </c>
      <c r="CP11" s="68">
        <v>4.5</v>
      </c>
      <c r="CQ11" s="68">
        <v>5.5</v>
      </c>
      <c r="CR11" s="70">
        <v>6.5</v>
      </c>
      <c r="CS11" s="60">
        <v>2.375</v>
      </c>
      <c r="CT11" s="68">
        <v>2.5</v>
      </c>
      <c r="CU11" s="68">
        <v>2.5</v>
      </c>
      <c r="CV11" s="68">
        <v>3.75</v>
      </c>
      <c r="CW11" s="68">
        <v>3.75</v>
      </c>
      <c r="CX11" s="68">
        <v>3.875</v>
      </c>
      <c r="CY11" s="68">
        <v>4.875</v>
      </c>
      <c r="CZ11" s="68">
        <v>4.875</v>
      </c>
      <c r="DA11" s="68">
        <v>4.5</v>
      </c>
      <c r="DB11" s="70">
        <v>5.75</v>
      </c>
      <c r="DC11" s="60">
        <v>1.75</v>
      </c>
      <c r="DD11" s="71">
        <v>1.875</v>
      </c>
      <c r="DE11" s="71">
        <v>1.875</v>
      </c>
      <c r="DF11" s="68">
        <v>2.5</v>
      </c>
      <c r="DG11" s="68">
        <v>2.5</v>
      </c>
      <c r="DH11" s="68">
        <v>3.25</v>
      </c>
      <c r="DI11" s="68">
        <v>3.25</v>
      </c>
      <c r="DJ11" s="68">
        <v>4.5</v>
      </c>
      <c r="DK11" s="70">
        <v>4.5</v>
      </c>
      <c r="DL11" s="60">
        <v>2.33</v>
      </c>
      <c r="DM11" s="68">
        <v>2.33</v>
      </c>
      <c r="DN11" s="68">
        <v>3.59</v>
      </c>
      <c r="DO11" s="68">
        <v>3.23</v>
      </c>
      <c r="DP11" s="59">
        <v>4.49</v>
      </c>
      <c r="DQ11" s="59">
        <v>3.74</v>
      </c>
      <c r="DR11" s="70">
        <v>5.26</v>
      </c>
      <c r="DS11" s="60" t="s">
        <v>154</v>
      </c>
      <c r="DT11" s="68" t="s">
        <v>154</v>
      </c>
      <c r="DU11" s="68" t="s">
        <v>154</v>
      </c>
      <c r="DV11" s="68" t="s">
        <v>154</v>
      </c>
      <c r="DW11" s="68" t="s">
        <v>154</v>
      </c>
      <c r="DX11" s="70" t="s">
        <v>154</v>
      </c>
      <c r="DY11" s="60" t="s">
        <v>154</v>
      </c>
      <c r="DZ11" s="68" t="s">
        <v>154</v>
      </c>
      <c r="EA11" s="68" t="s">
        <v>154</v>
      </c>
      <c r="EB11" s="68" t="s">
        <v>154</v>
      </c>
      <c r="EC11" s="68" t="s">
        <v>154</v>
      </c>
      <c r="ED11" s="70" t="s">
        <v>154</v>
      </c>
      <c r="EE11" s="60">
        <v>2.17</v>
      </c>
      <c r="EF11" s="68">
        <v>2.95</v>
      </c>
      <c r="EG11" s="68">
        <v>3.54</v>
      </c>
      <c r="EH11" s="68">
        <v>4.33</v>
      </c>
      <c r="EI11" s="68">
        <v>4.92</v>
      </c>
      <c r="EJ11" s="70">
        <v>6.1</v>
      </c>
      <c r="EK11" s="60">
        <v>2.17</v>
      </c>
      <c r="EL11" s="68">
        <v>2.95</v>
      </c>
      <c r="EM11" s="68">
        <v>3.54</v>
      </c>
      <c r="EN11" s="68">
        <v>4.33</v>
      </c>
      <c r="EO11" s="68">
        <v>4.92</v>
      </c>
      <c r="EP11" s="70">
        <v>6.1</v>
      </c>
      <c r="EQ11" s="60">
        <v>2.17</v>
      </c>
      <c r="ER11" s="68">
        <v>2.95</v>
      </c>
      <c r="ES11" s="68">
        <v>3.54</v>
      </c>
      <c r="ET11" s="68">
        <v>4.33</v>
      </c>
      <c r="EU11" s="68">
        <v>4.92</v>
      </c>
      <c r="EV11" s="70">
        <v>6.1</v>
      </c>
      <c r="EW11" s="60">
        <v>2.17</v>
      </c>
      <c r="EX11" s="68">
        <v>2.95</v>
      </c>
      <c r="EY11" s="68">
        <v>3.54</v>
      </c>
      <c r="EZ11" s="68">
        <v>4.33</v>
      </c>
      <c r="FA11" s="68">
        <v>4.92</v>
      </c>
      <c r="FB11" s="70">
        <v>6.1</v>
      </c>
      <c r="FC11" s="60" t="s">
        <v>154</v>
      </c>
      <c r="FD11" s="68" t="s">
        <v>154</v>
      </c>
      <c r="FE11" s="68" t="s">
        <v>154</v>
      </c>
      <c r="FF11" s="68" t="s">
        <v>154</v>
      </c>
      <c r="FG11" s="68" t="s">
        <v>154</v>
      </c>
      <c r="FH11" s="70" t="s">
        <v>154</v>
      </c>
      <c r="FI11" s="60" t="s">
        <v>154</v>
      </c>
      <c r="FJ11" s="68" t="s">
        <v>154</v>
      </c>
      <c r="FK11" s="70" t="s">
        <v>154</v>
      </c>
      <c r="FL11" s="60" t="s">
        <v>154</v>
      </c>
      <c r="FM11" s="68" t="s">
        <v>154</v>
      </c>
      <c r="FN11" s="68" t="s">
        <v>154</v>
      </c>
      <c r="FO11" s="68" t="s">
        <v>154</v>
      </c>
      <c r="FP11" s="68" t="s">
        <v>154</v>
      </c>
      <c r="FQ11" s="70" t="s">
        <v>154</v>
      </c>
      <c r="FR11" s="60" t="s">
        <v>154</v>
      </c>
      <c r="FS11" s="68" t="s">
        <v>154</v>
      </c>
      <c r="FT11" s="68" t="s">
        <v>154</v>
      </c>
      <c r="FU11" s="68" t="s">
        <v>154</v>
      </c>
      <c r="FV11" s="70" t="s">
        <v>154</v>
      </c>
      <c r="FW11" s="60" t="s">
        <v>154</v>
      </c>
      <c r="FX11" s="68" t="s">
        <v>154</v>
      </c>
      <c r="FY11" s="68" t="s">
        <v>154</v>
      </c>
      <c r="FZ11" s="68" t="s">
        <v>154</v>
      </c>
      <c r="GA11" s="70" t="s">
        <v>154</v>
      </c>
      <c r="GB11" s="60" t="s">
        <v>154</v>
      </c>
      <c r="GC11" s="68" t="s">
        <v>154</v>
      </c>
      <c r="GD11" s="68" t="s">
        <v>154</v>
      </c>
      <c r="GE11" s="68" t="s">
        <v>154</v>
      </c>
      <c r="GF11" s="68" t="s">
        <v>154</v>
      </c>
      <c r="GG11" s="68" t="s">
        <v>154</v>
      </c>
      <c r="GH11" s="68" t="s">
        <v>154</v>
      </c>
      <c r="GI11" s="68" t="s">
        <v>154</v>
      </c>
      <c r="GJ11" s="68" t="s">
        <v>154</v>
      </c>
      <c r="GK11" s="68" t="s">
        <v>154</v>
      </c>
      <c r="GL11" s="68" t="s">
        <v>154</v>
      </c>
      <c r="GM11" s="68" t="s">
        <v>154</v>
      </c>
      <c r="GN11" s="70" t="s">
        <v>154</v>
      </c>
      <c r="GO11" s="60"/>
      <c r="GP11" s="68" t="s">
        <v>154</v>
      </c>
      <c r="GQ11" s="68" t="s">
        <v>154</v>
      </c>
      <c r="GR11" s="68" t="s">
        <v>154</v>
      </c>
      <c r="GS11" s="68" t="s">
        <v>154</v>
      </c>
      <c r="GT11" s="68" t="s">
        <v>154</v>
      </c>
      <c r="GU11" s="68" t="s">
        <v>154</v>
      </c>
      <c r="GV11" s="68" t="s">
        <v>154</v>
      </c>
      <c r="GW11" s="68" t="s">
        <v>154</v>
      </c>
      <c r="GX11" s="68" t="s">
        <v>154</v>
      </c>
      <c r="GY11" s="68" t="s">
        <v>154</v>
      </c>
      <c r="GZ11" s="68" t="s">
        <v>154</v>
      </c>
      <c r="HA11" s="68" t="s">
        <v>154</v>
      </c>
      <c r="HB11" s="68"/>
      <c r="HC11" s="70"/>
      <c r="HD11" s="60" t="s">
        <v>154</v>
      </c>
      <c r="HE11" s="68" t="s">
        <v>154</v>
      </c>
      <c r="HF11" s="68" t="s">
        <v>154</v>
      </c>
      <c r="HG11" s="68" t="s">
        <v>154</v>
      </c>
      <c r="HH11" s="68" t="s">
        <v>154</v>
      </c>
      <c r="HI11" s="68" t="s">
        <v>154</v>
      </c>
      <c r="HJ11" s="68" t="s">
        <v>154</v>
      </c>
      <c r="HK11" s="68" t="s">
        <v>154</v>
      </c>
      <c r="HL11" s="68" t="s">
        <v>154</v>
      </c>
      <c r="HM11" s="70" t="s">
        <v>154</v>
      </c>
      <c r="HN11" s="71">
        <v>1.8125</v>
      </c>
      <c r="HO11" s="68">
        <v>2.3125</v>
      </c>
      <c r="HP11" s="68">
        <v>2.3125</v>
      </c>
      <c r="HQ11" s="68">
        <v>3.0625</v>
      </c>
      <c r="HR11" s="68">
        <v>2.375</v>
      </c>
      <c r="HS11" s="68">
        <v>2.375</v>
      </c>
      <c r="HT11" s="68">
        <v>3.625</v>
      </c>
      <c r="HU11" s="68">
        <v>3.625</v>
      </c>
      <c r="HV11" s="68">
        <v>3.5625</v>
      </c>
      <c r="HW11" s="68">
        <v>4.4375</v>
      </c>
      <c r="HX11" s="68">
        <v>4.4375</v>
      </c>
      <c r="HY11" s="68">
        <v>3.8125</v>
      </c>
      <c r="HZ11" s="68">
        <v>4.3125</v>
      </c>
      <c r="IA11" s="68">
        <v>4.3125</v>
      </c>
      <c r="IB11" s="70">
        <v>5.3125</v>
      </c>
      <c r="IC11" s="71">
        <v>2.3125</v>
      </c>
      <c r="ID11" s="68">
        <v>2.3125</v>
      </c>
      <c r="IE11" s="68">
        <v>2.375</v>
      </c>
      <c r="IF11" s="68">
        <v>2.375</v>
      </c>
      <c r="IG11" s="68">
        <v>3.625</v>
      </c>
      <c r="IH11" s="68">
        <v>3.625</v>
      </c>
      <c r="II11" s="68">
        <v>3.5625</v>
      </c>
      <c r="IJ11" s="68">
        <v>4.4375</v>
      </c>
      <c r="IK11" s="68">
        <v>4.4375</v>
      </c>
      <c r="IL11" s="68">
        <v>4.3125</v>
      </c>
      <c r="IM11" s="68">
        <v>4.3125</v>
      </c>
      <c r="IN11" s="70">
        <v>5.3125</v>
      </c>
      <c r="IO11" s="60">
        <v>1.75</v>
      </c>
      <c r="IP11" s="68">
        <v>1.875</v>
      </c>
      <c r="IQ11" s="68">
        <v>2.5</v>
      </c>
      <c r="IR11" s="68">
        <v>3</v>
      </c>
      <c r="IS11" s="68">
        <v>2</v>
      </c>
      <c r="IT11" s="68">
        <v>2.5</v>
      </c>
      <c r="IU11" s="68">
        <v>3</v>
      </c>
      <c r="IV11" s="68">
        <v>3.75</v>
      </c>
      <c r="IW11" s="68">
        <v>3.25</v>
      </c>
      <c r="IX11" s="68">
        <v>3.75</v>
      </c>
      <c r="IY11" s="68">
        <v>4.5</v>
      </c>
      <c r="IZ11" s="68">
        <v>4</v>
      </c>
      <c r="JA11" s="68">
        <v>4.5</v>
      </c>
      <c r="JB11" s="68">
        <v>5.5</v>
      </c>
      <c r="JC11" s="68">
        <f>4+5/8</f>
        <v>4.625</v>
      </c>
      <c r="JD11" s="70">
        <f>6+3/8</f>
        <v>6.375</v>
      </c>
      <c r="JE11" s="60">
        <v>1.75</v>
      </c>
      <c r="JF11" s="68">
        <v>1.875</v>
      </c>
      <c r="JG11" s="68">
        <v>2.5</v>
      </c>
      <c r="JH11" s="68">
        <v>3</v>
      </c>
      <c r="JI11" s="68">
        <v>2.5</v>
      </c>
      <c r="JJ11" s="68">
        <v>3</v>
      </c>
      <c r="JK11" s="68">
        <v>3.75</v>
      </c>
      <c r="JL11" s="68">
        <v>3.25</v>
      </c>
      <c r="JM11" s="68">
        <v>3.75</v>
      </c>
      <c r="JN11" s="68">
        <v>4.5</v>
      </c>
      <c r="JO11" s="68">
        <v>4</v>
      </c>
      <c r="JP11" s="68">
        <v>4.5</v>
      </c>
      <c r="JQ11" s="68">
        <v>5.5</v>
      </c>
      <c r="JR11" s="68">
        <f>4+5/8</f>
        <v>4.625</v>
      </c>
      <c r="JS11" s="70">
        <f>6+3/8</f>
        <v>6.375</v>
      </c>
      <c r="JT11" s="60">
        <v>1.8125</v>
      </c>
      <c r="JU11" s="68">
        <v>2.3125</v>
      </c>
      <c r="JV11" s="68">
        <v>2.5</v>
      </c>
      <c r="JW11" s="68">
        <v>3.75</v>
      </c>
      <c r="JX11" s="68">
        <v>3.3125</v>
      </c>
      <c r="JY11" s="68">
        <v>4.5625</v>
      </c>
      <c r="JZ11" s="68">
        <v>3.75</v>
      </c>
      <c r="KA11" s="70">
        <v>5.375</v>
      </c>
      <c r="KB11" s="60">
        <f>1+7/8</f>
        <v>1.875</v>
      </c>
      <c r="KC11" s="68">
        <f>2+3/8</f>
        <v>2.375</v>
      </c>
      <c r="KD11" s="68">
        <v>2.375</v>
      </c>
      <c r="KE11" s="68">
        <v>3.625</v>
      </c>
      <c r="KF11" s="68">
        <v>3.25</v>
      </c>
      <c r="KG11" s="68">
        <v>4.5</v>
      </c>
      <c r="KH11" s="68">
        <v>4</v>
      </c>
      <c r="KI11" s="70">
        <v>5.5</v>
      </c>
      <c r="KJ11" s="73">
        <v>0.75</v>
      </c>
      <c r="KK11" s="68">
        <v>0.75</v>
      </c>
      <c r="KL11" s="68">
        <v>0.75</v>
      </c>
      <c r="KM11" s="68">
        <v>0.75</v>
      </c>
      <c r="KN11" s="72">
        <v>1</v>
      </c>
      <c r="KO11" s="60">
        <v>1.5625</v>
      </c>
      <c r="KP11" s="68">
        <v>2</v>
      </c>
      <c r="KQ11" s="70">
        <v>3.25</v>
      </c>
      <c r="KR11" s="71">
        <v>1.68</v>
      </c>
      <c r="KS11" s="68">
        <v>2.33</v>
      </c>
      <c r="KT11" s="68">
        <v>2.33</v>
      </c>
      <c r="KU11" s="68">
        <v>3.59</v>
      </c>
      <c r="KV11" s="68">
        <v>3.23</v>
      </c>
      <c r="KW11" s="68">
        <v>4.49</v>
      </c>
      <c r="KX11" s="68">
        <v>4.49</v>
      </c>
      <c r="KY11" s="68">
        <v>3.74</v>
      </c>
      <c r="KZ11" s="70">
        <v>5.26</v>
      </c>
      <c r="LA11" s="60">
        <v>1.75</v>
      </c>
      <c r="LB11" s="68">
        <v>2</v>
      </c>
      <c r="LC11" s="68">
        <v>2</v>
      </c>
      <c r="LD11" s="68">
        <v>2.375</v>
      </c>
      <c r="LE11" s="68">
        <v>2.5</v>
      </c>
      <c r="LF11" s="68">
        <v>2.5</v>
      </c>
      <c r="LG11" s="68">
        <v>3.75</v>
      </c>
      <c r="LH11" s="68">
        <v>3.75</v>
      </c>
      <c r="LI11" s="68">
        <v>3.375</v>
      </c>
      <c r="LJ11" s="68">
        <v>4.625</v>
      </c>
      <c r="LK11" s="68">
        <v>4.625</v>
      </c>
      <c r="LL11" s="68">
        <v>4.5</v>
      </c>
      <c r="LM11" s="68">
        <v>4.5</v>
      </c>
      <c r="LN11" s="70">
        <v>5.5</v>
      </c>
      <c r="LO11" s="60">
        <v>1.75</v>
      </c>
      <c r="LP11" s="68">
        <v>2.25</v>
      </c>
      <c r="LQ11" s="68">
        <v>2.25</v>
      </c>
      <c r="LR11" s="68">
        <v>3.125</v>
      </c>
      <c r="LS11" s="68">
        <v>2.5</v>
      </c>
      <c r="LT11" s="70">
        <v>4</v>
      </c>
      <c r="LU11" s="60">
        <v>1.75</v>
      </c>
      <c r="LV11" s="68">
        <v>2.5</v>
      </c>
      <c r="LW11" s="70">
        <v>2.5</v>
      </c>
      <c r="LX11" s="60">
        <v>2.4375</v>
      </c>
      <c r="LY11" s="68">
        <v>2.5625</v>
      </c>
      <c r="LZ11" s="70">
        <v>3.375</v>
      </c>
      <c r="MA11" s="60">
        <v>2.33</v>
      </c>
      <c r="MB11" s="68">
        <v>2.33</v>
      </c>
      <c r="MC11" s="68">
        <v>3.59</v>
      </c>
      <c r="MD11" s="68">
        <v>3.23</v>
      </c>
      <c r="ME11" s="68">
        <v>4.49</v>
      </c>
      <c r="MF11" s="68">
        <v>3.74</v>
      </c>
      <c r="MG11" s="70">
        <v>5.26</v>
      </c>
      <c r="MH11" s="73">
        <v>2.4375</v>
      </c>
      <c r="MI11" s="68">
        <v>2.5625</v>
      </c>
      <c r="MJ11" s="59">
        <v>3.375</v>
      </c>
      <c r="MK11" s="74">
        <v>2.3125</v>
      </c>
      <c r="ML11" s="75">
        <v>2.875</v>
      </c>
      <c r="MM11" s="75">
        <v>3.75</v>
      </c>
      <c r="MN11" s="76">
        <v>4.3125</v>
      </c>
      <c r="MO11" s="74">
        <v>2.3125</v>
      </c>
      <c r="MP11" s="77">
        <v>2.875</v>
      </c>
      <c r="MQ11" s="77">
        <v>3.75</v>
      </c>
      <c r="MR11" s="78">
        <v>4.3125</v>
      </c>
      <c r="MS11" s="60">
        <v>2.33</v>
      </c>
      <c r="MT11" s="68">
        <v>2.33</v>
      </c>
      <c r="MU11" s="68">
        <v>3.59</v>
      </c>
      <c r="MV11" s="68">
        <v>3.23</v>
      </c>
      <c r="MW11" s="68">
        <v>4.49</v>
      </c>
      <c r="MX11" s="68">
        <v>3.74</v>
      </c>
      <c r="MY11" s="70">
        <v>5.26</v>
      </c>
      <c r="MZ11" s="60">
        <v>1.75</v>
      </c>
      <c r="NA11" s="68">
        <v>2.5</v>
      </c>
      <c r="NB11" s="68">
        <v>2.5</v>
      </c>
      <c r="NC11" s="68">
        <v>3.4375</v>
      </c>
      <c r="ND11" s="70">
        <v>4.0625</v>
      </c>
      <c r="NE11" s="60">
        <v>1.68</v>
      </c>
      <c r="NF11" s="71">
        <v>2.33</v>
      </c>
      <c r="NG11" s="68">
        <v>2.33</v>
      </c>
      <c r="NH11" s="68">
        <v>3.59</v>
      </c>
      <c r="NI11" s="68">
        <v>3.23</v>
      </c>
      <c r="NJ11" s="62">
        <v>4.49</v>
      </c>
      <c r="NK11" s="64"/>
      <c r="NL11" s="68">
        <v>3.74</v>
      </c>
      <c r="NM11" s="70">
        <v>5.26</v>
      </c>
      <c r="NN11" s="60">
        <v>1.68</v>
      </c>
      <c r="NO11" s="68">
        <v>2.33</v>
      </c>
      <c r="NP11" s="68">
        <v>2.33</v>
      </c>
      <c r="NQ11" s="68">
        <v>3.59</v>
      </c>
      <c r="NR11" s="68">
        <v>3.23</v>
      </c>
      <c r="NS11" s="59">
        <v>4.49</v>
      </c>
      <c r="NT11" s="68">
        <v>3.74</v>
      </c>
      <c r="NU11" s="70">
        <v>5.26</v>
      </c>
      <c r="NV11" s="60">
        <v>2.76</v>
      </c>
      <c r="NW11" s="68">
        <v>3.31</v>
      </c>
      <c r="NX11" s="68">
        <v>3.74</v>
      </c>
      <c r="NY11" s="68">
        <v>4.6500000000000004</v>
      </c>
      <c r="NZ11" s="68">
        <v>4.6500000000000004</v>
      </c>
      <c r="OA11" s="68">
        <v>5.83</v>
      </c>
      <c r="OB11" s="68">
        <v>5.83</v>
      </c>
      <c r="OC11" s="71">
        <v>6.65</v>
      </c>
      <c r="OD11" s="60">
        <v>2.72</v>
      </c>
      <c r="OE11" s="68">
        <v>3.25</v>
      </c>
      <c r="OF11" s="68">
        <v>3.72</v>
      </c>
      <c r="OG11" s="68">
        <v>4.67</v>
      </c>
      <c r="OH11" s="60">
        <v>2.375</v>
      </c>
      <c r="OI11" s="68">
        <v>2.75</v>
      </c>
      <c r="OJ11" s="68">
        <v>3.75</v>
      </c>
      <c r="OK11" s="68">
        <v>3.375</v>
      </c>
      <c r="OL11" s="68">
        <v>4.625</v>
      </c>
      <c r="OM11" s="68">
        <v>4</v>
      </c>
      <c r="ON11" s="70">
        <v>5.625</v>
      </c>
      <c r="OO11" s="60">
        <v>1.68</v>
      </c>
      <c r="OP11" s="71">
        <v>2.33</v>
      </c>
      <c r="OQ11" s="68">
        <v>2.33</v>
      </c>
      <c r="OR11" s="68">
        <v>3.59</v>
      </c>
      <c r="OS11" s="68">
        <v>3.23</v>
      </c>
      <c r="OT11" s="68">
        <v>4.49</v>
      </c>
      <c r="OU11" s="68">
        <v>3.74</v>
      </c>
      <c r="OV11" s="70">
        <v>5.26</v>
      </c>
      <c r="OW11" s="60">
        <v>1.68</v>
      </c>
      <c r="OX11" s="71">
        <v>2.33</v>
      </c>
      <c r="OY11" s="68">
        <v>2.33</v>
      </c>
      <c r="OZ11" s="68">
        <v>3.59</v>
      </c>
      <c r="PA11" s="68">
        <v>3.23</v>
      </c>
      <c r="PB11" s="68">
        <v>4.49</v>
      </c>
      <c r="PC11" s="68">
        <v>3.74</v>
      </c>
      <c r="PD11" s="70">
        <v>5.26</v>
      </c>
    </row>
    <row r="12" spans="1:420" x14ac:dyDescent="0.25">
      <c r="A12" s="17" t="s">
        <v>155</v>
      </c>
      <c r="B12" s="19"/>
      <c r="C12" s="16"/>
      <c r="D12" s="59" t="s">
        <v>153</v>
      </c>
      <c r="E12" s="60">
        <v>1.5</v>
      </c>
      <c r="F12" s="68">
        <v>1.5</v>
      </c>
      <c r="G12" s="68">
        <v>2.5</v>
      </c>
      <c r="H12" s="68">
        <v>2.25</v>
      </c>
      <c r="I12" s="68">
        <v>2.25</v>
      </c>
      <c r="J12" s="68">
        <v>3.375</v>
      </c>
      <c r="K12" s="68">
        <v>2.75</v>
      </c>
      <c r="L12" s="68">
        <v>2.75</v>
      </c>
      <c r="M12" s="68">
        <v>4.5</v>
      </c>
      <c r="N12" s="68">
        <v>3.375</v>
      </c>
      <c r="O12" s="68">
        <v>5</v>
      </c>
      <c r="P12" s="68">
        <v>4.5</v>
      </c>
      <c r="Q12" s="70">
        <v>9</v>
      </c>
      <c r="R12" s="60">
        <v>1.5</v>
      </c>
      <c r="S12" s="68">
        <v>1.5</v>
      </c>
      <c r="T12" s="68">
        <v>2.5</v>
      </c>
      <c r="U12" s="68">
        <v>2.25</v>
      </c>
      <c r="V12" s="68">
        <v>3.375</v>
      </c>
      <c r="W12" s="68">
        <v>3.375</v>
      </c>
      <c r="X12" s="68">
        <v>2.75</v>
      </c>
      <c r="Y12" s="68">
        <v>4.5</v>
      </c>
      <c r="Z12" s="68">
        <v>3.375</v>
      </c>
      <c r="AA12" s="68">
        <v>5</v>
      </c>
      <c r="AB12" s="60">
        <v>1.5</v>
      </c>
      <c r="AC12" s="71">
        <v>2</v>
      </c>
      <c r="AD12" s="68">
        <v>2</v>
      </c>
      <c r="AE12" s="68">
        <v>3.25</v>
      </c>
      <c r="AF12" s="68">
        <v>2.75</v>
      </c>
      <c r="AG12" s="59">
        <v>4</v>
      </c>
      <c r="AH12" s="59">
        <v>3.25</v>
      </c>
      <c r="AI12" s="70">
        <v>4.75</v>
      </c>
      <c r="AJ12" s="60">
        <v>1.5</v>
      </c>
      <c r="AK12" s="68">
        <v>2</v>
      </c>
      <c r="AL12" s="71">
        <v>2</v>
      </c>
      <c r="AM12" s="66">
        <v>3.25</v>
      </c>
      <c r="AN12" s="59">
        <v>2.75</v>
      </c>
      <c r="AO12" s="59">
        <v>4</v>
      </c>
      <c r="AP12" s="59">
        <v>3.25</v>
      </c>
      <c r="AQ12" s="70">
        <v>4.75</v>
      </c>
      <c r="AR12" s="60">
        <v>1.5</v>
      </c>
      <c r="AS12" s="68">
        <v>2</v>
      </c>
      <c r="AT12" s="68">
        <v>2</v>
      </c>
      <c r="AU12" s="68">
        <v>3.25</v>
      </c>
      <c r="AV12" s="68">
        <v>2.75</v>
      </c>
      <c r="AW12" s="59">
        <v>4</v>
      </c>
      <c r="AX12" s="59">
        <v>3.25</v>
      </c>
      <c r="AY12" s="70">
        <v>4.75</v>
      </c>
      <c r="AZ12" s="60">
        <v>1.5</v>
      </c>
      <c r="BA12" s="68">
        <v>2</v>
      </c>
      <c r="BB12" s="68">
        <v>2</v>
      </c>
      <c r="BC12" s="68">
        <v>3.25</v>
      </c>
      <c r="BD12" s="68">
        <v>2.75</v>
      </c>
      <c r="BE12" s="59">
        <v>4</v>
      </c>
      <c r="BF12" s="59">
        <v>3.25</v>
      </c>
      <c r="BG12" s="70">
        <v>4.75</v>
      </c>
      <c r="BH12" s="60">
        <v>2</v>
      </c>
      <c r="BI12" s="71">
        <v>2</v>
      </c>
      <c r="BJ12" s="68">
        <v>2.5</v>
      </c>
      <c r="BK12" s="68">
        <v>3</v>
      </c>
      <c r="BL12" s="70">
        <v>3.5</v>
      </c>
      <c r="BM12" s="60">
        <v>1.5</v>
      </c>
      <c r="BN12" s="68">
        <v>2</v>
      </c>
      <c r="BO12" s="68">
        <v>2.25</v>
      </c>
      <c r="BP12" s="68">
        <v>2.75</v>
      </c>
      <c r="BQ12" s="70">
        <v>3.125</v>
      </c>
      <c r="BR12" s="60">
        <v>1.5</v>
      </c>
      <c r="BS12" s="68">
        <v>2.25</v>
      </c>
      <c r="BT12" s="68">
        <v>2.25</v>
      </c>
      <c r="BU12" s="68">
        <v>2.75</v>
      </c>
      <c r="BV12" s="70">
        <v>3.25</v>
      </c>
      <c r="BW12" s="60">
        <v>2</v>
      </c>
      <c r="BX12" s="68">
        <v>2.5</v>
      </c>
      <c r="BY12" s="68">
        <v>2.5</v>
      </c>
      <c r="BZ12" s="70">
        <v>3.5</v>
      </c>
      <c r="CA12" s="60">
        <v>1.5</v>
      </c>
      <c r="CB12" s="82">
        <v>1.5</v>
      </c>
      <c r="CC12" s="82">
        <v>2</v>
      </c>
      <c r="CD12" s="82">
        <v>2</v>
      </c>
      <c r="CE12" s="82">
        <v>2.5</v>
      </c>
      <c r="CF12" s="68">
        <v>2</v>
      </c>
      <c r="CG12" s="68">
        <v>2</v>
      </c>
      <c r="CH12" s="68">
        <v>3.25</v>
      </c>
      <c r="CI12" s="68">
        <v>3.25</v>
      </c>
      <c r="CJ12" s="68">
        <v>2.75</v>
      </c>
      <c r="CK12" s="68">
        <v>2.75</v>
      </c>
      <c r="CL12" s="68">
        <v>4</v>
      </c>
      <c r="CM12" s="68">
        <v>4</v>
      </c>
      <c r="CN12" s="68">
        <v>3.125</v>
      </c>
      <c r="CO12" s="68">
        <v>4.75</v>
      </c>
      <c r="CP12" s="68">
        <v>3.5</v>
      </c>
      <c r="CQ12" s="68">
        <v>4.375</v>
      </c>
      <c r="CR12" s="70">
        <v>5.375</v>
      </c>
      <c r="CS12" s="60">
        <v>2</v>
      </c>
      <c r="CT12" s="68">
        <v>2</v>
      </c>
      <c r="CU12" s="68">
        <v>2</v>
      </c>
      <c r="CV12" s="68">
        <v>3.25</v>
      </c>
      <c r="CW12" s="68">
        <v>3.25</v>
      </c>
      <c r="CX12" s="68">
        <v>3.25</v>
      </c>
      <c r="CY12" s="68">
        <v>4.25</v>
      </c>
      <c r="CZ12" s="68">
        <v>4.25</v>
      </c>
      <c r="DA12" s="68">
        <v>3.75</v>
      </c>
      <c r="DB12" s="70">
        <v>5</v>
      </c>
      <c r="DC12" s="60">
        <v>1.5</v>
      </c>
      <c r="DD12" s="71">
        <v>1.5</v>
      </c>
      <c r="DE12" s="71">
        <v>1.5</v>
      </c>
      <c r="DF12" s="68">
        <v>2</v>
      </c>
      <c r="DG12" s="68">
        <v>2</v>
      </c>
      <c r="DH12" s="68">
        <v>2.75</v>
      </c>
      <c r="DI12" s="68">
        <v>2.75</v>
      </c>
      <c r="DJ12" s="68">
        <v>3.75</v>
      </c>
      <c r="DK12" s="70">
        <v>3.75</v>
      </c>
      <c r="DL12" s="60">
        <v>2</v>
      </c>
      <c r="DM12" s="68">
        <v>2</v>
      </c>
      <c r="DN12" s="68">
        <v>3.25</v>
      </c>
      <c r="DO12" s="68">
        <v>2.75</v>
      </c>
      <c r="DP12" s="59">
        <v>4</v>
      </c>
      <c r="DQ12" s="59">
        <v>3.25</v>
      </c>
      <c r="DR12" s="70">
        <v>4.75</v>
      </c>
      <c r="DS12" s="60">
        <v>2.36</v>
      </c>
      <c r="DT12" s="68">
        <v>2.76</v>
      </c>
      <c r="DU12" s="68">
        <v>3.15</v>
      </c>
      <c r="DV12" s="68">
        <v>3.94</v>
      </c>
      <c r="DW12" s="68">
        <v>4.92</v>
      </c>
      <c r="DX12" s="70">
        <v>5.91</v>
      </c>
      <c r="DY12" s="60">
        <v>2.36</v>
      </c>
      <c r="DZ12" s="68">
        <v>2.76</v>
      </c>
      <c r="EA12" s="68">
        <v>3.15</v>
      </c>
      <c r="EB12" s="68">
        <v>3.94</v>
      </c>
      <c r="EC12" s="68">
        <v>4.92</v>
      </c>
      <c r="ED12" s="70">
        <v>5.91</v>
      </c>
      <c r="EE12" s="60">
        <v>1.77</v>
      </c>
      <c r="EF12" s="68">
        <v>2.36</v>
      </c>
      <c r="EG12" s="68">
        <v>2.76</v>
      </c>
      <c r="EH12" s="68">
        <v>3.35</v>
      </c>
      <c r="EI12" s="68">
        <v>3.94</v>
      </c>
      <c r="EJ12" s="70">
        <v>4.92</v>
      </c>
      <c r="EK12" s="60">
        <v>1.77</v>
      </c>
      <c r="EL12" s="68">
        <v>2.36</v>
      </c>
      <c r="EM12" s="68">
        <v>2.76</v>
      </c>
      <c r="EN12" s="68">
        <v>3.35</v>
      </c>
      <c r="EO12" s="68">
        <v>3.94</v>
      </c>
      <c r="EP12" s="70">
        <v>4.92</v>
      </c>
      <c r="EQ12" s="60">
        <v>1.77</v>
      </c>
      <c r="ER12" s="68">
        <v>2.36</v>
      </c>
      <c r="ES12" s="68">
        <v>2.76</v>
      </c>
      <c r="ET12" s="68">
        <v>3.35</v>
      </c>
      <c r="EU12" s="68">
        <v>3.94</v>
      </c>
      <c r="EV12" s="70">
        <v>4.92</v>
      </c>
      <c r="EW12" s="60">
        <v>1.77</v>
      </c>
      <c r="EX12" s="68">
        <v>2.36</v>
      </c>
      <c r="EY12" s="68">
        <v>2.76</v>
      </c>
      <c r="EZ12" s="68">
        <v>3.35</v>
      </c>
      <c r="FA12" s="68">
        <v>3.94</v>
      </c>
      <c r="FB12" s="70">
        <v>4.92</v>
      </c>
      <c r="FC12" s="60">
        <v>2.36</v>
      </c>
      <c r="FD12" s="68">
        <v>2.76</v>
      </c>
      <c r="FE12" s="68">
        <v>3.15</v>
      </c>
      <c r="FF12" s="68">
        <v>3.94</v>
      </c>
      <c r="FG12" s="68">
        <v>4.92</v>
      </c>
      <c r="FH12" s="70">
        <v>5.91</v>
      </c>
      <c r="FI12" s="60">
        <v>2.36</v>
      </c>
      <c r="FJ12" s="68">
        <v>2.76</v>
      </c>
      <c r="FK12" s="70">
        <v>3.15</v>
      </c>
      <c r="FL12" s="60">
        <v>2.36</v>
      </c>
      <c r="FM12" s="68">
        <v>2.76</v>
      </c>
      <c r="FN12" s="68">
        <v>3.15</v>
      </c>
      <c r="FO12" s="68">
        <v>3.94</v>
      </c>
      <c r="FP12" s="68">
        <v>4.92</v>
      </c>
      <c r="FQ12" s="70">
        <v>5.91</v>
      </c>
      <c r="FR12" s="60">
        <v>2.36</v>
      </c>
      <c r="FS12" s="68">
        <v>2.76</v>
      </c>
      <c r="FT12" s="68">
        <v>3.15</v>
      </c>
      <c r="FU12" s="68">
        <v>3.94</v>
      </c>
      <c r="FV12" s="70">
        <v>4.92</v>
      </c>
      <c r="FW12" s="60">
        <v>2.36</v>
      </c>
      <c r="FX12" s="68">
        <v>2.76</v>
      </c>
      <c r="FY12" s="68">
        <v>3.15</v>
      </c>
      <c r="FZ12" s="68">
        <v>3.94</v>
      </c>
      <c r="GA12" s="70">
        <v>4.92</v>
      </c>
      <c r="GB12" s="60">
        <v>1.5</v>
      </c>
      <c r="GC12" s="68">
        <v>2</v>
      </c>
      <c r="GD12" s="68">
        <v>2</v>
      </c>
      <c r="GE12" s="68">
        <v>2</v>
      </c>
      <c r="GF12" s="68">
        <v>2</v>
      </c>
      <c r="GG12" s="68">
        <v>3.25</v>
      </c>
      <c r="GH12" s="68">
        <v>3.25</v>
      </c>
      <c r="GI12" s="68">
        <v>3.125</v>
      </c>
      <c r="GJ12" s="68">
        <v>4</v>
      </c>
      <c r="GK12" s="68">
        <v>4</v>
      </c>
      <c r="GL12" s="68">
        <v>3.75</v>
      </c>
      <c r="GM12" s="68">
        <v>3.75</v>
      </c>
      <c r="GN12" s="70">
        <v>5</v>
      </c>
      <c r="GO12" s="60"/>
      <c r="GP12" s="68">
        <v>2</v>
      </c>
      <c r="GQ12" s="68">
        <v>2</v>
      </c>
      <c r="GR12" s="68">
        <v>2</v>
      </c>
      <c r="GS12" s="68">
        <v>2</v>
      </c>
      <c r="GT12" s="68">
        <v>3.25</v>
      </c>
      <c r="GU12" s="68">
        <v>3.25</v>
      </c>
      <c r="GV12" s="68">
        <v>3.125</v>
      </c>
      <c r="GW12" s="68">
        <v>4</v>
      </c>
      <c r="GX12" s="68">
        <v>4</v>
      </c>
      <c r="GY12" s="68">
        <v>3.75</v>
      </c>
      <c r="GZ12" s="68">
        <v>3.75</v>
      </c>
      <c r="HA12" s="68">
        <v>5</v>
      </c>
      <c r="HB12" s="68"/>
      <c r="HC12" s="70"/>
      <c r="HD12" s="60">
        <v>2</v>
      </c>
      <c r="HE12" s="68">
        <v>2</v>
      </c>
      <c r="HF12" s="68">
        <v>3.25</v>
      </c>
      <c r="HG12" s="68">
        <v>3.25</v>
      </c>
      <c r="HH12" s="68">
        <v>3.125</v>
      </c>
      <c r="HI12" s="68">
        <v>4</v>
      </c>
      <c r="HJ12" s="68">
        <v>4</v>
      </c>
      <c r="HK12" s="68">
        <v>3.75</v>
      </c>
      <c r="HL12" s="68">
        <v>3.75</v>
      </c>
      <c r="HM12" s="70">
        <v>5</v>
      </c>
      <c r="HN12" s="71">
        <v>1.5</v>
      </c>
      <c r="HO12" s="68">
        <v>2</v>
      </c>
      <c r="HP12" s="68">
        <v>2</v>
      </c>
      <c r="HQ12" s="68">
        <v>2.75</v>
      </c>
      <c r="HR12" s="68">
        <v>2</v>
      </c>
      <c r="HS12" s="68">
        <v>2</v>
      </c>
      <c r="HT12" s="68">
        <v>3.25</v>
      </c>
      <c r="HU12" s="68">
        <v>3.25</v>
      </c>
      <c r="HV12" s="68">
        <v>3.125</v>
      </c>
      <c r="HW12" s="68">
        <v>4</v>
      </c>
      <c r="HX12" s="68">
        <v>4</v>
      </c>
      <c r="HY12" s="68">
        <v>3.25</v>
      </c>
      <c r="HZ12" s="68">
        <v>3.75</v>
      </c>
      <c r="IA12" s="68">
        <v>3.75</v>
      </c>
      <c r="IB12" s="70">
        <v>4.75</v>
      </c>
      <c r="IC12" s="71">
        <v>2</v>
      </c>
      <c r="ID12" s="68">
        <v>2</v>
      </c>
      <c r="IE12" s="68">
        <v>2</v>
      </c>
      <c r="IF12" s="68">
        <v>2</v>
      </c>
      <c r="IG12" s="68">
        <v>3.25</v>
      </c>
      <c r="IH12" s="68">
        <v>3.25</v>
      </c>
      <c r="II12" s="68">
        <v>3.125</v>
      </c>
      <c r="IJ12" s="68">
        <v>4</v>
      </c>
      <c r="IK12" s="68">
        <v>4</v>
      </c>
      <c r="IL12" s="68">
        <v>3.75</v>
      </c>
      <c r="IM12" s="68">
        <v>3.75</v>
      </c>
      <c r="IN12" s="70">
        <v>4.75</v>
      </c>
      <c r="IO12" s="60">
        <v>1.5</v>
      </c>
      <c r="IP12" s="68">
        <v>1.5</v>
      </c>
      <c r="IQ12" s="68">
        <v>2</v>
      </c>
      <c r="IR12" s="68">
        <v>2.5</v>
      </c>
      <c r="IS12" s="68">
        <v>1.5</v>
      </c>
      <c r="IT12" s="68">
        <v>2</v>
      </c>
      <c r="IU12" s="68">
        <v>2.5</v>
      </c>
      <c r="IV12" s="68">
        <v>3.25</v>
      </c>
      <c r="IW12" s="68">
        <v>2.75</v>
      </c>
      <c r="IX12" s="68">
        <v>3.25</v>
      </c>
      <c r="IY12" s="68">
        <v>4</v>
      </c>
      <c r="IZ12" s="68">
        <v>3.25</v>
      </c>
      <c r="JA12" s="68">
        <v>3.75</v>
      </c>
      <c r="JB12" s="68">
        <v>4.75</v>
      </c>
      <c r="JC12" s="68">
        <v>4</v>
      </c>
      <c r="JD12" s="70">
        <v>5.75</v>
      </c>
      <c r="JE12" s="60">
        <v>1.5</v>
      </c>
      <c r="JF12" s="68">
        <v>1.5</v>
      </c>
      <c r="JG12" s="68">
        <v>2</v>
      </c>
      <c r="JH12" s="68">
        <v>2.5</v>
      </c>
      <c r="JI12" s="68">
        <v>2</v>
      </c>
      <c r="JJ12" s="68">
        <v>2.5</v>
      </c>
      <c r="JK12" s="68">
        <v>3.25</v>
      </c>
      <c r="JL12" s="68">
        <v>2.75</v>
      </c>
      <c r="JM12" s="68">
        <v>3.25</v>
      </c>
      <c r="JN12" s="68">
        <v>4</v>
      </c>
      <c r="JO12" s="68">
        <v>3.25</v>
      </c>
      <c r="JP12" s="68">
        <v>3.75</v>
      </c>
      <c r="JQ12" s="68">
        <v>4.75</v>
      </c>
      <c r="JR12" s="68">
        <v>4</v>
      </c>
      <c r="JS12" s="70">
        <v>5.75</v>
      </c>
      <c r="JT12" s="60">
        <v>1.5</v>
      </c>
      <c r="JU12" s="68">
        <v>2</v>
      </c>
      <c r="JV12" s="68">
        <v>2</v>
      </c>
      <c r="JW12" s="68">
        <v>3.25</v>
      </c>
      <c r="JX12" s="68">
        <v>2.75</v>
      </c>
      <c r="JY12" s="68">
        <v>4</v>
      </c>
      <c r="JZ12" s="68">
        <v>3.125</v>
      </c>
      <c r="KA12" s="70">
        <v>4.75</v>
      </c>
      <c r="KB12" s="60">
        <v>1.5</v>
      </c>
      <c r="KC12" s="68">
        <v>2</v>
      </c>
      <c r="KD12" s="68">
        <v>2</v>
      </c>
      <c r="KE12" s="68">
        <v>3.25</v>
      </c>
      <c r="KF12" s="68">
        <v>2.75</v>
      </c>
      <c r="KG12" s="68">
        <v>4</v>
      </c>
      <c r="KH12" s="68">
        <v>3.25</v>
      </c>
      <c r="KI12" s="70">
        <v>4.75</v>
      </c>
      <c r="KJ12" s="73">
        <v>0.75</v>
      </c>
      <c r="KK12" s="68">
        <v>0.75</v>
      </c>
      <c r="KL12" s="68">
        <v>0.75</v>
      </c>
      <c r="KM12" s="68">
        <v>0.75</v>
      </c>
      <c r="KN12" s="72">
        <v>1</v>
      </c>
      <c r="KO12" s="60">
        <v>1.42</v>
      </c>
      <c r="KP12" s="68">
        <v>1.65</v>
      </c>
      <c r="KQ12" s="70">
        <v>3</v>
      </c>
      <c r="KR12" s="71">
        <v>1.5</v>
      </c>
      <c r="KS12" s="68">
        <v>2</v>
      </c>
      <c r="KT12" s="68">
        <v>2</v>
      </c>
      <c r="KU12" s="68">
        <v>3.25</v>
      </c>
      <c r="KV12" s="68">
        <v>2.75</v>
      </c>
      <c r="KW12" s="68">
        <v>4</v>
      </c>
      <c r="KX12" s="68">
        <v>4</v>
      </c>
      <c r="KY12" s="68">
        <v>3.25</v>
      </c>
      <c r="KZ12" s="70">
        <v>4.75</v>
      </c>
      <c r="LA12" s="60">
        <v>1.5</v>
      </c>
      <c r="LB12" s="68">
        <v>1.625</v>
      </c>
      <c r="LC12" s="68">
        <v>1.625</v>
      </c>
      <c r="LD12" s="68">
        <v>2</v>
      </c>
      <c r="LE12" s="68">
        <v>2</v>
      </c>
      <c r="LF12" s="68">
        <v>2</v>
      </c>
      <c r="LG12" s="68">
        <v>3.25</v>
      </c>
      <c r="LH12" s="68">
        <v>3.25</v>
      </c>
      <c r="LI12" s="68">
        <v>2.75</v>
      </c>
      <c r="LJ12" s="68">
        <v>4</v>
      </c>
      <c r="LK12" s="68">
        <v>4</v>
      </c>
      <c r="LL12" s="68">
        <v>3.75</v>
      </c>
      <c r="LM12" s="68">
        <v>3.75</v>
      </c>
      <c r="LN12" s="70">
        <v>4.75</v>
      </c>
      <c r="LO12" s="60">
        <v>1.5</v>
      </c>
      <c r="LP12" s="68">
        <v>2</v>
      </c>
      <c r="LQ12" s="68">
        <v>1.75</v>
      </c>
      <c r="LR12" s="68">
        <v>2.625</v>
      </c>
      <c r="LS12" s="68">
        <v>1.875</v>
      </c>
      <c r="LT12" s="70">
        <v>3.375</v>
      </c>
      <c r="LU12" s="60">
        <v>1.5</v>
      </c>
      <c r="LV12" s="68">
        <v>2.25</v>
      </c>
      <c r="LW12" s="70">
        <v>2.25</v>
      </c>
      <c r="LX12" s="60">
        <v>2</v>
      </c>
      <c r="LY12" s="68">
        <v>2</v>
      </c>
      <c r="LZ12" s="70">
        <v>2.75</v>
      </c>
      <c r="MA12" s="60">
        <v>2</v>
      </c>
      <c r="MB12" s="68">
        <v>2</v>
      </c>
      <c r="MC12" s="68">
        <v>3.25</v>
      </c>
      <c r="MD12" s="68">
        <v>2.75</v>
      </c>
      <c r="ME12" s="68">
        <v>4</v>
      </c>
      <c r="MF12" s="68">
        <v>3.25</v>
      </c>
      <c r="MG12" s="70">
        <v>4.75</v>
      </c>
      <c r="MH12" s="60">
        <v>2</v>
      </c>
      <c r="MI12" s="68">
        <v>2</v>
      </c>
      <c r="MJ12" s="59">
        <v>2.75</v>
      </c>
      <c r="MK12" s="74">
        <v>2</v>
      </c>
      <c r="ML12" s="75">
        <v>2.5</v>
      </c>
      <c r="MM12" s="75">
        <v>3.25</v>
      </c>
      <c r="MN12" s="76">
        <v>3.75</v>
      </c>
      <c r="MO12" s="74">
        <v>2</v>
      </c>
      <c r="MP12" s="77">
        <v>2.5</v>
      </c>
      <c r="MQ12" s="77">
        <v>3.25</v>
      </c>
      <c r="MR12" s="78">
        <v>3.75</v>
      </c>
      <c r="MS12" s="60">
        <v>2</v>
      </c>
      <c r="MT12" s="68">
        <v>2</v>
      </c>
      <c r="MU12" s="68">
        <v>3.25</v>
      </c>
      <c r="MV12" s="68">
        <v>2.75</v>
      </c>
      <c r="MW12" s="68">
        <v>4</v>
      </c>
      <c r="MX12" s="68">
        <v>3.25</v>
      </c>
      <c r="MY12" s="70">
        <v>4.75</v>
      </c>
      <c r="MZ12" s="60">
        <v>1.5</v>
      </c>
      <c r="NA12" s="68">
        <v>2.25</v>
      </c>
      <c r="NB12" s="68">
        <v>2.25</v>
      </c>
      <c r="NC12" s="68">
        <v>2.75</v>
      </c>
      <c r="ND12" s="70">
        <v>3.25</v>
      </c>
      <c r="NE12" s="60">
        <v>1.5</v>
      </c>
      <c r="NF12" s="71">
        <v>2</v>
      </c>
      <c r="NG12" s="68">
        <v>2</v>
      </c>
      <c r="NH12" s="68">
        <v>3.25</v>
      </c>
      <c r="NI12" s="68">
        <v>2.75</v>
      </c>
      <c r="NJ12" s="62">
        <v>4</v>
      </c>
      <c r="NK12" s="64"/>
      <c r="NL12" s="68">
        <v>3.25</v>
      </c>
      <c r="NM12" s="70">
        <v>4.75</v>
      </c>
      <c r="NN12" s="60">
        <v>1.5</v>
      </c>
      <c r="NO12" s="68">
        <v>2</v>
      </c>
      <c r="NP12" s="68">
        <v>2</v>
      </c>
      <c r="NQ12" s="68">
        <v>3.25</v>
      </c>
      <c r="NR12" s="68">
        <v>2.75</v>
      </c>
      <c r="NS12" s="59">
        <v>4</v>
      </c>
      <c r="NT12" s="68">
        <v>3.25</v>
      </c>
      <c r="NU12" s="70">
        <v>4.75</v>
      </c>
      <c r="NV12" s="60">
        <v>2.4</v>
      </c>
      <c r="NW12" s="68">
        <v>2.8</v>
      </c>
      <c r="NX12" s="68">
        <v>3.1</v>
      </c>
      <c r="NY12" s="68">
        <v>3.94</v>
      </c>
      <c r="NZ12" s="68">
        <v>3.94</v>
      </c>
      <c r="OA12" s="68">
        <v>4.92</v>
      </c>
      <c r="OB12" s="68">
        <v>4.92</v>
      </c>
      <c r="OC12" s="71">
        <v>5.92</v>
      </c>
      <c r="OD12" s="60">
        <v>2.4</v>
      </c>
      <c r="OE12" s="68">
        <v>2.8</v>
      </c>
      <c r="OF12" s="68">
        <v>3.1</v>
      </c>
      <c r="OG12" s="68">
        <v>3.94</v>
      </c>
      <c r="OH12" s="60">
        <v>2</v>
      </c>
      <c r="OI12" s="68">
        <v>2</v>
      </c>
      <c r="OJ12" s="68">
        <v>3.5</v>
      </c>
      <c r="OK12" s="68">
        <v>2.75</v>
      </c>
      <c r="OL12" s="68">
        <v>4</v>
      </c>
      <c r="OM12" s="68">
        <v>3.25</v>
      </c>
      <c r="ON12" s="70">
        <v>4.75</v>
      </c>
      <c r="OO12" s="60">
        <v>1.5</v>
      </c>
      <c r="OP12" s="71">
        <v>2</v>
      </c>
      <c r="OQ12" s="68">
        <v>2</v>
      </c>
      <c r="OR12" s="68">
        <v>3.25</v>
      </c>
      <c r="OS12" s="68">
        <v>2.75</v>
      </c>
      <c r="OT12" s="68">
        <v>4</v>
      </c>
      <c r="OU12" s="68">
        <v>3.25</v>
      </c>
      <c r="OV12" s="70">
        <v>4.75</v>
      </c>
      <c r="OW12" s="60">
        <v>1.5</v>
      </c>
      <c r="OX12" s="71">
        <v>2</v>
      </c>
      <c r="OY12" s="68">
        <v>2</v>
      </c>
      <c r="OZ12" s="68">
        <v>3.25</v>
      </c>
      <c r="PA12" s="68">
        <v>2.75</v>
      </c>
      <c r="PB12" s="68">
        <v>4</v>
      </c>
      <c r="PC12" s="68">
        <v>3.25</v>
      </c>
      <c r="PD12" s="70">
        <v>4.75</v>
      </c>
    </row>
    <row r="13" spans="1:420" x14ac:dyDescent="0.25">
      <c r="A13" s="17" t="s">
        <v>156</v>
      </c>
      <c r="B13" s="19"/>
      <c r="C13" s="16"/>
      <c r="D13" s="59" t="s">
        <v>153</v>
      </c>
      <c r="E13" s="60">
        <v>1.875</v>
      </c>
      <c r="F13" s="68">
        <v>2</v>
      </c>
      <c r="G13" s="68">
        <v>3</v>
      </c>
      <c r="H13" s="68">
        <v>3</v>
      </c>
      <c r="I13" s="68">
        <v>3</v>
      </c>
      <c r="J13" s="68">
        <v>4.125</v>
      </c>
      <c r="K13" s="68">
        <v>3.625</v>
      </c>
      <c r="L13" s="68">
        <v>3.625</v>
      </c>
      <c r="M13" s="68">
        <v>5.375</v>
      </c>
      <c r="N13" s="68">
        <v>4.375</v>
      </c>
      <c r="O13" s="68">
        <v>6</v>
      </c>
      <c r="P13" s="68">
        <v>5.5</v>
      </c>
      <c r="Q13" s="70">
        <v>10</v>
      </c>
      <c r="R13" s="60">
        <v>1.875</v>
      </c>
      <c r="S13" s="68">
        <v>2</v>
      </c>
      <c r="T13" s="68">
        <v>3</v>
      </c>
      <c r="U13" s="68">
        <v>3</v>
      </c>
      <c r="V13" s="68">
        <v>4.125</v>
      </c>
      <c r="W13" s="68">
        <v>4.125</v>
      </c>
      <c r="X13" s="68">
        <v>3.625</v>
      </c>
      <c r="Y13" s="68">
        <v>5.375</v>
      </c>
      <c r="Z13" s="68">
        <v>4.375</v>
      </c>
      <c r="AA13" s="68">
        <v>6</v>
      </c>
      <c r="AB13" s="60">
        <v>2</v>
      </c>
      <c r="AC13" s="71">
        <v>2.625</v>
      </c>
      <c r="AD13" s="68">
        <v>2.625</v>
      </c>
      <c r="AE13" s="68">
        <v>4</v>
      </c>
      <c r="AF13" s="68">
        <v>3.5</v>
      </c>
      <c r="AG13" s="59">
        <v>4.75</v>
      </c>
      <c r="AH13" s="59">
        <v>4</v>
      </c>
      <c r="AI13" s="70">
        <v>5.75</v>
      </c>
      <c r="AJ13" s="60">
        <v>2</v>
      </c>
      <c r="AK13" s="68">
        <v>2.625</v>
      </c>
      <c r="AL13" s="71">
        <v>2.625</v>
      </c>
      <c r="AM13" s="66">
        <v>4</v>
      </c>
      <c r="AN13" s="59">
        <v>3.5</v>
      </c>
      <c r="AO13" s="59">
        <v>4.75</v>
      </c>
      <c r="AP13" s="59">
        <v>4</v>
      </c>
      <c r="AQ13" s="70">
        <v>5.75</v>
      </c>
      <c r="AR13" s="60">
        <v>2</v>
      </c>
      <c r="AS13" s="68">
        <v>2.625</v>
      </c>
      <c r="AT13" s="68">
        <v>2.625</v>
      </c>
      <c r="AU13" s="68">
        <v>4</v>
      </c>
      <c r="AV13" s="68">
        <v>3.5</v>
      </c>
      <c r="AW13" s="59">
        <v>4.75</v>
      </c>
      <c r="AX13" s="59">
        <v>4</v>
      </c>
      <c r="AY13" s="70">
        <v>5.75</v>
      </c>
      <c r="AZ13" s="60">
        <v>2</v>
      </c>
      <c r="BA13" s="68">
        <v>2.625</v>
      </c>
      <c r="BB13" s="68">
        <v>2.625</v>
      </c>
      <c r="BC13" s="68">
        <v>4</v>
      </c>
      <c r="BD13" s="68">
        <v>3.5</v>
      </c>
      <c r="BE13" s="59">
        <v>4.75</v>
      </c>
      <c r="BF13" s="59">
        <v>4</v>
      </c>
      <c r="BG13" s="70">
        <v>5.75</v>
      </c>
      <c r="BH13" s="60">
        <v>2.75</v>
      </c>
      <c r="BI13" s="71">
        <v>2.75</v>
      </c>
      <c r="BJ13" s="68">
        <v>3.25</v>
      </c>
      <c r="BK13" s="68">
        <v>3.75</v>
      </c>
      <c r="BL13" s="70">
        <v>4.5</v>
      </c>
      <c r="BM13" s="60">
        <v>2</v>
      </c>
      <c r="BN13" s="68">
        <v>2.625</v>
      </c>
      <c r="BO13" s="68">
        <v>3</v>
      </c>
      <c r="BP13" s="68">
        <v>3.625</v>
      </c>
      <c r="BQ13" s="70">
        <v>4.125</v>
      </c>
      <c r="BR13" s="60">
        <v>2</v>
      </c>
      <c r="BS13" s="68">
        <v>2.75</v>
      </c>
      <c r="BT13" s="68">
        <v>2.75</v>
      </c>
      <c r="BU13" s="68">
        <v>3.75</v>
      </c>
      <c r="BV13" s="70">
        <v>4.25</v>
      </c>
      <c r="BW13" s="60">
        <v>2.5</v>
      </c>
      <c r="BX13" s="68">
        <v>3.125</v>
      </c>
      <c r="BY13" s="68">
        <v>3.5</v>
      </c>
      <c r="BZ13" s="70">
        <v>4.125</v>
      </c>
      <c r="CA13" s="60">
        <v>1.875</v>
      </c>
      <c r="CB13" s="82">
        <v>2</v>
      </c>
      <c r="CC13" s="82">
        <v>2.5</v>
      </c>
      <c r="CD13" s="82">
        <v>2.5</v>
      </c>
      <c r="CE13" s="82">
        <v>3</v>
      </c>
      <c r="CF13" s="68">
        <v>2.75</v>
      </c>
      <c r="CG13" s="68">
        <v>2.75</v>
      </c>
      <c r="CH13" s="68">
        <v>4</v>
      </c>
      <c r="CI13" s="68">
        <v>4</v>
      </c>
      <c r="CJ13" s="68">
        <v>3.75</v>
      </c>
      <c r="CK13" s="68">
        <v>3.75</v>
      </c>
      <c r="CL13" s="68">
        <v>5</v>
      </c>
      <c r="CM13" s="68">
        <v>5</v>
      </c>
      <c r="CN13" s="68">
        <v>4.25</v>
      </c>
      <c r="CO13" s="68">
        <v>5.875</v>
      </c>
      <c r="CP13" s="68">
        <v>4.875</v>
      </c>
      <c r="CQ13" s="68">
        <v>5.875</v>
      </c>
      <c r="CR13" s="70">
        <v>7.25</v>
      </c>
      <c r="CS13" s="60">
        <v>2.625</v>
      </c>
      <c r="CT13" s="68">
        <v>2.75</v>
      </c>
      <c r="CU13" s="68">
        <v>2.75</v>
      </c>
      <c r="CV13" s="68">
        <v>4</v>
      </c>
      <c r="CW13" s="68">
        <v>4</v>
      </c>
      <c r="CX13" s="68">
        <v>4.25</v>
      </c>
      <c r="CY13" s="68">
        <v>5.25</v>
      </c>
      <c r="CZ13" s="68">
        <v>5.25</v>
      </c>
      <c r="DA13" s="68">
        <v>5</v>
      </c>
      <c r="DB13" s="70">
        <v>6.25</v>
      </c>
      <c r="DC13" s="60">
        <v>1.875</v>
      </c>
      <c r="DD13" s="71">
        <v>2</v>
      </c>
      <c r="DE13" s="71">
        <v>2</v>
      </c>
      <c r="DF13" s="68">
        <v>2.625</v>
      </c>
      <c r="DG13" s="68">
        <v>2.625</v>
      </c>
      <c r="DH13" s="68">
        <v>3.5</v>
      </c>
      <c r="DI13" s="68">
        <v>3.5</v>
      </c>
      <c r="DJ13" s="68">
        <v>4.75</v>
      </c>
      <c r="DK13" s="70">
        <v>4.75</v>
      </c>
      <c r="DL13" s="60">
        <v>2.625</v>
      </c>
      <c r="DM13" s="68">
        <v>2.625</v>
      </c>
      <c r="DN13" s="68">
        <v>4</v>
      </c>
      <c r="DO13" s="68">
        <v>3.5</v>
      </c>
      <c r="DP13" s="59">
        <v>4.75</v>
      </c>
      <c r="DQ13" s="59">
        <v>4</v>
      </c>
      <c r="DR13" s="70">
        <v>5.75</v>
      </c>
      <c r="DS13" s="60">
        <v>3.15</v>
      </c>
      <c r="DT13" s="68">
        <v>3.54</v>
      </c>
      <c r="DU13" s="68">
        <v>4.13</v>
      </c>
      <c r="DV13" s="68">
        <v>4.92</v>
      </c>
      <c r="DW13" s="68">
        <v>6.1</v>
      </c>
      <c r="DX13" s="70">
        <v>7.09</v>
      </c>
      <c r="DY13" s="60">
        <v>3.15</v>
      </c>
      <c r="DZ13" s="68">
        <v>3.54</v>
      </c>
      <c r="EA13" s="68">
        <v>4.13</v>
      </c>
      <c r="EB13" s="68">
        <v>4.92</v>
      </c>
      <c r="EC13" s="68">
        <v>6.1</v>
      </c>
      <c r="ED13" s="70">
        <v>7.09</v>
      </c>
      <c r="EE13" s="60">
        <v>2.17</v>
      </c>
      <c r="EF13" s="68">
        <v>2.95</v>
      </c>
      <c r="EG13" s="68">
        <v>3.54</v>
      </c>
      <c r="EH13" s="68">
        <v>4.33</v>
      </c>
      <c r="EI13" s="68">
        <v>4.92</v>
      </c>
      <c r="EJ13" s="70">
        <v>6.1</v>
      </c>
      <c r="EK13" s="60">
        <v>2.17</v>
      </c>
      <c r="EL13" s="68">
        <v>2.95</v>
      </c>
      <c r="EM13" s="68">
        <v>3.54</v>
      </c>
      <c r="EN13" s="68">
        <v>4.33</v>
      </c>
      <c r="EO13" s="68">
        <v>4.92</v>
      </c>
      <c r="EP13" s="70">
        <v>6.1</v>
      </c>
      <c r="EQ13" s="60">
        <v>2.17</v>
      </c>
      <c r="ER13" s="68">
        <v>2.95</v>
      </c>
      <c r="ES13" s="68">
        <v>3.54</v>
      </c>
      <c r="ET13" s="68">
        <v>4.33</v>
      </c>
      <c r="EU13" s="68">
        <v>4.92</v>
      </c>
      <c r="EV13" s="70">
        <v>6.1</v>
      </c>
      <c r="EW13" s="60">
        <v>2.17</v>
      </c>
      <c r="EX13" s="68">
        <v>2.95</v>
      </c>
      <c r="EY13" s="68">
        <v>3.54</v>
      </c>
      <c r="EZ13" s="68">
        <v>4.33</v>
      </c>
      <c r="FA13" s="68">
        <v>4.92</v>
      </c>
      <c r="FB13" s="70">
        <v>6.1</v>
      </c>
      <c r="FC13" s="60">
        <v>3.15</v>
      </c>
      <c r="FD13" s="68">
        <v>3.54</v>
      </c>
      <c r="FE13" s="68">
        <v>4.13</v>
      </c>
      <c r="FF13" s="68">
        <v>4.92</v>
      </c>
      <c r="FG13" s="68">
        <v>6.1</v>
      </c>
      <c r="FH13" s="70">
        <v>7.09</v>
      </c>
      <c r="FI13" s="60">
        <v>3.35</v>
      </c>
      <c r="FJ13" s="68">
        <v>3.74</v>
      </c>
      <c r="FK13" s="70">
        <v>4.33</v>
      </c>
      <c r="FL13" s="60">
        <v>3.15</v>
      </c>
      <c r="FM13" s="68">
        <v>3.54</v>
      </c>
      <c r="FN13" s="68">
        <v>4.13</v>
      </c>
      <c r="FO13" s="68">
        <v>4.92</v>
      </c>
      <c r="FP13" s="68">
        <v>6.1</v>
      </c>
      <c r="FQ13" s="70">
        <v>7.09</v>
      </c>
      <c r="FR13" s="60">
        <v>3.15</v>
      </c>
      <c r="FS13" s="68">
        <v>3.54</v>
      </c>
      <c r="FT13" s="68">
        <v>4.13</v>
      </c>
      <c r="FU13" s="68">
        <v>4.92</v>
      </c>
      <c r="FV13" s="70">
        <v>6.1</v>
      </c>
      <c r="FW13" s="60">
        <v>3.15</v>
      </c>
      <c r="FX13" s="68">
        <v>3.54</v>
      </c>
      <c r="FY13" s="68">
        <v>4.13</v>
      </c>
      <c r="FZ13" s="68">
        <v>4.92</v>
      </c>
      <c r="GA13" s="70">
        <v>6.1</v>
      </c>
      <c r="GB13" s="60">
        <v>2</v>
      </c>
      <c r="GC13" s="68">
        <v>2.625</v>
      </c>
      <c r="GD13" s="68">
        <v>2.625</v>
      </c>
      <c r="GE13" s="68">
        <v>2.625</v>
      </c>
      <c r="GF13" s="68">
        <v>2.625</v>
      </c>
      <c r="GG13" s="68">
        <v>4</v>
      </c>
      <c r="GH13" s="68">
        <v>4</v>
      </c>
      <c r="GI13" s="68">
        <v>3.875</v>
      </c>
      <c r="GJ13" s="68">
        <v>4.75</v>
      </c>
      <c r="GK13" s="68">
        <v>4.75</v>
      </c>
      <c r="GL13" s="68">
        <v>4.5</v>
      </c>
      <c r="GM13" s="68">
        <v>4.5</v>
      </c>
      <c r="GN13" s="70">
        <v>5.75</v>
      </c>
      <c r="GO13" s="60"/>
      <c r="GP13" s="68">
        <v>2.625</v>
      </c>
      <c r="GQ13" s="68">
        <v>2.625</v>
      </c>
      <c r="GR13" s="68">
        <v>2.625</v>
      </c>
      <c r="GS13" s="68">
        <v>2.625</v>
      </c>
      <c r="GT13" s="68">
        <v>4</v>
      </c>
      <c r="GU13" s="68">
        <v>4</v>
      </c>
      <c r="GV13" s="68">
        <v>3.875</v>
      </c>
      <c r="GW13" s="68">
        <v>4.75</v>
      </c>
      <c r="GX13" s="68">
        <v>4.75</v>
      </c>
      <c r="GY13" s="68">
        <v>4.5</v>
      </c>
      <c r="GZ13" s="68">
        <v>4.5</v>
      </c>
      <c r="HA13" s="68">
        <v>5.75</v>
      </c>
      <c r="HB13" s="68"/>
      <c r="HC13" s="70"/>
      <c r="HD13" s="60">
        <v>2.625</v>
      </c>
      <c r="HE13" s="68">
        <v>2.625</v>
      </c>
      <c r="HF13" s="68">
        <v>4</v>
      </c>
      <c r="HG13" s="68">
        <v>4</v>
      </c>
      <c r="HH13" s="68">
        <v>3.875</v>
      </c>
      <c r="HI13" s="68">
        <v>4.75</v>
      </c>
      <c r="HJ13" s="68">
        <v>4.75</v>
      </c>
      <c r="HK13" s="68">
        <v>4.5</v>
      </c>
      <c r="HL13" s="68">
        <v>4.5</v>
      </c>
      <c r="HM13" s="70">
        <v>5.75</v>
      </c>
      <c r="HN13" s="71">
        <v>2</v>
      </c>
      <c r="HO13" s="68">
        <v>2.625</v>
      </c>
      <c r="HP13" s="68">
        <v>2.625</v>
      </c>
      <c r="HQ13" s="68">
        <v>3.375</v>
      </c>
      <c r="HR13" s="68">
        <v>2.625</v>
      </c>
      <c r="HS13" s="68">
        <v>2.625</v>
      </c>
      <c r="HT13" s="68">
        <v>4</v>
      </c>
      <c r="HU13" s="68">
        <v>4</v>
      </c>
      <c r="HV13" s="68">
        <v>3.75</v>
      </c>
      <c r="HW13" s="68">
        <v>4.75</v>
      </c>
      <c r="HX13" s="68">
        <v>4.75</v>
      </c>
      <c r="HY13" s="68">
        <v>4</v>
      </c>
      <c r="HZ13" s="68">
        <v>4.5</v>
      </c>
      <c r="IA13" s="68">
        <v>4.5</v>
      </c>
      <c r="IB13" s="70">
        <v>5.75</v>
      </c>
      <c r="IC13" s="71">
        <v>2.625</v>
      </c>
      <c r="ID13" s="68">
        <v>2.625</v>
      </c>
      <c r="IE13" s="68">
        <v>2.625</v>
      </c>
      <c r="IF13" s="68">
        <v>2.625</v>
      </c>
      <c r="IG13" s="68">
        <v>4</v>
      </c>
      <c r="IH13" s="68">
        <v>4</v>
      </c>
      <c r="II13" s="68">
        <v>3.75</v>
      </c>
      <c r="IJ13" s="68">
        <v>4.75</v>
      </c>
      <c r="IK13" s="68">
        <v>4.75</v>
      </c>
      <c r="IL13" s="68">
        <v>4.5</v>
      </c>
      <c r="IM13" s="68">
        <v>4.5</v>
      </c>
      <c r="IN13" s="70">
        <v>5.75</v>
      </c>
      <c r="IO13" s="60">
        <v>2</v>
      </c>
      <c r="IP13" s="68">
        <v>2</v>
      </c>
      <c r="IQ13" s="68">
        <v>2.75</v>
      </c>
      <c r="IR13" s="68">
        <v>3.25</v>
      </c>
      <c r="IS13" s="68">
        <v>2.25</v>
      </c>
      <c r="IT13" s="68">
        <v>2.75</v>
      </c>
      <c r="IU13" s="68">
        <v>3.25</v>
      </c>
      <c r="IV13" s="68">
        <v>4.25</v>
      </c>
      <c r="IW13" s="68">
        <v>3.75</v>
      </c>
      <c r="IX13" s="68">
        <v>4.25</v>
      </c>
      <c r="IY13" s="68">
        <v>4.75</v>
      </c>
      <c r="IZ13" s="68">
        <v>4.25</v>
      </c>
      <c r="JA13" s="68">
        <v>4.75</v>
      </c>
      <c r="JB13" s="68">
        <v>5.75</v>
      </c>
      <c r="JC13" s="68">
        <v>5</v>
      </c>
      <c r="JD13" s="70">
        <v>6.75</v>
      </c>
      <c r="JE13" s="60">
        <v>2</v>
      </c>
      <c r="JF13" s="68">
        <v>2</v>
      </c>
      <c r="JG13" s="68">
        <v>2.75</v>
      </c>
      <c r="JH13" s="68">
        <v>3.25</v>
      </c>
      <c r="JI13" s="68">
        <v>2.75</v>
      </c>
      <c r="JJ13" s="68">
        <v>3.25</v>
      </c>
      <c r="JK13" s="68">
        <v>4.25</v>
      </c>
      <c r="JL13" s="68">
        <v>3.75</v>
      </c>
      <c r="JM13" s="68">
        <v>4.25</v>
      </c>
      <c r="JN13" s="68">
        <v>4.75</v>
      </c>
      <c r="JO13" s="68">
        <v>4.25</v>
      </c>
      <c r="JP13" s="68">
        <v>4.75</v>
      </c>
      <c r="JQ13" s="68">
        <v>5.75</v>
      </c>
      <c r="JR13" s="68">
        <v>5</v>
      </c>
      <c r="JS13" s="70">
        <v>6.75</v>
      </c>
      <c r="JT13" s="60">
        <v>2</v>
      </c>
      <c r="JU13" s="68">
        <v>2.5</v>
      </c>
      <c r="JV13" s="68">
        <v>2.75</v>
      </c>
      <c r="JW13" s="68">
        <v>4</v>
      </c>
      <c r="JX13" s="68">
        <v>3.625</v>
      </c>
      <c r="JY13" s="68">
        <v>4.875</v>
      </c>
      <c r="JZ13" s="68">
        <v>4.0625</v>
      </c>
      <c r="KA13" s="70">
        <v>5.6875</v>
      </c>
      <c r="KB13" s="60">
        <v>2.125</v>
      </c>
      <c r="KC13" s="68">
        <v>2.75</v>
      </c>
      <c r="KD13" s="68">
        <v>2.75</v>
      </c>
      <c r="KE13" s="68">
        <v>4.25</v>
      </c>
      <c r="KF13" s="68">
        <v>3.75</v>
      </c>
      <c r="KG13" s="68">
        <v>4.75</v>
      </c>
      <c r="KH13" s="68">
        <v>4.25</v>
      </c>
      <c r="KI13" s="70">
        <v>5.75</v>
      </c>
      <c r="KJ13" s="73">
        <v>0.75</v>
      </c>
      <c r="KK13" s="68">
        <v>0.75</v>
      </c>
      <c r="KL13" s="68">
        <v>0.75</v>
      </c>
      <c r="KM13" s="68">
        <v>0.75</v>
      </c>
      <c r="KN13" s="72">
        <v>1</v>
      </c>
      <c r="KO13" s="60">
        <v>1.5625</v>
      </c>
      <c r="KP13" s="68">
        <v>2</v>
      </c>
      <c r="KQ13" s="70">
        <v>3.25</v>
      </c>
      <c r="KR13" s="71">
        <v>2</v>
      </c>
      <c r="KS13" s="68">
        <v>2.625</v>
      </c>
      <c r="KT13" s="68">
        <v>2.625</v>
      </c>
      <c r="KU13" s="68">
        <v>4</v>
      </c>
      <c r="KV13" s="68">
        <v>3.5</v>
      </c>
      <c r="KW13" s="68">
        <v>4.75</v>
      </c>
      <c r="KX13" s="68">
        <v>4.75</v>
      </c>
      <c r="KY13" s="68">
        <v>4</v>
      </c>
      <c r="KZ13" s="70">
        <v>5.75</v>
      </c>
      <c r="LA13" s="60">
        <v>2</v>
      </c>
      <c r="LB13" s="68">
        <v>2.25</v>
      </c>
      <c r="LC13" s="68">
        <v>2.25</v>
      </c>
      <c r="LD13" s="68">
        <v>2.625</v>
      </c>
      <c r="LE13" s="68">
        <v>2.75</v>
      </c>
      <c r="LF13" s="68">
        <v>2.75</v>
      </c>
      <c r="LG13" s="68">
        <v>4</v>
      </c>
      <c r="LH13" s="68">
        <v>4</v>
      </c>
      <c r="LI13" s="68">
        <v>3.625</v>
      </c>
      <c r="LJ13" s="68">
        <v>4.875</v>
      </c>
      <c r="LK13" s="68">
        <v>4.875</v>
      </c>
      <c r="LL13" s="68">
        <v>4.75</v>
      </c>
      <c r="LM13" s="68">
        <v>4.75</v>
      </c>
      <c r="LN13" s="70">
        <v>5.75</v>
      </c>
      <c r="LO13" s="60">
        <v>2</v>
      </c>
      <c r="LP13" s="68">
        <v>2.5</v>
      </c>
      <c r="LQ13" s="68">
        <v>2.5</v>
      </c>
      <c r="LR13" s="68">
        <v>3.375</v>
      </c>
      <c r="LS13" s="68">
        <v>2.75</v>
      </c>
      <c r="LT13" s="70">
        <v>4.25</v>
      </c>
      <c r="LU13" s="60">
        <v>2</v>
      </c>
      <c r="LV13" s="68">
        <v>2.75</v>
      </c>
      <c r="LW13" s="70">
        <v>2.75</v>
      </c>
      <c r="LX13" s="60">
        <v>2.875</v>
      </c>
      <c r="LY13" s="68">
        <v>2.875</v>
      </c>
      <c r="LZ13" s="70">
        <v>3.75</v>
      </c>
      <c r="MA13" s="60">
        <v>2.625</v>
      </c>
      <c r="MB13" s="68">
        <v>2.625</v>
      </c>
      <c r="MC13" s="68">
        <v>4</v>
      </c>
      <c r="MD13" s="68">
        <v>3.5</v>
      </c>
      <c r="ME13" s="68">
        <v>4.75</v>
      </c>
      <c r="MF13" s="68">
        <v>4</v>
      </c>
      <c r="MG13" s="70">
        <v>5.75</v>
      </c>
      <c r="MH13" s="60">
        <v>2.875</v>
      </c>
      <c r="MI13" s="68">
        <v>2.875</v>
      </c>
      <c r="MJ13" s="59">
        <v>3.75</v>
      </c>
      <c r="MK13" s="74">
        <v>2.625</v>
      </c>
      <c r="ML13" s="75">
        <v>3.25</v>
      </c>
      <c r="MM13" s="75">
        <v>4.125</v>
      </c>
      <c r="MN13" s="76">
        <v>4.5</v>
      </c>
      <c r="MO13" s="74">
        <v>2.625</v>
      </c>
      <c r="MP13" s="77">
        <v>3.25</v>
      </c>
      <c r="MQ13" s="77">
        <v>4.125</v>
      </c>
      <c r="MR13" s="78">
        <v>4.5</v>
      </c>
      <c r="MS13" s="60">
        <v>2.625</v>
      </c>
      <c r="MT13" s="68">
        <v>2.625</v>
      </c>
      <c r="MU13" s="68">
        <v>4</v>
      </c>
      <c r="MV13" s="68">
        <v>3.5</v>
      </c>
      <c r="MW13" s="68">
        <v>4.75</v>
      </c>
      <c r="MX13" s="68">
        <v>4</v>
      </c>
      <c r="MY13" s="70">
        <v>5.75</v>
      </c>
      <c r="MZ13" s="60">
        <v>2</v>
      </c>
      <c r="NA13" s="68">
        <v>2.75</v>
      </c>
      <c r="NB13" s="68">
        <v>2.75</v>
      </c>
      <c r="NC13" s="68">
        <v>3.75</v>
      </c>
      <c r="ND13" s="70">
        <v>4.25</v>
      </c>
      <c r="NE13" s="60">
        <v>2</v>
      </c>
      <c r="NF13" s="71">
        <v>2.625</v>
      </c>
      <c r="NG13" s="68">
        <v>2.625</v>
      </c>
      <c r="NH13" s="68">
        <v>4</v>
      </c>
      <c r="NI13" s="68">
        <v>3.5</v>
      </c>
      <c r="NJ13" s="62">
        <v>4.75</v>
      </c>
      <c r="NK13" s="64"/>
      <c r="NL13" s="68">
        <v>4</v>
      </c>
      <c r="NM13" s="70">
        <v>5.75</v>
      </c>
      <c r="NN13" s="60">
        <v>2</v>
      </c>
      <c r="NO13" s="68">
        <v>2.625</v>
      </c>
      <c r="NP13" s="68">
        <v>2.625</v>
      </c>
      <c r="NQ13" s="68">
        <v>4</v>
      </c>
      <c r="NR13" s="68">
        <v>3.5</v>
      </c>
      <c r="NS13" s="59">
        <v>4.75</v>
      </c>
      <c r="NT13" s="68">
        <v>4</v>
      </c>
      <c r="NU13" s="70">
        <v>5.75</v>
      </c>
      <c r="NV13" s="60">
        <v>3.15</v>
      </c>
      <c r="NW13" s="68">
        <v>3.74</v>
      </c>
      <c r="NX13" s="68">
        <v>4.13</v>
      </c>
      <c r="NY13" s="68">
        <v>5.12</v>
      </c>
      <c r="NZ13" s="68">
        <v>5.12</v>
      </c>
      <c r="OA13" s="68">
        <v>6.3</v>
      </c>
      <c r="OB13" s="68">
        <v>6.3</v>
      </c>
      <c r="OC13" s="71">
        <v>7.08</v>
      </c>
      <c r="OD13" s="60">
        <v>3.15</v>
      </c>
      <c r="OE13" s="68">
        <v>3.74</v>
      </c>
      <c r="OF13" s="68">
        <v>4.13</v>
      </c>
      <c r="OG13" s="68">
        <v>5.12</v>
      </c>
      <c r="OH13" s="60">
        <v>2.5</v>
      </c>
      <c r="OI13" s="68">
        <v>2.75</v>
      </c>
      <c r="OJ13" s="68">
        <v>3.75</v>
      </c>
      <c r="OK13" s="68">
        <v>3.375</v>
      </c>
      <c r="OL13" s="68">
        <v>4.625</v>
      </c>
      <c r="OM13" s="68">
        <v>4</v>
      </c>
      <c r="ON13" s="70">
        <v>5.625</v>
      </c>
      <c r="OO13" s="60">
        <v>2</v>
      </c>
      <c r="OP13" s="71">
        <v>2.625</v>
      </c>
      <c r="OQ13" s="71">
        <v>2.625</v>
      </c>
      <c r="OR13" s="68">
        <v>4</v>
      </c>
      <c r="OS13" s="68">
        <v>3.5</v>
      </c>
      <c r="OT13" s="68">
        <v>4.75</v>
      </c>
      <c r="OU13" s="68">
        <v>4</v>
      </c>
      <c r="OV13" s="70">
        <v>5.75</v>
      </c>
      <c r="OW13" s="60">
        <v>2</v>
      </c>
      <c r="OX13" s="71">
        <v>2.625</v>
      </c>
      <c r="OY13" s="71">
        <v>2.625</v>
      </c>
      <c r="OZ13" s="68">
        <v>4</v>
      </c>
      <c r="PA13" s="68">
        <v>3.5</v>
      </c>
      <c r="PB13" s="68">
        <v>4.75</v>
      </c>
      <c r="PC13" s="68">
        <v>4</v>
      </c>
      <c r="PD13" s="70">
        <v>5.75</v>
      </c>
    </row>
    <row r="14" spans="1:420" ht="45" customHeight="1" x14ac:dyDescent="0.25">
      <c r="A14" s="17" t="s">
        <v>157</v>
      </c>
      <c r="B14" s="19"/>
      <c r="C14" s="16"/>
      <c r="D14" s="59"/>
      <c r="E14" s="69" t="s">
        <v>158</v>
      </c>
      <c r="F14" s="63"/>
      <c r="G14" s="63"/>
      <c r="H14" s="63"/>
      <c r="I14" s="63"/>
      <c r="J14" s="63"/>
      <c r="K14" s="63"/>
      <c r="L14" s="63"/>
      <c r="M14" s="63"/>
      <c r="N14" s="63"/>
      <c r="O14" s="63"/>
      <c r="P14" s="63"/>
      <c r="Q14" s="67"/>
      <c r="R14" s="69" t="s">
        <v>158</v>
      </c>
      <c r="S14" s="63"/>
      <c r="T14" s="63"/>
      <c r="U14" s="63"/>
      <c r="V14" s="63"/>
      <c r="W14" s="63"/>
      <c r="X14" s="63"/>
      <c r="Y14" s="63"/>
      <c r="Z14" s="63"/>
      <c r="AA14" s="67"/>
      <c r="AB14" s="69" t="s">
        <v>158</v>
      </c>
      <c r="AC14" s="63"/>
      <c r="AD14" s="63"/>
      <c r="AE14" s="63"/>
      <c r="AF14" s="63"/>
      <c r="AG14" s="63"/>
      <c r="AH14" s="63"/>
      <c r="AI14" s="67"/>
      <c r="AJ14" s="69" t="s">
        <v>158</v>
      </c>
      <c r="AK14" s="63"/>
      <c r="AL14" s="63"/>
      <c r="AM14" s="63"/>
      <c r="AN14" s="63"/>
      <c r="AO14" s="63"/>
      <c r="AP14" s="63"/>
      <c r="AQ14" s="67"/>
      <c r="AR14" s="69" t="s">
        <v>158</v>
      </c>
      <c r="AS14" s="63"/>
      <c r="AT14" s="63"/>
      <c r="AU14" s="63"/>
      <c r="AV14" s="63"/>
      <c r="AW14" s="63"/>
      <c r="AX14" s="63"/>
      <c r="AY14" s="67"/>
      <c r="AZ14" s="69" t="s">
        <v>158</v>
      </c>
      <c r="BA14" s="63"/>
      <c r="BB14" s="63"/>
      <c r="BC14" s="63"/>
      <c r="BD14" s="63"/>
      <c r="BE14" s="63"/>
      <c r="BF14" s="63"/>
      <c r="BG14" s="67"/>
      <c r="BH14" s="69" t="s">
        <v>158</v>
      </c>
      <c r="BI14" s="63"/>
      <c r="BJ14" s="63"/>
      <c r="BK14" s="63"/>
      <c r="BL14" s="67"/>
      <c r="BM14" s="69" t="s">
        <v>158</v>
      </c>
      <c r="BN14" s="63"/>
      <c r="BO14" s="63"/>
      <c r="BP14" s="63"/>
      <c r="BQ14" s="67"/>
      <c r="BR14" s="69" t="s">
        <v>158</v>
      </c>
      <c r="BS14" s="63"/>
      <c r="BT14" s="63"/>
      <c r="BU14" s="63"/>
      <c r="BV14" s="67"/>
      <c r="BW14" s="69" t="s">
        <v>158</v>
      </c>
      <c r="BX14" s="63"/>
      <c r="BY14" s="63"/>
      <c r="BZ14" s="67"/>
      <c r="CA14" s="83" t="s">
        <v>158</v>
      </c>
      <c r="CB14" s="84"/>
      <c r="CC14" s="84"/>
      <c r="CD14" s="84"/>
      <c r="CE14" s="84"/>
      <c r="CF14" s="84"/>
      <c r="CG14" s="84"/>
      <c r="CH14" s="84"/>
      <c r="CI14" s="84"/>
      <c r="CJ14" s="84"/>
      <c r="CK14" s="84"/>
      <c r="CL14" s="84"/>
      <c r="CM14" s="84"/>
      <c r="CN14" s="84"/>
      <c r="CO14" s="84"/>
      <c r="CP14" s="84"/>
      <c r="CQ14" s="84"/>
      <c r="CR14" s="85"/>
      <c r="CS14" s="69" t="s">
        <v>158</v>
      </c>
      <c r="CT14" s="63"/>
      <c r="CU14" s="63"/>
      <c r="CV14" s="63"/>
      <c r="CW14" s="63"/>
      <c r="CX14" s="63"/>
      <c r="CY14" s="63"/>
      <c r="CZ14" s="63"/>
      <c r="DA14" s="63"/>
      <c r="DB14" s="67"/>
      <c r="DC14" s="69" t="s">
        <v>158</v>
      </c>
      <c r="DD14" s="63"/>
      <c r="DE14" s="63"/>
      <c r="DF14" s="63"/>
      <c r="DG14" s="63"/>
      <c r="DH14" s="63"/>
      <c r="DI14" s="63"/>
      <c r="DJ14" s="63"/>
      <c r="DK14" s="67"/>
      <c r="DL14" s="69" t="s">
        <v>158</v>
      </c>
      <c r="DM14" s="63"/>
      <c r="DN14" s="63"/>
      <c r="DO14" s="63"/>
      <c r="DP14" s="63"/>
      <c r="DQ14" s="63"/>
      <c r="DR14" s="67"/>
      <c r="DS14" s="69" t="s">
        <v>159</v>
      </c>
      <c r="DT14" s="63"/>
      <c r="DU14" s="63"/>
      <c r="DV14" s="63"/>
      <c r="DW14" s="63"/>
      <c r="DX14" s="67"/>
      <c r="DY14" s="69" t="s">
        <v>160</v>
      </c>
      <c r="DZ14" s="63"/>
      <c r="EA14" s="63"/>
      <c r="EB14" s="63"/>
      <c r="EC14" s="63"/>
      <c r="ED14" s="67"/>
      <c r="EE14" s="69" t="s">
        <v>158</v>
      </c>
      <c r="EF14" s="63"/>
      <c r="EG14" s="63"/>
      <c r="EH14" s="63"/>
      <c r="EI14" s="63"/>
      <c r="EJ14" s="67"/>
      <c r="EK14" s="69" t="s">
        <v>161</v>
      </c>
      <c r="EL14" s="63"/>
      <c r="EM14" s="63"/>
      <c r="EN14" s="64"/>
      <c r="EO14" s="19" t="s">
        <v>162</v>
      </c>
      <c r="EP14" s="67"/>
      <c r="EQ14" s="69" t="s">
        <v>161</v>
      </c>
      <c r="ER14" s="63"/>
      <c r="ES14" s="63"/>
      <c r="ET14" s="64"/>
      <c r="EU14" s="19" t="s">
        <v>162</v>
      </c>
      <c r="EV14" s="67"/>
      <c r="EW14" s="69" t="s">
        <v>161</v>
      </c>
      <c r="EX14" s="63"/>
      <c r="EY14" s="63"/>
      <c r="EZ14" s="64"/>
      <c r="FA14" s="19" t="s">
        <v>162</v>
      </c>
      <c r="FB14" s="67"/>
      <c r="FC14" s="69" t="s">
        <v>163</v>
      </c>
      <c r="FD14" s="63"/>
      <c r="FE14" s="63"/>
      <c r="FF14" s="63"/>
      <c r="FG14" s="63"/>
      <c r="FH14" s="67"/>
      <c r="FI14" s="18" t="s">
        <v>164</v>
      </c>
      <c r="FJ14" s="19"/>
      <c r="FK14" s="20"/>
      <c r="FL14" s="18" t="s">
        <v>165</v>
      </c>
      <c r="FM14" s="19"/>
      <c r="FN14" s="16"/>
      <c r="FO14" s="19" t="s">
        <v>166</v>
      </c>
      <c r="FP14" s="19"/>
      <c r="FQ14" s="20"/>
      <c r="FR14" s="18" t="s">
        <v>167</v>
      </c>
      <c r="FS14" s="19"/>
      <c r="FT14" s="16"/>
      <c r="FU14" s="17" t="s">
        <v>168</v>
      </c>
      <c r="FV14" s="20"/>
      <c r="FW14" s="69" t="s">
        <v>169</v>
      </c>
      <c r="FX14" s="63"/>
      <c r="FY14" s="63"/>
      <c r="FZ14" s="63"/>
      <c r="GA14" s="67"/>
      <c r="GB14" s="69" t="s">
        <v>158</v>
      </c>
      <c r="GC14" s="63"/>
      <c r="GD14" s="63"/>
      <c r="GE14" s="63"/>
      <c r="GF14" s="63"/>
      <c r="GG14" s="63"/>
      <c r="GH14" s="63"/>
      <c r="GI14" s="63"/>
      <c r="GJ14" s="63"/>
      <c r="GK14" s="63"/>
      <c r="GL14" s="63"/>
      <c r="GM14" s="63"/>
      <c r="GN14" s="67"/>
      <c r="GO14" s="69" t="s">
        <v>158</v>
      </c>
      <c r="GP14" s="63"/>
      <c r="GQ14" s="63"/>
      <c r="GR14" s="63"/>
      <c r="GS14" s="63"/>
      <c r="GT14" s="63"/>
      <c r="GU14" s="63"/>
      <c r="GV14" s="63"/>
      <c r="GW14" s="63"/>
      <c r="GX14" s="63"/>
      <c r="GY14" s="63"/>
      <c r="GZ14" s="63"/>
      <c r="HA14" s="63"/>
      <c r="HB14" s="63"/>
      <c r="HC14" s="67"/>
      <c r="HD14" s="69" t="s">
        <v>158</v>
      </c>
      <c r="HE14" s="63"/>
      <c r="HF14" s="63"/>
      <c r="HG14" s="63"/>
      <c r="HH14" s="63"/>
      <c r="HI14" s="63"/>
      <c r="HJ14" s="63"/>
      <c r="HK14" s="63"/>
      <c r="HL14" s="63"/>
      <c r="HM14" s="67"/>
      <c r="HN14" s="69" t="s">
        <v>158</v>
      </c>
      <c r="HO14" s="63"/>
      <c r="HP14" s="63"/>
      <c r="HQ14" s="63"/>
      <c r="HR14" s="63"/>
      <c r="HS14" s="63"/>
      <c r="HT14" s="63"/>
      <c r="HU14" s="63"/>
      <c r="HV14" s="63"/>
      <c r="HW14" s="63"/>
      <c r="HX14" s="63"/>
      <c r="HY14" s="63"/>
      <c r="HZ14" s="63"/>
      <c r="IA14" s="63"/>
      <c r="IB14" s="67"/>
      <c r="IC14" s="69" t="s">
        <v>158</v>
      </c>
      <c r="ID14" s="63"/>
      <c r="IE14" s="63"/>
      <c r="IF14" s="63"/>
      <c r="IG14" s="63"/>
      <c r="IH14" s="63"/>
      <c r="II14" s="63"/>
      <c r="IJ14" s="63"/>
      <c r="IK14" s="63"/>
      <c r="IL14" s="63"/>
      <c r="IM14" s="63"/>
      <c r="IN14" s="67"/>
      <c r="IO14" s="69" t="s">
        <v>158</v>
      </c>
      <c r="IP14" s="63"/>
      <c r="IQ14" s="63"/>
      <c r="IR14" s="63"/>
      <c r="IS14" s="63"/>
      <c r="IT14" s="63"/>
      <c r="IU14" s="63"/>
      <c r="IV14" s="63"/>
      <c r="IW14" s="63"/>
      <c r="IX14" s="63"/>
      <c r="IY14" s="63"/>
      <c r="IZ14" s="63"/>
      <c r="JA14" s="63"/>
      <c r="JB14" s="63"/>
      <c r="JC14" s="63"/>
      <c r="JD14" s="67"/>
      <c r="JE14" s="69" t="s">
        <v>158</v>
      </c>
      <c r="JF14" s="63"/>
      <c r="JG14" s="63"/>
      <c r="JH14" s="63"/>
      <c r="JI14" s="63"/>
      <c r="JJ14" s="63"/>
      <c r="JK14" s="63"/>
      <c r="JL14" s="63"/>
      <c r="JM14" s="63"/>
      <c r="JN14" s="63"/>
      <c r="JO14" s="63"/>
      <c r="JP14" s="63"/>
      <c r="JQ14" s="63"/>
      <c r="JR14" s="63"/>
      <c r="JS14" s="67"/>
      <c r="JT14" s="69" t="s">
        <v>158</v>
      </c>
      <c r="JU14" s="63"/>
      <c r="JV14" s="63"/>
      <c r="JW14" s="63"/>
      <c r="JX14" s="63"/>
      <c r="JY14" s="63"/>
      <c r="JZ14" s="63"/>
      <c r="KA14" s="67"/>
      <c r="KB14" s="69" t="s">
        <v>158</v>
      </c>
      <c r="KC14" s="63"/>
      <c r="KD14" s="63"/>
      <c r="KE14" s="63"/>
      <c r="KF14" s="63"/>
      <c r="KG14" s="63"/>
      <c r="KH14" s="63"/>
      <c r="KI14" s="67"/>
      <c r="KJ14" s="18" t="s">
        <v>170</v>
      </c>
      <c r="KK14" s="19"/>
      <c r="KL14" s="19"/>
      <c r="KM14" s="19"/>
      <c r="KN14" s="20"/>
      <c r="KO14" s="18" t="s">
        <v>170</v>
      </c>
      <c r="KP14" s="19"/>
      <c r="KQ14" s="20"/>
      <c r="KR14" s="63" t="s">
        <v>158</v>
      </c>
      <c r="KS14" s="63"/>
      <c r="KT14" s="63"/>
      <c r="KU14" s="63"/>
      <c r="KV14" s="63"/>
      <c r="KW14" s="63"/>
      <c r="KX14" s="63"/>
      <c r="KY14" s="63"/>
      <c r="KZ14" s="67"/>
      <c r="LA14" s="69" t="s">
        <v>158</v>
      </c>
      <c r="LB14" s="63"/>
      <c r="LC14" s="63"/>
      <c r="LD14" s="63"/>
      <c r="LE14" s="63"/>
      <c r="LF14" s="63"/>
      <c r="LG14" s="63"/>
      <c r="LH14" s="63"/>
      <c r="LI14" s="63"/>
      <c r="LJ14" s="63"/>
      <c r="LK14" s="63"/>
      <c r="LL14" s="63"/>
      <c r="LM14" s="63"/>
      <c r="LN14" s="67"/>
      <c r="LO14" s="69" t="s">
        <v>158</v>
      </c>
      <c r="LP14" s="63"/>
      <c r="LQ14" s="63"/>
      <c r="LR14" s="63"/>
      <c r="LS14" s="63"/>
      <c r="LT14" s="67"/>
      <c r="LU14" s="69" t="s">
        <v>158</v>
      </c>
      <c r="LV14" s="63"/>
      <c r="LW14" s="67"/>
      <c r="LX14" s="69" t="s">
        <v>158</v>
      </c>
      <c r="LY14" s="63"/>
      <c r="LZ14" s="67"/>
      <c r="MA14" s="69" t="s">
        <v>158</v>
      </c>
      <c r="MB14" s="63"/>
      <c r="MC14" s="63"/>
      <c r="MD14" s="63"/>
      <c r="ME14" s="63"/>
      <c r="MF14" s="63"/>
      <c r="MG14" s="67"/>
      <c r="MH14" s="69" t="s">
        <v>158</v>
      </c>
      <c r="MI14" s="63"/>
      <c r="MJ14" s="67"/>
      <c r="MK14" s="18" t="s">
        <v>162</v>
      </c>
      <c r="ML14" s="19"/>
      <c r="MM14" s="19"/>
      <c r="MN14" s="67"/>
      <c r="MO14" s="18" t="s">
        <v>162</v>
      </c>
      <c r="MP14" s="19"/>
      <c r="MQ14" s="19"/>
      <c r="MR14" s="67"/>
      <c r="MS14" s="69" t="s">
        <v>158</v>
      </c>
      <c r="MT14" s="63"/>
      <c r="MU14" s="63"/>
      <c r="MV14" s="63"/>
      <c r="MW14" s="63"/>
      <c r="MX14" s="63"/>
      <c r="MY14" s="67"/>
      <c r="MZ14" s="69" t="s">
        <v>158</v>
      </c>
      <c r="NA14" s="63"/>
      <c r="NB14" s="63"/>
      <c r="NC14" s="63"/>
      <c r="ND14" s="67"/>
      <c r="NE14" s="69" t="s">
        <v>158</v>
      </c>
      <c r="NF14" s="63"/>
      <c r="NG14" s="63"/>
      <c r="NH14" s="63"/>
      <c r="NI14" s="63"/>
      <c r="NJ14" s="63"/>
      <c r="NK14" s="63"/>
      <c r="NL14" s="63"/>
      <c r="NM14" s="67"/>
      <c r="NN14" s="69" t="s">
        <v>158</v>
      </c>
      <c r="NO14" s="63"/>
      <c r="NP14" s="63"/>
      <c r="NQ14" s="63"/>
      <c r="NR14" s="63"/>
      <c r="NS14" s="63"/>
      <c r="NT14" s="63"/>
      <c r="NU14" s="67"/>
      <c r="NV14" s="18" t="s">
        <v>171</v>
      </c>
      <c r="NW14" s="19"/>
      <c r="NX14" s="16"/>
      <c r="NY14" s="19" t="s">
        <v>172</v>
      </c>
      <c r="NZ14" s="19"/>
      <c r="OA14" s="19"/>
      <c r="OB14" s="19"/>
      <c r="OC14" s="20"/>
      <c r="OD14" s="18" t="s">
        <v>158</v>
      </c>
      <c r="OE14" s="19"/>
      <c r="OF14" s="19"/>
      <c r="OG14" s="19"/>
      <c r="OH14" s="69" t="s">
        <v>158</v>
      </c>
      <c r="OI14" s="63"/>
      <c r="OJ14" s="63"/>
      <c r="OK14" s="63"/>
      <c r="OL14" s="63"/>
      <c r="OM14" s="63"/>
      <c r="ON14" s="67"/>
      <c r="OO14" s="69" t="s">
        <v>158</v>
      </c>
      <c r="OP14" s="63"/>
      <c r="OQ14" s="63"/>
      <c r="OR14" s="63"/>
      <c r="OS14" s="63"/>
      <c r="OT14" s="63"/>
      <c r="OU14" s="63"/>
      <c r="OV14" s="67"/>
      <c r="OW14" s="69" t="s">
        <v>158</v>
      </c>
      <c r="OX14" s="63"/>
      <c r="OY14" s="63"/>
      <c r="OZ14" s="63"/>
      <c r="PA14" s="63"/>
      <c r="PB14" s="63"/>
      <c r="PC14" s="63"/>
      <c r="PD14" s="67"/>
    </row>
    <row r="15" spans="1:420" x14ac:dyDescent="0.25">
      <c r="A15" s="17"/>
      <c r="B15" s="19"/>
      <c r="C15" s="16"/>
      <c r="D15" s="59"/>
      <c r="E15" s="69"/>
      <c r="F15" s="63"/>
      <c r="G15" s="63"/>
      <c r="H15" s="63"/>
      <c r="I15" s="63"/>
      <c r="J15" s="63"/>
      <c r="K15" s="63"/>
      <c r="L15" s="63"/>
      <c r="M15" s="63"/>
      <c r="N15" s="63"/>
      <c r="O15" s="63"/>
      <c r="P15" s="63"/>
      <c r="Q15" s="67"/>
      <c r="R15" s="69"/>
      <c r="S15" s="63"/>
      <c r="T15" s="63"/>
      <c r="U15" s="63"/>
      <c r="V15" s="63"/>
      <c r="W15" s="63"/>
      <c r="X15" s="63"/>
      <c r="Y15" s="63"/>
      <c r="Z15" s="63"/>
      <c r="AA15" s="63"/>
      <c r="AB15" s="69"/>
      <c r="AC15" s="63"/>
      <c r="AD15" s="63"/>
      <c r="AE15" s="63"/>
      <c r="AF15" s="63"/>
      <c r="AG15" s="63"/>
      <c r="AH15" s="63"/>
      <c r="AI15" s="67"/>
      <c r="AJ15" s="69"/>
      <c r="AK15" s="63"/>
      <c r="AL15" s="63"/>
      <c r="AM15" s="63"/>
      <c r="AN15" s="63"/>
      <c r="AO15" s="63"/>
      <c r="AP15" s="63"/>
      <c r="AQ15" s="67"/>
      <c r="AR15" s="69"/>
      <c r="AS15" s="63"/>
      <c r="AT15" s="63"/>
      <c r="AU15" s="63"/>
      <c r="AV15" s="63"/>
      <c r="AW15" s="63"/>
      <c r="AX15" s="63"/>
      <c r="AY15" s="67"/>
      <c r="AZ15" s="69"/>
      <c r="BA15" s="63"/>
      <c r="BB15" s="63"/>
      <c r="BC15" s="63"/>
      <c r="BD15" s="63"/>
      <c r="BE15" s="63"/>
      <c r="BF15" s="63"/>
      <c r="BG15" s="67"/>
      <c r="BH15" s="69"/>
      <c r="BI15" s="63"/>
      <c r="BJ15" s="63"/>
      <c r="BK15" s="63"/>
      <c r="BL15" s="67"/>
      <c r="BM15" s="69"/>
      <c r="BN15" s="63"/>
      <c r="BO15" s="63"/>
      <c r="BP15" s="63"/>
      <c r="BQ15" s="67"/>
      <c r="BR15" s="69"/>
      <c r="BS15" s="63"/>
      <c r="BT15" s="63"/>
      <c r="BU15" s="63"/>
      <c r="BV15" s="67"/>
      <c r="BW15" s="69"/>
      <c r="BX15" s="63"/>
      <c r="BY15" s="63"/>
      <c r="BZ15" s="67"/>
      <c r="CA15" s="69"/>
      <c r="CB15" s="63"/>
      <c r="CC15" s="63"/>
      <c r="CD15" s="63"/>
      <c r="CE15" s="63"/>
      <c r="CF15" s="63"/>
      <c r="CG15" s="63"/>
      <c r="CH15" s="63"/>
      <c r="CI15" s="63"/>
      <c r="CJ15" s="63"/>
      <c r="CK15" s="63"/>
      <c r="CL15" s="63"/>
      <c r="CM15" s="63"/>
      <c r="CN15" s="63"/>
      <c r="CO15" s="63"/>
      <c r="CP15" s="63"/>
      <c r="CQ15" s="63"/>
      <c r="CR15" s="67"/>
      <c r="CS15" s="69"/>
      <c r="CT15" s="63"/>
      <c r="CU15" s="63"/>
      <c r="CV15" s="63"/>
      <c r="CW15" s="63"/>
      <c r="CX15" s="63"/>
      <c r="CY15" s="63"/>
      <c r="CZ15" s="63"/>
      <c r="DA15" s="63"/>
      <c r="DB15" s="67"/>
      <c r="DC15" s="69"/>
      <c r="DD15" s="63"/>
      <c r="DE15" s="63"/>
      <c r="DF15" s="63"/>
      <c r="DG15" s="63"/>
      <c r="DH15" s="63"/>
      <c r="DI15" s="63"/>
      <c r="DJ15" s="63"/>
      <c r="DK15" s="67"/>
      <c r="DL15" s="69"/>
      <c r="DM15" s="63"/>
      <c r="DN15" s="63"/>
      <c r="DO15" s="63"/>
      <c r="DP15" s="63"/>
      <c r="DQ15" s="63"/>
      <c r="DR15" s="67"/>
      <c r="DS15" s="69"/>
      <c r="DT15" s="63"/>
      <c r="DU15" s="63"/>
      <c r="DV15" s="63"/>
      <c r="DW15" s="63"/>
      <c r="DX15" s="67"/>
      <c r="DY15" s="69"/>
      <c r="DZ15" s="63"/>
      <c r="EA15" s="63"/>
      <c r="EB15" s="63"/>
      <c r="EC15" s="63"/>
      <c r="ED15" s="67"/>
      <c r="EE15" s="69"/>
      <c r="EF15" s="63"/>
      <c r="EG15" s="63"/>
      <c r="EH15" s="63"/>
      <c r="EI15" s="63"/>
      <c r="EJ15" s="67"/>
      <c r="EK15" s="69"/>
      <c r="EL15" s="63"/>
      <c r="EM15" s="63"/>
      <c r="EN15" s="63"/>
      <c r="EO15" s="63"/>
      <c r="EP15" s="63"/>
      <c r="EQ15" s="69"/>
      <c r="ER15" s="63"/>
      <c r="ES15" s="63"/>
      <c r="ET15" s="63"/>
      <c r="EU15" s="63"/>
      <c r="EV15" s="63"/>
      <c r="EW15" s="69"/>
      <c r="EX15" s="63"/>
      <c r="EY15" s="63"/>
      <c r="EZ15" s="63"/>
      <c r="FA15" s="63"/>
      <c r="FB15" s="63"/>
      <c r="FC15" s="69"/>
      <c r="FD15" s="63"/>
      <c r="FE15" s="63"/>
      <c r="FF15" s="63"/>
      <c r="FG15" s="63"/>
      <c r="FH15" s="67"/>
      <c r="FI15" s="69"/>
      <c r="FJ15" s="63"/>
      <c r="FK15" s="67"/>
      <c r="FL15" s="69"/>
      <c r="FM15" s="63"/>
      <c r="FN15" s="63"/>
      <c r="FO15" s="63"/>
      <c r="FP15" s="63"/>
      <c r="FQ15" s="67"/>
      <c r="FR15" s="69"/>
      <c r="FS15" s="63"/>
      <c r="FT15" s="63"/>
      <c r="FU15" s="63"/>
      <c r="FV15" s="67"/>
      <c r="FW15" s="69"/>
      <c r="FX15" s="63"/>
      <c r="FY15" s="63"/>
      <c r="FZ15" s="63"/>
      <c r="GA15" s="67"/>
      <c r="GB15" s="69"/>
      <c r="GC15" s="63"/>
      <c r="GD15" s="63"/>
      <c r="GE15" s="63"/>
      <c r="GF15" s="63"/>
      <c r="GG15" s="63"/>
      <c r="GH15" s="63"/>
      <c r="GI15" s="63"/>
      <c r="GJ15" s="63"/>
      <c r="GK15" s="63"/>
      <c r="GL15" s="63"/>
      <c r="GM15" s="63"/>
      <c r="GN15" s="67"/>
      <c r="GO15" s="69"/>
      <c r="GP15" s="63"/>
      <c r="GQ15" s="63"/>
      <c r="GR15" s="63"/>
      <c r="GS15" s="63"/>
      <c r="GT15" s="63"/>
      <c r="GU15" s="63"/>
      <c r="GV15" s="63"/>
      <c r="GW15" s="63"/>
      <c r="GX15" s="63"/>
      <c r="GY15" s="63"/>
      <c r="GZ15" s="63"/>
      <c r="HA15" s="63"/>
      <c r="HB15" s="63"/>
      <c r="HC15" s="67"/>
      <c r="HD15" s="69"/>
      <c r="HE15" s="63"/>
      <c r="HF15" s="63"/>
      <c r="HG15" s="63"/>
      <c r="HH15" s="63"/>
      <c r="HI15" s="63"/>
      <c r="HJ15" s="63"/>
      <c r="HK15" s="63"/>
      <c r="HL15" s="63"/>
      <c r="HM15" s="67"/>
      <c r="HN15" s="63"/>
      <c r="HO15" s="63"/>
      <c r="HP15" s="63"/>
      <c r="HQ15" s="63"/>
      <c r="HR15" s="63"/>
      <c r="HS15" s="63"/>
      <c r="HT15" s="63"/>
      <c r="HU15" s="63"/>
      <c r="HV15" s="63"/>
      <c r="HW15" s="63"/>
      <c r="HX15" s="63"/>
      <c r="HY15" s="63"/>
      <c r="HZ15" s="63"/>
      <c r="IA15" s="63"/>
      <c r="IB15" s="67"/>
      <c r="IC15" s="63"/>
      <c r="ID15" s="63"/>
      <c r="IE15" s="63"/>
      <c r="IF15" s="63"/>
      <c r="IG15" s="63"/>
      <c r="IH15" s="63"/>
      <c r="II15" s="63"/>
      <c r="IJ15" s="63"/>
      <c r="IK15" s="63"/>
      <c r="IL15" s="63"/>
      <c r="IM15" s="63"/>
      <c r="IN15" s="67"/>
      <c r="IO15" s="69"/>
      <c r="IP15" s="63"/>
      <c r="IQ15" s="63"/>
      <c r="IR15" s="63"/>
      <c r="IS15" s="63"/>
      <c r="IT15" s="63"/>
      <c r="IU15" s="63"/>
      <c r="IV15" s="63"/>
      <c r="IW15" s="63"/>
      <c r="IX15" s="63"/>
      <c r="IY15" s="63"/>
      <c r="IZ15" s="63"/>
      <c r="JA15" s="63"/>
      <c r="JB15" s="63"/>
      <c r="JC15" s="63"/>
      <c r="JD15" s="67"/>
      <c r="JE15" s="69"/>
      <c r="JF15" s="63"/>
      <c r="JG15" s="63"/>
      <c r="JH15" s="63"/>
      <c r="JI15" s="63"/>
      <c r="JJ15" s="63"/>
      <c r="JK15" s="63"/>
      <c r="JL15" s="63"/>
      <c r="JM15" s="63"/>
      <c r="JN15" s="63"/>
      <c r="JO15" s="63"/>
      <c r="JP15" s="63"/>
      <c r="JQ15" s="63"/>
      <c r="JR15" s="63"/>
      <c r="JS15" s="67"/>
      <c r="JT15" s="69"/>
      <c r="JU15" s="63"/>
      <c r="JV15" s="63"/>
      <c r="JW15" s="63"/>
      <c r="JX15" s="63"/>
      <c r="JY15" s="63"/>
      <c r="JZ15" s="63"/>
      <c r="KA15" s="67"/>
      <c r="KB15" s="69"/>
      <c r="KC15" s="63"/>
      <c r="KD15" s="63"/>
      <c r="KE15" s="63"/>
      <c r="KF15" s="63"/>
      <c r="KG15" s="63"/>
      <c r="KH15" s="63"/>
      <c r="KI15" s="67"/>
      <c r="KJ15" s="69"/>
      <c r="KK15" s="63"/>
      <c r="KL15" s="63"/>
      <c r="KM15" s="63"/>
      <c r="KN15" s="67"/>
      <c r="KO15" s="69"/>
      <c r="KP15" s="63"/>
      <c r="KQ15" s="67"/>
      <c r="KR15" s="63"/>
      <c r="KS15" s="63"/>
      <c r="KT15" s="63"/>
      <c r="KU15" s="63"/>
      <c r="KV15" s="63"/>
      <c r="KW15" s="63"/>
      <c r="KX15" s="63"/>
      <c r="KY15" s="63"/>
      <c r="KZ15" s="67"/>
      <c r="LA15" s="69"/>
      <c r="LB15" s="63"/>
      <c r="LC15" s="63"/>
      <c r="LD15" s="63"/>
      <c r="LE15" s="63"/>
      <c r="LF15" s="63"/>
      <c r="LG15" s="63"/>
      <c r="LH15" s="63"/>
      <c r="LI15" s="63"/>
      <c r="LJ15" s="63"/>
      <c r="LK15" s="63"/>
      <c r="LL15" s="63"/>
      <c r="LM15" s="63"/>
      <c r="LN15" s="67"/>
      <c r="LO15" s="69"/>
      <c r="LP15" s="63"/>
      <c r="LQ15" s="63"/>
      <c r="LR15" s="63"/>
      <c r="LS15" s="63"/>
      <c r="LT15" s="67"/>
      <c r="LU15" s="69"/>
      <c r="LV15" s="63"/>
      <c r="LW15" s="67"/>
      <c r="LX15" s="69"/>
      <c r="LY15" s="63"/>
      <c r="LZ15" s="67"/>
      <c r="MA15" s="69"/>
      <c r="MB15" s="63"/>
      <c r="MC15" s="63"/>
      <c r="MD15" s="63"/>
      <c r="ME15" s="63"/>
      <c r="MF15" s="63"/>
      <c r="MG15" s="67"/>
      <c r="MH15" s="69"/>
      <c r="MI15" s="63"/>
      <c r="MJ15" s="63"/>
      <c r="MK15" s="69"/>
      <c r="ML15" s="63"/>
      <c r="MM15" s="63"/>
      <c r="MN15" s="67"/>
      <c r="MO15" s="69"/>
      <c r="MP15" s="63"/>
      <c r="MQ15" s="63"/>
      <c r="MR15" s="67"/>
      <c r="MS15" s="69"/>
      <c r="MT15" s="63"/>
      <c r="MU15" s="63"/>
      <c r="MV15" s="63"/>
      <c r="MW15" s="63"/>
      <c r="MX15" s="63"/>
      <c r="MY15" s="67"/>
      <c r="MZ15" s="69"/>
      <c r="NA15" s="63"/>
      <c r="NB15" s="63"/>
      <c r="NC15" s="63"/>
      <c r="ND15" s="67"/>
      <c r="NE15" s="69"/>
      <c r="NF15" s="63"/>
      <c r="NG15" s="63"/>
      <c r="NH15" s="63"/>
      <c r="NI15" s="63"/>
      <c r="NJ15" s="63"/>
      <c r="NK15" s="63"/>
      <c r="NL15" s="63"/>
      <c r="NM15" s="67"/>
      <c r="NN15" s="69"/>
      <c r="NO15" s="63"/>
      <c r="NP15" s="63"/>
      <c r="NQ15" s="63"/>
      <c r="NR15" s="63"/>
      <c r="NS15" s="63"/>
      <c r="NT15" s="63"/>
      <c r="NU15" s="67"/>
      <c r="NV15" s="86"/>
      <c r="NW15" s="61"/>
      <c r="NX15" s="61"/>
      <c r="NY15" s="61"/>
      <c r="NZ15" s="61"/>
      <c r="OA15" s="61"/>
      <c r="OB15" s="61"/>
      <c r="OC15" s="61"/>
      <c r="OD15" s="86"/>
      <c r="OE15" s="61"/>
      <c r="OF15" s="61"/>
      <c r="OG15" s="61"/>
      <c r="OH15" s="69"/>
      <c r="OI15" s="63"/>
      <c r="OJ15" s="63"/>
      <c r="OK15" s="63"/>
      <c r="OL15" s="63"/>
      <c r="OM15" s="63"/>
      <c r="ON15" s="67"/>
      <c r="OO15" s="69"/>
      <c r="OP15" s="63"/>
      <c r="OQ15" s="63"/>
      <c r="OR15" s="63"/>
      <c r="OS15" s="63"/>
      <c r="OT15" s="63"/>
      <c r="OU15" s="63"/>
      <c r="OV15" s="67"/>
      <c r="OW15" s="69"/>
      <c r="OX15" s="63"/>
      <c r="OY15" s="63"/>
      <c r="OZ15" s="63"/>
      <c r="PA15" s="63"/>
      <c r="PB15" s="63"/>
      <c r="PC15" s="63"/>
      <c r="PD15" s="67"/>
    </row>
    <row r="16" spans="1:420" x14ac:dyDescent="0.25">
      <c r="A16" s="87" t="s">
        <v>173</v>
      </c>
      <c r="B16" s="88"/>
      <c r="C16" s="89"/>
      <c r="D16" s="90"/>
      <c r="E16" s="91" t="str">
        <f>IF(E34="NP","No","Yes")</f>
        <v>No</v>
      </c>
      <c r="F16" s="92" t="str">
        <f t="shared" ref="F16:Q16" si="0">IF(F34="NP","No","Yes")</f>
        <v>Yes</v>
      </c>
      <c r="G16" s="92" t="str">
        <f t="shared" si="0"/>
        <v>Yes</v>
      </c>
      <c r="H16" s="92" t="str">
        <f t="shared" si="0"/>
        <v>Yes</v>
      </c>
      <c r="I16" s="92" t="str">
        <f t="shared" si="0"/>
        <v>Yes</v>
      </c>
      <c r="J16" s="92" t="str">
        <f t="shared" si="0"/>
        <v>Yes</v>
      </c>
      <c r="K16" s="92" t="str">
        <f t="shared" si="0"/>
        <v>Yes</v>
      </c>
      <c r="L16" s="92" t="str">
        <f>IF(L34="NP","No","Yes")</f>
        <v>Yes</v>
      </c>
      <c r="M16" s="92" t="str">
        <f t="shared" si="0"/>
        <v>Yes</v>
      </c>
      <c r="N16" s="92" t="str">
        <f>IF(N34="NP","No","Yes")</f>
        <v>Yes</v>
      </c>
      <c r="O16" s="92" t="str">
        <f t="shared" si="0"/>
        <v>Yes</v>
      </c>
      <c r="P16" s="92" t="str">
        <f t="shared" si="0"/>
        <v>Yes</v>
      </c>
      <c r="Q16" s="93" t="str">
        <f t="shared" si="0"/>
        <v>Yes</v>
      </c>
      <c r="R16" s="91" t="str">
        <f>IF(R34="NP","No","Yes")</f>
        <v>No</v>
      </c>
      <c r="S16" s="92" t="str">
        <f t="shared" ref="S16:AB16" si="1">IF(S34="NP","No","Yes")</f>
        <v>Yes</v>
      </c>
      <c r="T16" s="92" t="str">
        <f t="shared" si="1"/>
        <v>Yes</v>
      </c>
      <c r="U16" s="92" t="str">
        <f t="shared" si="1"/>
        <v>Yes</v>
      </c>
      <c r="V16" s="92" t="str">
        <f t="shared" si="1"/>
        <v>Yes</v>
      </c>
      <c r="W16" s="92" t="str">
        <f t="shared" si="1"/>
        <v>Yes</v>
      </c>
      <c r="X16" s="92" t="str">
        <f t="shared" si="1"/>
        <v>Yes</v>
      </c>
      <c r="Y16" s="92" t="str">
        <f t="shared" si="1"/>
        <v>Yes</v>
      </c>
      <c r="Z16" s="92" t="str">
        <f t="shared" si="1"/>
        <v>Yes</v>
      </c>
      <c r="AA16" s="92" t="str">
        <f t="shared" si="1"/>
        <v>Yes</v>
      </c>
      <c r="AB16" s="91" t="str">
        <f t="shared" si="1"/>
        <v>No</v>
      </c>
      <c r="AC16" s="94" t="s">
        <v>174</v>
      </c>
      <c r="AD16" s="95" t="str">
        <f t="shared" ref="AD16:AI16" si="2">IF(AD34="NP","No","Yes")</f>
        <v>Yes</v>
      </c>
      <c r="AE16" s="95" t="str">
        <f t="shared" si="2"/>
        <v>Yes</v>
      </c>
      <c r="AF16" s="95" t="str">
        <f t="shared" si="2"/>
        <v>Yes</v>
      </c>
      <c r="AG16" s="95" t="str">
        <f t="shared" si="2"/>
        <v>Yes</v>
      </c>
      <c r="AH16" s="95" t="str">
        <f t="shared" si="2"/>
        <v>Yes</v>
      </c>
      <c r="AI16" s="96" t="str">
        <f t="shared" si="2"/>
        <v>Yes</v>
      </c>
      <c r="AJ16" s="91" t="s">
        <v>175</v>
      </c>
      <c r="AK16" s="92" t="s">
        <v>174</v>
      </c>
      <c r="AL16" s="92" t="s">
        <v>174</v>
      </c>
      <c r="AM16" s="92" t="s">
        <v>174</v>
      </c>
      <c r="AN16" s="92" t="s">
        <v>174</v>
      </c>
      <c r="AO16" s="92" t="s">
        <v>174</v>
      </c>
      <c r="AP16" s="92" t="s">
        <v>174</v>
      </c>
      <c r="AQ16" s="92" t="s">
        <v>174</v>
      </c>
      <c r="AR16" s="97" t="str">
        <f>IF(AR34="NP","No","Yes")</f>
        <v>No</v>
      </c>
      <c r="AS16" s="95" t="str">
        <f t="shared" ref="AS16:AY16" si="3">IF(AS34="NP","No","Yes")</f>
        <v>Yes</v>
      </c>
      <c r="AT16" s="95" t="str">
        <f t="shared" si="3"/>
        <v>Yes</v>
      </c>
      <c r="AU16" s="95" t="str">
        <f t="shared" si="3"/>
        <v>Yes</v>
      </c>
      <c r="AV16" s="95" t="str">
        <f t="shared" si="3"/>
        <v>Yes</v>
      </c>
      <c r="AW16" s="95" t="str">
        <f t="shared" si="3"/>
        <v>Yes</v>
      </c>
      <c r="AX16" s="95" t="str">
        <f t="shared" si="3"/>
        <v>Yes</v>
      </c>
      <c r="AY16" s="96" t="str">
        <f t="shared" si="3"/>
        <v>Yes</v>
      </c>
      <c r="AZ16" s="97" t="str">
        <f>IF(AZ34="NP","No","Yes")</f>
        <v>No</v>
      </c>
      <c r="BA16" s="95" t="str">
        <f t="shared" ref="BA16:CR16" si="4">IF(BA34="NP","No","Yes")</f>
        <v>Yes</v>
      </c>
      <c r="BB16" s="95" t="str">
        <f t="shared" si="4"/>
        <v>Yes</v>
      </c>
      <c r="BC16" s="95" t="str">
        <f t="shared" si="4"/>
        <v>Yes</v>
      </c>
      <c r="BD16" s="95" t="str">
        <f t="shared" si="4"/>
        <v>Yes</v>
      </c>
      <c r="BE16" s="95" t="str">
        <f t="shared" si="4"/>
        <v>Yes</v>
      </c>
      <c r="BF16" s="95" t="str">
        <f t="shared" si="4"/>
        <v>Yes</v>
      </c>
      <c r="BG16" s="96" t="str">
        <f t="shared" si="4"/>
        <v>Yes</v>
      </c>
      <c r="BH16" s="91" t="str">
        <f t="shared" si="4"/>
        <v>Yes</v>
      </c>
      <c r="BI16" s="92" t="str">
        <f t="shared" si="4"/>
        <v>Yes</v>
      </c>
      <c r="BJ16" s="92" t="str">
        <f t="shared" si="4"/>
        <v>Yes</v>
      </c>
      <c r="BK16" s="92" t="str">
        <f t="shared" si="4"/>
        <v>Yes</v>
      </c>
      <c r="BL16" s="93" t="str">
        <f t="shared" si="4"/>
        <v>Yes</v>
      </c>
      <c r="BM16" s="91" t="str">
        <f t="shared" si="4"/>
        <v>No</v>
      </c>
      <c r="BN16" s="92" t="str">
        <f t="shared" si="4"/>
        <v>Yes</v>
      </c>
      <c r="BO16" s="92" t="str">
        <f t="shared" si="4"/>
        <v>Yes</v>
      </c>
      <c r="BP16" s="92" t="str">
        <f t="shared" si="4"/>
        <v>Yes</v>
      </c>
      <c r="BQ16" s="93" t="str">
        <f t="shared" si="4"/>
        <v>Yes</v>
      </c>
      <c r="BR16" s="91" t="str">
        <f t="shared" si="4"/>
        <v>No</v>
      </c>
      <c r="BS16" s="92" t="str">
        <f t="shared" si="4"/>
        <v>Yes</v>
      </c>
      <c r="BT16" s="92" t="str">
        <f t="shared" si="4"/>
        <v>Yes</v>
      </c>
      <c r="BU16" s="92" t="str">
        <f t="shared" si="4"/>
        <v>Yes</v>
      </c>
      <c r="BV16" s="93" t="str">
        <f t="shared" si="4"/>
        <v>Yes</v>
      </c>
      <c r="BW16" s="91" t="str">
        <f t="shared" si="4"/>
        <v>No</v>
      </c>
      <c r="BX16" s="92" t="str">
        <f t="shared" si="4"/>
        <v>No</v>
      </c>
      <c r="BY16" s="92" t="str">
        <f t="shared" si="4"/>
        <v>No</v>
      </c>
      <c r="BZ16" s="93" t="str">
        <f t="shared" si="4"/>
        <v>No</v>
      </c>
      <c r="CA16" s="91" t="str">
        <f t="shared" si="4"/>
        <v>No</v>
      </c>
      <c r="CB16" s="92" t="str">
        <f t="shared" si="4"/>
        <v>Yes</v>
      </c>
      <c r="CC16" s="92" t="str">
        <f>IF(CC34="NP","No","Yes")</f>
        <v>Yes</v>
      </c>
      <c r="CD16" s="92" t="str">
        <f>IF(CD34="NP","No","Yes")</f>
        <v>Yes</v>
      </c>
      <c r="CE16" s="92" t="str">
        <f t="shared" si="4"/>
        <v>Yes</v>
      </c>
      <c r="CF16" s="92" t="str">
        <f t="shared" si="4"/>
        <v>Yes</v>
      </c>
      <c r="CG16" s="92" t="str">
        <f>IF(CG34="NP","No","Yes")</f>
        <v>Yes</v>
      </c>
      <c r="CH16" s="92" t="str">
        <f t="shared" si="4"/>
        <v>Yes</v>
      </c>
      <c r="CI16" s="92" t="str">
        <f t="shared" si="4"/>
        <v>Yes</v>
      </c>
      <c r="CJ16" s="92" t="str">
        <f t="shared" si="4"/>
        <v>Yes</v>
      </c>
      <c r="CK16" s="92" t="str">
        <f>IF(CK34="NP","No","Yes")</f>
        <v>Yes</v>
      </c>
      <c r="CL16" s="92" t="str">
        <f t="shared" ref="CL16" si="5">IF(CL34="NP","No","Yes")</f>
        <v>Yes</v>
      </c>
      <c r="CM16" s="92" t="str">
        <f t="shared" si="4"/>
        <v>Yes</v>
      </c>
      <c r="CN16" s="92" t="str">
        <f t="shared" si="4"/>
        <v>Yes</v>
      </c>
      <c r="CO16" s="92" t="str">
        <f t="shared" si="4"/>
        <v>Yes</v>
      </c>
      <c r="CP16" s="92" t="str">
        <f>IF(CP34="NP","No","Yes")</f>
        <v>Yes</v>
      </c>
      <c r="CQ16" s="92" t="str">
        <f>IF(CQ34="NP","No","Yes")</f>
        <v>Yes</v>
      </c>
      <c r="CR16" s="93" t="str">
        <f t="shared" si="4"/>
        <v>Yes</v>
      </c>
      <c r="CS16" s="91" t="str">
        <f>IF(CS34="NP","No","Yes")</f>
        <v>Yes</v>
      </c>
      <c r="CT16" s="92" t="str">
        <f t="shared" ref="CT16:DB16" si="6">IF(CT34="NP","No","Yes")</f>
        <v>Yes</v>
      </c>
      <c r="CU16" s="92" t="str">
        <f t="shared" si="6"/>
        <v>Yes</v>
      </c>
      <c r="CV16" s="92" t="str">
        <f t="shared" si="6"/>
        <v>Yes</v>
      </c>
      <c r="CW16" s="92" t="str">
        <f t="shared" si="6"/>
        <v>Yes</v>
      </c>
      <c r="CX16" s="92" t="str">
        <f t="shared" si="6"/>
        <v>Yes</v>
      </c>
      <c r="CY16" s="92" t="str">
        <f t="shared" si="6"/>
        <v>Yes</v>
      </c>
      <c r="CZ16" s="92" t="str">
        <f t="shared" si="6"/>
        <v>Yes</v>
      </c>
      <c r="DA16" s="92" t="str">
        <f t="shared" si="6"/>
        <v>Yes</v>
      </c>
      <c r="DB16" s="93" t="str">
        <f t="shared" si="6"/>
        <v>Yes</v>
      </c>
      <c r="DC16" s="91" t="str">
        <f>IF(DC34="NP","No","Yes")</f>
        <v>No</v>
      </c>
      <c r="DD16" s="92" t="str">
        <f>IF(DD34="NP","No","Yes")</f>
        <v>Yes</v>
      </c>
      <c r="DE16" s="92" t="str">
        <f>IF(DE34="NP","No","Yes")</f>
        <v>Yes</v>
      </c>
      <c r="DF16" s="92" t="str">
        <f t="shared" ref="DF16:DK16" si="7">IF(DF34="NP","No","Yes")</f>
        <v>Yes</v>
      </c>
      <c r="DG16" s="92" t="str">
        <f t="shared" si="7"/>
        <v>Yes</v>
      </c>
      <c r="DH16" s="92" t="str">
        <f t="shared" si="7"/>
        <v>Yes</v>
      </c>
      <c r="DI16" s="92" t="str">
        <f t="shared" si="7"/>
        <v>Yes</v>
      </c>
      <c r="DJ16" s="92" t="str">
        <f t="shared" si="7"/>
        <v>Yes</v>
      </c>
      <c r="DK16" s="93" t="str">
        <f t="shared" si="7"/>
        <v>Yes</v>
      </c>
      <c r="DL16" s="97" t="str">
        <f>IF(DL34="NP","No","Yes")</f>
        <v>Yes</v>
      </c>
      <c r="DM16" s="95" t="str">
        <f t="shared" ref="DM16:FX16" si="8">IF(DM34="NP","No","Yes")</f>
        <v>Yes</v>
      </c>
      <c r="DN16" s="95" t="str">
        <f t="shared" si="8"/>
        <v>Yes</v>
      </c>
      <c r="DO16" s="95" t="str">
        <f t="shared" si="8"/>
        <v>Yes</v>
      </c>
      <c r="DP16" s="95" t="str">
        <f t="shared" si="8"/>
        <v>Yes</v>
      </c>
      <c r="DQ16" s="95" t="str">
        <f t="shared" si="8"/>
        <v>Yes</v>
      </c>
      <c r="DR16" s="96" t="str">
        <f t="shared" si="8"/>
        <v>Yes</v>
      </c>
      <c r="DS16" s="91" t="str">
        <f t="shared" si="8"/>
        <v>Yes</v>
      </c>
      <c r="DT16" s="92" t="str">
        <f t="shared" si="8"/>
        <v>Yes</v>
      </c>
      <c r="DU16" s="92" t="str">
        <f t="shared" si="8"/>
        <v>Yes</v>
      </c>
      <c r="DV16" s="92" t="str">
        <f t="shared" si="8"/>
        <v>Yes</v>
      </c>
      <c r="DW16" s="92" t="str">
        <f t="shared" si="8"/>
        <v>Yes</v>
      </c>
      <c r="DX16" s="93" t="str">
        <f t="shared" si="8"/>
        <v>Yes</v>
      </c>
      <c r="DY16" s="91" t="str">
        <f t="shared" si="8"/>
        <v>Yes</v>
      </c>
      <c r="DZ16" s="92" t="str">
        <f t="shared" si="8"/>
        <v>Yes</v>
      </c>
      <c r="EA16" s="92" t="str">
        <f t="shared" si="8"/>
        <v>Yes</v>
      </c>
      <c r="EB16" s="92" t="str">
        <f t="shared" si="8"/>
        <v>Yes</v>
      </c>
      <c r="EC16" s="92" t="str">
        <f t="shared" si="8"/>
        <v>Yes</v>
      </c>
      <c r="ED16" s="93" t="str">
        <f t="shared" si="8"/>
        <v>Yes</v>
      </c>
      <c r="EE16" s="91" t="str">
        <f t="shared" si="8"/>
        <v>Yes</v>
      </c>
      <c r="EF16" s="92" t="str">
        <f t="shared" si="8"/>
        <v>Yes</v>
      </c>
      <c r="EG16" s="92" t="str">
        <f t="shared" si="8"/>
        <v>Yes</v>
      </c>
      <c r="EH16" s="92" t="str">
        <f t="shared" si="8"/>
        <v>Yes</v>
      </c>
      <c r="EI16" s="92" t="str">
        <f t="shared" si="8"/>
        <v>Yes</v>
      </c>
      <c r="EJ16" s="93" t="str">
        <f t="shared" si="8"/>
        <v>Yes</v>
      </c>
      <c r="EK16" s="91" t="str">
        <f t="shared" si="8"/>
        <v>Yes</v>
      </c>
      <c r="EL16" s="92" t="str">
        <f t="shared" si="8"/>
        <v>Yes</v>
      </c>
      <c r="EM16" s="92" t="str">
        <f t="shared" si="8"/>
        <v>Yes</v>
      </c>
      <c r="EN16" s="92" t="str">
        <f t="shared" si="8"/>
        <v>Yes</v>
      </c>
      <c r="EO16" s="92" t="str">
        <f t="shared" si="8"/>
        <v>Yes</v>
      </c>
      <c r="EP16" s="92" t="str">
        <f t="shared" si="8"/>
        <v>Yes</v>
      </c>
      <c r="EQ16" s="91" t="str">
        <f t="shared" si="8"/>
        <v>Yes</v>
      </c>
      <c r="ER16" s="92" t="str">
        <f t="shared" si="8"/>
        <v>Yes</v>
      </c>
      <c r="ES16" s="92" t="str">
        <f t="shared" si="8"/>
        <v>Yes</v>
      </c>
      <c r="ET16" s="92" t="str">
        <f t="shared" si="8"/>
        <v>Yes</v>
      </c>
      <c r="EU16" s="92" t="str">
        <f t="shared" si="8"/>
        <v>Yes</v>
      </c>
      <c r="EV16" s="92" t="str">
        <f t="shared" si="8"/>
        <v>Yes</v>
      </c>
      <c r="EW16" s="91" t="str">
        <f t="shared" si="8"/>
        <v>Yes</v>
      </c>
      <c r="EX16" s="92" t="str">
        <f t="shared" si="8"/>
        <v>Yes</v>
      </c>
      <c r="EY16" s="92" t="str">
        <f t="shared" si="8"/>
        <v>Yes</v>
      </c>
      <c r="EZ16" s="92" t="str">
        <f t="shared" si="8"/>
        <v>Yes</v>
      </c>
      <c r="FA16" s="92" t="str">
        <f t="shared" si="8"/>
        <v>Yes</v>
      </c>
      <c r="FB16" s="92" t="str">
        <f t="shared" si="8"/>
        <v>Yes</v>
      </c>
      <c r="FC16" s="91" t="str">
        <f t="shared" si="8"/>
        <v>Yes</v>
      </c>
      <c r="FD16" s="92" t="str">
        <f t="shared" si="8"/>
        <v>Yes</v>
      </c>
      <c r="FE16" s="92" t="str">
        <f t="shared" si="8"/>
        <v>Yes</v>
      </c>
      <c r="FF16" s="92" t="str">
        <f t="shared" si="8"/>
        <v>Yes</v>
      </c>
      <c r="FG16" s="92" t="str">
        <f t="shared" si="8"/>
        <v>Yes</v>
      </c>
      <c r="FH16" s="93" t="str">
        <f t="shared" si="8"/>
        <v>Yes</v>
      </c>
      <c r="FI16" s="91" t="str">
        <f t="shared" si="8"/>
        <v>Yes</v>
      </c>
      <c r="FJ16" s="92" t="str">
        <f t="shared" si="8"/>
        <v>Yes</v>
      </c>
      <c r="FK16" s="93" t="str">
        <f t="shared" si="8"/>
        <v>Yes</v>
      </c>
      <c r="FL16" s="91" t="str">
        <f t="shared" si="8"/>
        <v>Yes</v>
      </c>
      <c r="FM16" s="92" t="str">
        <f t="shared" si="8"/>
        <v>Yes</v>
      </c>
      <c r="FN16" s="92" t="str">
        <f t="shared" si="8"/>
        <v>Yes</v>
      </c>
      <c r="FO16" s="92" t="str">
        <f t="shared" si="8"/>
        <v>Yes</v>
      </c>
      <c r="FP16" s="92" t="str">
        <f t="shared" si="8"/>
        <v>Yes</v>
      </c>
      <c r="FQ16" s="93" t="str">
        <f t="shared" si="8"/>
        <v>Yes</v>
      </c>
      <c r="FR16" s="91" t="str">
        <f t="shared" si="8"/>
        <v>Yes</v>
      </c>
      <c r="FS16" s="92" t="str">
        <f t="shared" si="8"/>
        <v>Yes</v>
      </c>
      <c r="FT16" s="92" t="str">
        <f t="shared" si="8"/>
        <v>Yes</v>
      </c>
      <c r="FU16" s="92" t="str">
        <f t="shared" si="8"/>
        <v>Yes</v>
      </c>
      <c r="FV16" s="93" t="str">
        <f t="shared" si="8"/>
        <v>Yes</v>
      </c>
      <c r="FW16" s="91" t="str">
        <f t="shared" si="8"/>
        <v>Yes</v>
      </c>
      <c r="FX16" s="92" t="str">
        <f t="shared" si="8"/>
        <v>Yes</v>
      </c>
      <c r="FY16" s="92" t="str">
        <f t="shared" ref="FY16:GP16" si="9">IF(FY34="NP","No","Yes")</f>
        <v>Yes</v>
      </c>
      <c r="FZ16" s="92" t="str">
        <f t="shared" si="9"/>
        <v>Yes</v>
      </c>
      <c r="GA16" s="93" t="str">
        <f t="shared" si="9"/>
        <v>Yes</v>
      </c>
      <c r="GB16" s="91" t="str">
        <f t="shared" si="9"/>
        <v>No</v>
      </c>
      <c r="GC16" s="92" t="s">
        <v>175</v>
      </c>
      <c r="GD16" s="92" t="s">
        <v>175</v>
      </c>
      <c r="GE16" s="92" t="s">
        <v>175</v>
      </c>
      <c r="GF16" s="92" t="s">
        <v>175</v>
      </c>
      <c r="GG16" s="92" t="s">
        <v>175</v>
      </c>
      <c r="GH16" s="92" t="s">
        <v>175</v>
      </c>
      <c r="GI16" s="92" t="s">
        <v>175</v>
      </c>
      <c r="GJ16" s="92" t="s">
        <v>175</v>
      </c>
      <c r="GK16" s="92" t="s">
        <v>175</v>
      </c>
      <c r="GL16" s="92" t="s">
        <v>175</v>
      </c>
      <c r="GM16" s="92" t="s">
        <v>175</v>
      </c>
      <c r="GN16" s="93" t="s">
        <v>175</v>
      </c>
      <c r="GO16" s="91"/>
      <c r="GP16" s="92" t="s">
        <v>175</v>
      </c>
      <c r="GQ16" s="92" t="s">
        <v>175</v>
      </c>
      <c r="GR16" s="92" t="s">
        <v>175</v>
      </c>
      <c r="GS16" s="92" t="s">
        <v>175</v>
      </c>
      <c r="GT16" s="92" t="s">
        <v>175</v>
      </c>
      <c r="GU16" s="92" t="s">
        <v>175</v>
      </c>
      <c r="GV16" s="92" t="s">
        <v>175</v>
      </c>
      <c r="GW16" s="92" t="s">
        <v>175</v>
      </c>
      <c r="GX16" s="92" t="s">
        <v>175</v>
      </c>
      <c r="GY16" s="92" t="s">
        <v>175</v>
      </c>
      <c r="GZ16" s="92" t="s">
        <v>175</v>
      </c>
      <c r="HA16" s="92" t="s">
        <v>175</v>
      </c>
      <c r="HB16" s="92"/>
      <c r="HC16" s="93"/>
      <c r="HD16" s="91" t="str">
        <f>IF(HD34="NP","No","Yes")</f>
        <v>No</v>
      </c>
      <c r="HE16" s="92" t="str">
        <f t="shared" ref="HE16:HM16" si="10">IF(HE34="NP","No","Yes")</f>
        <v>No</v>
      </c>
      <c r="HF16" s="92" t="str">
        <f t="shared" si="10"/>
        <v>No</v>
      </c>
      <c r="HG16" s="92" t="str">
        <f t="shared" si="10"/>
        <v>No</v>
      </c>
      <c r="HH16" s="92" t="str">
        <f t="shared" si="10"/>
        <v>No</v>
      </c>
      <c r="HI16" s="92" t="str">
        <f t="shared" si="10"/>
        <v>No</v>
      </c>
      <c r="HJ16" s="92" t="str">
        <f t="shared" si="10"/>
        <v>No</v>
      </c>
      <c r="HK16" s="92" t="str">
        <f t="shared" si="10"/>
        <v>No</v>
      </c>
      <c r="HL16" s="92" t="str">
        <f t="shared" si="10"/>
        <v>No</v>
      </c>
      <c r="HM16" s="93" t="str">
        <f t="shared" si="10"/>
        <v>No</v>
      </c>
      <c r="HN16" s="98" t="str">
        <f>IF(HN34="NP","No","Yes")</f>
        <v>Yes</v>
      </c>
      <c r="HO16" s="92" t="str">
        <f>IF(HO34="NP","No","Yes")</f>
        <v>Yes</v>
      </c>
      <c r="HP16" s="92" t="str">
        <f t="shared" ref="HP16:IB16" si="11">IF(HP34="NP","No","Yes")</f>
        <v>Yes</v>
      </c>
      <c r="HQ16" s="92" t="str">
        <f t="shared" si="11"/>
        <v>Yes</v>
      </c>
      <c r="HR16" s="92" t="str">
        <f t="shared" si="11"/>
        <v>Yes</v>
      </c>
      <c r="HS16" s="92" t="str">
        <f t="shared" si="11"/>
        <v>Yes</v>
      </c>
      <c r="HT16" s="92" t="str">
        <f>IF(HT34="NP","No","Yes")</f>
        <v>Yes</v>
      </c>
      <c r="HU16" s="92" t="str">
        <f t="shared" si="11"/>
        <v>Yes</v>
      </c>
      <c r="HV16" s="92" t="str">
        <f t="shared" si="11"/>
        <v>Yes</v>
      </c>
      <c r="HW16" s="92" t="str">
        <f>IF(HW34="NP","No","Yes")</f>
        <v>Yes</v>
      </c>
      <c r="HX16" s="92" t="str">
        <f t="shared" si="11"/>
        <v>Yes</v>
      </c>
      <c r="HY16" s="92" t="str">
        <f t="shared" si="11"/>
        <v>Yes</v>
      </c>
      <c r="HZ16" s="92" t="str">
        <f>IF(HZ34="NP","No","Yes")</f>
        <v>Yes</v>
      </c>
      <c r="IA16" s="92" t="str">
        <f t="shared" si="11"/>
        <v>Yes</v>
      </c>
      <c r="IB16" s="93" t="str">
        <f t="shared" si="11"/>
        <v>Yes</v>
      </c>
      <c r="IC16" s="98" t="str">
        <f>IF(IC34="NP","No","Yes")</f>
        <v>Yes</v>
      </c>
      <c r="ID16" s="92" t="str">
        <f t="shared" ref="ID16:IN16" si="12">IF(ID34="NP","No","Yes")</f>
        <v>Yes</v>
      </c>
      <c r="IE16" s="92" t="str">
        <f t="shared" si="12"/>
        <v>Yes</v>
      </c>
      <c r="IF16" s="92" t="str">
        <f t="shared" si="12"/>
        <v>Yes</v>
      </c>
      <c r="IG16" s="92" t="str">
        <f t="shared" si="12"/>
        <v>Yes</v>
      </c>
      <c r="IH16" s="92" t="str">
        <f t="shared" si="12"/>
        <v>Yes</v>
      </c>
      <c r="II16" s="92" t="str">
        <f t="shared" si="12"/>
        <v>Yes</v>
      </c>
      <c r="IJ16" s="92" t="str">
        <f t="shared" si="12"/>
        <v>Yes</v>
      </c>
      <c r="IK16" s="92" t="str">
        <f t="shared" si="12"/>
        <v>Yes</v>
      </c>
      <c r="IL16" s="92" t="str">
        <f t="shared" si="12"/>
        <v>Yes</v>
      </c>
      <c r="IM16" s="92" t="str">
        <f t="shared" si="12"/>
        <v>Yes</v>
      </c>
      <c r="IN16" s="93" t="str">
        <f t="shared" si="12"/>
        <v>Yes</v>
      </c>
      <c r="IO16" s="91" t="str">
        <f>IF(IO34="NP","No","Yes")</f>
        <v>Yes</v>
      </c>
      <c r="IP16" s="92" t="str">
        <f>IF(IP34="NP","No","Yes")</f>
        <v>Yes</v>
      </c>
      <c r="IQ16" s="92" t="str">
        <f>IF(IQ34="NP","No","Yes")</f>
        <v>Yes</v>
      </c>
      <c r="IR16" s="92" t="str">
        <f>IF(IR34="NP","No","Yes")</f>
        <v>Yes</v>
      </c>
      <c r="IS16" s="92" t="str">
        <f t="shared" ref="IS16:JD16" si="13">IF(IS34="NP","No","Yes")</f>
        <v>Yes</v>
      </c>
      <c r="IT16" s="92" t="str">
        <f>IF(IT34="NP","No","Yes")</f>
        <v>Yes</v>
      </c>
      <c r="IU16" s="92" t="str">
        <f>IF(IU34="NP","No","Yes")</f>
        <v>Yes</v>
      </c>
      <c r="IV16" s="92" t="str">
        <f t="shared" si="13"/>
        <v>Yes</v>
      </c>
      <c r="IW16" s="92" t="str">
        <f t="shared" si="13"/>
        <v>Yes</v>
      </c>
      <c r="IX16" s="92" t="str">
        <f>IF(IX34="NP","No","Yes")</f>
        <v>Yes</v>
      </c>
      <c r="IY16" s="92" t="str">
        <f t="shared" si="13"/>
        <v>Yes</v>
      </c>
      <c r="IZ16" s="92" t="str">
        <f>IF(IZ34="NP","No","Yes")</f>
        <v>Yes</v>
      </c>
      <c r="JA16" s="92" t="str">
        <f>IF(JA34="NP","No","Yes")</f>
        <v>Yes</v>
      </c>
      <c r="JB16" s="92" t="str">
        <f>IF(JB34="NP","No","Yes")</f>
        <v>Yes</v>
      </c>
      <c r="JC16" s="92" t="str">
        <f t="shared" si="13"/>
        <v>Yes</v>
      </c>
      <c r="JD16" s="93" t="str">
        <f t="shared" si="13"/>
        <v>Yes</v>
      </c>
      <c r="JE16" s="91" t="str">
        <f>IF(JE34="NP","No","Yes")</f>
        <v>Yes</v>
      </c>
      <c r="JF16" s="92" t="str">
        <f>IF(JF34="NP","No","Yes")</f>
        <v>Yes</v>
      </c>
      <c r="JG16" s="92" t="str">
        <f t="shared" ref="JG16:JS16" si="14">IF(JG34="NP","No","Yes")</f>
        <v>Yes</v>
      </c>
      <c r="JH16" s="92" t="str">
        <f t="shared" si="14"/>
        <v>Yes</v>
      </c>
      <c r="JI16" s="92" t="str">
        <f t="shared" si="14"/>
        <v>Yes</v>
      </c>
      <c r="JJ16" s="92" t="str">
        <f t="shared" si="14"/>
        <v>Yes</v>
      </c>
      <c r="JK16" s="92" t="str">
        <f t="shared" si="14"/>
        <v>Yes</v>
      </c>
      <c r="JL16" s="92" t="str">
        <f t="shared" si="14"/>
        <v>Yes</v>
      </c>
      <c r="JM16" s="92" t="str">
        <f t="shared" si="14"/>
        <v>Yes</v>
      </c>
      <c r="JN16" s="92" t="str">
        <f t="shared" si="14"/>
        <v>Yes</v>
      </c>
      <c r="JO16" s="92" t="str">
        <f>IF(JO34="NP","No","Yes")</f>
        <v>Yes</v>
      </c>
      <c r="JP16" s="92" t="str">
        <f>IF(JP34="NP","No","Yes")</f>
        <v>Yes</v>
      </c>
      <c r="JQ16" s="92" t="str">
        <f>IF(JQ34="NP","No","Yes")</f>
        <v>Yes</v>
      </c>
      <c r="JR16" s="92" t="str">
        <f t="shared" si="14"/>
        <v>Yes</v>
      </c>
      <c r="JS16" s="93" t="str">
        <f t="shared" si="14"/>
        <v>Yes</v>
      </c>
      <c r="JT16" s="91" t="str">
        <f>IF(JT34="NP","No","Yes")</f>
        <v>Yes</v>
      </c>
      <c r="JU16" s="92" t="str">
        <f t="shared" ref="JU16:KA16" si="15">IF(JU34="NP","No","Yes")</f>
        <v>Yes</v>
      </c>
      <c r="JV16" s="92" t="str">
        <f t="shared" si="15"/>
        <v>Yes</v>
      </c>
      <c r="JW16" s="92" t="str">
        <f t="shared" si="15"/>
        <v>Yes</v>
      </c>
      <c r="JX16" s="92" t="str">
        <f t="shared" si="15"/>
        <v>Yes</v>
      </c>
      <c r="JY16" s="92" t="str">
        <f t="shared" si="15"/>
        <v>Yes</v>
      </c>
      <c r="JZ16" s="92" t="str">
        <f t="shared" si="15"/>
        <v>Yes</v>
      </c>
      <c r="KA16" s="93" t="str">
        <f t="shared" si="15"/>
        <v>Yes</v>
      </c>
      <c r="KB16" s="97" t="str">
        <f>IF(KB34="NP","No","Yes")</f>
        <v>Yes</v>
      </c>
      <c r="KC16" s="95" t="str">
        <f t="shared" ref="KC16:KI16" si="16">IF(KC34="NP","No","Yes")</f>
        <v>Yes</v>
      </c>
      <c r="KD16" s="95" t="str">
        <f t="shared" si="16"/>
        <v>Yes</v>
      </c>
      <c r="KE16" s="95" t="str">
        <f t="shared" si="16"/>
        <v>Yes</v>
      </c>
      <c r="KF16" s="95" t="str">
        <f t="shared" si="16"/>
        <v>Yes</v>
      </c>
      <c r="KG16" s="95" t="str">
        <f t="shared" si="16"/>
        <v>Yes</v>
      </c>
      <c r="KH16" s="95" t="str">
        <f t="shared" si="16"/>
        <v>Yes</v>
      </c>
      <c r="KI16" s="96" t="str">
        <f t="shared" si="16"/>
        <v>Yes</v>
      </c>
      <c r="KJ16" s="91" t="str">
        <f>IF(KJ34="NP","No","Yes")</f>
        <v>Yes</v>
      </c>
      <c r="KK16" s="92" t="str">
        <f t="shared" ref="KK16:KN16" si="17">IF(KK34="NP","No","Yes")</f>
        <v>Yes</v>
      </c>
      <c r="KL16" s="92" t="str">
        <f t="shared" si="17"/>
        <v>Yes</v>
      </c>
      <c r="KM16" s="92" t="str">
        <f t="shared" si="17"/>
        <v>Yes</v>
      </c>
      <c r="KN16" s="93" t="str">
        <f t="shared" si="17"/>
        <v>Yes</v>
      </c>
      <c r="KO16" s="91" t="str">
        <f>IF(KO34="NP","No","Yes")</f>
        <v>Yes</v>
      </c>
      <c r="KP16" s="92" t="str">
        <f t="shared" ref="KP16:KQ16" si="18">IF(KP34="NP","No","Yes")</f>
        <v>Yes</v>
      </c>
      <c r="KQ16" s="93" t="str">
        <f t="shared" si="18"/>
        <v>Yes</v>
      </c>
      <c r="KR16" s="94" t="str">
        <f>IF(KR34="NP","No","Yes")</f>
        <v>No</v>
      </c>
      <c r="KS16" s="95" t="str">
        <f t="shared" ref="KS16:KZ16" si="19">IF(KS34="NP","No","Yes")</f>
        <v>Yes</v>
      </c>
      <c r="KT16" s="95" t="str">
        <f t="shared" si="19"/>
        <v>Yes</v>
      </c>
      <c r="KU16" s="95" t="str">
        <f t="shared" si="19"/>
        <v>Yes</v>
      </c>
      <c r="KV16" s="95" t="str">
        <f t="shared" si="19"/>
        <v>Yes</v>
      </c>
      <c r="KW16" s="95" t="str">
        <f t="shared" si="19"/>
        <v>Yes</v>
      </c>
      <c r="KX16" s="95" t="str">
        <f t="shared" si="19"/>
        <v>Yes</v>
      </c>
      <c r="KY16" s="95" t="str">
        <f t="shared" si="19"/>
        <v>Yes</v>
      </c>
      <c r="KZ16" s="96" t="str">
        <f t="shared" si="19"/>
        <v>Yes</v>
      </c>
      <c r="LA16" s="91" t="str">
        <f>IF(LA34="NP","No","Yes")</f>
        <v>No</v>
      </c>
      <c r="LB16" s="92" t="str">
        <f t="shared" ref="LB16:NM16" si="20">IF(LB34="NP","No","Yes")</f>
        <v>No</v>
      </c>
      <c r="LC16" s="92" t="str">
        <f>IF(LC34="NP","No","Yes")</f>
        <v>No</v>
      </c>
      <c r="LD16" s="92" t="str">
        <f t="shared" si="20"/>
        <v>No</v>
      </c>
      <c r="LE16" s="92" t="str">
        <f t="shared" si="20"/>
        <v>No</v>
      </c>
      <c r="LF16" s="92" t="str">
        <f t="shared" si="20"/>
        <v>No</v>
      </c>
      <c r="LG16" s="92" t="str">
        <f>IF(LG34="NP","No","Yes")</f>
        <v>No</v>
      </c>
      <c r="LH16" s="92" t="str">
        <f t="shared" si="20"/>
        <v>No</v>
      </c>
      <c r="LI16" s="92" t="str">
        <f t="shared" si="20"/>
        <v>No</v>
      </c>
      <c r="LJ16" s="92" t="str">
        <f>IF(LJ34="NP","No","Yes")</f>
        <v>No</v>
      </c>
      <c r="LK16" s="92" t="str">
        <f t="shared" si="20"/>
        <v>No</v>
      </c>
      <c r="LL16" s="92" t="str">
        <f t="shared" si="20"/>
        <v>No</v>
      </c>
      <c r="LM16" s="92" t="str">
        <f t="shared" si="20"/>
        <v>No</v>
      </c>
      <c r="LN16" s="93" t="str">
        <f t="shared" si="20"/>
        <v>No</v>
      </c>
      <c r="LO16" s="91" t="str">
        <f t="shared" si="20"/>
        <v>No</v>
      </c>
      <c r="LP16" s="92" t="str">
        <f t="shared" si="20"/>
        <v>No</v>
      </c>
      <c r="LQ16" s="92" t="str">
        <f t="shared" si="20"/>
        <v>No</v>
      </c>
      <c r="LR16" s="92" t="str">
        <f t="shared" si="20"/>
        <v>No</v>
      </c>
      <c r="LS16" s="92" t="str">
        <f t="shared" si="20"/>
        <v>No</v>
      </c>
      <c r="LT16" s="93" t="str">
        <f t="shared" si="20"/>
        <v>No</v>
      </c>
      <c r="LU16" s="91" t="str">
        <f t="shared" si="20"/>
        <v>No</v>
      </c>
      <c r="LV16" s="92" t="str">
        <f t="shared" si="20"/>
        <v>Yes</v>
      </c>
      <c r="LW16" s="93" t="str">
        <f t="shared" si="20"/>
        <v>Yes</v>
      </c>
      <c r="LX16" s="91" t="str">
        <f>IF(LX34="NP","No","Yes")</f>
        <v>No</v>
      </c>
      <c r="LY16" s="92" t="str">
        <f>IF(LY34="NP","No","Yes")</f>
        <v>No</v>
      </c>
      <c r="LZ16" s="93" t="str">
        <f>IF(LZ34="NP","No","Yes")</f>
        <v>No</v>
      </c>
      <c r="MA16" s="91" t="str">
        <f t="shared" si="20"/>
        <v>Yes</v>
      </c>
      <c r="MB16" s="92" t="str">
        <f t="shared" si="20"/>
        <v>Yes</v>
      </c>
      <c r="MC16" s="92" t="str">
        <f t="shared" si="20"/>
        <v>Yes</v>
      </c>
      <c r="MD16" s="92" t="str">
        <f t="shared" si="20"/>
        <v>Yes</v>
      </c>
      <c r="ME16" s="92" t="str">
        <f t="shared" si="20"/>
        <v>Yes</v>
      </c>
      <c r="MF16" s="92" t="str">
        <f t="shared" si="20"/>
        <v>Yes</v>
      </c>
      <c r="MG16" s="93" t="str">
        <f t="shared" si="20"/>
        <v>Yes</v>
      </c>
      <c r="MH16" s="91" t="str">
        <f t="shared" si="20"/>
        <v>No</v>
      </c>
      <c r="MI16" s="92" t="str">
        <f t="shared" si="20"/>
        <v>No</v>
      </c>
      <c r="MJ16" s="99" t="str">
        <f t="shared" si="20"/>
        <v>No</v>
      </c>
      <c r="MK16" s="91" t="str">
        <f t="shared" si="20"/>
        <v>Yes</v>
      </c>
      <c r="ML16" s="92" t="str">
        <f t="shared" si="20"/>
        <v>Yes</v>
      </c>
      <c r="MM16" s="92" t="str">
        <f t="shared" si="20"/>
        <v>Yes</v>
      </c>
      <c r="MN16" s="100" t="str">
        <f t="shared" si="20"/>
        <v>Yes</v>
      </c>
      <c r="MO16" s="91" t="str">
        <f t="shared" si="20"/>
        <v>Yes</v>
      </c>
      <c r="MP16" s="98" t="str">
        <f t="shared" si="20"/>
        <v>Yes</v>
      </c>
      <c r="MQ16" s="98" t="str">
        <f t="shared" si="20"/>
        <v>Yes</v>
      </c>
      <c r="MR16" s="93" t="str">
        <f t="shared" si="20"/>
        <v>Yes</v>
      </c>
      <c r="MS16" s="91" t="str">
        <f t="shared" si="20"/>
        <v>Yes</v>
      </c>
      <c r="MT16" s="92" t="str">
        <f t="shared" si="20"/>
        <v>Yes</v>
      </c>
      <c r="MU16" s="92" t="str">
        <f t="shared" si="20"/>
        <v>Yes</v>
      </c>
      <c r="MV16" s="92" t="str">
        <f t="shared" si="20"/>
        <v>Yes</v>
      </c>
      <c r="MW16" s="92" t="str">
        <f t="shared" si="20"/>
        <v>Yes</v>
      </c>
      <c r="MX16" s="92" t="str">
        <f t="shared" si="20"/>
        <v>Yes</v>
      </c>
      <c r="MY16" s="93" t="str">
        <f t="shared" si="20"/>
        <v>Yes</v>
      </c>
      <c r="MZ16" s="91" t="str">
        <f t="shared" si="20"/>
        <v>No</v>
      </c>
      <c r="NA16" s="92" t="str">
        <f t="shared" si="20"/>
        <v>Yes</v>
      </c>
      <c r="NB16" s="92" t="str">
        <f t="shared" si="20"/>
        <v>Yes</v>
      </c>
      <c r="NC16" s="92" t="str">
        <f t="shared" si="20"/>
        <v>Yes</v>
      </c>
      <c r="ND16" s="93" t="str">
        <f t="shared" si="20"/>
        <v>Yes</v>
      </c>
      <c r="NE16" s="91" t="str">
        <f t="shared" si="20"/>
        <v>No</v>
      </c>
      <c r="NF16" s="98" t="str">
        <f t="shared" si="20"/>
        <v>Yes</v>
      </c>
      <c r="NG16" s="92" t="str">
        <f t="shared" si="20"/>
        <v>Yes</v>
      </c>
      <c r="NH16" s="92" t="str">
        <f t="shared" si="20"/>
        <v>Yes</v>
      </c>
      <c r="NI16" s="92" t="str">
        <f t="shared" si="20"/>
        <v>Yes</v>
      </c>
      <c r="NJ16" s="92" t="str">
        <f>IF(NJ34="NP","No","Yes")</f>
        <v>Yes</v>
      </c>
      <c r="NK16" s="92" t="str">
        <f t="shared" si="20"/>
        <v>Yes</v>
      </c>
      <c r="NL16" s="92" t="str">
        <f t="shared" si="20"/>
        <v>Yes</v>
      </c>
      <c r="NM16" s="93" t="str">
        <f t="shared" si="20"/>
        <v>Yes</v>
      </c>
      <c r="NN16" s="91" t="str">
        <f>IF(NN34="NP","No","Yes")</f>
        <v>No</v>
      </c>
      <c r="NO16" s="92" t="str">
        <f>IF(NO34="NP","No","Yes")</f>
        <v>Yes</v>
      </c>
      <c r="NP16" s="92" t="str">
        <f t="shared" ref="NP16:ON16" si="21">IF(NP34="NP","No","Yes")</f>
        <v>Yes</v>
      </c>
      <c r="NQ16" s="92" t="str">
        <f t="shared" si="21"/>
        <v>Yes</v>
      </c>
      <c r="NR16" s="92" t="str">
        <f t="shared" si="21"/>
        <v>Yes</v>
      </c>
      <c r="NS16" s="92" t="str">
        <f t="shared" si="21"/>
        <v>Yes</v>
      </c>
      <c r="NT16" s="92" t="str">
        <f t="shared" si="21"/>
        <v>Yes</v>
      </c>
      <c r="NU16" s="93" t="str">
        <f t="shared" si="21"/>
        <v>Yes</v>
      </c>
      <c r="NV16" s="91" t="str">
        <f t="shared" si="21"/>
        <v>Yes</v>
      </c>
      <c r="NW16" s="92" t="str">
        <f t="shared" si="21"/>
        <v>Yes</v>
      </c>
      <c r="NX16" s="92" t="str">
        <f t="shared" si="21"/>
        <v>Yes</v>
      </c>
      <c r="NY16" s="92" t="str">
        <f t="shared" si="21"/>
        <v>Yes</v>
      </c>
      <c r="NZ16" s="92" t="str">
        <f t="shared" si="21"/>
        <v>Yes</v>
      </c>
      <c r="OA16" s="92" t="str">
        <f t="shared" si="21"/>
        <v>Yes</v>
      </c>
      <c r="OB16" s="92" t="str">
        <f t="shared" si="21"/>
        <v>Yes</v>
      </c>
      <c r="OC16" s="98" t="str">
        <f t="shared" si="21"/>
        <v>Yes</v>
      </c>
      <c r="OD16" s="91" t="str">
        <f t="shared" si="21"/>
        <v>Yes</v>
      </c>
      <c r="OE16" s="92" t="str">
        <f t="shared" si="21"/>
        <v>Yes</v>
      </c>
      <c r="OF16" s="92" t="str">
        <f t="shared" si="21"/>
        <v>Yes</v>
      </c>
      <c r="OG16" s="92" t="str">
        <f t="shared" si="21"/>
        <v>Yes</v>
      </c>
      <c r="OH16" s="91" t="str">
        <f t="shared" si="21"/>
        <v>Yes</v>
      </c>
      <c r="OI16" s="92" t="str">
        <f t="shared" si="21"/>
        <v>Yes</v>
      </c>
      <c r="OJ16" s="92" t="str">
        <f t="shared" si="21"/>
        <v>Yes</v>
      </c>
      <c r="OK16" s="92" t="str">
        <f t="shared" si="21"/>
        <v>Yes</v>
      </c>
      <c r="OL16" s="92" t="str">
        <f t="shared" si="21"/>
        <v>Yes</v>
      </c>
      <c r="OM16" s="92" t="str">
        <f t="shared" si="21"/>
        <v>Yes</v>
      </c>
      <c r="ON16" s="93" t="str">
        <f t="shared" si="21"/>
        <v>Yes</v>
      </c>
      <c r="OO16" s="101" t="str">
        <f>IF(OO34="NP","No","Yes")</f>
        <v>No</v>
      </c>
      <c r="OP16" s="102" t="str">
        <f t="shared" ref="OP16:OV16" si="22">IF(OP34="NP","No","Yes")</f>
        <v>Yes</v>
      </c>
      <c r="OQ16" s="103" t="str">
        <f t="shared" si="22"/>
        <v>Yes</v>
      </c>
      <c r="OR16" s="103" t="str">
        <f t="shared" si="22"/>
        <v>Yes</v>
      </c>
      <c r="OS16" s="103" t="str">
        <f t="shared" si="22"/>
        <v>Yes</v>
      </c>
      <c r="OT16" s="103" t="str">
        <f t="shared" si="22"/>
        <v>Yes</v>
      </c>
      <c r="OU16" s="103" t="str">
        <f t="shared" si="22"/>
        <v>Yes</v>
      </c>
      <c r="OV16" s="104" t="str">
        <f t="shared" si="22"/>
        <v>Yes</v>
      </c>
      <c r="OW16" s="101" t="str">
        <f>IF(OW34="NP","No","Yes")</f>
        <v>No</v>
      </c>
      <c r="OX16" s="102" t="str">
        <f t="shared" ref="OX16:PD16" si="23">IF(OX34="NP","No","Yes")</f>
        <v>Yes</v>
      </c>
      <c r="OY16" s="103" t="str">
        <f t="shared" si="23"/>
        <v>Yes</v>
      </c>
      <c r="OZ16" s="103" t="str">
        <f t="shared" si="23"/>
        <v>Yes</v>
      </c>
      <c r="PA16" s="103" t="str">
        <f t="shared" si="23"/>
        <v>Yes</v>
      </c>
      <c r="PB16" s="103" t="str">
        <f t="shared" si="23"/>
        <v>Yes</v>
      </c>
      <c r="PC16" s="103" t="str">
        <f t="shared" si="23"/>
        <v>Yes</v>
      </c>
      <c r="PD16" s="104" t="str">
        <f t="shared" si="23"/>
        <v>Yes</v>
      </c>
    </row>
    <row r="17" spans="1:420" ht="15" customHeight="1" x14ac:dyDescent="0.25">
      <c r="A17" s="87" t="s">
        <v>176</v>
      </c>
      <c r="B17" s="88"/>
      <c r="C17" s="89"/>
      <c r="D17" s="90"/>
      <c r="E17" s="91" t="str">
        <f>IF(E34="NP","A-B","A-F")</f>
        <v>A-B</v>
      </c>
      <c r="F17" s="92" t="str">
        <f t="shared" ref="F17:Q17" si="24">IF(F34="NP","A-B","A-F")</f>
        <v>A-F</v>
      </c>
      <c r="G17" s="92" t="str">
        <f t="shared" si="24"/>
        <v>A-F</v>
      </c>
      <c r="H17" s="92" t="str">
        <f t="shared" si="24"/>
        <v>A-F</v>
      </c>
      <c r="I17" s="92" t="str">
        <f t="shared" si="24"/>
        <v>A-F</v>
      </c>
      <c r="J17" s="92" t="str">
        <f t="shared" si="24"/>
        <v>A-F</v>
      </c>
      <c r="K17" s="92" t="str">
        <f t="shared" si="24"/>
        <v>A-F</v>
      </c>
      <c r="L17" s="92" t="str">
        <f>IF(L34="NP","A-B","A-F")</f>
        <v>A-F</v>
      </c>
      <c r="M17" s="92" t="str">
        <f t="shared" si="24"/>
        <v>A-F</v>
      </c>
      <c r="N17" s="92" t="str">
        <f>IF(N34="NP","A-B","A-F")</f>
        <v>A-F</v>
      </c>
      <c r="O17" s="92" t="str">
        <f t="shared" si="24"/>
        <v>A-F</v>
      </c>
      <c r="P17" s="92" t="str">
        <f t="shared" si="24"/>
        <v>A-F</v>
      </c>
      <c r="Q17" s="93" t="str">
        <f t="shared" si="24"/>
        <v>A-F</v>
      </c>
      <c r="R17" s="91" t="str">
        <f>IF(R34="NP","A-B","A-F")</f>
        <v>A-B</v>
      </c>
      <c r="S17" s="92" t="str">
        <f t="shared" ref="S17:AB17" si="25">IF(S34="NP","A-B","A-F")</f>
        <v>A-F</v>
      </c>
      <c r="T17" s="92" t="str">
        <f t="shared" si="25"/>
        <v>A-F</v>
      </c>
      <c r="U17" s="92" t="str">
        <f t="shared" si="25"/>
        <v>A-F</v>
      </c>
      <c r="V17" s="92" t="str">
        <f t="shared" si="25"/>
        <v>A-F</v>
      </c>
      <c r="W17" s="92" t="str">
        <f t="shared" si="25"/>
        <v>A-F</v>
      </c>
      <c r="X17" s="92" t="str">
        <f t="shared" si="25"/>
        <v>A-F</v>
      </c>
      <c r="Y17" s="92" t="str">
        <f t="shared" si="25"/>
        <v>A-F</v>
      </c>
      <c r="Z17" s="92" t="str">
        <f t="shared" si="25"/>
        <v>A-F</v>
      </c>
      <c r="AA17" s="92" t="str">
        <f t="shared" si="25"/>
        <v>A-F</v>
      </c>
      <c r="AB17" s="91" t="str">
        <f t="shared" si="25"/>
        <v>A-B</v>
      </c>
      <c r="AC17" s="94" t="s">
        <v>177</v>
      </c>
      <c r="AD17" s="95" t="str">
        <f t="shared" ref="AD17:AI17" si="26">IF(AD34="NP","A-B","A-F")</f>
        <v>A-F</v>
      </c>
      <c r="AE17" s="95" t="str">
        <f t="shared" si="26"/>
        <v>A-F</v>
      </c>
      <c r="AF17" s="95" t="str">
        <f t="shared" si="26"/>
        <v>A-F</v>
      </c>
      <c r="AG17" s="95" t="str">
        <f t="shared" si="26"/>
        <v>A-F</v>
      </c>
      <c r="AH17" s="95" t="str">
        <f t="shared" si="26"/>
        <v>A-F</v>
      </c>
      <c r="AI17" s="96" t="str">
        <f t="shared" si="26"/>
        <v>A-F</v>
      </c>
      <c r="AJ17" s="91" t="s">
        <v>178</v>
      </c>
      <c r="AK17" s="92" t="s">
        <v>177</v>
      </c>
      <c r="AL17" s="92" t="s">
        <v>177</v>
      </c>
      <c r="AM17" s="92" t="s">
        <v>177</v>
      </c>
      <c r="AN17" s="92" t="s">
        <v>177</v>
      </c>
      <c r="AO17" s="92" t="s">
        <v>177</v>
      </c>
      <c r="AP17" s="92" t="s">
        <v>177</v>
      </c>
      <c r="AQ17" s="92" t="s">
        <v>177</v>
      </c>
      <c r="AR17" s="97" t="str">
        <f>IF(AR34="NP","A-B","A-F")</f>
        <v>A-B</v>
      </c>
      <c r="AS17" s="95" t="str">
        <f t="shared" ref="AS17:AY17" si="27">IF(AS34="NP","A-B","A-F")</f>
        <v>A-F</v>
      </c>
      <c r="AT17" s="95" t="str">
        <f t="shared" si="27"/>
        <v>A-F</v>
      </c>
      <c r="AU17" s="95" t="str">
        <f t="shared" si="27"/>
        <v>A-F</v>
      </c>
      <c r="AV17" s="95" t="str">
        <f t="shared" si="27"/>
        <v>A-F</v>
      </c>
      <c r="AW17" s="95" t="str">
        <f t="shared" si="27"/>
        <v>A-F</v>
      </c>
      <c r="AX17" s="95" t="str">
        <f t="shared" si="27"/>
        <v>A-F</v>
      </c>
      <c r="AY17" s="96" t="str">
        <f t="shared" si="27"/>
        <v>A-F</v>
      </c>
      <c r="AZ17" s="97" t="str">
        <f>IF(AZ34="NP","A-B","A-F")</f>
        <v>A-B</v>
      </c>
      <c r="BA17" s="95" t="str">
        <f t="shared" ref="BA17:CR17" si="28">IF(BA34="NP","A-B","A-F")</f>
        <v>A-F</v>
      </c>
      <c r="BB17" s="95" t="str">
        <f t="shared" si="28"/>
        <v>A-F</v>
      </c>
      <c r="BC17" s="95" t="str">
        <f t="shared" si="28"/>
        <v>A-F</v>
      </c>
      <c r="BD17" s="95" t="str">
        <f t="shared" si="28"/>
        <v>A-F</v>
      </c>
      <c r="BE17" s="95" t="str">
        <f t="shared" si="28"/>
        <v>A-F</v>
      </c>
      <c r="BF17" s="95" t="str">
        <f t="shared" si="28"/>
        <v>A-F</v>
      </c>
      <c r="BG17" s="96" t="str">
        <f t="shared" si="28"/>
        <v>A-F</v>
      </c>
      <c r="BH17" s="91" t="str">
        <f t="shared" si="28"/>
        <v>A-F</v>
      </c>
      <c r="BI17" s="92" t="str">
        <f t="shared" si="28"/>
        <v>A-F</v>
      </c>
      <c r="BJ17" s="92" t="str">
        <f t="shared" si="28"/>
        <v>A-F</v>
      </c>
      <c r="BK17" s="92" t="str">
        <f t="shared" si="28"/>
        <v>A-F</v>
      </c>
      <c r="BL17" s="93" t="str">
        <f t="shared" si="28"/>
        <v>A-F</v>
      </c>
      <c r="BM17" s="91" t="str">
        <f t="shared" si="28"/>
        <v>A-B</v>
      </c>
      <c r="BN17" s="92" t="str">
        <f t="shared" si="28"/>
        <v>A-F</v>
      </c>
      <c r="BO17" s="92" t="str">
        <f t="shared" si="28"/>
        <v>A-F</v>
      </c>
      <c r="BP17" s="92" t="str">
        <f t="shared" si="28"/>
        <v>A-F</v>
      </c>
      <c r="BQ17" s="93" t="str">
        <f t="shared" si="28"/>
        <v>A-F</v>
      </c>
      <c r="BR17" s="91" t="str">
        <f t="shared" si="28"/>
        <v>A-B</v>
      </c>
      <c r="BS17" s="92" t="str">
        <f t="shared" si="28"/>
        <v>A-F</v>
      </c>
      <c r="BT17" s="92" t="str">
        <f t="shared" si="28"/>
        <v>A-F</v>
      </c>
      <c r="BU17" s="92" t="str">
        <f t="shared" si="28"/>
        <v>A-F</v>
      </c>
      <c r="BV17" s="93" t="str">
        <f t="shared" si="28"/>
        <v>A-F</v>
      </c>
      <c r="BW17" s="91" t="str">
        <f t="shared" si="28"/>
        <v>A-B</v>
      </c>
      <c r="BX17" s="105" t="str">
        <f t="shared" si="28"/>
        <v>A-B</v>
      </c>
      <c r="BY17" s="105" t="str">
        <f t="shared" si="28"/>
        <v>A-B</v>
      </c>
      <c r="BZ17" s="93" t="str">
        <f t="shared" si="28"/>
        <v>A-B</v>
      </c>
      <c r="CA17" s="91" t="str">
        <f t="shared" si="28"/>
        <v>A-B</v>
      </c>
      <c r="CB17" s="92" t="str">
        <f t="shared" si="28"/>
        <v>A-F</v>
      </c>
      <c r="CC17" s="92" t="str">
        <f>IF(CC34="NP","A-B","A-F")</f>
        <v>A-F</v>
      </c>
      <c r="CD17" s="92" t="str">
        <f>IF(CD34="NP","A-B","A-F")</f>
        <v>A-F</v>
      </c>
      <c r="CE17" s="92" t="str">
        <f t="shared" si="28"/>
        <v>A-F</v>
      </c>
      <c r="CF17" s="92" t="str">
        <f t="shared" si="28"/>
        <v>A-F</v>
      </c>
      <c r="CG17" s="92" t="str">
        <f>IF(CG34="NP","A-B","A-F")</f>
        <v>A-F</v>
      </c>
      <c r="CH17" s="92" t="str">
        <f t="shared" si="28"/>
        <v>A-F</v>
      </c>
      <c r="CI17" s="92" t="str">
        <f t="shared" si="28"/>
        <v>A-F</v>
      </c>
      <c r="CJ17" s="92" t="str">
        <f t="shared" si="28"/>
        <v>A-F</v>
      </c>
      <c r="CK17" s="92" t="str">
        <f>IF(CK34="NP","A-B","A-F")</f>
        <v>A-F</v>
      </c>
      <c r="CL17" s="92" t="str">
        <f t="shared" ref="CL17" si="29">IF(CL34="NP","A-B","A-F")</f>
        <v>A-F</v>
      </c>
      <c r="CM17" s="92" t="str">
        <f t="shared" si="28"/>
        <v>A-F</v>
      </c>
      <c r="CN17" s="92" t="str">
        <f t="shared" si="28"/>
        <v>A-F</v>
      </c>
      <c r="CO17" s="92" t="str">
        <f t="shared" si="28"/>
        <v>A-F</v>
      </c>
      <c r="CP17" s="92" t="str">
        <f>IF(CP34="NP","A-B","A-F")</f>
        <v>A-F</v>
      </c>
      <c r="CQ17" s="92" t="str">
        <f>IF(CQ34="NP","A-B","A-F")</f>
        <v>A-F</v>
      </c>
      <c r="CR17" s="93" t="str">
        <f t="shared" si="28"/>
        <v>A-F</v>
      </c>
      <c r="CS17" s="91" t="str">
        <f>IF(CS34="NP","A-B","A-F")</f>
        <v>A-F</v>
      </c>
      <c r="CT17" s="92" t="str">
        <f t="shared" ref="CT17:DB17" si="30">IF(CT34="NP","A-B","A-F")</f>
        <v>A-F</v>
      </c>
      <c r="CU17" s="92" t="str">
        <f t="shared" si="30"/>
        <v>A-F</v>
      </c>
      <c r="CV17" s="92" t="str">
        <f t="shared" si="30"/>
        <v>A-F</v>
      </c>
      <c r="CW17" s="92" t="str">
        <f t="shared" si="30"/>
        <v>A-F</v>
      </c>
      <c r="CX17" s="92" t="str">
        <f t="shared" si="30"/>
        <v>A-F</v>
      </c>
      <c r="CY17" s="92" t="str">
        <f t="shared" si="30"/>
        <v>A-F</v>
      </c>
      <c r="CZ17" s="92" t="str">
        <f t="shared" si="30"/>
        <v>A-F</v>
      </c>
      <c r="DA17" s="92" t="str">
        <f t="shared" si="30"/>
        <v>A-F</v>
      </c>
      <c r="DB17" s="93" t="str">
        <f t="shared" si="30"/>
        <v>A-F</v>
      </c>
      <c r="DC17" s="91" t="str">
        <f>IF(DC34="NP","A-B","A-F")</f>
        <v>A-B</v>
      </c>
      <c r="DD17" s="92" t="str">
        <f>IF(DD34="NP","A-B","A-F")</f>
        <v>A-F</v>
      </c>
      <c r="DE17" s="92" t="str">
        <f>IF(DE34="NP","A-B","A-F")</f>
        <v>A-F</v>
      </c>
      <c r="DF17" s="92" t="str">
        <f t="shared" ref="DF17:DK17" si="31">IF(DF34="NP","A-B","A-F")</f>
        <v>A-F</v>
      </c>
      <c r="DG17" s="92" t="str">
        <f t="shared" si="31"/>
        <v>A-F</v>
      </c>
      <c r="DH17" s="92" t="str">
        <f t="shared" si="31"/>
        <v>A-F</v>
      </c>
      <c r="DI17" s="92" t="str">
        <f t="shared" si="31"/>
        <v>A-F</v>
      </c>
      <c r="DJ17" s="92" t="str">
        <f t="shared" si="31"/>
        <v>A-F</v>
      </c>
      <c r="DK17" s="93" t="str">
        <f t="shared" si="31"/>
        <v>A-F</v>
      </c>
      <c r="DL17" s="97" t="str">
        <f>IF(DL34="NP","A-B","A-F")</f>
        <v>A-F</v>
      </c>
      <c r="DM17" s="95" t="str">
        <f t="shared" ref="DM17:FX17" si="32">IF(DM34="NP","A-B","A-F")</f>
        <v>A-F</v>
      </c>
      <c r="DN17" s="95" t="str">
        <f t="shared" si="32"/>
        <v>A-F</v>
      </c>
      <c r="DO17" s="95" t="str">
        <f t="shared" si="32"/>
        <v>A-F</v>
      </c>
      <c r="DP17" s="95" t="str">
        <f t="shared" si="32"/>
        <v>A-F</v>
      </c>
      <c r="DQ17" s="95" t="str">
        <f t="shared" si="32"/>
        <v>A-F</v>
      </c>
      <c r="DR17" s="96" t="str">
        <f t="shared" si="32"/>
        <v>A-F</v>
      </c>
      <c r="DS17" s="91" t="str">
        <f t="shared" si="32"/>
        <v>A-F</v>
      </c>
      <c r="DT17" s="92" t="str">
        <f t="shared" si="32"/>
        <v>A-F</v>
      </c>
      <c r="DU17" s="92" t="str">
        <f t="shared" si="32"/>
        <v>A-F</v>
      </c>
      <c r="DV17" s="92" t="str">
        <f t="shared" si="32"/>
        <v>A-F</v>
      </c>
      <c r="DW17" s="92" t="str">
        <f t="shared" si="32"/>
        <v>A-F</v>
      </c>
      <c r="DX17" s="93" t="str">
        <f t="shared" si="32"/>
        <v>A-F</v>
      </c>
      <c r="DY17" s="91" t="str">
        <f t="shared" si="32"/>
        <v>A-F</v>
      </c>
      <c r="DZ17" s="92" t="str">
        <f t="shared" si="32"/>
        <v>A-F</v>
      </c>
      <c r="EA17" s="92" t="str">
        <f t="shared" si="32"/>
        <v>A-F</v>
      </c>
      <c r="EB17" s="92" t="str">
        <f t="shared" si="32"/>
        <v>A-F</v>
      </c>
      <c r="EC17" s="92" t="str">
        <f t="shared" si="32"/>
        <v>A-F</v>
      </c>
      <c r="ED17" s="93" t="str">
        <f t="shared" si="32"/>
        <v>A-F</v>
      </c>
      <c r="EE17" s="91" t="str">
        <f t="shared" si="32"/>
        <v>A-F</v>
      </c>
      <c r="EF17" s="92" t="str">
        <f t="shared" si="32"/>
        <v>A-F</v>
      </c>
      <c r="EG17" s="92" t="str">
        <f t="shared" si="32"/>
        <v>A-F</v>
      </c>
      <c r="EH17" s="92" t="str">
        <f t="shared" si="32"/>
        <v>A-F</v>
      </c>
      <c r="EI17" s="92" t="str">
        <f t="shared" si="32"/>
        <v>A-F</v>
      </c>
      <c r="EJ17" s="93" t="str">
        <f t="shared" si="32"/>
        <v>A-F</v>
      </c>
      <c r="EK17" s="91" t="str">
        <f t="shared" si="32"/>
        <v>A-F</v>
      </c>
      <c r="EL17" s="92" t="str">
        <f t="shared" si="32"/>
        <v>A-F</v>
      </c>
      <c r="EM17" s="92" t="str">
        <f t="shared" si="32"/>
        <v>A-F</v>
      </c>
      <c r="EN17" s="92" t="str">
        <f t="shared" si="32"/>
        <v>A-F</v>
      </c>
      <c r="EO17" s="92" t="str">
        <f t="shared" si="32"/>
        <v>A-F</v>
      </c>
      <c r="EP17" s="92" t="str">
        <f t="shared" si="32"/>
        <v>A-F</v>
      </c>
      <c r="EQ17" s="91" t="str">
        <f t="shared" si="32"/>
        <v>A-F</v>
      </c>
      <c r="ER17" s="92" t="str">
        <f t="shared" si="32"/>
        <v>A-F</v>
      </c>
      <c r="ES17" s="92" t="str">
        <f t="shared" si="32"/>
        <v>A-F</v>
      </c>
      <c r="ET17" s="92" t="str">
        <f t="shared" si="32"/>
        <v>A-F</v>
      </c>
      <c r="EU17" s="92" t="str">
        <f t="shared" si="32"/>
        <v>A-F</v>
      </c>
      <c r="EV17" s="92" t="str">
        <f t="shared" si="32"/>
        <v>A-F</v>
      </c>
      <c r="EW17" s="91" t="str">
        <f t="shared" si="32"/>
        <v>A-F</v>
      </c>
      <c r="EX17" s="92" t="str">
        <f t="shared" si="32"/>
        <v>A-F</v>
      </c>
      <c r="EY17" s="92" t="str">
        <f t="shared" si="32"/>
        <v>A-F</v>
      </c>
      <c r="EZ17" s="92" t="str">
        <f t="shared" si="32"/>
        <v>A-F</v>
      </c>
      <c r="FA17" s="92" t="str">
        <f t="shared" si="32"/>
        <v>A-F</v>
      </c>
      <c r="FB17" s="92" t="str">
        <f t="shared" si="32"/>
        <v>A-F</v>
      </c>
      <c r="FC17" s="91" t="str">
        <f t="shared" si="32"/>
        <v>A-F</v>
      </c>
      <c r="FD17" s="92" t="str">
        <f t="shared" si="32"/>
        <v>A-F</v>
      </c>
      <c r="FE17" s="92" t="str">
        <f t="shared" si="32"/>
        <v>A-F</v>
      </c>
      <c r="FF17" s="92" t="str">
        <f t="shared" si="32"/>
        <v>A-F</v>
      </c>
      <c r="FG17" s="92" t="str">
        <f t="shared" si="32"/>
        <v>A-F</v>
      </c>
      <c r="FH17" s="93" t="str">
        <f t="shared" si="32"/>
        <v>A-F</v>
      </c>
      <c r="FI17" s="91" t="str">
        <f t="shared" si="32"/>
        <v>A-F</v>
      </c>
      <c r="FJ17" s="92" t="str">
        <f t="shared" si="32"/>
        <v>A-F</v>
      </c>
      <c r="FK17" s="93" t="str">
        <f t="shared" si="32"/>
        <v>A-F</v>
      </c>
      <c r="FL17" s="91" t="str">
        <f t="shared" si="32"/>
        <v>A-F</v>
      </c>
      <c r="FM17" s="92" t="str">
        <f t="shared" si="32"/>
        <v>A-F</v>
      </c>
      <c r="FN17" s="92" t="str">
        <f t="shared" si="32"/>
        <v>A-F</v>
      </c>
      <c r="FO17" s="92" t="str">
        <f t="shared" si="32"/>
        <v>A-F</v>
      </c>
      <c r="FP17" s="92" t="str">
        <f t="shared" si="32"/>
        <v>A-F</v>
      </c>
      <c r="FQ17" s="93" t="str">
        <f t="shared" si="32"/>
        <v>A-F</v>
      </c>
      <c r="FR17" s="91" t="str">
        <f t="shared" si="32"/>
        <v>A-F</v>
      </c>
      <c r="FS17" s="92" t="str">
        <f t="shared" si="32"/>
        <v>A-F</v>
      </c>
      <c r="FT17" s="92" t="str">
        <f t="shared" si="32"/>
        <v>A-F</v>
      </c>
      <c r="FU17" s="92" t="str">
        <f t="shared" si="32"/>
        <v>A-F</v>
      </c>
      <c r="FV17" s="93" t="str">
        <f t="shared" si="32"/>
        <v>A-F</v>
      </c>
      <c r="FW17" s="91" t="str">
        <f t="shared" si="32"/>
        <v>A-F</v>
      </c>
      <c r="FX17" s="92" t="str">
        <f t="shared" si="32"/>
        <v>A-F</v>
      </c>
      <c r="FY17" s="92" t="str">
        <f t="shared" ref="FY17:GP17" si="33">IF(FY34="NP","A-B","A-F")</f>
        <v>A-F</v>
      </c>
      <c r="FZ17" s="92" t="str">
        <f t="shared" si="33"/>
        <v>A-F</v>
      </c>
      <c r="GA17" s="93" t="str">
        <f t="shared" si="33"/>
        <v>A-F</v>
      </c>
      <c r="GB17" s="91" t="str">
        <f t="shared" si="33"/>
        <v>A-B</v>
      </c>
      <c r="GC17" s="92" t="s">
        <v>178</v>
      </c>
      <c r="GD17" s="92" t="s">
        <v>178</v>
      </c>
      <c r="GE17" s="92" t="s">
        <v>178</v>
      </c>
      <c r="GF17" s="92" t="s">
        <v>178</v>
      </c>
      <c r="GG17" s="92" t="s">
        <v>178</v>
      </c>
      <c r="GH17" s="92" t="s">
        <v>178</v>
      </c>
      <c r="GI17" s="92" t="s">
        <v>178</v>
      </c>
      <c r="GJ17" s="92" t="s">
        <v>178</v>
      </c>
      <c r="GK17" s="92" t="s">
        <v>178</v>
      </c>
      <c r="GL17" s="92" t="s">
        <v>178</v>
      </c>
      <c r="GM17" s="92" t="s">
        <v>178</v>
      </c>
      <c r="GN17" s="93" t="s">
        <v>178</v>
      </c>
      <c r="GO17" s="91"/>
      <c r="GP17" s="92" t="str">
        <f t="shared" ref="GP17:HA17" si="34">IF(GP34="NP","A-B","A-F")</f>
        <v>A-B</v>
      </c>
      <c r="GQ17" s="92" t="str">
        <f t="shared" si="34"/>
        <v>A-B</v>
      </c>
      <c r="GR17" s="92" t="str">
        <f t="shared" si="34"/>
        <v>A-B</v>
      </c>
      <c r="GS17" s="92" t="str">
        <f t="shared" si="34"/>
        <v>A-B</v>
      </c>
      <c r="GT17" s="92" t="str">
        <f t="shared" si="34"/>
        <v>A-B</v>
      </c>
      <c r="GU17" s="92" t="str">
        <f t="shared" si="34"/>
        <v>A-B</v>
      </c>
      <c r="GV17" s="92" t="str">
        <f t="shared" si="34"/>
        <v>A-B</v>
      </c>
      <c r="GW17" s="92" t="str">
        <f t="shared" si="34"/>
        <v>A-B</v>
      </c>
      <c r="GX17" s="92" t="str">
        <f t="shared" si="34"/>
        <v>A-B</v>
      </c>
      <c r="GY17" s="92" t="str">
        <f t="shared" si="34"/>
        <v>A-B</v>
      </c>
      <c r="GZ17" s="92" t="str">
        <f t="shared" si="34"/>
        <v>A-B</v>
      </c>
      <c r="HA17" s="92" t="str">
        <f t="shared" si="34"/>
        <v>A-B</v>
      </c>
      <c r="HB17" s="92"/>
      <c r="HC17" s="93"/>
      <c r="HD17" s="91" t="str">
        <f>IF(HD34="NP","A-B","A-F")</f>
        <v>A-B</v>
      </c>
      <c r="HE17" s="92" t="str">
        <f t="shared" ref="HE17:HM17" si="35">IF(HE34="NP","A-B","A-F")</f>
        <v>A-B</v>
      </c>
      <c r="HF17" s="92" t="str">
        <f t="shared" si="35"/>
        <v>A-B</v>
      </c>
      <c r="HG17" s="92" t="str">
        <f t="shared" si="35"/>
        <v>A-B</v>
      </c>
      <c r="HH17" s="92" t="str">
        <f t="shared" si="35"/>
        <v>A-B</v>
      </c>
      <c r="HI17" s="92" t="str">
        <f t="shared" si="35"/>
        <v>A-B</v>
      </c>
      <c r="HJ17" s="92" t="str">
        <f t="shared" si="35"/>
        <v>A-B</v>
      </c>
      <c r="HK17" s="92" t="str">
        <f t="shared" si="35"/>
        <v>A-B</v>
      </c>
      <c r="HL17" s="92" t="str">
        <f t="shared" si="35"/>
        <v>A-B</v>
      </c>
      <c r="HM17" s="93" t="str">
        <f t="shared" si="35"/>
        <v>A-B</v>
      </c>
      <c r="HN17" s="98" t="str">
        <f>IF(HN34="NP","A-B","A-F")</f>
        <v>A-F</v>
      </c>
      <c r="HO17" s="92" t="str">
        <f>IF(HO34="NP","A-B","A-F")</f>
        <v>A-F</v>
      </c>
      <c r="HP17" s="92" t="str">
        <f t="shared" ref="HP17:IB17" si="36">IF(HP34="NP","A-B","A-F")</f>
        <v>A-F</v>
      </c>
      <c r="HQ17" s="92" t="str">
        <f t="shared" si="36"/>
        <v>A-F</v>
      </c>
      <c r="HR17" s="92" t="str">
        <f t="shared" si="36"/>
        <v>A-F</v>
      </c>
      <c r="HS17" s="92" t="str">
        <f t="shared" si="36"/>
        <v>A-F</v>
      </c>
      <c r="HT17" s="92" t="str">
        <f>IF(HT34="NP","A-B","A-F")</f>
        <v>A-F</v>
      </c>
      <c r="HU17" s="92" t="str">
        <f t="shared" si="36"/>
        <v>A-F</v>
      </c>
      <c r="HV17" s="92" t="str">
        <f t="shared" si="36"/>
        <v>A-F</v>
      </c>
      <c r="HW17" s="92" t="str">
        <f>IF(HW34="NP","A-B","A-F")</f>
        <v>A-F</v>
      </c>
      <c r="HX17" s="92" t="str">
        <f t="shared" si="36"/>
        <v>A-F</v>
      </c>
      <c r="HY17" s="92" t="str">
        <f t="shared" si="36"/>
        <v>A-F</v>
      </c>
      <c r="HZ17" s="92" t="str">
        <f>IF(HZ34="NP","A-B","A-F")</f>
        <v>A-F</v>
      </c>
      <c r="IA17" s="92" t="str">
        <f t="shared" si="36"/>
        <v>A-F</v>
      </c>
      <c r="IB17" s="93" t="str">
        <f t="shared" si="36"/>
        <v>A-F</v>
      </c>
      <c r="IC17" s="98" t="str">
        <f>IF(IC34="NP","A-B","A-F")</f>
        <v>A-F</v>
      </c>
      <c r="ID17" s="92" t="str">
        <f t="shared" ref="ID17:IN17" si="37">IF(ID34="NP","A-B","A-F")</f>
        <v>A-F</v>
      </c>
      <c r="IE17" s="92" t="str">
        <f t="shared" si="37"/>
        <v>A-F</v>
      </c>
      <c r="IF17" s="92" t="str">
        <f t="shared" si="37"/>
        <v>A-F</v>
      </c>
      <c r="IG17" s="92" t="str">
        <f t="shared" si="37"/>
        <v>A-F</v>
      </c>
      <c r="IH17" s="92" t="str">
        <f t="shared" si="37"/>
        <v>A-F</v>
      </c>
      <c r="II17" s="92" t="str">
        <f t="shared" si="37"/>
        <v>A-F</v>
      </c>
      <c r="IJ17" s="92" t="str">
        <f t="shared" si="37"/>
        <v>A-F</v>
      </c>
      <c r="IK17" s="92" t="str">
        <f t="shared" si="37"/>
        <v>A-F</v>
      </c>
      <c r="IL17" s="92" t="str">
        <f t="shared" si="37"/>
        <v>A-F</v>
      </c>
      <c r="IM17" s="92" t="str">
        <f t="shared" si="37"/>
        <v>A-F</v>
      </c>
      <c r="IN17" s="93" t="str">
        <f t="shared" si="37"/>
        <v>A-F</v>
      </c>
      <c r="IO17" s="91" t="str">
        <f>IF(IO34="NP","A-B","A-F")</f>
        <v>A-F</v>
      </c>
      <c r="IP17" s="92" t="str">
        <f>IF(IP34="NP","A-B","A-F")</f>
        <v>A-F</v>
      </c>
      <c r="IQ17" s="92" t="str">
        <f>IF(IQ34="NP","A-B","A-F")</f>
        <v>A-F</v>
      </c>
      <c r="IR17" s="92" t="str">
        <f>IF(IR34="NP","A-B","A-F")</f>
        <v>A-F</v>
      </c>
      <c r="IS17" s="92" t="str">
        <f t="shared" ref="IS17:JD17" si="38">IF(IS34="NP","A-B","A-F")</f>
        <v>A-F</v>
      </c>
      <c r="IT17" s="92" t="str">
        <f>IF(IT34="NP","A-B","A-F")</f>
        <v>A-F</v>
      </c>
      <c r="IU17" s="92" t="str">
        <f>IF(IU34="NP","A-B","A-F")</f>
        <v>A-F</v>
      </c>
      <c r="IV17" s="92" t="str">
        <f t="shared" si="38"/>
        <v>A-F</v>
      </c>
      <c r="IW17" s="92" t="str">
        <f t="shared" si="38"/>
        <v>A-F</v>
      </c>
      <c r="IX17" s="92" t="str">
        <f>IF(IX34="NP","A-B","A-F")</f>
        <v>A-F</v>
      </c>
      <c r="IY17" s="92" t="str">
        <f t="shared" si="38"/>
        <v>A-F</v>
      </c>
      <c r="IZ17" s="92" t="str">
        <f>IF(IZ34="NP","A-B","A-F")</f>
        <v>A-F</v>
      </c>
      <c r="JA17" s="92" t="str">
        <f>IF(JA34="NP","A-B","A-F")</f>
        <v>A-F</v>
      </c>
      <c r="JB17" s="92" t="str">
        <f>IF(JB34="NP","A-B","A-F")</f>
        <v>A-F</v>
      </c>
      <c r="JC17" s="92" t="str">
        <f t="shared" si="38"/>
        <v>A-F</v>
      </c>
      <c r="JD17" s="93" t="str">
        <f t="shared" si="38"/>
        <v>A-F</v>
      </c>
      <c r="JE17" s="91" t="str">
        <f>IF(JE34="NP","A-B","A-F")</f>
        <v>A-F</v>
      </c>
      <c r="JF17" s="92" t="str">
        <f>IF(JF34="NP","A-B","A-F")</f>
        <v>A-F</v>
      </c>
      <c r="JG17" s="92" t="str">
        <f t="shared" ref="JG17:JS17" si="39">IF(JG34="NP","A-B","A-F")</f>
        <v>A-F</v>
      </c>
      <c r="JH17" s="92" t="str">
        <f t="shared" si="39"/>
        <v>A-F</v>
      </c>
      <c r="JI17" s="92" t="str">
        <f t="shared" si="39"/>
        <v>A-F</v>
      </c>
      <c r="JJ17" s="92" t="str">
        <f t="shared" si="39"/>
        <v>A-F</v>
      </c>
      <c r="JK17" s="92" t="str">
        <f t="shared" si="39"/>
        <v>A-F</v>
      </c>
      <c r="JL17" s="92" t="str">
        <f t="shared" si="39"/>
        <v>A-F</v>
      </c>
      <c r="JM17" s="92" t="str">
        <f t="shared" si="39"/>
        <v>A-F</v>
      </c>
      <c r="JN17" s="92" t="str">
        <f t="shared" si="39"/>
        <v>A-F</v>
      </c>
      <c r="JO17" s="92" t="str">
        <f>IF(JO34="NP","A-B","A-F")</f>
        <v>A-F</v>
      </c>
      <c r="JP17" s="92" t="str">
        <f>IF(JP34="NP","A-B","A-F")</f>
        <v>A-F</v>
      </c>
      <c r="JQ17" s="92" t="str">
        <f>IF(JQ34="NP","A-B","A-F")</f>
        <v>A-F</v>
      </c>
      <c r="JR17" s="92" t="str">
        <f t="shared" si="39"/>
        <v>A-F</v>
      </c>
      <c r="JS17" s="93" t="str">
        <f t="shared" si="39"/>
        <v>A-F</v>
      </c>
      <c r="JT17" s="91" t="str">
        <f>IF(JT34="NP","A-B","A-F")</f>
        <v>A-F</v>
      </c>
      <c r="JU17" s="92" t="str">
        <f t="shared" ref="JU17:KA17" si="40">IF(JU34="NP","A-B","A-F")</f>
        <v>A-F</v>
      </c>
      <c r="JV17" s="92" t="str">
        <f t="shared" si="40"/>
        <v>A-F</v>
      </c>
      <c r="JW17" s="92" t="str">
        <f t="shared" si="40"/>
        <v>A-F</v>
      </c>
      <c r="JX17" s="92" t="str">
        <f t="shared" si="40"/>
        <v>A-F</v>
      </c>
      <c r="JY17" s="92" t="str">
        <f t="shared" si="40"/>
        <v>A-F</v>
      </c>
      <c r="JZ17" s="92" t="str">
        <f t="shared" si="40"/>
        <v>A-F</v>
      </c>
      <c r="KA17" s="93" t="str">
        <f t="shared" si="40"/>
        <v>A-F</v>
      </c>
      <c r="KB17" s="97" t="str">
        <f>IF(KB34="NP","A-B","A-F")</f>
        <v>A-F</v>
      </c>
      <c r="KC17" s="95" t="str">
        <f t="shared" ref="KC17:KI17" si="41">IF(KC34="NP","A-B","A-F")</f>
        <v>A-F</v>
      </c>
      <c r="KD17" s="95" t="str">
        <f t="shared" si="41"/>
        <v>A-F</v>
      </c>
      <c r="KE17" s="95" t="str">
        <f t="shared" si="41"/>
        <v>A-F</v>
      </c>
      <c r="KF17" s="95" t="str">
        <f t="shared" si="41"/>
        <v>A-F</v>
      </c>
      <c r="KG17" s="95" t="str">
        <f t="shared" si="41"/>
        <v>A-F</v>
      </c>
      <c r="KH17" s="95" t="str">
        <f t="shared" si="41"/>
        <v>A-F</v>
      </c>
      <c r="KI17" s="96" t="str">
        <f t="shared" si="41"/>
        <v>A-F</v>
      </c>
      <c r="KJ17" s="91" t="str">
        <f>IF(KJ34="NP","A-B","A-F")</f>
        <v>A-F</v>
      </c>
      <c r="KK17" s="92" t="str">
        <f t="shared" ref="KK17:KN17" si="42">IF(KK34="NP","A-B","A-F")</f>
        <v>A-F</v>
      </c>
      <c r="KL17" s="92" t="str">
        <f t="shared" si="42"/>
        <v>A-F</v>
      </c>
      <c r="KM17" s="92" t="str">
        <f t="shared" si="42"/>
        <v>A-F</v>
      </c>
      <c r="KN17" s="93" t="str">
        <f t="shared" si="42"/>
        <v>A-F</v>
      </c>
      <c r="KO17" s="91" t="str">
        <f>IF(KO34="NP","A-B","A-F")</f>
        <v>A-F</v>
      </c>
      <c r="KP17" s="92" t="str">
        <f t="shared" ref="KP17:KQ17" si="43">IF(KP34="NP","A-B","A-F")</f>
        <v>A-F</v>
      </c>
      <c r="KQ17" s="93" t="str">
        <f t="shared" si="43"/>
        <v>A-F</v>
      </c>
      <c r="KR17" s="94" t="str">
        <f>IF(KR34="NP","A-B","A-F")</f>
        <v>A-B</v>
      </c>
      <c r="KS17" s="95" t="str">
        <f t="shared" ref="KS17:KZ17" si="44">IF(KS34="NP","A-B","A-F")</f>
        <v>A-F</v>
      </c>
      <c r="KT17" s="95" t="str">
        <f t="shared" si="44"/>
        <v>A-F</v>
      </c>
      <c r="KU17" s="95" t="str">
        <f t="shared" si="44"/>
        <v>A-F</v>
      </c>
      <c r="KV17" s="95" t="str">
        <f t="shared" si="44"/>
        <v>A-F</v>
      </c>
      <c r="KW17" s="95" t="str">
        <f t="shared" si="44"/>
        <v>A-F</v>
      </c>
      <c r="KX17" s="95" t="str">
        <f t="shared" si="44"/>
        <v>A-F</v>
      </c>
      <c r="KY17" s="95" t="str">
        <f t="shared" si="44"/>
        <v>A-F</v>
      </c>
      <c r="KZ17" s="96" t="str">
        <f t="shared" si="44"/>
        <v>A-F</v>
      </c>
      <c r="LA17" s="91" t="str">
        <f>IF(LA34="NP","A-B","A-F")</f>
        <v>A-B</v>
      </c>
      <c r="LB17" s="92" t="str">
        <f t="shared" ref="LB17:NM17" si="45">IF(LB34="NP","A-B","A-F")</f>
        <v>A-B</v>
      </c>
      <c r="LC17" s="92" t="str">
        <f>IF(LC34="NP","A-B","A-F")</f>
        <v>A-B</v>
      </c>
      <c r="LD17" s="92" t="str">
        <f t="shared" si="45"/>
        <v>A-B</v>
      </c>
      <c r="LE17" s="92" t="str">
        <f t="shared" si="45"/>
        <v>A-B</v>
      </c>
      <c r="LF17" s="92" t="str">
        <f t="shared" si="45"/>
        <v>A-B</v>
      </c>
      <c r="LG17" s="92" t="str">
        <f>IF(LG34="NP","A-B","A-F")</f>
        <v>A-B</v>
      </c>
      <c r="LH17" s="92" t="str">
        <f t="shared" si="45"/>
        <v>A-B</v>
      </c>
      <c r="LI17" s="92" t="str">
        <f t="shared" si="45"/>
        <v>A-B</v>
      </c>
      <c r="LJ17" s="92" t="str">
        <f>IF(LJ34="NP","A-B","A-F")</f>
        <v>A-B</v>
      </c>
      <c r="LK17" s="92" t="str">
        <f t="shared" si="45"/>
        <v>A-B</v>
      </c>
      <c r="LL17" s="92" t="str">
        <f t="shared" si="45"/>
        <v>A-B</v>
      </c>
      <c r="LM17" s="92" t="str">
        <f t="shared" si="45"/>
        <v>A-B</v>
      </c>
      <c r="LN17" s="93" t="str">
        <f t="shared" si="45"/>
        <v>A-B</v>
      </c>
      <c r="LO17" s="91" t="str">
        <f t="shared" si="45"/>
        <v>A-B</v>
      </c>
      <c r="LP17" s="92" t="str">
        <f t="shared" si="45"/>
        <v>A-B</v>
      </c>
      <c r="LQ17" s="92" t="str">
        <f t="shared" si="45"/>
        <v>A-B</v>
      </c>
      <c r="LR17" s="92" t="str">
        <f t="shared" si="45"/>
        <v>A-B</v>
      </c>
      <c r="LS17" s="92" t="str">
        <f t="shared" si="45"/>
        <v>A-B</v>
      </c>
      <c r="LT17" s="93" t="str">
        <f t="shared" si="45"/>
        <v>A-B</v>
      </c>
      <c r="LU17" s="91" t="str">
        <f t="shared" si="45"/>
        <v>A-B</v>
      </c>
      <c r="LV17" s="92" t="str">
        <f t="shared" si="45"/>
        <v>A-F</v>
      </c>
      <c r="LW17" s="93" t="str">
        <f t="shared" si="45"/>
        <v>A-F</v>
      </c>
      <c r="LX17" s="91" t="str">
        <f>IF(LX34="NP","A-B","A-F")</f>
        <v>A-B</v>
      </c>
      <c r="LY17" s="92" t="str">
        <f>IF(LY34="NP","A-B","A-F")</f>
        <v>A-B</v>
      </c>
      <c r="LZ17" s="93" t="str">
        <f>IF(LZ34="NP","A-B","A-F")</f>
        <v>A-B</v>
      </c>
      <c r="MA17" s="91" t="str">
        <f t="shared" si="45"/>
        <v>A-F</v>
      </c>
      <c r="MB17" s="92" t="str">
        <f t="shared" si="45"/>
        <v>A-F</v>
      </c>
      <c r="MC17" s="92" t="str">
        <f t="shared" si="45"/>
        <v>A-F</v>
      </c>
      <c r="MD17" s="92" t="str">
        <f t="shared" si="45"/>
        <v>A-F</v>
      </c>
      <c r="ME17" s="92" t="str">
        <f t="shared" si="45"/>
        <v>A-F</v>
      </c>
      <c r="MF17" s="92" t="str">
        <f t="shared" si="45"/>
        <v>A-F</v>
      </c>
      <c r="MG17" s="93" t="str">
        <f t="shared" si="45"/>
        <v>A-F</v>
      </c>
      <c r="MH17" s="91" t="str">
        <f t="shared" si="45"/>
        <v>A-B</v>
      </c>
      <c r="MI17" s="92" t="str">
        <f t="shared" si="45"/>
        <v>A-B</v>
      </c>
      <c r="MJ17" s="99" t="str">
        <f t="shared" si="45"/>
        <v>A-B</v>
      </c>
      <c r="MK17" s="91" t="str">
        <f t="shared" si="45"/>
        <v>A-F</v>
      </c>
      <c r="ML17" s="92" t="str">
        <f t="shared" si="45"/>
        <v>A-F</v>
      </c>
      <c r="MM17" s="92" t="str">
        <f t="shared" si="45"/>
        <v>A-F</v>
      </c>
      <c r="MN17" s="100" t="str">
        <f t="shared" si="45"/>
        <v>A-F</v>
      </c>
      <c r="MO17" s="91" t="str">
        <f t="shared" si="45"/>
        <v>A-F</v>
      </c>
      <c r="MP17" s="98" t="str">
        <f t="shared" si="45"/>
        <v>A-F</v>
      </c>
      <c r="MQ17" s="98" t="str">
        <f t="shared" si="45"/>
        <v>A-F</v>
      </c>
      <c r="MR17" s="93" t="str">
        <f t="shared" si="45"/>
        <v>A-F</v>
      </c>
      <c r="MS17" s="91" t="str">
        <f t="shared" si="45"/>
        <v>A-F</v>
      </c>
      <c r="MT17" s="92" t="str">
        <f t="shared" si="45"/>
        <v>A-F</v>
      </c>
      <c r="MU17" s="92" t="str">
        <f t="shared" si="45"/>
        <v>A-F</v>
      </c>
      <c r="MV17" s="92" t="str">
        <f t="shared" si="45"/>
        <v>A-F</v>
      </c>
      <c r="MW17" s="92" t="str">
        <f t="shared" si="45"/>
        <v>A-F</v>
      </c>
      <c r="MX17" s="92" t="str">
        <f t="shared" si="45"/>
        <v>A-F</v>
      </c>
      <c r="MY17" s="93" t="str">
        <f t="shared" si="45"/>
        <v>A-F</v>
      </c>
      <c r="MZ17" s="91" t="str">
        <f t="shared" si="45"/>
        <v>A-B</v>
      </c>
      <c r="NA17" s="105" t="str">
        <f t="shared" si="45"/>
        <v>A-F</v>
      </c>
      <c r="NB17" s="105" t="str">
        <f t="shared" si="45"/>
        <v>A-F</v>
      </c>
      <c r="NC17" s="105" t="str">
        <f t="shared" si="45"/>
        <v>A-F</v>
      </c>
      <c r="ND17" s="93" t="str">
        <f t="shared" si="45"/>
        <v>A-F</v>
      </c>
      <c r="NE17" s="91" t="str">
        <f t="shared" si="45"/>
        <v>A-B</v>
      </c>
      <c r="NF17" s="98" t="str">
        <f t="shared" si="45"/>
        <v>A-F</v>
      </c>
      <c r="NG17" s="92" t="str">
        <f t="shared" si="45"/>
        <v>A-F</v>
      </c>
      <c r="NH17" s="92" t="str">
        <f t="shared" si="45"/>
        <v>A-F</v>
      </c>
      <c r="NI17" s="92" t="str">
        <f t="shared" si="45"/>
        <v>A-F</v>
      </c>
      <c r="NJ17" s="92" t="str">
        <f>IF(NJ34="NP","A-B","A-F")</f>
        <v>A-F</v>
      </c>
      <c r="NK17" s="92" t="str">
        <f t="shared" si="45"/>
        <v>A-F</v>
      </c>
      <c r="NL17" s="92" t="str">
        <f t="shared" si="45"/>
        <v>A-F</v>
      </c>
      <c r="NM17" s="93" t="str">
        <f t="shared" si="45"/>
        <v>A-F</v>
      </c>
      <c r="NN17" s="91" t="str">
        <f>IF(NN34="NP","A-B","A-F")</f>
        <v>A-B</v>
      </c>
      <c r="NO17" s="92" t="str">
        <f>IF(NO34="NP","A-B","A-F")</f>
        <v>A-F</v>
      </c>
      <c r="NP17" s="92" t="str">
        <f t="shared" ref="NP17:ON17" si="46">IF(NP34="NP","A-B","A-F")</f>
        <v>A-F</v>
      </c>
      <c r="NQ17" s="92" t="str">
        <f t="shared" si="46"/>
        <v>A-F</v>
      </c>
      <c r="NR17" s="92" t="str">
        <f t="shared" si="46"/>
        <v>A-F</v>
      </c>
      <c r="NS17" s="92" t="str">
        <f t="shared" si="46"/>
        <v>A-F</v>
      </c>
      <c r="NT17" s="92" t="str">
        <f t="shared" si="46"/>
        <v>A-F</v>
      </c>
      <c r="NU17" s="93" t="str">
        <f t="shared" si="46"/>
        <v>A-F</v>
      </c>
      <c r="NV17" s="91" t="str">
        <f t="shared" si="46"/>
        <v>A-F</v>
      </c>
      <c r="NW17" s="92" t="str">
        <f t="shared" si="46"/>
        <v>A-F</v>
      </c>
      <c r="NX17" s="92" t="str">
        <f t="shared" si="46"/>
        <v>A-F</v>
      </c>
      <c r="NY17" s="92" t="str">
        <f t="shared" si="46"/>
        <v>A-F</v>
      </c>
      <c r="NZ17" s="92" t="str">
        <f t="shared" si="46"/>
        <v>A-F</v>
      </c>
      <c r="OA17" s="92" t="str">
        <f t="shared" si="46"/>
        <v>A-F</v>
      </c>
      <c r="OB17" s="92" t="str">
        <f t="shared" si="46"/>
        <v>A-F</v>
      </c>
      <c r="OC17" s="98" t="str">
        <f t="shared" si="46"/>
        <v>A-F</v>
      </c>
      <c r="OD17" s="91" t="str">
        <f t="shared" si="46"/>
        <v>A-F</v>
      </c>
      <c r="OE17" s="92" t="str">
        <f t="shared" si="46"/>
        <v>A-F</v>
      </c>
      <c r="OF17" s="92" t="str">
        <f t="shared" si="46"/>
        <v>A-F</v>
      </c>
      <c r="OG17" s="92" t="str">
        <f t="shared" si="46"/>
        <v>A-F</v>
      </c>
      <c r="OH17" s="91" t="str">
        <f t="shared" si="46"/>
        <v>A-F</v>
      </c>
      <c r="OI17" s="92" t="str">
        <f t="shared" si="46"/>
        <v>A-F</v>
      </c>
      <c r="OJ17" s="92" t="str">
        <f t="shared" si="46"/>
        <v>A-F</v>
      </c>
      <c r="OK17" s="92" t="str">
        <f t="shared" si="46"/>
        <v>A-F</v>
      </c>
      <c r="OL17" s="92" t="str">
        <f t="shared" si="46"/>
        <v>A-F</v>
      </c>
      <c r="OM17" s="92" t="str">
        <f t="shared" si="46"/>
        <v>A-F</v>
      </c>
      <c r="ON17" s="93" t="str">
        <f t="shared" si="46"/>
        <v>A-F</v>
      </c>
      <c r="OO17" s="101" t="str">
        <f>IF(OO34="NP","A-B","A-F")</f>
        <v>A-B</v>
      </c>
      <c r="OP17" s="102" t="str">
        <f t="shared" ref="OP17:OV17" si="47">IF(OP34="NP","A-B","A-F")</f>
        <v>A-F</v>
      </c>
      <c r="OQ17" s="103" t="str">
        <f t="shared" si="47"/>
        <v>A-F</v>
      </c>
      <c r="OR17" s="103" t="str">
        <f t="shared" si="47"/>
        <v>A-F</v>
      </c>
      <c r="OS17" s="103" t="str">
        <f t="shared" si="47"/>
        <v>A-F</v>
      </c>
      <c r="OT17" s="103" t="str">
        <f t="shared" si="47"/>
        <v>A-F</v>
      </c>
      <c r="OU17" s="103" t="str">
        <f t="shared" si="47"/>
        <v>A-F</v>
      </c>
      <c r="OV17" s="104" t="str">
        <f t="shared" si="47"/>
        <v>A-F</v>
      </c>
      <c r="OW17" s="101" t="str">
        <f>IF(OW34="NP","A-B","A-F")</f>
        <v>A-B</v>
      </c>
      <c r="OX17" s="102" t="str">
        <f t="shared" ref="OX17:PD17" si="48">IF(OX34="NP","A-B","A-F")</f>
        <v>A-F</v>
      </c>
      <c r="OY17" s="103" t="str">
        <f t="shared" si="48"/>
        <v>A-F</v>
      </c>
      <c r="OZ17" s="103" t="str">
        <f t="shared" si="48"/>
        <v>A-F</v>
      </c>
      <c r="PA17" s="103" t="str">
        <f t="shared" si="48"/>
        <v>A-F</v>
      </c>
      <c r="PB17" s="103" t="str">
        <f t="shared" si="48"/>
        <v>A-F</v>
      </c>
      <c r="PC17" s="103" t="str">
        <f t="shared" si="48"/>
        <v>A-F</v>
      </c>
      <c r="PD17" s="104" t="str">
        <f t="shared" si="48"/>
        <v>A-F</v>
      </c>
    </row>
    <row r="18" spans="1:420" x14ac:dyDescent="0.25">
      <c r="A18" s="17" t="s">
        <v>179</v>
      </c>
      <c r="B18" s="19"/>
      <c r="C18" s="16"/>
      <c r="D18" s="59"/>
      <c r="E18" s="86">
        <v>1</v>
      </c>
      <c r="F18" s="61"/>
      <c r="G18" s="61"/>
      <c r="H18" s="61"/>
      <c r="I18" s="61"/>
      <c r="J18" s="61"/>
      <c r="K18" s="61"/>
      <c r="L18" s="61"/>
      <c r="M18" s="61"/>
      <c r="N18" s="61"/>
      <c r="O18" s="61"/>
      <c r="P18" s="61">
        <v>2</v>
      </c>
      <c r="Q18" s="65"/>
      <c r="R18" s="86">
        <v>1</v>
      </c>
      <c r="S18" s="61"/>
      <c r="T18" s="61"/>
      <c r="U18" s="61"/>
      <c r="V18" s="61"/>
      <c r="W18" s="61"/>
      <c r="X18" s="61"/>
      <c r="Y18" s="61"/>
      <c r="Z18" s="61"/>
      <c r="AA18" s="61"/>
      <c r="AB18" s="69">
        <v>1</v>
      </c>
      <c r="AC18" s="63"/>
      <c r="AD18" s="63"/>
      <c r="AE18" s="63"/>
      <c r="AF18" s="63"/>
      <c r="AG18" s="63"/>
      <c r="AH18" s="63"/>
      <c r="AI18" s="67"/>
      <c r="AJ18" s="73"/>
      <c r="AK18" s="66"/>
      <c r="AL18" s="66"/>
      <c r="AM18" s="66"/>
      <c r="AN18" s="66"/>
      <c r="AO18" s="66"/>
      <c r="AP18" s="66"/>
      <c r="AQ18" s="72"/>
      <c r="AR18" s="69">
        <v>1</v>
      </c>
      <c r="AS18" s="63"/>
      <c r="AT18" s="63"/>
      <c r="AU18" s="63"/>
      <c r="AV18" s="63"/>
      <c r="AW18" s="63"/>
      <c r="AX18" s="63"/>
      <c r="AY18" s="67"/>
      <c r="AZ18" s="69">
        <v>1</v>
      </c>
      <c r="BA18" s="63"/>
      <c r="BB18" s="63"/>
      <c r="BC18" s="63"/>
      <c r="BD18" s="63"/>
      <c r="BE18" s="63"/>
      <c r="BF18" s="63"/>
      <c r="BG18" s="67"/>
      <c r="BH18" s="69">
        <v>1</v>
      </c>
      <c r="BI18" s="63"/>
      <c r="BJ18" s="63"/>
      <c r="BK18" s="63"/>
      <c r="BL18" s="67"/>
      <c r="BM18" s="69">
        <v>1</v>
      </c>
      <c r="BN18" s="63"/>
      <c r="BO18" s="63"/>
      <c r="BP18" s="63"/>
      <c r="BQ18" s="67"/>
      <c r="BR18" s="69">
        <v>1</v>
      </c>
      <c r="BS18" s="63"/>
      <c r="BT18" s="63"/>
      <c r="BU18" s="63"/>
      <c r="BV18" s="67"/>
      <c r="BW18" s="73">
        <v>2</v>
      </c>
      <c r="BX18" s="68">
        <v>3</v>
      </c>
      <c r="BY18" s="68">
        <v>1</v>
      </c>
      <c r="BZ18" s="72">
        <v>2</v>
      </c>
      <c r="CA18" s="69">
        <v>1</v>
      </c>
      <c r="CB18" s="63"/>
      <c r="CC18" s="63"/>
      <c r="CD18" s="63"/>
      <c r="CE18" s="63"/>
      <c r="CF18" s="63"/>
      <c r="CG18" s="63"/>
      <c r="CH18" s="63"/>
      <c r="CI18" s="63"/>
      <c r="CJ18" s="63"/>
      <c r="CK18" s="63"/>
      <c r="CL18" s="63"/>
      <c r="CM18" s="63"/>
      <c r="CN18" s="63"/>
      <c r="CO18" s="63"/>
      <c r="CP18" s="63"/>
      <c r="CQ18" s="63"/>
      <c r="CR18" s="67"/>
      <c r="CS18" s="69">
        <v>1</v>
      </c>
      <c r="CT18" s="63"/>
      <c r="CU18" s="63"/>
      <c r="CV18" s="63"/>
      <c r="CW18" s="63"/>
      <c r="CX18" s="63"/>
      <c r="CY18" s="63"/>
      <c r="CZ18" s="63"/>
      <c r="DA18" s="63"/>
      <c r="DB18" s="67"/>
      <c r="DC18" s="69">
        <v>1</v>
      </c>
      <c r="DD18" s="63"/>
      <c r="DE18" s="63"/>
      <c r="DF18" s="63"/>
      <c r="DG18" s="63"/>
      <c r="DH18" s="63"/>
      <c r="DI18" s="63"/>
      <c r="DJ18" s="63"/>
      <c r="DK18" s="67"/>
      <c r="DL18" s="69">
        <v>1</v>
      </c>
      <c r="DM18" s="63"/>
      <c r="DN18" s="63"/>
      <c r="DO18" s="63"/>
      <c r="DP18" s="63"/>
      <c r="DQ18" s="63"/>
      <c r="DR18" s="67"/>
      <c r="DS18" s="69">
        <v>1</v>
      </c>
      <c r="DT18" s="63"/>
      <c r="DU18" s="63"/>
      <c r="DV18" s="63"/>
      <c r="DW18" s="63"/>
      <c r="DX18" s="67"/>
      <c r="DY18" s="69">
        <v>1</v>
      </c>
      <c r="DZ18" s="63"/>
      <c r="EA18" s="63"/>
      <c r="EB18" s="63"/>
      <c r="EC18" s="63"/>
      <c r="ED18" s="67"/>
      <c r="EE18" s="69">
        <v>1</v>
      </c>
      <c r="EF18" s="63"/>
      <c r="EG18" s="63"/>
      <c r="EH18" s="63"/>
      <c r="EI18" s="63"/>
      <c r="EJ18" s="67"/>
      <c r="EK18" s="69">
        <v>1</v>
      </c>
      <c r="EL18" s="63"/>
      <c r="EM18" s="63"/>
      <c r="EN18" s="63"/>
      <c r="EO18" s="63"/>
      <c r="EP18" s="63"/>
      <c r="EQ18" s="69">
        <v>1</v>
      </c>
      <c r="ER18" s="63"/>
      <c r="ES18" s="63"/>
      <c r="ET18" s="63"/>
      <c r="EU18" s="63"/>
      <c r="EV18" s="63"/>
      <c r="EW18" s="69">
        <v>1</v>
      </c>
      <c r="EX18" s="63"/>
      <c r="EY18" s="63"/>
      <c r="EZ18" s="63"/>
      <c r="FA18" s="63"/>
      <c r="FB18" s="63"/>
      <c r="FC18" s="69">
        <v>1</v>
      </c>
      <c r="FD18" s="63"/>
      <c r="FE18" s="63"/>
      <c r="FF18" s="63"/>
      <c r="FG18" s="63"/>
      <c r="FH18" s="67"/>
      <c r="FI18" s="69">
        <v>1</v>
      </c>
      <c r="FJ18" s="63"/>
      <c r="FK18" s="67"/>
      <c r="FL18" s="69">
        <v>1</v>
      </c>
      <c r="FM18" s="63"/>
      <c r="FN18" s="63"/>
      <c r="FO18" s="63"/>
      <c r="FP18" s="63"/>
      <c r="FQ18" s="67"/>
      <c r="FR18" s="60">
        <v>3</v>
      </c>
      <c r="FS18" s="62">
        <v>2</v>
      </c>
      <c r="FT18" s="64"/>
      <c r="FU18" s="62">
        <v>1</v>
      </c>
      <c r="FV18" s="67"/>
      <c r="FW18" s="60">
        <v>3</v>
      </c>
      <c r="FX18" s="62">
        <v>2</v>
      </c>
      <c r="FY18" s="64"/>
      <c r="FZ18" s="62">
        <v>1</v>
      </c>
      <c r="GA18" s="67"/>
      <c r="GB18" s="69">
        <v>1</v>
      </c>
      <c r="GC18" s="63"/>
      <c r="GD18" s="63"/>
      <c r="GE18" s="63"/>
      <c r="GF18" s="63"/>
      <c r="GG18" s="63"/>
      <c r="GH18" s="63"/>
      <c r="GI18" s="63"/>
      <c r="GJ18" s="63"/>
      <c r="GK18" s="63"/>
      <c r="GL18" s="63"/>
      <c r="GM18" s="63"/>
      <c r="GN18" s="67"/>
      <c r="GO18" s="73"/>
      <c r="GP18" s="62">
        <v>1</v>
      </c>
      <c r="GQ18" s="63"/>
      <c r="GR18" s="63"/>
      <c r="GS18" s="63"/>
      <c r="GT18" s="63"/>
      <c r="GU18" s="63"/>
      <c r="GV18" s="63"/>
      <c r="GW18" s="63"/>
      <c r="GX18" s="63"/>
      <c r="GY18" s="63"/>
      <c r="GZ18" s="63"/>
      <c r="HA18" s="63"/>
      <c r="HB18" s="63"/>
      <c r="HC18" s="67"/>
      <c r="HD18" s="69">
        <v>1</v>
      </c>
      <c r="HE18" s="63"/>
      <c r="HF18" s="63"/>
      <c r="HG18" s="63"/>
      <c r="HH18" s="63"/>
      <c r="HI18" s="63"/>
      <c r="HJ18" s="63"/>
      <c r="HK18" s="63"/>
      <c r="HL18" s="63"/>
      <c r="HM18" s="67"/>
      <c r="HN18" s="73">
        <v>2</v>
      </c>
      <c r="HO18" s="62">
        <v>1</v>
      </c>
      <c r="HP18" s="63"/>
      <c r="HQ18" s="63"/>
      <c r="HR18" s="63"/>
      <c r="HS18" s="63"/>
      <c r="HT18" s="63"/>
      <c r="HU18" s="63"/>
      <c r="HV18" s="63"/>
      <c r="HW18" s="63"/>
      <c r="HX18" s="63"/>
      <c r="HY18" s="63"/>
      <c r="HZ18" s="63"/>
      <c r="IA18" s="63"/>
      <c r="IB18" s="67"/>
      <c r="IC18" s="69">
        <v>1</v>
      </c>
      <c r="ID18" s="64"/>
      <c r="IE18" s="62">
        <v>2</v>
      </c>
      <c r="IF18" s="64"/>
      <c r="IG18" s="62">
        <v>1</v>
      </c>
      <c r="IH18" s="63"/>
      <c r="II18" s="63"/>
      <c r="IJ18" s="63"/>
      <c r="IK18" s="63"/>
      <c r="IL18" s="63"/>
      <c r="IM18" s="63"/>
      <c r="IN18" s="67"/>
      <c r="IO18" s="60">
        <v>3</v>
      </c>
      <c r="IP18" s="63">
        <v>1</v>
      </c>
      <c r="IQ18" s="63"/>
      <c r="IR18" s="63"/>
      <c r="IS18" s="63"/>
      <c r="IT18" s="63"/>
      <c r="IU18" s="63"/>
      <c r="IV18" s="63"/>
      <c r="IW18" s="63"/>
      <c r="IX18" s="63"/>
      <c r="IY18" s="63"/>
      <c r="IZ18" s="63"/>
      <c r="JA18" s="63"/>
      <c r="JB18" s="63"/>
      <c r="JC18" s="63"/>
      <c r="JD18" s="67"/>
      <c r="JE18" s="60">
        <v>3</v>
      </c>
      <c r="JF18" s="63">
        <v>1</v>
      </c>
      <c r="JG18" s="63"/>
      <c r="JH18" s="63"/>
      <c r="JI18" s="63"/>
      <c r="JJ18" s="63"/>
      <c r="JK18" s="63"/>
      <c r="JL18" s="63"/>
      <c r="JM18" s="63"/>
      <c r="JN18" s="63"/>
      <c r="JO18" s="63"/>
      <c r="JP18" s="63"/>
      <c r="JQ18" s="63"/>
      <c r="JR18" s="63"/>
      <c r="JS18" s="67"/>
      <c r="JT18" s="69">
        <v>1</v>
      </c>
      <c r="JU18" s="63"/>
      <c r="JV18" s="63"/>
      <c r="JW18" s="63"/>
      <c r="JX18" s="63"/>
      <c r="JY18" s="63"/>
      <c r="JZ18" s="63"/>
      <c r="KA18" s="67"/>
      <c r="KB18" s="69">
        <v>1</v>
      </c>
      <c r="KC18" s="63"/>
      <c r="KD18" s="63"/>
      <c r="KE18" s="63"/>
      <c r="KF18" s="63"/>
      <c r="KG18" s="63"/>
      <c r="KH18" s="63"/>
      <c r="KI18" s="67"/>
      <c r="KJ18" s="69">
        <v>1</v>
      </c>
      <c r="KK18" s="63"/>
      <c r="KL18" s="63"/>
      <c r="KM18" s="63"/>
      <c r="KN18" s="67"/>
      <c r="KO18" s="69">
        <v>1</v>
      </c>
      <c r="KP18" s="63"/>
      <c r="KQ18" s="67"/>
      <c r="KR18" s="63">
        <v>1</v>
      </c>
      <c r="KS18" s="63"/>
      <c r="KT18" s="63"/>
      <c r="KU18" s="63"/>
      <c r="KV18" s="63"/>
      <c r="KW18" s="63"/>
      <c r="KX18" s="63"/>
      <c r="KY18" s="63"/>
      <c r="KZ18" s="67"/>
      <c r="LA18" s="60">
        <v>1</v>
      </c>
      <c r="LB18" s="62">
        <v>1</v>
      </c>
      <c r="LC18" s="63"/>
      <c r="LD18" s="64"/>
      <c r="LE18" s="62">
        <v>1</v>
      </c>
      <c r="LF18" s="63"/>
      <c r="LG18" s="63"/>
      <c r="LH18" s="63"/>
      <c r="LI18" s="63"/>
      <c r="LJ18" s="63"/>
      <c r="LK18" s="63"/>
      <c r="LL18" s="63"/>
      <c r="LM18" s="63"/>
      <c r="LN18" s="67"/>
      <c r="LO18" s="69">
        <v>1</v>
      </c>
      <c r="LP18" s="63"/>
      <c r="LQ18" s="63"/>
      <c r="LR18" s="63"/>
      <c r="LS18" s="63"/>
      <c r="LT18" s="67"/>
      <c r="LU18" s="69">
        <v>1</v>
      </c>
      <c r="LV18" s="63"/>
      <c r="LW18" s="67"/>
      <c r="LX18" s="69">
        <v>1</v>
      </c>
      <c r="LY18" s="63"/>
      <c r="LZ18" s="67"/>
      <c r="MA18" s="69">
        <v>1</v>
      </c>
      <c r="MB18" s="63"/>
      <c r="MC18" s="63"/>
      <c r="MD18" s="63"/>
      <c r="ME18" s="63"/>
      <c r="MF18" s="63"/>
      <c r="MG18" s="67"/>
      <c r="MH18" s="86">
        <v>1</v>
      </c>
      <c r="MI18" s="61"/>
      <c r="MJ18" s="62"/>
      <c r="MK18" s="74">
        <v>3</v>
      </c>
      <c r="ML18" s="106">
        <v>1</v>
      </c>
      <c r="MM18" s="107"/>
      <c r="MN18" s="108"/>
      <c r="MO18" s="74">
        <v>3</v>
      </c>
      <c r="MP18" s="106">
        <v>1</v>
      </c>
      <c r="MQ18" s="107"/>
      <c r="MR18" s="108"/>
      <c r="MS18" s="69">
        <v>1</v>
      </c>
      <c r="MT18" s="63"/>
      <c r="MU18" s="63"/>
      <c r="MV18" s="63"/>
      <c r="MW18" s="63"/>
      <c r="MX18" s="63"/>
      <c r="MY18" s="67"/>
      <c r="MZ18" s="69">
        <v>1</v>
      </c>
      <c r="NA18" s="63"/>
      <c r="NB18" s="63"/>
      <c r="NC18" s="63"/>
      <c r="ND18" s="67"/>
      <c r="NE18" s="69">
        <v>1</v>
      </c>
      <c r="NF18" s="63"/>
      <c r="NG18" s="63"/>
      <c r="NH18" s="63"/>
      <c r="NI18" s="63"/>
      <c r="NJ18" s="63"/>
      <c r="NK18" s="63"/>
      <c r="NL18" s="63"/>
      <c r="NM18" s="67"/>
      <c r="NN18" s="69">
        <v>1</v>
      </c>
      <c r="NO18" s="63"/>
      <c r="NP18" s="63"/>
      <c r="NQ18" s="63"/>
      <c r="NR18" s="63"/>
      <c r="NS18" s="63"/>
      <c r="NT18" s="63"/>
      <c r="NU18" s="67"/>
      <c r="NV18" s="60">
        <v>3</v>
      </c>
      <c r="NW18" s="61">
        <v>1</v>
      </c>
      <c r="NX18" s="61"/>
      <c r="NY18" s="61"/>
      <c r="NZ18" s="61"/>
      <c r="OA18" s="61"/>
      <c r="OB18" s="61"/>
      <c r="OC18" s="61"/>
      <c r="OD18" s="69">
        <v>1</v>
      </c>
      <c r="OE18" s="63"/>
      <c r="OF18" s="63"/>
      <c r="OG18" s="67"/>
      <c r="OH18" s="69">
        <v>1</v>
      </c>
      <c r="OI18" s="63"/>
      <c r="OJ18" s="63"/>
      <c r="OK18" s="63"/>
      <c r="OL18" s="63"/>
      <c r="OM18" s="63"/>
      <c r="ON18" s="67"/>
      <c r="OO18" s="69">
        <v>1</v>
      </c>
      <c r="OP18" s="63"/>
      <c r="OQ18" s="63"/>
      <c r="OR18" s="63"/>
      <c r="OS18" s="63"/>
      <c r="OT18" s="63"/>
      <c r="OU18" s="63"/>
      <c r="OV18" s="67"/>
      <c r="OW18" s="69">
        <v>1</v>
      </c>
      <c r="OX18" s="63"/>
      <c r="OY18" s="63"/>
      <c r="OZ18" s="63"/>
      <c r="PA18" s="63"/>
      <c r="PB18" s="63"/>
      <c r="PC18" s="63"/>
      <c r="PD18" s="67"/>
    </row>
    <row r="19" spans="1:420" x14ac:dyDescent="0.25">
      <c r="A19" s="17" t="s">
        <v>180</v>
      </c>
      <c r="B19" s="19"/>
      <c r="C19" s="16"/>
      <c r="D19" s="59" t="s">
        <v>153</v>
      </c>
      <c r="E19" s="60">
        <v>1.75</v>
      </c>
      <c r="F19" s="68">
        <v>6</v>
      </c>
      <c r="G19" s="68">
        <v>6</v>
      </c>
      <c r="H19" s="68">
        <v>6</v>
      </c>
      <c r="I19" s="68">
        <v>4</v>
      </c>
      <c r="J19" s="68">
        <v>4</v>
      </c>
      <c r="K19" s="68">
        <v>6.5</v>
      </c>
      <c r="L19" s="68">
        <v>6.5</v>
      </c>
      <c r="M19" s="68">
        <v>6.5</v>
      </c>
      <c r="N19" s="68">
        <v>4.25</v>
      </c>
      <c r="O19" s="68">
        <v>4.25</v>
      </c>
      <c r="P19" s="68">
        <v>8</v>
      </c>
      <c r="Q19" s="70">
        <v>8</v>
      </c>
      <c r="R19" s="60">
        <v>1.75</v>
      </c>
      <c r="S19" s="68">
        <v>6</v>
      </c>
      <c r="T19" s="68">
        <v>6</v>
      </c>
      <c r="U19" s="68">
        <v>6.5</v>
      </c>
      <c r="V19" s="68">
        <v>5</v>
      </c>
      <c r="W19" s="68">
        <v>4</v>
      </c>
      <c r="X19" s="68">
        <v>4</v>
      </c>
      <c r="Y19" s="68">
        <v>4</v>
      </c>
      <c r="Z19" s="68">
        <v>6</v>
      </c>
      <c r="AA19" s="68">
        <v>6</v>
      </c>
      <c r="AB19" s="60">
        <v>1.75</v>
      </c>
      <c r="AC19" s="71">
        <v>2.5</v>
      </c>
      <c r="AD19" s="68">
        <v>3</v>
      </c>
      <c r="AE19" s="68">
        <v>2.5</v>
      </c>
      <c r="AF19" s="68">
        <v>3.5</v>
      </c>
      <c r="AG19" s="68">
        <v>3.5</v>
      </c>
      <c r="AH19" s="68">
        <v>5</v>
      </c>
      <c r="AI19" s="70">
        <v>4.5</v>
      </c>
      <c r="AJ19" s="60">
        <v>1.75</v>
      </c>
      <c r="AK19" s="71">
        <v>2.5</v>
      </c>
      <c r="AL19" s="68">
        <v>3</v>
      </c>
      <c r="AM19" s="68">
        <v>2.5</v>
      </c>
      <c r="AN19" s="68">
        <v>3.5</v>
      </c>
      <c r="AO19" s="68">
        <v>3.5</v>
      </c>
      <c r="AP19" s="68">
        <v>5</v>
      </c>
      <c r="AQ19" s="70">
        <v>4.5</v>
      </c>
      <c r="AR19" s="60">
        <v>1.75</v>
      </c>
      <c r="AS19" s="68">
        <v>2.5</v>
      </c>
      <c r="AT19" s="68">
        <v>3</v>
      </c>
      <c r="AU19" s="68">
        <v>2.5</v>
      </c>
      <c r="AV19" s="68">
        <v>3.5</v>
      </c>
      <c r="AW19" s="68">
        <v>3.5</v>
      </c>
      <c r="AX19" s="68">
        <v>5</v>
      </c>
      <c r="AY19" s="70">
        <v>4.5</v>
      </c>
      <c r="AZ19" s="60">
        <v>1.75</v>
      </c>
      <c r="BA19" s="68">
        <v>2.5</v>
      </c>
      <c r="BB19" s="68">
        <v>3</v>
      </c>
      <c r="BC19" s="68">
        <v>2.5</v>
      </c>
      <c r="BD19" s="68">
        <v>3.5</v>
      </c>
      <c r="BE19" s="68">
        <v>3.5</v>
      </c>
      <c r="BF19" s="68">
        <v>5</v>
      </c>
      <c r="BG19" s="70">
        <v>4.5</v>
      </c>
      <c r="BH19" s="60">
        <v>4</v>
      </c>
      <c r="BI19" s="71">
        <v>2.5</v>
      </c>
      <c r="BJ19" s="68">
        <v>2.75</v>
      </c>
      <c r="BK19" s="68">
        <v>4</v>
      </c>
      <c r="BL19" s="70">
        <v>5</v>
      </c>
      <c r="BM19" s="60">
        <v>2</v>
      </c>
      <c r="BN19" s="68">
        <v>2.5</v>
      </c>
      <c r="BO19" s="68">
        <v>3.25</v>
      </c>
      <c r="BP19" s="68">
        <v>4.5</v>
      </c>
      <c r="BQ19" s="70">
        <v>4.75</v>
      </c>
      <c r="BR19" s="60">
        <v>1.75</v>
      </c>
      <c r="BS19" s="68">
        <v>3</v>
      </c>
      <c r="BT19" s="68">
        <v>6</v>
      </c>
      <c r="BU19" s="68">
        <v>7</v>
      </c>
      <c r="BV19" s="70">
        <v>8</v>
      </c>
      <c r="BW19" s="60">
        <v>3</v>
      </c>
      <c r="BX19" s="109">
        <v>3.75</v>
      </c>
      <c r="BY19" s="109">
        <v>5.25</v>
      </c>
      <c r="BZ19" s="70">
        <v>5.25</v>
      </c>
      <c r="CA19" s="60">
        <v>1.75</v>
      </c>
      <c r="CB19" s="82">
        <v>2.75</v>
      </c>
      <c r="CC19" s="82">
        <v>2.75</v>
      </c>
      <c r="CD19" s="82">
        <v>2.25</v>
      </c>
      <c r="CE19" s="82">
        <v>2.25</v>
      </c>
      <c r="CF19" s="82">
        <v>2.75</v>
      </c>
      <c r="CG19" s="82">
        <v>2.75</v>
      </c>
      <c r="CH19" s="82">
        <v>2.75</v>
      </c>
      <c r="CI19" s="82">
        <v>2.75</v>
      </c>
      <c r="CJ19" s="82">
        <v>4</v>
      </c>
      <c r="CK19" s="82">
        <v>4</v>
      </c>
      <c r="CL19" s="82">
        <v>4.25</v>
      </c>
      <c r="CM19" s="82">
        <v>3</v>
      </c>
      <c r="CN19" s="68">
        <v>5</v>
      </c>
      <c r="CO19" s="82">
        <v>3.75</v>
      </c>
      <c r="CP19" s="68">
        <v>7</v>
      </c>
      <c r="CQ19" s="68">
        <v>8</v>
      </c>
      <c r="CR19" s="70">
        <v>8</v>
      </c>
      <c r="CS19" s="60">
        <v>2.5</v>
      </c>
      <c r="CT19" s="68">
        <v>4</v>
      </c>
      <c r="CU19" s="68">
        <v>2.75</v>
      </c>
      <c r="CV19" s="68">
        <v>4</v>
      </c>
      <c r="CW19" s="68">
        <v>2.75</v>
      </c>
      <c r="CX19" s="68">
        <v>4.25</v>
      </c>
      <c r="CY19" s="68">
        <v>4.25</v>
      </c>
      <c r="CZ19" s="68">
        <v>4.25</v>
      </c>
      <c r="DA19" s="68">
        <v>5</v>
      </c>
      <c r="DB19" s="70">
        <v>4.5</v>
      </c>
      <c r="DC19" s="60">
        <v>1.75</v>
      </c>
      <c r="DD19" s="71">
        <v>3</v>
      </c>
      <c r="DE19" s="71">
        <v>3.5</v>
      </c>
      <c r="DF19" s="68">
        <v>6</v>
      </c>
      <c r="DG19" s="68">
        <v>3</v>
      </c>
      <c r="DH19" s="68">
        <v>4.5</v>
      </c>
      <c r="DI19" s="68">
        <v>8.5</v>
      </c>
      <c r="DJ19" s="68">
        <v>5</v>
      </c>
      <c r="DK19" s="70">
        <v>9</v>
      </c>
      <c r="DL19" s="60">
        <v>2.5</v>
      </c>
      <c r="DM19" s="68">
        <v>3</v>
      </c>
      <c r="DN19" s="68">
        <v>2.5</v>
      </c>
      <c r="DO19" s="68">
        <v>3.5</v>
      </c>
      <c r="DP19" s="68">
        <v>3.5</v>
      </c>
      <c r="DQ19" s="68">
        <v>5</v>
      </c>
      <c r="DR19" s="70">
        <v>4.5</v>
      </c>
      <c r="DS19" s="60">
        <v>2.36</v>
      </c>
      <c r="DT19" s="68">
        <v>2.76</v>
      </c>
      <c r="DU19" s="68">
        <v>3.15</v>
      </c>
      <c r="DV19" s="68">
        <v>3.94</v>
      </c>
      <c r="DW19" s="68">
        <v>4.72</v>
      </c>
      <c r="DX19" s="70">
        <v>7.09</v>
      </c>
      <c r="DY19" s="60">
        <v>2.36</v>
      </c>
      <c r="DZ19" s="68">
        <v>2.76</v>
      </c>
      <c r="EA19" s="68">
        <v>3.15</v>
      </c>
      <c r="EB19" s="68">
        <v>3.94</v>
      </c>
      <c r="EC19" s="68">
        <v>4.72</v>
      </c>
      <c r="ED19" s="70">
        <v>7.09</v>
      </c>
      <c r="EE19" s="60">
        <v>1.73</v>
      </c>
      <c r="EF19" s="68">
        <v>2.6</v>
      </c>
      <c r="EG19" s="68">
        <v>2.6</v>
      </c>
      <c r="EH19" s="68">
        <v>2.82</v>
      </c>
      <c r="EI19" s="68">
        <v>5.41</v>
      </c>
      <c r="EJ19" s="70">
        <v>5.85</v>
      </c>
      <c r="EK19" s="60">
        <v>1.73</v>
      </c>
      <c r="EL19" s="68">
        <v>2.6</v>
      </c>
      <c r="EM19" s="68">
        <v>2.6</v>
      </c>
      <c r="EN19" s="68">
        <v>2.82</v>
      </c>
      <c r="EO19" s="68">
        <v>5.41</v>
      </c>
      <c r="EP19" s="70">
        <v>5.85</v>
      </c>
      <c r="EQ19" s="60">
        <v>1.73</v>
      </c>
      <c r="ER19" s="68">
        <v>2.6</v>
      </c>
      <c r="ES19" s="68">
        <v>2.6</v>
      </c>
      <c r="ET19" s="68">
        <v>2.82</v>
      </c>
      <c r="EU19" s="68">
        <v>5.41</v>
      </c>
      <c r="EV19" s="70">
        <v>5.85</v>
      </c>
      <c r="EW19" s="60">
        <v>1.73</v>
      </c>
      <c r="EX19" s="68">
        <v>2.6</v>
      </c>
      <c r="EY19" s="68">
        <v>2.6</v>
      </c>
      <c r="EZ19" s="68">
        <v>2.82</v>
      </c>
      <c r="FA19" s="68">
        <v>5.41</v>
      </c>
      <c r="FB19" s="70">
        <v>5.85</v>
      </c>
      <c r="FC19" s="60">
        <v>2.375</v>
      </c>
      <c r="FD19" s="68">
        <v>2.75</v>
      </c>
      <c r="FE19" s="68">
        <v>3.5</v>
      </c>
      <c r="FF19" s="68">
        <v>4.75</v>
      </c>
      <c r="FG19" s="68">
        <v>5</v>
      </c>
      <c r="FH19" s="70">
        <v>5.875</v>
      </c>
      <c r="FI19" s="60">
        <v>2.375</v>
      </c>
      <c r="FJ19" s="68">
        <v>2.75</v>
      </c>
      <c r="FK19" s="68">
        <v>3.5</v>
      </c>
      <c r="FL19" s="60">
        <v>2.375</v>
      </c>
      <c r="FM19" s="68">
        <v>2.75</v>
      </c>
      <c r="FN19" s="68">
        <v>3.5</v>
      </c>
      <c r="FO19" s="68">
        <v>4.75</v>
      </c>
      <c r="FP19" s="68">
        <v>5</v>
      </c>
      <c r="FQ19" s="70">
        <v>5.875</v>
      </c>
      <c r="FR19" s="60">
        <v>2.75</v>
      </c>
      <c r="FS19" s="68">
        <v>3.5</v>
      </c>
      <c r="FT19" s="68">
        <v>3.5</v>
      </c>
      <c r="FU19" s="68">
        <v>4</v>
      </c>
      <c r="FV19" s="70">
        <v>5.875</v>
      </c>
      <c r="FW19" s="60">
        <v>2.75</v>
      </c>
      <c r="FX19" s="68">
        <v>3.5</v>
      </c>
      <c r="FY19" s="68">
        <v>3.5</v>
      </c>
      <c r="FZ19" s="68">
        <v>4</v>
      </c>
      <c r="GA19" s="70">
        <v>5.875</v>
      </c>
      <c r="GB19" s="60">
        <v>1.375</v>
      </c>
      <c r="GC19" s="68">
        <v>2</v>
      </c>
      <c r="GD19" s="68">
        <v>1.5</v>
      </c>
      <c r="GE19" s="68">
        <v>2.125</v>
      </c>
      <c r="GF19" s="68">
        <v>2</v>
      </c>
      <c r="GG19" s="68">
        <v>1.625</v>
      </c>
      <c r="GH19" s="68">
        <v>1.625</v>
      </c>
      <c r="GI19" s="68">
        <v>2.25</v>
      </c>
      <c r="GJ19" s="68">
        <v>1.75</v>
      </c>
      <c r="GK19" s="68">
        <v>1.75</v>
      </c>
      <c r="GL19" s="68">
        <v>2.75</v>
      </c>
      <c r="GM19" s="68">
        <v>2.625</v>
      </c>
      <c r="GN19" s="70">
        <v>2.5</v>
      </c>
      <c r="GO19" s="60"/>
      <c r="GP19" s="68">
        <v>2</v>
      </c>
      <c r="GQ19" s="68">
        <v>1.625</v>
      </c>
      <c r="GR19" s="68">
        <v>2.5</v>
      </c>
      <c r="GS19" s="68">
        <v>1.875</v>
      </c>
      <c r="GT19" s="68">
        <v>1.625</v>
      </c>
      <c r="GU19" s="68">
        <v>1.625</v>
      </c>
      <c r="GV19" s="68">
        <v>3.25</v>
      </c>
      <c r="GW19" s="68">
        <v>2.5</v>
      </c>
      <c r="GX19" s="68">
        <v>2.5</v>
      </c>
      <c r="GY19" s="68">
        <v>3.25</v>
      </c>
      <c r="GZ19" s="68">
        <v>3</v>
      </c>
      <c r="HA19" s="68">
        <v>2.875</v>
      </c>
      <c r="HB19" s="68"/>
      <c r="HC19" s="70"/>
      <c r="HD19" s="60">
        <v>3.25</v>
      </c>
      <c r="HE19" s="68">
        <v>2.625</v>
      </c>
      <c r="HF19" s="68">
        <v>2</v>
      </c>
      <c r="HG19" s="68">
        <v>2</v>
      </c>
      <c r="HH19" s="68">
        <v>2.25</v>
      </c>
      <c r="HI19" s="68">
        <v>2</v>
      </c>
      <c r="HJ19" s="68">
        <v>1.875</v>
      </c>
      <c r="HK19" s="68">
        <v>3.5</v>
      </c>
      <c r="HL19" s="68">
        <v>3.5</v>
      </c>
      <c r="HM19" s="70">
        <v>3.625</v>
      </c>
      <c r="HN19" s="71">
        <v>8</v>
      </c>
      <c r="HO19" s="68">
        <v>2.5</v>
      </c>
      <c r="HP19" s="68">
        <v>2.5</v>
      </c>
      <c r="HQ19" s="68">
        <v>2.5</v>
      </c>
      <c r="HR19" s="68">
        <v>2.75</v>
      </c>
      <c r="HS19" s="68">
        <v>2.75</v>
      </c>
      <c r="HT19" s="68">
        <v>2.375</v>
      </c>
      <c r="HU19" s="68">
        <v>2.375</v>
      </c>
      <c r="HV19" s="68">
        <v>3.625</v>
      </c>
      <c r="HW19" s="68">
        <v>3.25</v>
      </c>
      <c r="HX19" s="68">
        <v>3.25</v>
      </c>
      <c r="HY19" s="68">
        <v>9.5</v>
      </c>
      <c r="HZ19" s="68">
        <v>4.75</v>
      </c>
      <c r="IA19" s="68">
        <v>4.75</v>
      </c>
      <c r="IB19" s="70">
        <v>4.125</v>
      </c>
      <c r="IC19" s="71">
        <v>2.5</v>
      </c>
      <c r="ID19" s="68">
        <v>2.5</v>
      </c>
      <c r="IE19" s="68">
        <v>2.875</v>
      </c>
      <c r="IF19" s="68">
        <v>2.875</v>
      </c>
      <c r="IG19" s="68">
        <v>2.125</v>
      </c>
      <c r="IH19" s="68">
        <v>2.125</v>
      </c>
      <c r="II19" s="68">
        <v>3.25</v>
      </c>
      <c r="IJ19" s="68">
        <v>2.375</v>
      </c>
      <c r="IK19" s="68">
        <v>2.375</v>
      </c>
      <c r="IL19" s="68">
        <v>4.25</v>
      </c>
      <c r="IM19" s="68">
        <v>4.25</v>
      </c>
      <c r="IN19" s="70">
        <v>4</v>
      </c>
      <c r="IO19" s="60">
        <v>1.5</v>
      </c>
      <c r="IP19" s="68">
        <v>5</v>
      </c>
      <c r="IQ19" s="68">
        <v>2.5</v>
      </c>
      <c r="IR19" s="68">
        <v>2.5</v>
      </c>
      <c r="IS19" s="68">
        <v>8</v>
      </c>
      <c r="IT19" s="68">
        <v>2.75</v>
      </c>
      <c r="IU19" s="68">
        <v>2.75</v>
      </c>
      <c r="IV19" s="68">
        <v>2.25</v>
      </c>
      <c r="IW19" s="68">
        <v>4.5</v>
      </c>
      <c r="IX19" s="68">
        <v>3.5</v>
      </c>
      <c r="IY19" s="68">
        <v>2.75</v>
      </c>
      <c r="IZ19" s="68">
        <v>5</v>
      </c>
      <c r="JA19" s="68">
        <v>4</v>
      </c>
      <c r="JB19" s="68">
        <v>3.5</v>
      </c>
      <c r="JC19" s="68">
        <v>8</v>
      </c>
      <c r="JD19" s="70">
        <v>3</v>
      </c>
      <c r="JE19" s="60">
        <v>1.5</v>
      </c>
      <c r="JF19" s="68">
        <v>5</v>
      </c>
      <c r="JG19" s="68">
        <v>2.5</v>
      </c>
      <c r="JH19" s="68">
        <v>2.5</v>
      </c>
      <c r="JI19" s="68">
        <v>2.75</v>
      </c>
      <c r="JJ19" s="68">
        <v>2.5</v>
      </c>
      <c r="JK19" s="68">
        <v>2.25</v>
      </c>
      <c r="JL19" s="68">
        <v>4</v>
      </c>
      <c r="JM19" s="68">
        <v>3.25</v>
      </c>
      <c r="JN19" s="68">
        <v>2.25</v>
      </c>
      <c r="JO19" s="68">
        <v>5</v>
      </c>
      <c r="JP19" s="68">
        <v>4</v>
      </c>
      <c r="JQ19" s="68">
        <v>3.75</v>
      </c>
      <c r="JR19" s="68">
        <v>3.75</v>
      </c>
      <c r="JS19" s="70">
        <v>3</v>
      </c>
      <c r="JT19" s="60">
        <v>2.75</v>
      </c>
      <c r="JU19" s="68">
        <v>2.25</v>
      </c>
      <c r="JV19" s="68">
        <v>3.25</v>
      </c>
      <c r="JW19" s="68">
        <v>2.75</v>
      </c>
      <c r="JX19" s="68">
        <v>5.5</v>
      </c>
      <c r="JY19" s="68">
        <v>4.25</v>
      </c>
      <c r="JZ19" s="68">
        <v>5</v>
      </c>
      <c r="KA19" s="70">
        <v>6</v>
      </c>
      <c r="KB19" s="60">
        <v>8</v>
      </c>
      <c r="KC19" s="68">
        <v>2.5</v>
      </c>
      <c r="KD19" s="68">
        <v>4</v>
      </c>
      <c r="KE19" s="68">
        <v>2.75</v>
      </c>
      <c r="KF19" s="68">
        <v>5.5</v>
      </c>
      <c r="KG19" s="68">
        <v>4.25</v>
      </c>
      <c r="KH19" s="68">
        <v>9.5</v>
      </c>
      <c r="KI19" s="70">
        <v>4.5</v>
      </c>
      <c r="KJ19" s="60">
        <v>6</v>
      </c>
      <c r="KK19" s="68">
        <v>2.5</v>
      </c>
      <c r="KL19" s="68">
        <v>6</v>
      </c>
      <c r="KM19" s="68">
        <v>2.5</v>
      </c>
      <c r="KN19" s="70">
        <v>2.5</v>
      </c>
      <c r="KO19" s="60">
        <v>3</v>
      </c>
      <c r="KP19" s="68">
        <v>6</v>
      </c>
      <c r="KQ19" s="70">
        <v>8</v>
      </c>
      <c r="KR19" s="71">
        <v>1.75</v>
      </c>
      <c r="KS19" s="68">
        <v>2.5</v>
      </c>
      <c r="KT19" s="68">
        <v>3</v>
      </c>
      <c r="KU19" s="68">
        <v>2.5</v>
      </c>
      <c r="KV19" s="68">
        <v>3.5</v>
      </c>
      <c r="KW19" s="68">
        <v>7</v>
      </c>
      <c r="KX19" s="68">
        <v>3.5</v>
      </c>
      <c r="KY19" s="68">
        <v>5</v>
      </c>
      <c r="KZ19" s="70">
        <v>4.5</v>
      </c>
      <c r="LA19" s="60">
        <v>1.75</v>
      </c>
      <c r="LB19" s="68">
        <v>2</v>
      </c>
      <c r="LC19" s="68">
        <v>2</v>
      </c>
      <c r="LD19" s="68">
        <v>1.75</v>
      </c>
      <c r="LE19" s="68">
        <v>2.5</v>
      </c>
      <c r="LF19" s="68">
        <v>2.5</v>
      </c>
      <c r="LG19" s="68">
        <v>1.75</v>
      </c>
      <c r="LH19" s="68">
        <v>1.75</v>
      </c>
      <c r="LI19" s="68">
        <v>3.5</v>
      </c>
      <c r="LJ19" s="68">
        <v>3</v>
      </c>
      <c r="LK19" s="68">
        <v>3</v>
      </c>
      <c r="LL19" s="68">
        <v>3.5</v>
      </c>
      <c r="LM19" s="68">
        <v>3.5</v>
      </c>
      <c r="LN19" s="70">
        <v>4</v>
      </c>
      <c r="LO19" s="60">
        <v>1.75</v>
      </c>
      <c r="LP19" s="68">
        <v>1.5</v>
      </c>
      <c r="LQ19" s="68">
        <v>2.25</v>
      </c>
      <c r="LR19" s="68">
        <v>2</v>
      </c>
      <c r="LS19" s="68">
        <v>3.75</v>
      </c>
      <c r="LT19" s="70">
        <v>3.75</v>
      </c>
      <c r="LU19" s="60">
        <v>1.75</v>
      </c>
      <c r="LV19" s="68">
        <v>3</v>
      </c>
      <c r="LW19" s="70">
        <v>6</v>
      </c>
      <c r="LX19" s="60">
        <v>2</v>
      </c>
      <c r="LY19" s="68">
        <v>2.5</v>
      </c>
      <c r="LZ19" s="70">
        <v>2.25</v>
      </c>
      <c r="MA19" s="60">
        <v>2.5</v>
      </c>
      <c r="MB19" s="68">
        <v>3</v>
      </c>
      <c r="MC19" s="68">
        <v>2.5</v>
      </c>
      <c r="MD19" s="68">
        <v>3.5</v>
      </c>
      <c r="ME19" s="68">
        <v>3.5</v>
      </c>
      <c r="MF19" s="68">
        <v>5</v>
      </c>
      <c r="MG19" s="70">
        <v>4.5</v>
      </c>
      <c r="MH19" s="60">
        <v>2</v>
      </c>
      <c r="MI19" s="68">
        <v>2.5</v>
      </c>
      <c r="MJ19" s="59">
        <v>2.25</v>
      </c>
      <c r="MK19" s="74">
        <v>3.625</v>
      </c>
      <c r="ML19" s="75">
        <v>5</v>
      </c>
      <c r="MM19" s="75">
        <v>6</v>
      </c>
      <c r="MN19" s="76">
        <v>10.5</v>
      </c>
      <c r="MO19" s="74">
        <v>4</v>
      </c>
      <c r="MP19" s="77">
        <v>5</v>
      </c>
      <c r="MQ19" s="77">
        <v>6</v>
      </c>
      <c r="MR19" s="78">
        <v>10</v>
      </c>
      <c r="MS19" s="60">
        <v>2.5</v>
      </c>
      <c r="MT19" s="68">
        <v>3</v>
      </c>
      <c r="MU19" s="68">
        <v>2.5</v>
      </c>
      <c r="MV19" s="68">
        <v>3.5</v>
      </c>
      <c r="MW19" s="68">
        <v>3.5</v>
      </c>
      <c r="MX19" s="68">
        <v>5</v>
      </c>
      <c r="MY19" s="70">
        <v>4.5</v>
      </c>
      <c r="MZ19" s="60">
        <v>1.75</v>
      </c>
      <c r="NA19" s="109">
        <v>3</v>
      </c>
      <c r="NB19" s="109">
        <v>6</v>
      </c>
      <c r="NC19" s="109">
        <v>7</v>
      </c>
      <c r="ND19" s="70">
        <v>8</v>
      </c>
      <c r="NE19" s="60">
        <v>1.75</v>
      </c>
      <c r="NF19" s="71">
        <v>2.5</v>
      </c>
      <c r="NG19" s="68">
        <v>3</v>
      </c>
      <c r="NH19" s="68">
        <v>2.5</v>
      </c>
      <c r="NI19" s="68">
        <v>3.5</v>
      </c>
      <c r="NJ19" s="68">
        <v>7</v>
      </c>
      <c r="NK19" s="68">
        <v>3.5</v>
      </c>
      <c r="NL19" s="68">
        <v>5</v>
      </c>
      <c r="NM19" s="70">
        <v>4.5</v>
      </c>
      <c r="NN19" s="60">
        <v>1.75</v>
      </c>
      <c r="NO19" s="68">
        <v>2.5</v>
      </c>
      <c r="NP19" s="68">
        <v>3</v>
      </c>
      <c r="NQ19" s="68">
        <v>2.5</v>
      </c>
      <c r="NR19" s="68">
        <v>3.5</v>
      </c>
      <c r="NS19" s="68">
        <v>3.5</v>
      </c>
      <c r="NT19" s="68">
        <v>5</v>
      </c>
      <c r="NU19" s="70">
        <v>4.5</v>
      </c>
      <c r="NV19" s="60">
        <v>2.4</v>
      </c>
      <c r="NW19" s="68">
        <v>2.8</v>
      </c>
      <c r="NX19" s="68">
        <v>3.5</v>
      </c>
      <c r="NY19" s="68">
        <v>4.7</v>
      </c>
      <c r="NZ19" s="68">
        <v>4.7</v>
      </c>
      <c r="OA19" s="68">
        <v>7.1</v>
      </c>
      <c r="OB19" s="68">
        <v>7.1</v>
      </c>
      <c r="OC19" s="71">
        <v>5.92</v>
      </c>
      <c r="OD19" s="60">
        <v>2.9</v>
      </c>
      <c r="OE19" s="68">
        <v>3.3</v>
      </c>
      <c r="OF19" s="68">
        <v>3.9</v>
      </c>
      <c r="OG19" s="68">
        <v>7.1</v>
      </c>
      <c r="OH19" s="60">
        <v>3</v>
      </c>
      <c r="OI19" s="68">
        <v>3</v>
      </c>
      <c r="OJ19" s="68">
        <v>2.5</v>
      </c>
      <c r="OK19" s="68">
        <v>6</v>
      </c>
      <c r="OL19" s="68">
        <v>3</v>
      </c>
      <c r="OM19" s="68">
        <v>7</v>
      </c>
      <c r="ON19" s="70">
        <v>6</v>
      </c>
      <c r="OO19" s="60">
        <v>1.75</v>
      </c>
      <c r="OP19" s="71">
        <v>2.5</v>
      </c>
      <c r="OQ19" s="68">
        <v>3</v>
      </c>
      <c r="OR19" s="68">
        <v>2.5</v>
      </c>
      <c r="OS19" s="68">
        <v>3.5</v>
      </c>
      <c r="OT19" s="68">
        <v>3.5</v>
      </c>
      <c r="OU19" s="68">
        <v>5</v>
      </c>
      <c r="OV19" s="70">
        <v>4.5</v>
      </c>
      <c r="OW19" s="60">
        <v>1.75</v>
      </c>
      <c r="OX19" s="71">
        <v>2.5</v>
      </c>
      <c r="OY19" s="68">
        <v>3</v>
      </c>
      <c r="OZ19" s="68">
        <v>2.5</v>
      </c>
      <c r="PA19" s="68">
        <v>3.5</v>
      </c>
      <c r="PB19" s="68">
        <v>3.5</v>
      </c>
      <c r="PC19" s="68">
        <v>5</v>
      </c>
      <c r="PD19" s="70">
        <v>4.5</v>
      </c>
    </row>
    <row r="20" spans="1:420" x14ac:dyDescent="0.25">
      <c r="A20" s="17" t="s">
        <v>181</v>
      </c>
      <c r="B20" s="19"/>
      <c r="C20" s="16"/>
      <c r="D20" s="59" t="s">
        <v>153</v>
      </c>
      <c r="E20" s="60" t="s">
        <v>104</v>
      </c>
      <c r="F20" s="68" t="s">
        <v>104</v>
      </c>
      <c r="G20" s="68" t="s">
        <v>104</v>
      </c>
      <c r="H20" s="68">
        <v>6</v>
      </c>
      <c r="I20" s="68">
        <v>4</v>
      </c>
      <c r="J20" s="68">
        <v>4</v>
      </c>
      <c r="K20" s="68" t="s">
        <v>104</v>
      </c>
      <c r="L20" s="68">
        <v>5</v>
      </c>
      <c r="M20" s="68">
        <v>5</v>
      </c>
      <c r="N20" s="68">
        <v>10</v>
      </c>
      <c r="O20" s="68">
        <v>10</v>
      </c>
      <c r="P20" s="68" t="s">
        <v>104</v>
      </c>
      <c r="Q20" s="70" t="s">
        <v>104</v>
      </c>
      <c r="R20" s="60" t="s">
        <v>104</v>
      </c>
      <c r="S20" s="68">
        <v>10</v>
      </c>
      <c r="T20" s="68">
        <v>10</v>
      </c>
      <c r="U20" s="68" t="s">
        <v>104</v>
      </c>
      <c r="V20" s="68" t="s">
        <v>104</v>
      </c>
      <c r="W20" s="68">
        <v>8</v>
      </c>
      <c r="X20" s="68">
        <v>8</v>
      </c>
      <c r="Y20" s="68">
        <v>8</v>
      </c>
      <c r="Z20" s="68" t="s">
        <v>104</v>
      </c>
      <c r="AA20" s="68" t="s">
        <v>104</v>
      </c>
      <c r="AB20" s="60">
        <v>2.25</v>
      </c>
      <c r="AC20" s="71">
        <v>6.5</v>
      </c>
      <c r="AD20" s="68">
        <v>6</v>
      </c>
      <c r="AE20" s="68">
        <v>6</v>
      </c>
      <c r="AF20" s="68">
        <v>8</v>
      </c>
      <c r="AG20" s="68">
        <v>6</v>
      </c>
      <c r="AH20" s="68">
        <v>10.5</v>
      </c>
      <c r="AI20" s="70">
        <v>9.5</v>
      </c>
      <c r="AJ20" s="60">
        <v>2.25</v>
      </c>
      <c r="AK20" s="71">
        <v>6.5</v>
      </c>
      <c r="AL20" s="68">
        <v>6</v>
      </c>
      <c r="AM20" s="68">
        <v>6</v>
      </c>
      <c r="AN20" s="68">
        <v>8</v>
      </c>
      <c r="AO20" s="68">
        <v>6</v>
      </c>
      <c r="AP20" s="68">
        <v>10.5</v>
      </c>
      <c r="AQ20" s="70">
        <v>9.5</v>
      </c>
      <c r="AR20" s="60">
        <v>2.25</v>
      </c>
      <c r="AS20" s="68">
        <v>6.5</v>
      </c>
      <c r="AT20" s="68">
        <v>6</v>
      </c>
      <c r="AU20" s="68">
        <v>6</v>
      </c>
      <c r="AV20" s="68">
        <v>8</v>
      </c>
      <c r="AW20" s="68">
        <v>6</v>
      </c>
      <c r="AX20" s="68">
        <v>10.5</v>
      </c>
      <c r="AY20" s="70">
        <v>9.5</v>
      </c>
      <c r="AZ20" s="60">
        <v>2.25</v>
      </c>
      <c r="BA20" s="68">
        <v>6.5</v>
      </c>
      <c r="BB20" s="68">
        <v>6</v>
      </c>
      <c r="BC20" s="68">
        <v>6</v>
      </c>
      <c r="BD20" s="68">
        <v>8</v>
      </c>
      <c r="BE20" s="68">
        <v>6</v>
      </c>
      <c r="BF20" s="68">
        <v>10.5</v>
      </c>
      <c r="BG20" s="70">
        <v>9.5</v>
      </c>
      <c r="BH20" s="60">
        <v>6</v>
      </c>
      <c r="BI20" s="71">
        <v>5</v>
      </c>
      <c r="BJ20" s="68">
        <v>6</v>
      </c>
      <c r="BK20" s="68">
        <v>6</v>
      </c>
      <c r="BL20" s="70">
        <v>9</v>
      </c>
      <c r="BM20" s="60" t="s">
        <v>104</v>
      </c>
      <c r="BN20" s="68" t="s">
        <v>104</v>
      </c>
      <c r="BO20" s="68" t="s">
        <v>104</v>
      </c>
      <c r="BP20" s="68" t="s">
        <v>104</v>
      </c>
      <c r="BQ20" s="70" t="s">
        <v>104</v>
      </c>
      <c r="BR20" s="60" t="s">
        <v>104</v>
      </c>
      <c r="BS20" s="68" t="s">
        <v>104</v>
      </c>
      <c r="BT20" s="68" t="s">
        <v>104</v>
      </c>
      <c r="BU20" s="68" t="s">
        <v>104</v>
      </c>
      <c r="BV20" s="70" t="s">
        <v>104</v>
      </c>
      <c r="BW20" s="60" t="s">
        <v>104</v>
      </c>
      <c r="BX20" s="68" t="s">
        <v>104</v>
      </c>
      <c r="BY20" s="68" t="s">
        <v>104</v>
      </c>
      <c r="BZ20" s="70" t="s">
        <v>104</v>
      </c>
      <c r="CA20" s="60" t="s">
        <v>104</v>
      </c>
      <c r="CB20" s="82">
        <v>3.5</v>
      </c>
      <c r="CC20" s="82">
        <v>9</v>
      </c>
      <c r="CD20" s="82">
        <v>3.75</v>
      </c>
      <c r="CE20" s="82">
        <v>4</v>
      </c>
      <c r="CF20" s="82">
        <v>4</v>
      </c>
      <c r="CG20" s="82">
        <v>4</v>
      </c>
      <c r="CH20" s="82">
        <v>6</v>
      </c>
      <c r="CI20" s="82">
        <v>6</v>
      </c>
      <c r="CJ20" s="82">
        <v>6</v>
      </c>
      <c r="CK20" s="82">
        <v>6</v>
      </c>
      <c r="CL20" s="82" t="s">
        <v>104</v>
      </c>
      <c r="CM20" s="82">
        <v>5</v>
      </c>
      <c r="CN20" s="82">
        <v>6</v>
      </c>
      <c r="CO20" s="82">
        <v>5.5</v>
      </c>
      <c r="CP20" s="68" t="s">
        <v>104</v>
      </c>
      <c r="CQ20" s="68" t="s">
        <v>104</v>
      </c>
      <c r="CR20" s="70" t="s">
        <v>104</v>
      </c>
      <c r="CS20" s="60" t="s">
        <v>104</v>
      </c>
      <c r="CT20" s="68" t="s">
        <v>104</v>
      </c>
      <c r="CU20" s="68" t="s">
        <v>104</v>
      </c>
      <c r="CV20" s="68" t="s">
        <v>104</v>
      </c>
      <c r="CW20" s="68" t="s">
        <v>104</v>
      </c>
      <c r="CX20" s="68" t="s">
        <v>104</v>
      </c>
      <c r="CY20" s="68" t="s">
        <v>104</v>
      </c>
      <c r="CZ20" s="68" t="s">
        <v>104</v>
      </c>
      <c r="DA20" s="68" t="s">
        <v>104</v>
      </c>
      <c r="DB20" s="70" t="s">
        <v>104</v>
      </c>
      <c r="DC20" s="60" t="s">
        <v>104</v>
      </c>
      <c r="DD20" s="71" t="s">
        <v>104</v>
      </c>
      <c r="DE20" s="71" t="s">
        <v>104</v>
      </c>
      <c r="DF20" s="68" t="s">
        <v>104</v>
      </c>
      <c r="DG20" s="68" t="s">
        <v>104</v>
      </c>
      <c r="DH20" s="68" t="s">
        <v>104</v>
      </c>
      <c r="DI20" s="68" t="s">
        <v>104</v>
      </c>
      <c r="DJ20" s="68" t="s">
        <v>104</v>
      </c>
      <c r="DK20" s="70" t="s">
        <v>104</v>
      </c>
      <c r="DL20" s="60">
        <v>6.5</v>
      </c>
      <c r="DM20" s="68">
        <v>6</v>
      </c>
      <c r="DN20" s="68">
        <v>6</v>
      </c>
      <c r="DO20" s="68">
        <v>8</v>
      </c>
      <c r="DP20" s="68">
        <v>6</v>
      </c>
      <c r="DQ20" s="68">
        <v>10.5</v>
      </c>
      <c r="DR20" s="70">
        <v>9.5</v>
      </c>
      <c r="DS20" s="60">
        <v>4.72</v>
      </c>
      <c r="DT20" s="68">
        <v>5.51</v>
      </c>
      <c r="DU20" s="68">
        <v>7.87</v>
      </c>
      <c r="DV20" s="68">
        <v>9.4499999999999993</v>
      </c>
      <c r="DW20" s="68">
        <v>10.24</v>
      </c>
      <c r="DX20" s="70">
        <v>15.75</v>
      </c>
      <c r="DY20" s="60">
        <v>4.72</v>
      </c>
      <c r="DZ20" s="68">
        <v>5.51</v>
      </c>
      <c r="EA20" s="68">
        <v>7.87</v>
      </c>
      <c r="EB20" s="68">
        <v>9.4499999999999993</v>
      </c>
      <c r="EC20" s="68">
        <v>10.24</v>
      </c>
      <c r="ED20" s="70">
        <v>15.75</v>
      </c>
      <c r="EE20" s="60">
        <v>4.33</v>
      </c>
      <c r="EF20" s="68">
        <v>3.9</v>
      </c>
      <c r="EG20" s="68">
        <v>5.2</v>
      </c>
      <c r="EH20" s="68">
        <v>7.8</v>
      </c>
      <c r="EI20" s="68">
        <v>9.9600000000000009</v>
      </c>
      <c r="EJ20" s="70">
        <v>10.199999999999999</v>
      </c>
      <c r="EK20" s="60">
        <v>4.33</v>
      </c>
      <c r="EL20" s="68">
        <v>3.9</v>
      </c>
      <c r="EM20" s="68">
        <v>5.2</v>
      </c>
      <c r="EN20" s="68">
        <v>7.8</v>
      </c>
      <c r="EO20" s="68">
        <v>9.9600000000000009</v>
      </c>
      <c r="EP20" s="70">
        <v>10.199999999999999</v>
      </c>
      <c r="EQ20" s="60">
        <v>4.33</v>
      </c>
      <c r="ER20" s="68">
        <v>3.9</v>
      </c>
      <c r="ES20" s="68">
        <v>5.2</v>
      </c>
      <c r="ET20" s="68">
        <v>7.8</v>
      </c>
      <c r="EU20" s="68">
        <v>9.9600000000000009</v>
      </c>
      <c r="EV20" s="70">
        <v>10.199999999999999</v>
      </c>
      <c r="EW20" s="60">
        <v>4.33</v>
      </c>
      <c r="EX20" s="68">
        <v>3.9</v>
      </c>
      <c r="EY20" s="68">
        <v>5.2</v>
      </c>
      <c r="EZ20" s="68">
        <v>7.8</v>
      </c>
      <c r="FA20" s="68">
        <v>9.9600000000000009</v>
      </c>
      <c r="FB20" s="70">
        <v>10.199999999999999</v>
      </c>
      <c r="FC20" s="60">
        <v>5.5</v>
      </c>
      <c r="FD20" s="68">
        <v>9.5</v>
      </c>
      <c r="FE20" s="68">
        <v>11</v>
      </c>
      <c r="FF20" s="68">
        <v>12.625</v>
      </c>
      <c r="FG20" s="68">
        <v>13.75</v>
      </c>
      <c r="FH20" s="70">
        <v>11.875</v>
      </c>
      <c r="FI20" s="60">
        <v>5.5</v>
      </c>
      <c r="FJ20" s="68">
        <v>9.5</v>
      </c>
      <c r="FK20" s="68">
        <v>11</v>
      </c>
      <c r="FL20" s="60">
        <v>5.5</v>
      </c>
      <c r="FM20" s="68">
        <v>9.5</v>
      </c>
      <c r="FN20" s="68">
        <v>11</v>
      </c>
      <c r="FO20" s="68">
        <v>12.625</v>
      </c>
      <c r="FP20" s="68">
        <v>13.75</v>
      </c>
      <c r="FQ20" s="70">
        <v>11.875</v>
      </c>
      <c r="FR20" s="60">
        <v>5.5</v>
      </c>
      <c r="FS20" s="68">
        <v>6.25</v>
      </c>
      <c r="FT20" s="68">
        <v>9.875</v>
      </c>
      <c r="FU20" s="68">
        <v>9.5</v>
      </c>
      <c r="FV20" s="70">
        <v>11.875</v>
      </c>
      <c r="FW20" s="60">
        <v>5.5</v>
      </c>
      <c r="FX20" s="68">
        <v>6.25</v>
      </c>
      <c r="FY20" s="68">
        <v>9.875</v>
      </c>
      <c r="FZ20" s="68">
        <v>9.5</v>
      </c>
      <c r="GA20" s="70">
        <v>11.875</v>
      </c>
      <c r="GB20" s="60">
        <v>1.75</v>
      </c>
      <c r="GC20" s="68">
        <v>2.875</v>
      </c>
      <c r="GD20" s="68">
        <v>3.5</v>
      </c>
      <c r="GE20" s="68">
        <v>4.875</v>
      </c>
      <c r="GF20" s="68">
        <v>4.75</v>
      </c>
      <c r="GG20" s="68">
        <v>4.25</v>
      </c>
      <c r="GH20" s="68">
        <v>4</v>
      </c>
      <c r="GI20" s="68">
        <v>5.25</v>
      </c>
      <c r="GJ20" s="68">
        <v>4.75</v>
      </c>
      <c r="GK20" s="68">
        <v>4</v>
      </c>
      <c r="GL20" s="68">
        <v>6.875</v>
      </c>
      <c r="GM20" s="68">
        <v>6.5</v>
      </c>
      <c r="GN20" s="70">
        <v>6.375</v>
      </c>
      <c r="GO20" s="60"/>
      <c r="GP20" s="68">
        <v>4</v>
      </c>
      <c r="GQ20" s="68">
        <v>3.625</v>
      </c>
      <c r="GR20" s="68">
        <v>5</v>
      </c>
      <c r="GS20" s="68">
        <v>4.625</v>
      </c>
      <c r="GT20" s="68">
        <v>4.5</v>
      </c>
      <c r="GU20" s="68">
        <v>4.25</v>
      </c>
      <c r="GV20" s="68">
        <v>5.625</v>
      </c>
      <c r="GW20" s="68">
        <v>5.25</v>
      </c>
      <c r="GX20" s="68">
        <v>5</v>
      </c>
      <c r="GY20" s="68">
        <v>7</v>
      </c>
      <c r="GZ20" s="68">
        <v>6.875</v>
      </c>
      <c r="HA20" s="68">
        <v>6.625</v>
      </c>
      <c r="HB20" s="68"/>
      <c r="HC20" s="70"/>
      <c r="HD20" s="60">
        <v>6.25</v>
      </c>
      <c r="HE20" s="68">
        <v>5.5</v>
      </c>
      <c r="HF20" s="68">
        <v>4.875</v>
      </c>
      <c r="HG20" s="68">
        <v>4.875</v>
      </c>
      <c r="HH20" s="68">
        <v>5.25</v>
      </c>
      <c r="HI20" s="68">
        <v>5</v>
      </c>
      <c r="HJ20" s="68">
        <v>4.75</v>
      </c>
      <c r="HK20" s="68">
        <v>7.5</v>
      </c>
      <c r="HL20" s="68">
        <v>7.5</v>
      </c>
      <c r="HM20" s="70">
        <v>7.375</v>
      </c>
      <c r="HN20" s="71">
        <v>8</v>
      </c>
      <c r="HO20" s="68">
        <v>5</v>
      </c>
      <c r="HP20" s="68">
        <v>5</v>
      </c>
      <c r="HQ20" s="68">
        <v>5</v>
      </c>
      <c r="HR20" s="68">
        <v>5.75</v>
      </c>
      <c r="HS20" s="68">
        <v>5.75</v>
      </c>
      <c r="HT20" s="68">
        <v>5.75</v>
      </c>
      <c r="HU20" s="68">
        <v>5.75</v>
      </c>
      <c r="HV20" s="68">
        <v>6.125</v>
      </c>
      <c r="HW20" s="68">
        <v>5.875</v>
      </c>
      <c r="HX20" s="68">
        <v>5.875</v>
      </c>
      <c r="HY20" s="68">
        <v>5</v>
      </c>
      <c r="HZ20" s="68">
        <v>10.5</v>
      </c>
      <c r="IA20" s="68">
        <v>10.5</v>
      </c>
      <c r="IB20" s="70">
        <v>8.875</v>
      </c>
      <c r="IC20" s="71">
        <v>5</v>
      </c>
      <c r="ID20" s="68">
        <v>5</v>
      </c>
      <c r="IE20" s="68">
        <v>5.75</v>
      </c>
      <c r="IF20" s="68">
        <v>5.75</v>
      </c>
      <c r="IG20" s="68">
        <v>5.25</v>
      </c>
      <c r="IH20" s="68">
        <v>5.25</v>
      </c>
      <c r="II20" s="68">
        <v>5.5</v>
      </c>
      <c r="IJ20" s="68">
        <v>5.5</v>
      </c>
      <c r="IK20" s="68">
        <v>5.5</v>
      </c>
      <c r="IL20" s="68">
        <v>10</v>
      </c>
      <c r="IM20" s="68">
        <v>10</v>
      </c>
      <c r="IN20" s="70">
        <v>8.5</v>
      </c>
      <c r="IO20" s="60">
        <v>1.5</v>
      </c>
      <c r="IP20" s="68">
        <v>8</v>
      </c>
      <c r="IQ20" s="68">
        <v>6</v>
      </c>
      <c r="IR20" s="68">
        <v>5</v>
      </c>
      <c r="IS20" s="68">
        <v>12</v>
      </c>
      <c r="IT20" s="68">
        <v>5.5</v>
      </c>
      <c r="IU20" s="68">
        <v>9.75</v>
      </c>
      <c r="IV20" s="68">
        <v>5.25</v>
      </c>
      <c r="IW20" s="68">
        <v>6.5</v>
      </c>
      <c r="IX20" s="68">
        <v>5.5</v>
      </c>
      <c r="IY20" s="68">
        <v>7.25</v>
      </c>
      <c r="IZ20" s="68">
        <v>10</v>
      </c>
      <c r="JA20" s="68">
        <v>5.75</v>
      </c>
      <c r="JB20" s="68">
        <v>5.5</v>
      </c>
      <c r="JC20" s="68">
        <v>8</v>
      </c>
      <c r="JD20" s="70">
        <v>6.75</v>
      </c>
      <c r="JE20" s="60">
        <v>1.5</v>
      </c>
      <c r="JF20" s="68">
        <v>8</v>
      </c>
      <c r="JG20" s="68">
        <v>5</v>
      </c>
      <c r="JH20" s="68">
        <v>5</v>
      </c>
      <c r="JI20" s="68">
        <v>5.5</v>
      </c>
      <c r="JJ20" s="68">
        <v>4.5</v>
      </c>
      <c r="JK20" s="68">
        <v>5.25</v>
      </c>
      <c r="JL20" s="68">
        <v>7</v>
      </c>
      <c r="JM20" s="68">
        <v>5.5</v>
      </c>
      <c r="JN20" s="68">
        <v>7</v>
      </c>
      <c r="JO20" s="68">
        <v>11</v>
      </c>
      <c r="JP20" s="68">
        <v>7.5</v>
      </c>
      <c r="JQ20" s="68">
        <v>5.75</v>
      </c>
      <c r="JR20" s="68">
        <v>10</v>
      </c>
      <c r="JS20" s="70">
        <v>6.75</v>
      </c>
      <c r="JT20" s="60">
        <v>9</v>
      </c>
      <c r="JU20" s="68">
        <v>3.75</v>
      </c>
      <c r="JV20" s="68">
        <v>10</v>
      </c>
      <c r="JW20" s="68">
        <v>6</v>
      </c>
      <c r="JX20" s="68">
        <v>11</v>
      </c>
      <c r="JY20" s="68">
        <v>4.25</v>
      </c>
      <c r="JZ20" s="68">
        <v>6</v>
      </c>
      <c r="KA20" s="70">
        <v>6.5</v>
      </c>
      <c r="KB20" s="60">
        <v>8</v>
      </c>
      <c r="KC20" s="68">
        <v>7</v>
      </c>
      <c r="KD20" s="68">
        <v>8.5</v>
      </c>
      <c r="KE20" s="68">
        <v>7</v>
      </c>
      <c r="KF20" s="68">
        <v>8</v>
      </c>
      <c r="KG20" s="68">
        <v>4.25</v>
      </c>
      <c r="KH20" s="68">
        <v>5</v>
      </c>
      <c r="KI20" s="70">
        <v>7</v>
      </c>
      <c r="KJ20" s="60" t="s">
        <v>104</v>
      </c>
      <c r="KK20" s="68" t="s">
        <v>104</v>
      </c>
      <c r="KL20" s="68" t="s">
        <v>104</v>
      </c>
      <c r="KM20" s="68" t="s">
        <v>104</v>
      </c>
      <c r="KN20" s="70" t="s">
        <v>104</v>
      </c>
      <c r="KO20" s="60" t="s">
        <v>104</v>
      </c>
      <c r="KP20" s="68" t="s">
        <v>104</v>
      </c>
      <c r="KQ20" s="70" t="s">
        <v>104</v>
      </c>
      <c r="KR20" s="71">
        <v>2.25</v>
      </c>
      <c r="KS20" s="68">
        <v>6.5</v>
      </c>
      <c r="KT20" s="68">
        <v>6</v>
      </c>
      <c r="KU20" s="68">
        <v>6</v>
      </c>
      <c r="KV20" s="68">
        <v>8</v>
      </c>
      <c r="KW20" s="68">
        <v>4.25</v>
      </c>
      <c r="KX20" s="68">
        <v>6</v>
      </c>
      <c r="KY20" s="68">
        <v>10.5</v>
      </c>
      <c r="KZ20" s="70">
        <v>9.5</v>
      </c>
      <c r="LA20" s="60">
        <v>2</v>
      </c>
      <c r="LB20" s="68">
        <v>4</v>
      </c>
      <c r="LC20" s="68">
        <v>4</v>
      </c>
      <c r="LD20" s="68">
        <v>4.5</v>
      </c>
      <c r="LE20" s="68">
        <v>4</v>
      </c>
      <c r="LF20" s="68">
        <v>4</v>
      </c>
      <c r="LG20" s="68">
        <v>4.5</v>
      </c>
      <c r="LH20" s="68">
        <v>4.5</v>
      </c>
      <c r="LI20" s="68">
        <v>6</v>
      </c>
      <c r="LJ20" s="68">
        <v>5.25</v>
      </c>
      <c r="LK20" s="68">
        <v>5.25</v>
      </c>
      <c r="LL20" s="68">
        <v>10</v>
      </c>
      <c r="LM20" s="68">
        <v>10</v>
      </c>
      <c r="LN20" s="70">
        <v>8.75</v>
      </c>
      <c r="LO20" s="60" t="s">
        <v>104</v>
      </c>
      <c r="LP20" s="68" t="s">
        <v>104</v>
      </c>
      <c r="LQ20" s="68" t="s">
        <v>104</v>
      </c>
      <c r="LR20" s="68" t="s">
        <v>104</v>
      </c>
      <c r="LS20" s="68" t="s">
        <v>104</v>
      </c>
      <c r="LT20" s="70" t="s">
        <v>104</v>
      </c>
      <c r="LU20" s="60" t="s">
        <v>104</v>
      </c>
      <c r="LV20" s="68" t="s">
        <v>104</v>
      </c>
      <c r="LW20" s="70" t="s">
        <v>104</v>
      </c>
      <c r="LX20" s="60" t="s">
        <v>104</v>
      </c>
      <c r="LY20" s="68" t="s">
        <v>104</v>
      </c>
      <c r="LZ20" s="70" t="s">
        <v>104</v>
      </c>
      <c r="MA20" s="60">
        <v>6.5</v>
      </c>
      <c r="MB20" s="68">
        <v>6</v>
      </c>
      <c r="MC20" s="68">
        <v>6</v>
      </c>
      <c r="MD20" s="68">
        <v>8</v>
      </c>
      <c r="ME20" s="68">
        <v>6</v>
      </c>
      <c r="MF20" s="68">
        <v>10.5</v>
      </c>
      <c r="MG20" s="70">
        <v>9.5</v>
      </c>
      <c r="MH20" s="60" t="s">
        <v>104</v>
      </c>
      <c r="MI20" s="68" t="s">
        <v>104</v>
      </c>
      <c r="MJ20" s="59" t="s">
        <v>104</v>
      </c>
      <c r="MK20" s="74">
        <v>2.5</v>
      </c>
      <c r="ML20" s="75">
        <v>2.5</v>
      </c>
      <c r="MM20" s="75">
        <v>3</v>
      </c>
      <c r="MN20" s="76">
        <v>5</v>
      </c>
      <c r="MO20" s="74">
        <v>2.5</v>
      </c>
      <c r="MP20" s="77">
        <v>2.5</v>
      </c>
      <c r="MQ20" s="77">
        <v>3</v>
      </c>
      <c r="MR20" s="78">
        <v>5</v>
      </c>
      <c r="MS20" s="60">
        <v>6.5</v>
      </c>
      <c r="MT20" s="68">
        <v>6</v>
      </c>
      <c r="MU20" s="68">
        <v>6</v>
      </c>
      <c r="MV20" s="68">
        <v>8</v>
      </c>
      <c r="MW20" s="68">
        <v>6</v>
      </c>
      <c r="MX20" s="68">
        <v>10.5</v>
      </c>
      <c r="MY20" s="70">
        <v>9.5</v>
      </c>
      <c r="MZ20" s="60" t="s">
        <v>104</v>
      </c>
      <c r="NA20" s="68" t="s">
        <v>104</v>
      </c>
      <c r="NB20" s="68" t="s">
        <v>104</v>
      </c>
      <c r="NC20" s="68" t="s">
        <v>104</v>
      </c>
      <c r="ND20" s="70" t="s">
        <v>104</v>
      </c>
      <c r="NE20" s="60">
        <v>2.25</v>
      </c>
      <c r="NF20" s="71">
        <v>6.5</v>
      </c>
      <c r="NG20" s="68">
        <v>6</v>
      </c>
      <c r="NH20" s="68">
        <v>6</v>
      </c>
      <c r="NI20" s="68">
        <v>8</v>
      </c>
      <c r="NJ20" s="68">
        <v>4.25</v>
      </c>
      <c r="NK20" s="68">
        <v>6</v>
      </c>
      <c r="NL20" s="68">
        <v>10.5</v>
      </c>
      <c r="NM20" s="70">
        <v>9.5</v>
      </c>
      <c r="NN20" s="60">
        <v>2.25</v>
      </c>
      <c r="NO20" s="68">
        <v>6.5</v>
      </c>
      <c r="NP20" s="68">
        <v>6</v>
      </c>
      <c r="NQ20" s="68">
        <v>6</v>
      </c>
      <c r="NR20" s="68">
        <v>8</v>
      </c>
      <c r="NS20" s="68">
        <v>6</v>
      </c>
      <c r="NT20" s="68">
        <v>10.5</v>
      </c>
      <c r="NU20" s="70">
        <v>9.5</v>
      </c>
      <c r="NV20" s="60">
        <v>4.9000000000000004</v>
      </c>
      <c r="NW20" s="68">
        <v>6.9</v>
      </c>
      <c r="NX20" s="68">
        <v>7.9</v>
      </c>
      <c r="NY20" s="68">
        <v>12.6</v>
      </c>
      <c r="NZ20" s="68">
        <v>12.6</v>
      </c>
      <c r="OA20" s="68">
        <v>21.3</v>
      </c>
      <c r="OB20" s="68">
        <v>21.3</v>
      </c>
      <c r="OC20" s="71">
        <v>11.8</v>
      </c>
      <c r="OD20" s="60">
        <v>5.3</v>
      </c>
      <c r="OE20" s="68">
        <v>7.2</v>
      </c>
      <c r="OF20" s="68">
        <v>8.3000000000000007</v>
      </c>
      <c r="OG20" s="68">
        <v>7.1</v>
      </c>
      <c r="OH20" s="60" t="s">
        <v>104</v>
      </c>
      <c r="OI20" s="68" t="s">
        <v>104</v>
      </c>
      <c r="OJ20" s="68" t="s">
        <v>104</v>
      </c>
      <c r="OK20" s="68" t="s">
        <v>104</v>
      </c>
      <c r="OL20" s="68" t="s">
        <v>104</v>
      </c>
      <c r="OM20" s="68" t="s">
        <v>104</v>
      </c>
      <c r="ON20" s="70" t="s">
        <v>104</v>
      </c>
      <c r="OO20" s="60">
        <v>2.25</v>
      </c>
      <c r="OP20" s="71">
        <v>6.5</v>
      </c>
      <c r="OQ20" s="68">
        <v>6</v>
      </c>
      <c r="OR20" s="68">
        <v>6</v>
      </c>
      <c r="OS20" s="68">
        <v>8</v>
      </c>
      <c r="OT20" s="68">
        <v>6</v>
      </c>
      <c r="OU20" s="68">
        <v>10.5</v>
      </c>
      <c r="OV20" s="70">
        <v>9.5</v>
      </c>
      <c r="OW20" s="60">
        <v>2.25</v>
      </c>
      <c r="OX20" s="71">
        <v>6.5</v>
      </c>
      <c r="OY20" s="68">
        <v>6</v>
      </c>
      <c r="OZ20" s="68">
        <v>6</v>
      </c>
      <c r="PA20" s="68">
        <v>8</v>
      </c>
      <c r="PB20" s="68">
        <v>6</v>
      </c>
      <c r="PC20" s="68">
        <v>10.5</v>
      </c>
      <c r="PD20" s="70">
        <v>9.5</v>
      </c>
    </row>
    <row r="21" spans="1:420" x14ac:dyDescent="0.25">
      <c r="A21" s="17" t="s">
        <v>182</v>
      </c>
      <c r="B21" s="19"/>
      <c r="C21" s="16"/>
      <c r="D21" s="59" t="s">
        <v>153</v>
      </c>
      <c r="E21" s="60">
        <v>2.25</v>
      </c>
      <c r="F21" s="68">
        <v>3</v>
      </c>
      <c r="G21" s="68">
        <v>3</v>
      </c>
      <c r="H21" s="68">
        <v>2.75</v>
      </c>
      <c r="I21" s="68">
        <v>2.75</v>
      </c>
      <c r="J21" s="68">
        <v>2.75</v>
      </c>
      <c r="K21" s="68">
        <v>5</v>
      </c>
      <c r="L21" s="68">
        <v>2.75</v>
      </c>
      <c r="M21" s="68">
        <v>2.75</v>
      </c>
      <c r="N21" s="68">
        <v>3.5</v>
      </c>
      <c r="O21" s="68">
        <v>3.5</v>
      </c>
      <c r="P21" s="68">
        <v>8</v>
      </c>
      <c r="Q21" s="70">
        <v>8</v>
      </c>
      <c r="R21" s="60">
        <v>2.25</v>
      </c>
      <c r="S21" s="68">
        <v>3</v>
      </c>
      <c r="T21" s="68">
        <v>3</v>
      </c>
      <c r="U21" s="68">
        <v>8</v>
      </c>
      <c r="V21" s="68">
        <v>5.5</v>
      </c>
      <c r="W21" s="68">
        <v>4</v>
      </c>
      <c r="X21" s="68">
        <v>6.25</v>
      </c>
      <c r="Y21" s="68">
        <v>6.25</v>
      </c>
      <c r="Z21" s="68">
        <v>6.5</v>
      </c>
      <c r="AA21" s="68">
        <v>6.5</v>
      </c>
      <c r="AB21" s="60">
        <v>2.25</v>
      </c>
      <c r="AC21" s="71">
        <v>2.5</v>
      </c>
      <c r="AD21" s="68">
        <v>2.75</v>
      </c>
      <c r="AE21" s="68">
        <v>2.5</v>
      </c>
      <c r="AF21" s="68">
        <v>4.5</v>
      </c>
      <c r="AG21" s="68">
        <v>4</v>
      </c>
      <c r="AH21" s="68">
        <v>5</v>
      </c>
      <c r="AI21" s="70">
        <v>4</v>
      </c>
      <c r="AJ21" s="60">
        <v>2.25</v>
      </c>
      <c r="AK21" s="71">
        <v>2.5</v>
      </c>
      <c r="AL21" s="68">
        <v>2.75</v>
      </c>
      <c r="AM21" s="68">
        <v>2.5</v>
      </c>
      <c r="AN21" s="68">
        <v>4.5</v>
      </c>
      <c r="AO21" s="68">
        <v>4</v>
      </c>
      <c r="AP21" s="68">
        <v>5</v>
      </c>
      <c r="AQ21" s="70">
        <v>4</v>
      </c>
      <c r="AR21" s="60">
        <v>2.25</v>
      </c>
      <c r="AS21" s="68">
        <v>2.5</v>
      </c>
      <c r="AT21" s="68">
        <v>2.75</v>
      </c>
      <c r="AU21" s="68">
        <v>2.5</v>
      </c>
      <c r="AV21" s="68">
        <v>4.5</v>
      </c>
      <c r="AW21" s="68">
        <v>4</v>
      </c>
      <c r="AX21" s="68">
        <v>5</v>
      </c>
      <c r="AY21" s="70">
        <v>4</v>
      </c>
      <c r="AZ21" s="60">
        <v>2.25</v>
      </c>
      <c r="BA21" s="68">
        <v>2.5</v>
      </c>
      <c r="BB21" s="68">
        <v>2.75</v>
      </c>
      <c r="BC21" s="68">
        <v>2.5</v>
      </c>
      <c r="BD21" s="68">
        <v>4.5</v>
      </c>
      <c r="BE21" s="68">
        <v>4</v>
      </c>
      <c r="BF21" s="68">
        <v>5</v>
      </c>
      <c r="BG21" s="70">
        <v>4</v>
      </c>
      <c r="BH21" s="60">
        <v>6</v>
      </c>
      <c r="BI21" s="71">
        <v>2.5</v>
      </c>
      <c r="BJ21" s="68">
        <v>3</v>
      </c>
      <c r="BK21" s="68">
        <v>3.75</v>
      </c>
      <c r="BL21" s="70">
        <v>5</v>
      </c>
      <c r="BM21" s="60">
        <v>3</v>
      </c>
      <c r="BN21" s="68">
        <v>3</v>
      </c>
      <c r="BO21" s="68">
        <v>6.5</v>
      </c>
      <c r="BP21" s="68">
        <v>5.5</v>
      </c>
      <c r="BQ21" s="70">
        <v>6.25</v>
      </c>
      <c r="BR21" s="60">
        <v>3</v>
      </c>
      <c r="BS21" s="68">
        <v>5</v>
      </c>
      <c r="BT21" s="68">
        <v>6</v>
      </c>
      <c r="BU21" s="68">
        <v>9</v>
      </c>
      <c r="BV21" s="70">
        <v>10</v>
      </c>
      <c r="BW21" s="60">
        <v>3</v>
      </c>
      <c r="BX21" s="68">
        <v>3.75</v>
      </c>
      <c r="BY21" s="68">
        <v>5.25</v>
      </c>
      <c r="BZ21" s="70">
        <v>5.25</v>
      </c>
      <c r="CA21" s="60">
        <v>2.25</v>
      </c>
      <c r="CB21" s="82">
        <v>3.5</v>
      </c>
      <c r="CC21" s="82">
        <v>9</v>
      </c>
      <c r="CD21" s="82">
        <v>3.75</v>
      </c>
      <c r="CE21" s="82">
        <v>4</v>
      </c>
      <c r="CF21" s="82">
        <v>2.75</v>
      </c>
      <c r="CG21" s="82">
        <v>2.75</v>
      </c>
      <c r="CH21" s="82">
        <v>2</v>
      </c>
      <c r="CI21" s="82">
        <v>2</v>
      </c>
      <c r="CJ21" s="82">
        <v>3.5</v>
      </c>
      <c r="CK21" s="82">
        <v>2.75</v>
      </c>
      <c r="CL21" s="82">
        <v>4.25</v>
      </c>
      <c r="CM21" s="82">
        <v>2.5</v>
      </c>
      <c r="CN21" s="82">
        <v>4.75</v>
      </c>
      <c r="CO21" s="82">
        <v>4</v>
      </c>
      <c r="CP21" s="68">
        <v>6.5</v>
      </c>
      <c r="CQ21" s="68">
        <v>8</v>
      </c>
      <c r="CR21" s="70">
        <v>8</v>
      </c>
      <c r="CS21" s="60">
        <v>3.5</v>
      </c>
      <c r="CT21" s="68">
        <v>6</v>
      </c>
      <c r="CU21" s="68">
        <v>6</v>
      </c>
      <c r="CV21" s="68">
        <v>4</v>
      </c>
      <c r="CW21" s="68">
        <v>6</v>
      </c>
      <c r="CX21" s="68">
        <v>4.25</v>
      </c>
      <c r="CY21" s="68">
        <v>4.25</v>
      </c>
      <c r="CZ21" s="68">
        <v>4.25</v>
      </c>
      <c r="DA21" s="68">
        <v>6</v>
      </c>
      <c r="DB21" s="70">
        <v>6</v>
      </c>
      <c r="DC21" s="60">
        <v>2</v>
      </c>
      <c r="DD21" s="71">
        <v>5.5</v>
      </c>
      <c r="DE21" s="71">
        <v>3</v>
      </c>
      <c r="DF21" s="68">
        <v>3</v>
      </c>
      <c r="DG21" s="68">
        <v>6</v>
      </c>
      <c r="DH21" s="68">
        <v>8.5</v>
      </c>
      <c r="DI21" s="68">
        <v>5</v>
      </c>
      <c r="DJ21" s="68">
        <v>9</v>
      </c>
      <c r="DK21" s="70">
        <v>5</v>
      </c>
      <c r="DL21" s="60">
        <v>2.5</v>
      </c>
      <c r="DM21" s="68">
        <v>2.75</v>
      </c>
      <c r="DN21" s="68">
        <v>2.5</v>
      </c>
      <c r="DO21" s="68">
        <v>4.5</v>
      </c>
      <c r="DP21" s="68">
        <v>4</v>
      </c>
      <c r="DQ21" s="68">
        <v>5</v>
      </c>
      <c r="DR21" s="70">
        <v>4</v>
      </c>
      <c r="DS21" s="60">
        <v>2.36</v>
      </c>
      <c r="DT21" s="68">
        <v>2.76</v>
      </c>
      <c r="DU21" s="68">
        <v>3.15</v>
      </c>
      <c r="DV21" s="68">
        <v>3.94</v>
      </c>
      <c r="DW21" s="68">
        <v>4.72</v>
      </c>
      <c r="DX21" s="70">
        <v>6.3</v>
      </c>
      <c r="DY21" s="60">
        <v>2.36</v>
      </c>
      <c r="DZ21" s="68">
        <v>2.76</v>
      </c>
      <c r="EA21" s="68">
        <v>3.15</v>
      </c>
      <c r="EB21" s="68">
        <v>3.94</v>
      </c>
      <c r="EC21" s="68">
        <v>4.72</v>
      </c>
      <c r="ED21" s="70">
        <v>6.3</v>
      </c>
      <c r="EE21" s="60">
        <v>1.52</v>
      </c>
      <c r="EF21" s="68">
        <v>1.73</v>
      </c>
      <c r="EG21" s="68">
        <v>2.17</v>
      </c>
      <c r="EH21" s="68">
        <v>3.47</v>
      </c>
      <c r="EI21" s="68">
        <v>5.41</v>
      </c>
      <c r="EJ21" s="70">
        <v>6.5</v>
      </c>
      <c r="EK21" s="60">
        <v>1.52</v>
      </c>
      <c r="EL21" s="68">
        <v>1.73</v>
      </c>
      <c r="EM21" s="68">
        <v>2.17</v>
      </c>
      <c r="EN21" s="68">
        <v>3.47</v>
      </c>
      <c r="EO21" s="68">
        <v>5.41</v>
      </c>
      <c r="EP21" s="70">
        <v>6.5</v>
      </c>
      <c r="EQ21" s="60">
        <v>1.52</v>
      </c>
      <c r="ER21" s="68">
        <v>1.73</v>
      </c>
      <c r="ES21" s="68">
        <v>2.17</v>
      </c>
      <c r="ET21" s="68">
        <v>3.47</v>
      </c>
      <c r="EU21" s="68">
        <v>5.41</v>
      </c>
      <c r="EV21" s="70">
        <v>6.5</v>
      </c>
      <c r="EW21" s="60">
        <v>1.52</v>
      </c>
      <c r="EX21" s="68">
        <v>1.73</v>
      </c>
      <c r="EY21" s="68">
        <v>2.17</v>
      </c>
      <c r="EZ21" s="68">
        <v>3.47</v>
      </c>
      <c r="FA21" s="68">
        <v>5.41</v>
      </c>
      <c r="FB21" s="70">
        <v>6.5</v>
      </c>
      <c r="FC21" s="60">
        <v>2.375</v>
      </c>
      <c r="FD21" s="68">
        <v>2.75</v>
      </c>
      <c r="FE21" s="68">
        <v>3.125</v>
      </c>
      <c r="FF21" s="68">
        <v>4</v>
      </c>
      <c r="FG21" s="68">
        <v>5</v>
      </c>
      <c r="FH21" s="70">
        <v>5.875</v>
      </c>
      <c r="FI21" s="60">
        <v>2.375</v>
      </c>
      <c r="FJ21" s="68">
        <v>2.75</v>
      </c>
      <c r="FK21" s="68">
        <v>3.125</v>
      </c>
      <c r="FL21" s="60">
        <v>2.375</v>
      </c>
      <c r="FM21" s="68">
        <v>2.75</v>
      </c>
      <c r="FN21" s="68">
        <v>3.125</v>
      </c>
      <c r="FO21" s="68">
        <v>4</v>
      </c>
      <c r="FP21" s="68">
        <v>5</v>
      </c>
      <c r="FQ21" s="70">
        <v>5.875</v>
      </c>
      <c r="FR21" s="60">
        <v>2.75</v>
      </c>
      <c r="FS21" s="68">
        <v>3.5</v>
      </c>
      <c r="FT21" s="68">
        <v>4</v>
      </c>
      <c r="FU21" s="68">
        <v>4</v>
      </c>
      <c r="FV21" s="70">
        <v>5</v>
      </c>
      <c r="FW21" s="60">
        <v>2.75</v>
      </c>
      <c r="FX21" s="68">
        <v>3.5</v>
      </c>
      <c r="FY21" s="68">
        <v>4</v>
      </c>
      <c r="FZ21" s="68">
        <v>4</v>
      </c>
      <c r="GA21" s="70">
        <v>5</v>
      </c>
      <c r="GB21" s="60">
        <v>1.25</v>
      </c>
      <c r="GC21" s="68">
        <v>1.75</v>
      </c>
      <c r="GD21" s="68">
        <v>1.75</v>
      </c>
      <c r="GE21" s="68">
        <v>2.5</v>
      </c>
      <c r="GF21" s="68">
        <v>2.25</v>
      </c>
      <c r="GG21" s="68">
        <v>2</v>
      </c>
      <c r="GH21" s="68">
        <v>1.875</v>
      </c>
      <c r="GI21" s="68">
        <v>2.375</v>
      </c>
      <c r="GJ21" s="68">
        <v>2.125</v>
      </c>
      <c r="GK21" s="68">
        <v>2.125</v>
      </c>
      <c r="GL21" s="68">
        <v>3.75</v>
      </c>
      <c r="GM21" s="68">
        <v>3.375</v>
      </c>
      <c r="GN21" s="70">
        <v>3.25</v>
      </c>
      <c r="GO21" s="60"/>
      <c r="GP21" s="68">
        <v>2</v>
      </c>
      <c r="GQ21" s="68">
        <v>1.75</v>
      </c>
      <c r="GR21" s="68">
        <v>2.5</v>
      </c>
      <c r="GS21" s="68">
        <v>2.25</v>
      </c>
      <c r="GT21" s="68">
        <v>2.125</v>
      </c>
      <c r="GU21" s="68">
        <v>1.875</v>
      </c>
      <c r="GV21" s="68">
        <v>3.125</v>
      </c>
      <c r="GW21" s="68">
        <v>2.125</v>
      </c>
      <c r="GX21" s="68">
        <v>2.125</v>
      </c>
      <c r="GY21" s="68">
        <v>4</v>
      </c>
      <c r="GZ21" s="68">
        <v>3.5</v>
      </c>
      <c r="HA21" s="68">
        <v>3.5</v>
      </c>
      <c r="HB21" s="68"/>
      <c r="HC21" s="70"/>
      <c r="HD21" s="60">
        <v>3.125</v>
      </c>
      <c r="HE21" s="68">
        <v>2.75</v>
      </c>
      <c r="HF21" s="68">
        <v>2.375</v>
      </c>
      <c r="HG21" s="68">
        <v>2.125</v>
      </c>
      <c r="HH21" s="68">
        <v>2.5</v>
      </c>
      <c r="HI21" s="68">
        <v>2.125</v>
      </c>
      <c r="HJ21" s="68">
        <v>2.125</v>
      </c>
      <c r="HK21" s="68">
        <v>4</v>
      </c>
      <c r="HL21" s="68">
        <v>4</v>
      </c>
      <c r="HM21" s="70">
        <v>3.875</v>
      </c>
      <c r="HN21" s="71">
        <v>8</v>
      </c>
      <c r="HO21" s="68">
        <v>2.5</v>
      </c>
      <c r="HP21" s="68">
        <v>2.5</v>
      </c>
      <c r="HQ21" s="68">
        <v>2.5</v>
      </c>
      <c r="HR21" s="68">
        <v>2.75</v>
      </c>
      <c r="HS21" s="68">
        <v>2.75</v>
      </c>
      <c r="HT21" s="68">
        <v>2.375</v>
      </c>
      <c r="HU21" s="68">
        <v>2.375</v>
      </c>
      <c r="HV21" s="68">
        <v>3.5</v>
      </c>
      <c r="HW21" s="68">
        <v>3</v>
      </c>
      <c r="HX21" s="68">
        <v>3</v>
      </c>
      <c r="HY21" s="68">
        <v>5</v>
      </c>
      <c r="HZ21" s="68">
        <v>5</v>
      </c>
      <c r="IA21" s="68">
        <v>5</v>
      </c>
      <c r="IB21" s="70">
        <v>4</v>
      </c>
      <c r="IC21" s="71">
        <v>2.25</v>
      </c>
      <c r="ID21" s="68">
        <v>2.25</v>
      </c>
      <c r="IE21" s="68">
        <v>2.875</v>
      </c>
      <c r="IF21" s="68">
        <v>2.875</v>
      </c>
      <c r="IG21" s="68">
        <v>2</v>
      </c>
      <c r="IH21" s="68">
        <v>2</v>
      </c>
      <c r="II21" s="68">
        <v>2.75</v>
      </c>
      <c r="IJ21" s="68">
        <v>2.375</v>
      </c>
      <c r="IK21" s="68">
        <v>2.375</v>
      </c>
      <c r="IL21" s="68">
        <v>5</v>
      </c>
      <c r="IM21" s="68">
        <v>5</v>
      </c>
      <c r="IN21" s="70">
        <v>4</v>
      </c>
      <c r="IO21" s="60">
        <v>1.5</v>
      </c>
      <c r="IP21" s="68">
        <v>5</v>
      </c>
      <c r="IQ21" s="68">
        <v>2.25</v>
      </c>
      <c r="IR21" s="68">
        <v>2</v>
      </c>
      <c r="IS21" s="68">
        <v>12</v>
      </c>
      <c r="IT21" s="68">
        <v>3.5</v>
      </c>
      <c r="IU21" s="68">
        <v>3</v>
      </c>
      <c r="IV21" s="68">
        <v>2</v>
      </c>
      <c r="IW21" s="68">
        <v>4.5</v>
      </c>
      <c r="IX21" s="68">
        <v>2.75</v>
      </c>
      <c r="IY21" s="68">
        <v>2.25</v>
      </c>
      <c r="IZ21" s="68">
        <v>4.5</v>
      </c>
      <c r="JA21" s="68">
        <v>3.75</v>
      </c>
      <c r="JB21" s="68">
        <v>3.75</v>
      </c>
      <c r="JC21" s="68">
        <v>8</v>
      </c>
      <c r="JD21" s="70">
        <v>4.75</v>
      </c>
      <c r="JE21" s="60">
        <v>1.5</v>
      </c>
      <c r="JF21" s="68">
        <v>5</v>
      </c>
      <c r="JG21" s="68">
        <v>2.25</v>
      </c>
      <c r="JH21" s="68">
        <v>2.25</v>
      </c>
      <c r="JI21" s="68">
        <v>2.75</v>
      </c>
      <c r="JJ21" s="68">
        <v>2.5</v>
      </c>
      <c r="JK21" s="68">
        <v>2</v>
      </c>
      <c r="JL21" s="68">
        <v>5.5</v>
      </c>
      <c r="JM21" s="68">
        <v>2.75</v>
      </c>
      <c r="JN21" s="68">
        <v>3</v>
      </c>
      <c r="JO21" s="68">
        <v>5</v>
      </c>
      <c r="JP21" s="68">
        <v>4</v>
      </c>
      <c r="JQ21" s="68">
        <v>4</v>
      </c>
      <c r="JR21" s="68">
        <v>5</v>
      </c>
      <c r="JS21" s="70">
        <v>4.75</v>
      </c>
      <c r="JT21" s="60">
        <v>3.5</v>
      </c>
      <c r="JU21" s="68">
        <v>3.75</v>
      </c>
      <c r="JV21" s="68">
        <v>4.5</v>
      </c>
      <c r="JW21" s="68">
        <v>4</v>
      </c>
      <c r="JX21" s="68">
        <v>6.5</v>
      </c>
      <c r="JY21" s="68">
        <v>4.25</v>
      </c>
      <c r="JZ21" s="68">
        <v>5</v>
      </c>
      <c r="KA21" s="70">
        <v>6</v>
      </c>
      <c r="KB21" s="60">
        <v>8</v>
      </c>
      <c r="KC21" s="68">
        <v>3.5</v>
      </c>
      <c r="KD21" s="68">
        <v>5</v>
      </c>
      <c r="KE21" s="68">
        <v>4</v>
      </c>
      <c r="KF21" s="68">
        <v>5.5</v>
      </c>
      <c r="KG21" s="68">
        <v>4.25</v>
      </c>
      <c r="KH21" s="68">
        <v>5</v>
      </c>
      <c r="KI21" s="70">
        <v>4</v>
      </c>
      <c r="KJ21" s="60">
        <v>8</v>
      </c>
      <c r="KK21" s="68">
        <v>3</v>
      </c>
      <c r="KL21" s="68">
        <v>8</v>
      </c>
      <c r="KM21" s="68">
        <v>3</v>
      </c>
      <c r="KN21" s="70">
        <v>3</v>
      </c>
      <c r="KO21" s="60">
        <v>6</v>
      </c>
      <c r="KP21" s="68">
        <v>7</v>
      </c>
      <c r="KQ21" s="70">
        <v>9</v>
      </c>
      <c r="KR21" s="71">
        <v>2.25</v>
      </c>
      <c r="KS21" s="68">
        <v>2.5</v>
      </c>
      <c r="KT21" s="68">
        <v>2.75</v>
      </c>
      <c r="KU21" s="68">
        <v>2.5</v>
      </c>
      <c r="KV21" s="68">
        <v>4.5</v>
      </c>
      <c r="KW21" s="68">
        <v>4.25</v>
      </c>
      <c r="KX21" s="68">
        <v>4</v>
      </c>
      <c r="KY21" s="68">
        <v>5</v>
      </c>
      <c r="KZ21" s="70">
        <v>4</v>
      </c>
      <c r="LA21" s="60">
        <v>1.5</v>
      </c>
      <c r="LB21" s="68">
        <v>2.5</v>
      </c>
      <c r="LC21" s="68">
        <v>2.5</v>
      </c>
      <c r="LD21" s="68">
        <v>2</v>
      </c>
      <c r="LE21" s="68">
        <v>2.5</v>
      </c>
      <c r="LF21" s="68">
        <v>2.5</v>
      </c>
      <c r="LG21" s="68">
        <v>2</v>
      </c>
      <c r="LH21" s="68">
        <v>2</v>
      </c>
      <c r="LI21" s="68">
        <v>3.5</v>
      </c>
      <c r="LJ21" s="68">
        <v>3</v>
      </c>
      <c r="LK21" s="68">
        <v>3</v>
      </c>
      <c r="LL21" s="68">
        <v>3.75</v>
      </c>
      <c r="LM21" s="68">
        <v>3.75</v>
      </c>
      <c r="LN21" s="70">
        <v>3.75</v>
      </c>
      <c r="LO21" s="60">
        <v>1.75</v>
      </c>
      <c r="LP21" s="68">
        <v>1.5</v>
      </c>
      <c r="LQ21" s="68">
        <v>2.25</v>
      </c>
      <c r="LR21" s="68">
        <v>2</v>
      </c>
      <c r="LS21" s="68">
        <v>3.75</v>
      </c>
      <c r="LT21" s="70">
        <v>3.75</v>
      </c>
      <c r="LU21" s="60">
        <v>3</v>
      </c>
      <c r="LV21" s="68">
        <v>5</v>
      </c>
      <c r="LW21" s="70">
        <v>6</v>
      </c>
      <c r="LX21" s="60">
        <v>2.875</v>
      </c>
      <c r="LY21" s="68">
        <v>3</v>
      </c>
      <c r="LZ21" s="70">
        <v>5.25</v>
      </c>
      <c r="MA21" s="60">
        <v>2.5</v>
      </c>
      <c r="MB21" s="68">
        <v>2.75</v>
      </c>
      <c r="MC21" s="68">
        <v>2.5</v>
      </c>
      <c r="MD21" s="68">
        <v>4.5</v>
      </c>
      <c r="ME21" s="68">
        <v>4</v>
      </c>
      <c r="MF21" s="68">
        <v>5</v>
      </c>
      <c r="MG21" s="70">
        <v>4</v>
      </c>
      <c r="MH21" s="60">
        <v>2.875</v>
      </c>
      <c r="MI21" s="68">
        <v>3</v>
      </c>
      <c r="MJ21" s="59">
        <v>5.25</v>
      </c>
      <c r="MK21" s="74">
        <v>5</v>
      </c>
      <c r="ML21" s="75">
        <v>6</v>
      </c>
      <c r="MM21" s="75">
        <v>9.5</v>
      </c>
      <c r="MN21" s="76">
        <v>10.5</v>
      </c>
      <c r="MO21" s="74">
        <v>6</v>
      </c>
      <c r="MP21" s="77">
        <v>6</v>
      </c>
      <c r="MQ21" s="77">
        <v>9.5</v>
      </c>
      <c r="MR21" s="78">
        <v>10.5</v>
      </c>
      <c r="MS21" s="60">
        <v>2.5</v>
      </c>
      <c r="MT21" s="68">
        <v>2.75</v>
      </c>
      <c r="MU21" s="68">
        <v>2.5</v>
      </c>
      <c r="MV21" s="68">
        <v>4.5</v>
      </c>
      <c r="MW21" s="68">
        <v>4</v>
      </c>
      <c r="MX21" s="68">
        <v>5</v>
      </c>
      <c r="MY21" s="70">
        <v>4</v>
      </c>
      <c r="MZ21" s="60">
        <v>3</v>
      </c>
      <c r="NA21" s="68">
        <v>5</v>
      </c>
      <c r="NB21" s="68">
        <v>6</v>
      </c>
      <c r="NC21" s="68">
        <v>9</v>
      </c>
      <c r="ND21" s="70">
        <v>10</v>
      </c>
      <c r="NE21" s="60">
        <v>2.25</v>
      </c>
      <c r="NF21" s="71">
        <v>2.5</v>
      </c>
      <c r="NG21" s="68">
        <v>2.75</v>
      </c>
      <c r="NH21" s="68">
        <v>2.5</v>
      </c>
      <c r="NI21" s="68">
        <v>4.5</v>
      </c>
      <c r="NJ21" s="68">
        <v>4.25</v>
      </c>
      <c r="NK21" s="68">
        <v>4</v>
      </c>
      <c r="NL21" s="68">
        <v>5</v>
      </c>
      <c r="NM21" s="70">
        <v>4</v>
      </c>
      <c r="NN21" s="60">
        <v>2.25</v>
      </c>
      <c r="NO21" s="68">
        <v>2.5</v>
      </c>
      <c r="NP21" s="68">
        <v>2.75</v>
      </c>
      <c r="NQ21" s="68">
        <v>2.5</v>
      </c>
      <c r="NR21" s="68">
        <v>4.5</v>
      </c>
      <c r="NS21" s="68">
        <v>4</v>
      </c>
      <c r="NT21" s="68">
        <v>5</v>
      </c>
      <c r="NU21" s="70">
        <v>4</v>
      </c>
      <c r="NV21" s="60">
        <v>2.4</v>
      </c>
      <c r="NW21" s="68">
        <v>3.1</v>
      </c>
      <c r="NX21" s="68">
        <v>3.1</v>
      </c>
      <c r="NY21" s="68">
        <v>3.9</v>
      </c>
      <c r="NZ21" s="68">
        <v>3.9</v>
      </c>
      <c r="OA21" s="68">
        <v>4.9000000000000004</v>
      </c>
      <c r="OB21" s="68">
        <v>4.9000000000000004</v>
      </c>
      <c r="OC21" s="71">
        <v>5.92</v>
      </c>
      <c r="OD21" s="60">
        <v>2.8</v>
      </c>
      <c r="OE21" s="68">
        <v>3.3</v>
      </c>
      <c r="OF21" s="68">
        <v>3.9</v>
      </c>
      <c r="OG21" s="68">
        <v>7.1</v>
      </c>
      <c r="OH21" s="60">
        <v>4.5</v>
      </c>
      <c r="OI21" s="68">
        <v>5</v>
      </c>
      <c r="OJ21" s="68">
        <v>3</v>
      </c>
      <c r="OK21" s="68">
        <v>4</v>
      </c>
      <c r="OL21" s="68">
        <v>5</v>
      </c>
      <c r="OM21" s="68">
        <v>4.5</v>
      </c>
      <c r="ON21" s="70">
        <v>3.5</v>
      </c>
      <c r="OO21" s="60">
        <v>2.25</v>
      </c>
      <c r="OP21" s="71">
        <v>2.5</v>
      </c>
      <c r="OQ21" s="68">
        <v>2.75</v>
      </c>
      <c r="OR21" s="68">
        <v>2.5</v>
      </c>
      <c r="OS21" s="68">
        <v>4.5</v>
      </c>
      <c r="OT21" s="68">
        <v>4</v>
      </c>
      <c r="OU21" s="68">
        <v>5</v>
      </c>
      <c r="OV21" s="70">
        <v>4</v>
      </c>
      <c r="OW21" s="60">
        <v>2.25</v>
      </c>
      <c r="OX21" s="71">
        <v>2.5</v>
      </c>
      <c r="OY21" s="68">
        <v>2.75</v>
      </c>
      <c r="OZ21" s="68">
        <v>2.5</v>
      </c>
      <c r="PA21" s="68">
        <v>4.5</v>
      </c>
      <c r="PB21" s="68">
        <v>4</v>
      </c>
      <c r="PC21" s="68">
        <v>5</v>
      </c>
      <c r="PD21" s="70">
        <v>4</v>
      </c>
    </row>
    <row r="22" spans="1:420" x14ac:dyDescent="0.25">
      <c r="A22" s="17" t="s">
        <v>183</v>
      </c>
      <c r="B22" s="19"/>
      <c r="C22" s="16"/>
      <c r="D22" s="59" t="s">
        <v>153</v>
      </c>
      <c r="E22" s="60" t="s">
        <v>104</v>
      </c>
      <c r="F22" s="68" t="s">
        <v>104</v>
      </c>
      <c r="G22" s="68" t="s">
        <v>104</v>
      </c>
      <c r="H22" s="68">
        <v>12</v>
      </c>
      <c r="I22" s="68">
        <v>12</v>
      </c>
      <c r="J22" s="68">
        <v>12</v>
      </c>
      <c r="K22" s="68" t="s">
        <v>104</v>
      </c>
      <c r="L22" s="68">
        <v>8</v>
      </c>
      <c r="M22" s="68">
        <v>8</v>
      </c>
      <c r="N22" s="68">
        <v>6</v>
      </c>
      <c r="O22" s="68">
        <v>6</v>
      </c>
      <c r="P22" s="68" t="s">
        <v>104</v>
      </c>
      <c r="Q22" s="70" t="s">
        <v>104</v>
      </c>
      <c r="R22" s="60" t="s">
        <v>104</v>
      </c>
      <c r="S22" s="68">
        <v>10</v>
      </c>
      <c r="T22" s="68">
        <v>10</v>
      </c>
      <c r="U22" s="68" t="s">
        <v>104</v>
      </c>
      <c r="V22" s="68" t="s">
        <v>104</v>
      </c>
      <c r="W22" s="68">
        <v>8</v>
      </c>
      <c r="X22" s="68">
        <v>5.5</v>
      </c>
      <c r="Y22" s="68">
        <v>5.5</v>
      </c>
      <c r="Z22" s="68" t="s">
        <v>104</v>
      </c>
      <c r="AA22" s="68" t="s">
        <v>104</v>
      </c>
      <c r="AB22" s="60">
        <v>1.75</v>
      </c>
      <c r="AC22" s="71">
        <v>4</v>
      </c>
      <c r="AD22" s="68">
        <v>6</v>
      </c>
      <c r="AE22" s="68">
        <v>4</v>
      </c>
      <c r="AF22" s="68">
        <v>6</v>
      </c>
      <c r="AG22" s="68">
        <v>5</v>
      </c>
      <c r="AH22" s="68">
        <v>10.5</v>
      </c>
      <c r="AI22" s="70">
        <v>8.5</v>
      </c>
      <c r="AJ22" s="60">
        <v>1.75</v>
      </c>
      <c r="AK22" s="71">
        <v>4</v>
      </c>
      <c r="AL22" s="68">
        <v>6</v>
      </c>
      <c r="AM22" s="68">
        <v>4</v>
      </c>
      <c r="AN22" s="68">
        <v>6</v>
      </c>
      <c r="AO22" s="68">
        <v>5</v>
      </c>
      <c r="AP22" s="68">
        <v>10.5</v>
      </c>
      <c r="AQ22" s="70">
        <v>8.5</v>
      </c>
      <c r="AR22" s="60">
        <v>1.75</v>
      </c>
      <c r="AS22" s="68">
        <v>4</v>
      </c>
      <c r="AT22" s="68">
        <v>6</v>
      </c>
      <c r="AU22" s="68">
        <v>4</v>
      </c>
      <c r="AV22" s="68">
        <v>6</v>
      </c>
      <c r="AW22" s="68">
        <v>5</v>
      </c>
      <c r="AX22" s="68">
        <v>10.5</v>
      </c>
      <c r="AY22" s="70">
        <v>8.5</v>
      </c>
      <c r="AZ22" s="60">
        <v>1.75</v>
      </c>
      <c r="BA22" s="68">
        <v>4</v>
      </c>
      <c r="BB22" s="68">
        <v>6</v>
      </c>
      <c r="BC22" s="68">
        <v>4</v>
      </c>
      <c r="BD22" s="68">
        <v>6</v>
      </c>
      <c r="BE22" s="68">
        <v>5</v>
      </c>
      <c r="BF22" s="68">
        <v>10.5</v>
      </c>
      <c r="BG22" s="70">
        <v>8.5</v>
      </c>
      <c r="BH22" s="60">
        <v>4</v>
      </c>
      <c r="BI22" s="71">
        <v>4</v>
      </c>
      <c r="BJ22" s="68">
        <v>4</v>
      </c>
      <c r="BK22" s="68">
        <v>6</v>
      </c>
      <c r="BL22" s="70">
        <v>9</v>
      </c>
      <c r="BM22" s="60" t="s">
        <v>104</v>
      </c>
      <c r="BN22" s="68" t="s">
        <v>104</v>
      </c>
      <c r="BO22" s="68" t="s">
        <v>104</v>
      </c>
      <c r="BP22" s="68" t="s">
        <v>104</v>
      </c>
      <c r="BQ22" s="70" t="s">
        <v>104</v>
      </c>
      <c r="BR22" s="60" t="s">
        <v>104</v>
      </c>
      <c r="BS22" s="68" t="s">
        <v>104</v>
      </c>
      <c r="BT22" s="68" t="s">
        <v>104</v>
      </c>
      <c r="BU22" s="68" t="s">
        <v>104</v>
      </c>
      <c r="BV22" s="70" t="s">
        <v>104</v>
      </c>
      <c r="BW22" s="60" t="s">
        <v>104</v>
      </c>
      <c r="BX22" s="68" t="s">
        <v>104</v>
      </c>
      <c r="BY22" s="68" t="s">
        <v>104</v>
      </c>
      <c r="BZ22" s="70" t="s">
        <v>104</v>
      </c>
      <c r="CA22" s="60" t="s">
        <v>104</v>
      </c>
      <c r="CB22" s="82">
        <v>3.5</v>
      </c>
      <c r="CC22" s="82">
        <v>6</v>
      </c>
      <c r="CD22" s="82">
        <v>3.5</v>
      </c>
      <c r="CE22" s="82">
        <v>4</v>
      </c>
      <c r="CF22" s="82">
        <v>4</v>
      </c>
      <c r="CG22" s="82">
        <v>4</v>
      </c>
      <c r="CH22" s="82">
        <v>3.25</v>
      </c>
      <c r="CI22" s="82">
        <v>3.25</v>
      </c>
      <c r="CJ22" s="82">
        <v>5.75</v>
      </c>
      <c r="CK22" s="82">
        <v>5</v>
      </c>
      <c r="CL22" s="82" t="s">
        <v>104</v>
      </c>
      <c r="CM22" s="82">
        <v>4.25</v>
      </c>
      <c r="CN22" s="82">
        <v>7</v>
      </c>
      <c r="CO22" s="82">
        <v>6</v>
      </c>
      <c r="CP22" s="68" t="s">
        <v>104</v>
      </c>
      <c r="CQ22" s="68" t="s">
        <v>104</v>
      </c>
      <c r="CR22" s="70" t="s">
        <v>104</v>
      </c>
      <c r="CS22" s="60" t="s">
        <v>104</v>
      </c>
      <c r="CT22" s="68" t="s">
        <v>104</v>
      </c>
      <c r="CU22" s="68" t="s">
        <v>104</v>
      </c>
      <c r="CV22" s="68" t="s">
        <v>104</v>
      </c>
      <c r="CW22" s="68" t="s">
        <v>104</v>
      </c>
      <c r="CX22" s="68" t="s">
        <v>104</v>
      </c>
      <c r="CY22" s="68" t="s">
        <v>104</v>
      </c>
      <c r="CZ22" s="68" t="s">
        <v>104</v>
      </c>
      <c r="DA22" s="68" t="s">
        <v>104</v>
      </c>
      <c r="DB22" s="70" t="s">
        <v>104</v>
      </c>
      <c r="DC22" s="60" t="s">
        <v>104</v>
      </c>
      <c r="DD22" s="71" t="s">
        <v>104</v>
      </c>
      <c r="DE22" s="71" t="s">
        <v>104</v>
      </c>
      <c r="DF22" s="68" t="s">
        <v>104</v>
      </c>
      <c r="DG22" s="68" t="s">
        <v>104</v>
      </c>
      <c r="DH22" s="68" t="s">
        <v>104</v>
      </c>
      <c r="DI22" s="68" t="s">
        <v>104</v>
      </c>
      <c r="DJ22" s="68" t="s">
        <v>104</v>
      </c>
      <c r="DK22" s="70" t="s">
        <v>104</v>
      </c>
      <c r="DL22" s="60">
        <v>4</v>
      </c>
      <c r="DM22" s="68">
        <v>6</v>
      </c>
      <c r="DN22" s="68">
        <v>4</v>
      </c>
      <c r="DO22" s="68">
        <v>6</v>
      </c>
      <c r="DP22" s="68">
        <v>5</v>
      </c>
      <c r="DQ22" s="68">
        <v>10.5</v>
      </c>
      <c r="DR22" s="70">
        <v>8.5</v>
      </c>
      <c r="DS22" s="60">
        <v>3.94</v>
      </c>
      <c r="DT22" s="68">
        <v>4.72</v>
      </c>
      <c r="DU22" s="68">
        <v>6.3</v>
      </c>
      <c r="DV22" s="68">
        <v>8.66</v>
      </c>
      <c r="DW22" s="68">
        <v>9.4499999999999993</v>
      </c>
      <c r="DX22" s="70">
        <v>14.96</v>
      </c>
      <c r="DY22" s="60">
        <v>3.94</v>
      </c>
      <c r="DZ22" s="68">
        <v>4.72</v>
      </c>
      <c r="EA22" s="68">
        <v>6.3</v>
      </c>
      <c r="EB22" s="68">
        <v>8.66</v>
      </c>
      <c r="EC22" s="68">
        <v>9.4499999999999993</v>
      </c>
      <c r="ED22" s="70">
        <v>14.96</v>
      </c>
      <c r="EE22" s="60">
        <v>3.04</v>
      </c>
      <c r="EF22" s="68">
        <v>4.33</v>
      </c>
      <c r="EG22" s="68">
        <v>3.89</v>
      </c>
      <c r="EH22" s="68">
        <v>5.63</v>
      </c>
      <c r="EI22" s="68">
        <v>9.5299999999999994</v>
      </c>
      <c r="EJ22" s="70">
        <v>9.67</v>
      </c>
      <c r="EK22" s="60">
        <v>3.04</v>
      </c>
      <c r="EL22" s="68">
        <v>4.33</v>
      </c>
      <c r="EM22" s="68">
        <v>3.89</v>
      </c>
      <c r="EN22" s="68">
        <v>5.63</v>
      </c>
      <c r="EO22" s="68">
        <v>9.5299999999999994</v>
      </c>
      <c r="EP22" s="70">
        <v>9.67</v>
      </c>
      <c r="EQ22" s="60">
        <v>3.04</v>
      </c>
      <c r="ER22" s="68">
        <v>4.33</v>
      </c>
      <c r="ES22" s="68">
        <v>3.89</v>
      </c>
      <c r="ET22" s="68">
        <v>5.63</v>
      </c>
      <c r="EU22" s="68">
        <v>9.5299999999999994</v>
      </c>
      <c r="EV22" s="70">
        <v>9.67</v>
      </c>
      <c r="EW22" s="60">
        <v>3.04</v>
      </c>
      <c r="EX22" s="68">
        <v>4.33</v>
      </c>
      <c r="EY22" s="68">
        <v>3.89</v>
      </c>
      <c r="EZ22" s="68">
        <v>5.63</v>
      </c>
      <c r="FA22" s="68">
        <v>9.5299999999999994</v>
      </c>
      <c r="FB22" s="70">
        <v>9.67</v>
      </c>
      <c r="FC22" s="60">
        <v>3.375</v>
      </c>
      <c r="FD22" s="68">
        <v>5</v>
      </c>
      <c r="FE22" s="68">
        <v>6.125</v>
      </c>
      <c r="FF22" s="68">
        <v>7.875</v>
      </c>
      <c r="FG22" s="68">
        <v>8.25</v>
      </c>
      <c r="FH22" s="70">
        <v>8.25</v>
      </c>
      <c r="FI22" s="60">
        <v>3.375</v>
      </c>
      <c r="FJ22" s="68">
        <v>5</v>
      </c>
      <c r="FK22" s="68">
        <v>6.125</v>
      </c>
      <c r="FL22" s="60">
        <v>3.375</v>
      </c>
      <c r="FM22" s="68">
        <v>5</v>
      </c>
      <c r="FN22" s="68">
        <v>6.125</v>
      </c>
      <c r="FO22" s="68">
        <v>7.875</v>
      </c>
      <c r="FP22" s="68">
        <v>8.25</v>
      </c>
      <c r="FQ22" s="70">
        <v>8.25</v>
      </c>
      <c r="FR22" s="60">
        <v>4.75</v>
      </c>
      <c r="FS22" s="68">
        <v>5.125</v>
      </c>
      <c r="FT22" s="68">
        <v>6.25</v>
      </c>
      <c r="FU22" s="68">
        <v>9.5</v>
      </c>
      <c r="FV22" s="70">
        <v>11.875</v>
      </c>
      <c r="FW22" s="60">
        <v>4.75</v>
      </c>
      <c r="FX22" s="68">
        <v>5.125</v>
      </c>
      <c r="FY22" s="68">
        <v>6.25</v>
      </c>
      <c r="FZ22" s="68">
        <v>9.5</v>
      </c>
      <c r="GA22" s="70">
        <v>11.875</v>
      </c>
      <c r="GB22" s="60">
        <v>1.625</v>
      </c>
      <c r="GC22" s="68">
        <v>2.375</v>
      </c>
      <c r="GD22" s="68">
        <v>2.375</v>
      </c>
      <c r="GE22" s="68">
        <v>2.625</v>
      </c>
      <c r="GF22" s="68">
        <v>2.375</v>
      </c>
      <c r="GG22" s="68">
        <v>2.25</v>
      </c>
      <c r="GH22" s="68">
        <v>2</v>
      </c>
      <c r="GI22" s="68">
        <v>3.125</v>
      </c>
      <c r="GJ22" s="68">
        <v>2.375</v>
      </c>
      <c r="GK22" s="68">
        <v>2.25</v>
      </c>
      <c r="GL22" s="68">
        <v>3.75</v>
      </c>
      <c r="GM22" s="68">
        <v>3.375</v>
      </c>
      <c r="GN22" s="70">
        <v>3.375</v>
      </c>
      <c r="GO22" s="60"/>
      <c r="GP22" s="68">
        <v>3.25</v>
      </c>
      <c r="GQ22" s="68">
        <v>2.5</v>
      </c>
      <c r="GR22" s="68">
        <v>2.875</v>
      </c>
      <c r="GS22" s="68">
        <v>2.375</v>
      </c>
      <c r="GT22" s="68">
        <v>2.375</v>
      </c>
      <c r="GU22" s="68">
        <v>2.125</v>
      </c>
      <c r="GV22" s="68">
        <v>3.875</v>
      </c>
      <c r="GW22" s="68">
        <v>3</v>
      </c>
      <c r="GX22" s="68">
        <v>2.75</v>
      </c>
      <c r="GY22" s="68">
        <v>4.125</v>
      </c>
      <c r="GZ22" s="68">
        <v>3.75</v>
      </c>
      <c r="HA22" s="68">
        <v>3.75</v>
      </c>
      <c r="HB22" s="68"/>
      <c r="HC22" s="70"/>
      <c r="HD22" s="60">
        <v>3.75</v>
      </c>
      <c r="HE22" s="68">
        <v>2.75</v>
      </c>
      <c r="HF22" s="68">
        <v>2.625</v>
      </c>
      <c r="HG22" s="68">
        <v>2.25</v>
      </c>
      <c r="HH22" s="68">
        <v>3.5</v>
      </c>
      <c r="HI22" s="68">
        <v>2.5</v>
      </c>
      <c r="HJ22" s="68">
        <v>2.25</v>
      </c>
      <c r="HK22" s="68">
        <v>6.5</v>
      </c>
      <c r="HL22" s="68">
        <v>6.5</v>
      </c>
      <c r="HM22" s="70">
        <v>4.75</v>
      </c>
      <c r="HN22" s="71">
        <v>8</v>
      </c>
      <c r="HO22" s="68">
        <v>3.625</v>
      </c>
      <c r="HP22" s="68">
        <v>3.625</v>
      </c>
      <c r="HQ22" s="68">
        <v>3.625</v>
      </c>
      <c r="HR22" s="68">
        <v>4.125</v>
      </c>
      <c r="HS22" s="68">
        <v>4.125</v>
      </c>
      <c r="HT22" s="68">
        <v>3.5</v>
      </c>
      <c r="HU22" s="68">
        <v>3.5</v>
      </c>
      <c r="HV22" s="68">
        <v>4.75</v>
      </c>
      <c r="HW22" s="68">
        <v>4.25</v>
      </c>
      <c r="HX22" s="68">
        <v>4.25</v>
      </c>
      <c r="HY22" s="68">
        <v>9.5</v>
      </c>
      <c r="HZ22" s="68">
        <v>9.5</v>
      </c>
      <c r="IA22" s="68">
        <v>9.5</v>
      </c>
      <c r="IB22" s="70">
        <v>7.75</v>
      </c>
      <c r="IC22" s="71">
        <v>3.5</v>
      </c>
      <c r="ID22" s="68">
        <v>3.5</v>
      </c>
      <c r="IE22" s="68">
        <v>4.5</v>
      </c>
      <c r="IF22" s="68">
        <v>4.5</v>
      </c>
      <c r="IG22" s="68">
        <v>3.25</v>
      </c>
      <c r="IH22" s="68">
        <v>3.25</v>
      </c>
      <c r="II22" s="68">
        <v>4.125</v>
      </c>
      <c r="IJ22" s="68">
        <v>4.25</v>
      </c>
      <c r="IK22" s="68">
        <v>4.25</v>
      </c>
      <c r="IL22" s="68">
        <v>9.5</v>
      </c>
      <c r="IM22" s="68">
        <v>9.5</v>
      </c>
      <c r="IN22" s="70">
        <v>7</v>
      </c>
      <c r="IO22" s="60">
        <v>1.5</v>
      </c>
      <c r="IP22" s="68">
        <v>8</v>
      </c>
      <c r="IQ22" s="68">
        <v>3.5</v>
      </c>
      <c r="IR22" s="68">
        <v>4</v>
      </c>
      <c r="IS22" s="68">
        <v>8</v>
      </c>
      <c r="IT22" s="68">
        <v>10</v>
      </c>
      <c r="IU22" s="68">
        <v>8</v>
      </c>
      <c r="IV22" s="68">
        <v>4.75</v>
      </c>
      <c r="IW22" s="68">
        <v>5.5</v>
      </c>
      <c r="IX22" s="68">
        <v>7</v>
      </c>
      <c r="IY22" s="68">
        <v>4.25</v>
      </c>
      <c r="IZ22" s="68">
        <v>6</v>
      </c>
      <c r="JA22" s="68">
        <v>7.25</v>
      </c>
      <c r="JB22" s="68">
        <v>4.75</v>
      </c>
      <c r="JC22" s="68">
        <v>8</v>
      </c>
      <c r="JD22" s="70">
        <v>3.75</v>
      </c>
      <c r="JE22" s="60">
        <v>1.5</v>
      </c>
      <c r="JF22" s="68">
        <v>8</v>
      </c>
      <c r="JG22" s="68">
        <v>4</v>
      </c>
      <c r="JH22" s="68">
        <v>3.5</v>
      </c>
      <c r="JI22" s="68">
        <v>4.125</v>
      </c>
      <c r="JJ22" s="68">
        <v>4.5</v>
      </c>
      <c r="JK22" s="68">
        <v>4.5</v>
      </c>
      <c r="JL22" s="68">
        <v>5.5</v>
      </c>
      <c r="JM22" s="68">
        <v>4</v>
      </c>
      <c r="JN22" s="68">
        <v>4.25</v>
      </c>
      <c r="JO22" s="68">
        <v>8</v>
      </c>
      <c r="JP22" s="68">
        <v>6</v>
      </c>
      <c r="JQ22" s="68">
        <v>5.25</v>
      </c>
      <c r="JR22" s="68">
        <v>4.25</v>
      </c>
      <c r="JS22" s="70">
        <v>3.75</v>
      </c>
      <c r="JT22" s="60">
        <v>6</v>
      </c>
      <c r="JU22" s="68">
        <v>5.25</v>
      </c>
      <c r="JV22" s="68">
        <v>6</v>
      </c>
      <c r="JW22" s="68">
        <v>5</v>
      </c>
      <c r="JX22" s="68">
        <v>6.5</v>
      </c>
      <c r="JY22" s="68">
        <v>4.25</v>
      </c>
      <c r="JZ22" s="68">
        <v>6</v>
      </c>
      <c r="KA22" s="70">
        <v>6.5</v>
      </c>
      <c r="KB22" s="60">
        <v>8</v>
      </c>
      <c r="KC22" s="68">
        <v>6</v>
      </c>
      <c r="KD22" s="68">
        <v>7</v>
      </c>
      <c r="KE22" s="68">
        <v>4</v>
      </c>
      <c r="KF22" s="68">
        <v>8</v>
      </c>
      <c r="KG22" s="68">
        <v>4.25</v>
      </c>
      <c r="KH22" s="68">
        <v>9.5</v>
      </c>
      <c r="KI22" s="70">
        <v>6.5</v>
      </c>
      <c r="KJ22" s="60" t="s">
        <v>104</v>
      </c>
      <c r="KK22" s="68" t="s">
        <v>104</v>
      </c>
      <c r="KL22" s="68" t="s">
        <v>104</v>
      </c>
      <c r="KM22" s="68" t="s">
        <v>104</v>
      </c>
      <c r="KN22" s="70" t="s">
        <v>104</v>
      </c>
      <c r="KO22" s="60" t="s">
        <v>104</v>
      </c>
      <c r="KP22" s="68" t="s">
        <v>104</v>
      </c>
      <c r="KQ22" s="70" t="s">
        <v>104</v>
      </c>
      <c r="KR22" s="71">
        <v>1.75</v>
      </c>
      <c r="KS22" s="68">
        <v>4</v>
      </c>
      <c r="KT22" s="68">
        <v>6</v>
      </c>
      <c r="KU22" s="68">
        <v>4</v>
      </c>
      <c r="KV22" s="68">
        <v>6</v>
      </c>
      <c r="KW22" s="68">
        <v>7</v>
      </c>
      <c r="KX22" s="68">
        <v>5</v>
      </c>
      <c r="KY22" s="68">
        <v>10.5</v>
      </c>
      <c r="KZ22" s="70">
        <v>8.5</v>
      </c>
      <c r="LA22" s="60">
        <v>2</v>
      </c>
      <c r="LB22" s="68">
        <v>3</v>
      </c>
      <c r="LC22" s="68">
        <v>3</v>
      </c>
      <c r="LD22" s="68">
        <v>3</v>
      </c>
      <c r="LE22" s="68">
        <v>4.5</v>
      </c>
      <c r="LF22" s="68">
        <v>4.5</v>
      </c>
      <c r="LG22" s="68">
        <v>2.5</v>
      </c>
      <c r="LH22" s="68">
        <v>2.5</v>
      </c>
      <c r="LI22" s="68">
        <v>5</v>
      </c>
      <c r="LJ22" s="68">
        <v>4.25</v>
      </c>
      <c r="LK22" s="68">
        <v>4.25</v>
      </c>
      <c r="LL22" s="68">
        <v>8</v>
      </c>
      <c r="LM22" s="68">
        <v>8</v>
      </c>
      <c r="LN22" s="70">
        <v>7.5</v>
      </c>
      <c r="LO22" s="60" t="s">
        <v>104</v>
      </c>
      <c r="LP22" s="68" t="s">
        <v>104</v>
      </c>
      <c r="LQ22" s="68" t="s">
        <v>104</v>
      </c>
      <c r="LR22" s="68" t="s">
        <v>104</v>
      </c>
      <c r="LS22" s="68" t="s">
        <v>104</v>
      </c>
      <c r="LT22" s="70" t="s">
        <v>104</v>
      </c>
      <c r="LU22" s="60" t="s">
        <v>104</v>
      </c>
      <c r="LV22" s="68" t="s">
        <v>104</v>
      </c>
      <c r="LW22" s="70" t="s">
        <v>104</v>
      </c>
      <c r="LX22" s="60" t="s">
        <v>104</v>
      </c>
      <c r="LY22" s="68" t="s">
        <v>104</v>
      </c>
      <c r="LZ22" s="70" t="s">
        <v>104</v>
      </c>
      <c r="MA22" s="60">
        <v>4</v>
      </c>
      <c r="MB22" s="68">
        <v>6</v>
      </c>
      <c r="MC22" s="68">
        <v>4</v>
      </c>
      <c r="MD22" s="68">
        <v>6</v>
      </c>
      <c r="ME22" s="68">
        <v>5</v>
      </c>
      <c r="MF22" s="68">
        <v>10.5</v>
      </c>
      <c r="MG22" s="70">
        <v>8.5</v>
      </c>
      <c r="MH22" s="60" t="s">
        <v>104</v>
      </c>
      <c r="MI22" s="68" t="s">
        <v>104</v>
      </c>
      <c r="MJ22" s="59" t="s">
        <v>104</v>
      </c>
      <c r="MK22" s="74">
        <v>2.5</v>
      </c>
      <c r="ML22" s="75">
        <v>3</v>
      </c>
      <c r="MM22" s="75">
        <v>3.5</v>
      </c>
      <c r="MN22" s="76">
        <v>5</v>
      </c>
      <c r="MO22" s="74">
        <v>2.5</v>
      </c>
      <c r="MP22" s="77">
        <v>3</v>
      </c>
      <c r="MQ22" s="77">
        <v>3.5</v>
      </c>
      <c r="MR22" s="78">
        <v>5</v>
      </c>
      <c r="MS22" s="60">
        <v>4</v>
      </c>
      <c r="MT22" s="68">
        <v>6</v>
      </c>
      <c r="MU22" s="68">
        <v>4</v>
      </c>
      <c r="MV22" s="68">
        <v>6</v>
      </c>
      <c r="MW22" s="68">
        <v>5</v>
      </c>
      <c r="MX22" s="68">
        <v>10.5</v>
      </c>
      <c r="MY22" s="70">
        <v>8.5</v>
      </c>
      <c r="MZ22" s="60" t="s">
        <v>104</v>
      </c>
      <c r="NA22" s="68" t="s">
        <v>104</v>
      </c>
      <c r="NB22" s="68" t="s">
        <v>104</v>
      </c>
      <c r="NC22" s="68" t="s">
        <v>104</v>
      </c>
      <c r="ND22" s="70" t="s">
        <v>104</v>
      </c>
      <c r="NE22" s="60">
        <v>1.75</v>
      </c>
      <c r="NF22" s="71">
        <v>4</v>
      </c>
      <c r="NG22" s="68">
        <v>6</v>
      </c>
      <c r="NH22" s="68">
        <v>4</v>
      </c>
      <c r="NI22" s="68">
        <v>6</v>
      </c>
      <c r="NJ22" s="68">
        <v>7</v>
      </c>
      <c r="NK22" s="68">
        <v>5</v>
      </c>
      <c r="NL22" s="68">
        <v>10.5</v>
      </c>
      <c r="NM22" s="70">
        <v>8.5</v>
      </c>
      <c r="NN22" s="60">
        <v>1.75</v>
      </c>
      <c r="NO22" s="68">
        <v>4</v>
      </c>
      <c r="NP22" s="68">
        <v>6</v>
      </c>
      <c r="NQ22" s="68">
        <v>4</v>
      </c>
      <c r="NR22" s="68">
        <v>6</v>
      </c>
      <c r="NS22" s="68">
        <v>5</v>
      </c>
      <c r="NT22" s="68">
        <v>10.5</v>
      </c>
      <c r="NU22" s="70">
        <v>8.5</v>
      </c>
      <c r="NV22" s="60">
        <v>3.9</v>
      </c>
      <c r="NW22" s="68">
        <v>5.0999999999999996</v>
      </c>
      <c r="NX22" s="68">
        <v>6.3</v>
      </c>
      <c r="NY22" s="68">
        <v>7.1</v>
      </c>
      <c r="NZ22" s="68">
        <v>7.1</v>
      </c>
      <c r="OA22" s="68">
        <v>11.8</v>
      </c>
      <c r="OB22" s="68">
        <v>11.8</v>
      </c>
      <c r="OC22" s="71">
        <v>11.8</v>
      </c>
      <c r="OD22" s="60">
        <v>3.9</v>
      </c>
      <c r="OE22" s="68">
        <v>5.5</v>
      </c>
      <c r="OF22" s="68">
        <v>6.7</v>
      </c>
      <c r="OG22" s="68">
        <v>7.1</v>
      </c>
      <c r="OH22" s="60" t="s">
        <v>104</v>
      </c>
      <c r="OI22" s="68" t="s">
        <v>104</v>
      </c>
      <c r="OJ22" s="68" t="s">
        <v>104</v>
      </c>
      <c r="OK22" s="68" t="s">
        <v>104</v>
      </c>
      <c r="OL22" s="68" t="s">
        <v>104</v>
      </c>
      <c r="OM22" s="68" t="s">
        <v>104</v>
      </c>
      <c r="ON22" s="70" t="s">
        <v>104</v>
      </c>
      <c r="OO22" s="60">
        <v>1.75</v>
      </c>
      <c r="OP22" s="71">
        <v>4</v>
      </c>
      <c r="OQ22" s="68">
        <v>6</v>
      </c>
      <c r="OR22" s="68">
        <v>4</v>
      </c>
      <c r="OS22" s="68">
        <v>6</v>
      </c>
      <c r="OT22" s="68">
        <v>5</v>
      </c>
      <c r="OU22" s="68">
        <v>10.5</v>
      </c>
      <c r="OV22" s="70">
        <v>8.5</v>
      </c>
      <c r="OW22" s="60">
        <v>1.75</v>
      </c>
      <c r="OX22" s="71">
        <v>4</v>
      </c>
      <c r="OY22" s="68">
        <v>6</v>
      </c>
      <c r="OZ22" s="68">
        <v>4</v>
      </c>
      <c r="PA22" s="68">
        <v>6</v>
      </c>
      <c r="PB22" s="68">
        <v>5</v>
      </c>
      <c r="PC22" s="68">
        <v>10.5</v>
      </c>
      <c r="PD22" s="70">
        <v>8.5</v>
      </c>
    </row>
    <row r="23" spans="1:420" x14ac:dyDescent="0.25">
      <c r="A23" s="17" t="s">
        <v>184</v>
      </c>
      <c r="B23" s="19"/>
      <c r="C23" s="16"/>
      <c r="D23" s="59" t="s">
        <v>153</v>
      </c>
      <c r="E23" s="60">
        <v>3.25</v>
      </c>
      <c r="F23" s="68">
        <v>3.25</v>
      </c>
      <c r="G23" s="68">
        <v>4.5</v>
      </c>
      <c r="H23" s="68">
        <v>4</v>
      </c>
      <c r="I23" s="68">
        <v>5.5</v>
      </c>
      <c r="J23" s="68">
        <v>6</v>
      </c>
      <c r="K23" s="68">
        <v>5.5</v>
      </c>
      <c r="L23" s="68">
        <v>6</v>
      </c>
      <c r="M23" s="68">
        <v>7.875</v>
      </c>
      <c r="N23" s="68">
        <v>6</v>
      </c>
      <c r="O23" s="68">
        <v>8.75</v>
      </c>
      <c r="P23" s="68">
        <v>9</v>
      </c>
      <c r="Q23" s="70">
        <v>13.5</v>
      </c>
      <c r="R23" s="60">
        <v>3.25</v>
      </c>
      <c r="S23" s="68">
        <v>3.25</v>
      </c>
      <c r="T23" s="68">
        <v>4.5</v>
      </c>
      <c r="U23" s="68">
        <v>4.5</v>
      </c>
      <c r="V23" s="68">
        <v>6</v>
      </c>
      <c r="W23" s="68">
        <v>6</v>
      </c>
      <c r="X23" s="68">
        <v>5.5</v>
      </c>
      <c r="Y23" s="68">
        <v>7.875</v>
      </c>
      <c r="Z23" s="68">
        <v>6.75</v>
      </c>
      <c r="AA23" s="68">
        <v>8.75</v>
      </c>
      <c r="AB23" s="60">
        <v>4</v>
      </c>
      <c r="AC23" s="71">
        <v>4</v>
      </c>
      <c r="AD23" s="68">
        <v>4</v>
      </c>
      <c r="AE23" s="68">
        <v>6</v>
      </c>
      <c r="AF23" s="68">
        <v>5.5</v>
      </c>
      <c r="AG23" s="68">
        <v>6.5</v>
      </c>
      <c r="AH23" s="68">
        <v>6</v>
      </c>
      <c r="AI23" s="70">
        <v>8</v>
      </c>
      <c r="AJ23" s="60">
        <v>4</v>
      </c>
      <c r="AK23" s="71">
        <v>4</v>
      </c>
      <c r="AL23" s="68">
        <v>4</v>
      </c>
      <c r="AM23" s="68">
        <v>6</v>
      </c>
      <c r="AN23" s="68">
        <v>5.5</v>
      </c>
      <c r="AO23" s="68">
        <v>6.5</v>
      </c>
      <c r="AP23" s="68">
        <v>6</v>
      </c>
      <c r="AQ23" s="70">
        <v>8</v>
      </c>
      <c r="AR23" s="60">
        <v>4</v>
      </c>
      <c r="AS23" s="68">
        <v>4</v>
      </c>
      <c r="AT23" s="68">
        <v>4</v>
      </c>
      <c r="AU23" s="68">
        <v>6</v>
      </c>
      <c r="AV23" s="68">
        <v>5.5</v>
      </c>
      <c r="AW23" s="68">
        <v>6.5</v>
      </c>
      <c r="AX23" s="68">
        <v>6</v>
      </c>
      <c r="AY23" s="70">
        <v>8</v>
      </c>
      <c r="AZ23" s="60">
        <v>4</v>
      </c>
      <c r="BA23" s="68">
        <v>4</v>
      </c>
      <c r="BB23" s="68">
        <v>4</v>
      </c>
      <c r="BC23" s="68">
        <v>6</v>
      </c>
      <c r="BD23" s="68">
        <v>5.5</v>
      </c>
      <c r="BE23" s="68">
        <v>6.5</v>
      </c>
      <c r="BF23" s="68">
        <v>6</v>
      </c>
      <c r="BG23" s="70">
        <v>8</v>
      </c>
      <c r="BH23" s="60">
        <v>4.5</v>
      </c>
      <c r="BI23" s="71">
        <v>6</v>
      </c>
      <c r="BJ23" s="68">
        <v>6</v>
      </c>
      <c r="BK23" s="68">
        <v>6.5</v>
      </c>
      <c r="BL23" s="70">
        <v>6.5</v>
      </c>
      <c r="BM23" s="60">
        <v>4</v>
      </c>
      <c r="BN23" s="68">
        <v>4</v>
      </c>
      <c r="BO23" s="68">
        <v>4.5</v>
      </c>
      <c r="BP23" s="68">
        <v>5.5</v>
      </c>
      <c r="BQ23" s="70">
        <v>6</v>
      </c>
      <c r="BR23" s="60">
        <v>4</v>
      </c>
      <c r="BS23" s="68">
        <v>4</v>
      </c>
      <c r="BT23" s="68">
        <v>6</v>
      </c>
      <c r="BU23" s="68">
        <v>6.5</v>
      </c>
      <c r="BV23" s="70">
        <v>6.5</v>
      </c>
      <c r="BW23" s="60">
        <v>4</v>
      </c>
      <c r="BX23" s="68">
        <v>5</v>
      </c>
      <c r="BY23" s="68">
        <v>6</v>
      </c>
      <c r="BZ23" s="70">
        <v>7</v>
      </c>
      <c r="CA23" s="60">
        <v>3.25</v>
      </c>
      <c r="CB23" s="82">
        <v>3.25</v>
      </c>
      <c r="CC23" s="82">
        <v>3.75</v>
      </c>
      <c r="CD23" s="82">
        <v>4</v>
      </c>
      <c r="CE23" s="82">
        <v>5</v>
      </c>
      <c r="CF23" s="82">
        <v>4</v>
      </c>
      <c r="CG23" s="82">
        <v>4</v>
      </c>
      <c r="CH23" s="82">
        <v>6</v>
      </c>
      <c r="CI23" s="82">
        <v>6</v>
      </c>
      <c r="CJ23" s="82">
        <v>5</v>
      </c>
      <c r="CK23" s="82">
        <v>6</v>
      </c>
      <c r="CL23" s="82">
        <v>7</v>
      </c>
      <c r="CM23" s="82">
        <v>8</v>
      </c>
      <c r="CN23" s="68">
        <v>6</v>
      </c>
      <c r="CO23" s="82">
        <v>8</v>
      </c>
      <c r="CP23" s="68">
        <v>10</v>
      </c>
      <c r="CQ23" s="68">
        <v>10</v>
      </c>
      <c r="CR23" s="70">
        <v>12</v>
      </c>
      <c r="CS23" s="60">
        <v>4</v>
      </c>
      <c r="CT23" s="68">
        <v>4.5</v>
      </c>
      <c r="CU23" s="68">
        <v>6</v>
      </c>
      <c r="CV23" s="68">
        <v>5.75</v>
      </c>
      <c r="CW23" s="68">
        <v>5.75</v>
      </c>
      <c r="CX23" s="68">
        <v>5.75</v>
      </c>
      <c r="CY23" s="68">
        <v>6.5</v>
      </c>
      <c r="CZ23" s="68">
        <v>8</v>
      </c>
      <c r="DA23" s="68">
        <v>7</v>
      </c>
      <c r="DB23" s="70">
        <v>10</v>
      </c>
      <c r="DC23" s="60">
        <v>3.25</v>
      </c>
      <c r="DD23" s="71">
        <v>3.25</v>
      </c>
      <c r="DE23" s="71">
        <v>4</v>
      </c>
      <c r="DF23" s="68">
        <v>4</v>
      </c>
      <c r="DG23" s="68">
        <v>4</v>
      </c>
      <c r="DH23" s="68">
        <v>5</v>
      </c>
      <c r="DI23" s="68">
        <v>5</v>
      </c>
      <c r="DJ23" s="68">
        <v>6</v>
      </c>
      <c r="DK23" s="70">
        <v>6</v>
      </c>
      <c r="DL23" s="60">
        <v>4</v>
      </c>
      <c r="DM23" s="68">
        <v>4</v>
      </c>
      <c r="DN23" s="68">
        <v>6</v>
      </c>
      <c r="DO23" s="68">
        <v>5.5</v>
      </c>
      <c r="DP23" s="68">
        <v>6.5</v>
      </c>
      <c r="DQ23" s="68">
        <v>6</v>
      </c>
      <c r="DR23" s="70">
        <v>8</v>
      </c>
      <c r="DS23" s="60">
        <v>4.72</v>
      </c>
      <c r="DT23" s="68">
        <v>5.5</v>
      </c>
      <c r="DU23" s="68">
        <v>6.25</v>
      </c>
      <c r="DV23" s="68">
        <v>7.88</v>
      </c>
      <c r="DW23" s="68">
        <v>9.8800000000000008</v>
      </c>
      <c r="DX23" s="70">
        <v>11.88</v>
      </c>
      <c r="DY23" s="60">
        <v>4.72</v>
      </c>
      <c r="DZ23" s="68">
        <v>5.5</v>
      </c>
      <c r="EA23" s="68">
        <v>6.25</v>
      </c>
      <c r="EB23" s="68">
        <v>7.88</v>
      </c>
      <c r="EC23" s="68">
        <v>9.8800000000000008</v>
      </c>
      <c r="ED23" s="70">
        <v>11.88</v>
      </c>
      <c r="EE23" s="60">
        <v>3.15</v>
      </c>
      <c r="EF23" s="68">
        <v>3.94</v>
      </c>
      <c r="EG23" s="68">
        <v>4.72</v>
      </c>
      <c r="EH23" s="68">
        <v>5.51</v>
      </c>
      <c r="EI23" s="68">
        <v>6.3</v>
      </c>
      <c r="EJ23" s="70">
        <v>7.87</v>
      </c>
      <c r="EK23" s="60">
        <v>3.15</v>
      </c>
      <c r="EL23" s="68">
        <v>3.94</v>
      </c>
      <c r="EM23" s="68">
        <v>4.72</v>
      </c>
      <c r="EN23" s="68">
        <v>5.51</v>
      </c>
      <c r="EO23" s="68">
        <v>6.3</v>
      </c>
      <c r="EP23" s="70">
        <v>7.87</v>
      </c>
      <c r="EQ23" s="60">
        <v>3.15</v>
      </c>
      <c r="ER23" s="68">
        <v>3.94</v>
      </c>
      <c r="ES23" s="68">
        <v>4.72</v>
      </c>
      <c r="ET23" s="68">
        <v>5.51</v>
      </c>
      <c r="EU23" s="68">
        <v>6.3</v>
      </c>
      <c r="EV23" s="70">
        <v>7.87</v>
      </c>
      <c r="EW23" s="60">
        <v>3.15</v>
      </c>
      <c r="EX23" s="68">
        <v>3.94</v>
      </c>
      <c r="EY23" s="68">
        <v>4.72</v>
      </c>
      <c r="EZ23" s="68">
        <v>5.51</v>
      </c>
      <c r="FA23" s="68">
        <v>6.3</v>
      </c>
      <c r="FB23" s="70">
        <v>7.87</v>
      </c>
      <c r="FC23" s="60">
        <v>4.75</v>
      </c>
      <c r="FD23" s="68">
        <v>5.5</v>
      </c>
      <c r="FE23" s="68">
        <v>6.25</v>
      </c>
      <c r="FF23" s="68">
        <v>7.875</v>
      </c>
      <c r="FG23" s="68">
        <v>9.875</v>
      </c>
      <c r="FH23" s="70">
        <v>11.875</v>
      </c>
      <c r="FI23" s="60">
        <v>4.75</v>
      </c>
      <c r="FJ23" s="68">
        <v>5.5</v>
      </c>
      <c r="FK23" s="68">
        <v>6.25</v>
      </c>
      <c r="FL23" s="60">
        <v>4.75</v>
      </c>
      <c r="FM23" s="68">
        <v>5.5</v>
      </c>
      <c r="FN23" s="68">
        <v>6.25</v>
      </c>
      <c r="FO23" s="68">
        <v>7.875</v>
      </c>
      <c r="FP23" s="68">
        <v>9.875</v>
      </c>
      <c r="FQ23" s="70">
        <v>11.875</v>
      </c>
      <c r="FR23" s="60">
        <v>4.75</v>
      </c>
      <c r="FS23" s="68">
        <v>5.5</v>
      </c>
      <c r="FT23" s="68">
        <v>6.25</v>
      </c>
      <c r="FU23" s="68">
        <v>7.875</v>
      </c>
      <c r="FV23" s="70">
        <v>9.875</v>
      </c>
      <c r="FW23" s="60">
        <v>4.75</v>
      </c>
      <c r="FX23" s="68">
        <v>5.5</v>
      </c>
      <c r="FY23" s="68">
        <v>6.25</v>
      </c>
      <c r="FZ23" s="68">
        <v>7.875</v>
      </c>
      <c r="GA23" s="70">
        <v>9.875</v>
      </c>
      <c r="GB23" s="60">
        <v>4</v>
      </c>
      <c r="GC23" s="68">
        <v>4</v>
      </c>
      <c r="GD23" s="68">
        <v>5</v>
      </c>
      <c r="GE23" s="68">
        <v>4</v>
      </c>
      <c r="GF23" s="68">
        <v>6</v>
      </c>
      <c r="GG23" s="68">
        <v>6</v>
      </c>
      <c r="GH23" s="68">
        <v>8</v>
      </c>
      <c r="GI23" s="68">
        <v>5</v>
      </c>
      <c r="GJ23" s="68">
        <v>6</v>
      </c>
      <c r="GK23" s="68">
        <v>8</v>
      </c>
      <c r="GL23" s="68">
        <v>6</v>
      </c>
      <c r="GM23" s="68">
        <v>8</v>
      </c>
      <c r="GN23" s="70">
        <v>8</v>
      </c>
      <c r="GO23" s="60"/>
      <c r="GP23" s="68">
        <v>4</v>
      </c>
      <c r="GQ23" s="68">
        <v>5</v>
      </c>
      <c r="GR23" s="68">
        <v>4</v>
      </c>
      <c r="GS23" s="68">
        <v>6</v>
      </c>
      <c r="GT23" s="68">
        <v>6</v>
      </c>
      <c r="GU23" s="68">
        <v>8</v>
      </c>
      <c r="GV23" s="68">
        <v>5</v>
      </c>
      <c r="GW23" s="68">
        <v>6</v>
      </c>
      <c r="GX23" s="68">
        <v>8</v>
      </c>
      <c r="GY23" s="68">
        <v>6</v>
      </c>
      <c r="GZ23" s="68">
        <v>8</v>
      </c>
      <c r="HA23" s="68">
        <v>8</v>
      </c>
      <c r="HB23" s="68"/>
      <c r="HC23" s="70"/>
      <c r="HD23" s="60">
        <v>4</v>
      </c>
      <c r="HE23" s="68">
        <v>6</v>
      </c>
      <c r="HF23" s="68">
        <v>6</v>
      </c>
      <c r="HG23" s="68">
        <v>8</v>
      </c>
      <c r="HH23" s="68">
        <v>5</v>
      </c>
      <c r="HI23" s="68">
        <v>6</v>
      </c>
      <c r="HJ23" s="68">
        <v>8</v>
      </c>
      <c r="HK23" s="68">
        <v>6</v>
      </c>
      <c r="HL23" s="68">
        <v>8</v>
      </c>
      <c r="HM23" s="70">
        <v>8</v>
      </c>
      <c r="HN23" s="71">
        <v>3.25</v>
      </c>
      <c r="HO23" s="68">
        <v>4</v>
      </c>
      <c r="HP23" s="68">
        <v>5</v>
      </c>
      <c r="HQ23" s="68">
        <v>5</v>
      </c>
      <c r="HR23" s="68">
        <v>4</v>
      </c>
      <c r="HS23" s="68">
        <v>6</v>
      </c>
      <c r="HT23" s="68">
        <v>6</v>
      </c>
      <c r="HU23" s="68">
        <v>8</v>
      </c>
      <c r="HV23" s="68">
        <v>5</v>
      </c>
      <c r="HW23" s="68">
        <v>6</v>
      </c>
      <c r="HX23" s="68">
        <v>8</v>
      </c>
      <c r="HY23" s="68">
        <v>5.5</v>
      </c>
      <c r="HZ23" s="68">
        <v>6</v>
      </c>
      <c r="IA23" s="68">
        <v>8</v>
      </c>
      <c r="IB23" s="70">
        <v>8</v>
      </c>
      <c r="IC23" s="71">
        <v>4</v>
      </c>
      <c r="ID23" s="68">
        <v>5</v>
      </c>
      <c r="IE23" s="68">
        <v>4</v>
      </c>
      <c r="IF23" s="68">
        <v>6</v>
      </c>
      <c r="IG23" s="68">
        <v>6</v>
      </c>
      <c r="IH23" s="68">
        <v>8</v>
      </c>
      <c r="II23" s="68">
        <v>5</v>
      </c>
      <c r="IJ23" s="68">
        <v>6</v>
      </c>
      <c r="IK23" s="68">
        <v>8</v>
      </c>
      <c r="IL23" s="68">
        <v>6</v>
      </c>
      <c r="IM23" s="68">
        <v>8</v>
      </c>
      <c r="IN23" s="70">
        <v>8</v>
      </c>
      <c r="IO23" s="60">
        <v>3.25</v>
      </c>
      <c r="IP23" s="68">
        <v>3.25</v>
      </c>
      <c r="IQ23" s="68">
        <v>4</v>
      </c>
      <c r="IR23" s="68">
        <v>5</v>
      </c>
      <c r="IS23" s="68">
        <v>3.5</v>
      </c>
      <c r="IT23" s="68">
        <v>4</v>
      </c>
      <c r="IU23" s="68">
        <v>5</v>
      </c>
      <c r="IV23" s="68">
        <v>5.5</v>
      </c>
      <c r="IW23" s="68">
        <v>5</v>
      </c>
      <c r="IX23" s="68">
        <v>5.5</v>
      </c>
      <c r="IY23" s="68">
        <v>6</v>
      </c>
      <c r="IZ23" s="68">
        <v>5.5</v>
      </c>
      <c r="JA23" s="68">
        <v>6</v>
      </c>
      <c r="JB23" s="68">
        <v>8</v>
      </c>
      <c r="JC23" s="68">
        <v>8</v>
      </c>
      <c r="JD23" s="70">
        <v>10</v>
      </c>
      <c r="JE23" s="60">
        <v>3.25</v>
      </c>
      <c r="JF23" s="68">
        <v>3.25</v>
      </c>
      <c r="JG23" s="68">
        <v>4</v>
      </c>
      <c r="JH23" s="68">
        <v>5</v>
      </c>
      <c r="JI23" s="68">
        <v>4</v>
      </c>
      <c r="JJ23" s="68">
        <v>5</v>
      </c>
      <c r="JK23" s="68">
        <v>5.5</v>
      </c>
      <c r="JL23" s="68">
        <v>5</v>
      </c>
      <c r="JM23" s="68">
        <v>5.5</v>
      </c>
      <c r="JN23" s="68">
        <v>6</v>
      </c>
      <c r="JO23" s="68">
        <v>5.5</v>
      </c>
      <c r="JP23" s="68">
        <v>6</v>
      </c>
      <c r="JQ23" s="68">
        <v>8</v>
      </c>
      <c r="JR23" s="68">
        <v>8</v>
      </c>
      <c r="JS23" s="70">
        <v>10</v>
      </c>
      <c r="JT23" s="60">
        <v>3.25</v>
      </c>
      <c r="JU23" s="68">
        <v>4</v>
      </c>
      <c r="JV23" s="68">
        <v>4</v>
      </c>
      <c r="JW23" s="68">
        <v>6</v>
      </c>
      <c r="JX23" s="68">
        <v>6</v>
      </c>
      <c r="JY23" s="68">
        <v>7</v>
      </c>
      <c r="JZ23" s="68">
        <v>6</v>
      </c>
      <c r="KA23" s="70">
        <v>10</v>
      </c>
      <c r="KB23" s="60">
        <f>3+3/8</f>
        <v>3.375</v>
      </c>
      <c r="KC23" s="68">
        <v>4</v>
      </c>
      <c r="KD23" s="68">
        <v>4</v>
      </c>
      <c r="KE23" s="68">
        <v>6</v>
      </c>
      <c r="KF23" s="68">
        <v>5</v>
      </c>
      <c r="KG23" s="68">
        <v>6</v>
      </c>
      <c r="KH23" s="68">
        <v>5.5</v>
      </c>
      <c r="KI23" s="70">
        <v>8</v>
      </c>
      <c r="KJ23" s="60">
        <v>2.5</v>
      </c>
      <c r="KK23" s="68">
        <v>4</v>
      </c>
      <c r="KL23" s="68">
        <v>2.5</v>
      </c>
      <c r="KM23" s="68">
        <v>4</v>
      </c>
      <c r="KN23" s="70">
        <v>4</v>
      </c>
      <c r="KO23" s="60">
        <v>3.25</v>
      </c>
      <c r="KP23" s="68">
        <v>4</v>
      </c>
      <c r="KQ23" s="70">
        <v>6</v>
      </c>
      <c r="KR23" s="71">
        <v>4</v>
      </c>
      <c r="KS23" s="68">
        <v>4</v>
      </c>
      <c r="KT23" s="68">
        <v>4</v>
      </c>
      <c r="KU23" s="68">
        <v>6</v>
      </c>
      <c r="KV23" s="68">
        <v>5.5</v>
      </c>
      <c r="KW23" s="68">
        <v>6</v>
      </c>
      <c r="KX23" s="68">
        <v>6.5</v>
      </c>
      <c r="KY23" s="68">
        <v>6</v>
      </c>
      <c r="KZ23" s="70">
        <v>8</v>
      </c>
      <c r="LA23" s="60">
        <v>4</v>
      </c>
      <c r="LB23" s="68">
        <v>4</v>
      </c>
      <c r="LC23" s="68">
        <v>5</v>
      </c>
      <c r="LD23" s="68">
        <v>4</v>
      </c>
      <c r="LE23" s="68">
        <v>4</v>
      </c>
      <c r="LF23" s="68">
        <v>6</v>
      </c>
      <c r="LG23" s="68">
        <v>6</v>
      </c>
      <c r="LH23" s="68">
        <v>8</v>
      </c>
      <c r="LI23" s="68">
        <v>5</v>
      </c>
      <c r="LJ23" s="68">
        <v>6</v>
      </c>
      <c r="LK23" s="68">
        <v>8</v>
      </c>
      <c r="LL23" s="68">
        <v>6</v>
      </c>
      <c r="LM23" s="68">
        <v>8</v>
      </c>
      <c r="LN23" s="70">
        <v>8</v>
      </c>
      <c r="LO23" s="60">
        <v>4</v>
      </c>
      <c r="LP23" s="68">
        <v>4</v>
      </c>
      <c r="LQ23" s="68">
        <v>4</v>
      </c>
      <c r="LR23" s="68">
        <v>5</v>
      </c>
      <c r="LS23" s="68">
        <v>5</v>
      </c>
      <c r="LT23" s="70">
        <v>6</v>
      </c>
      <c r="LU23" s="60">
        <v>4</v>
      </c>
      <c r="LV23" s="68">
        <v>4</v>
      </c>
      <c r="LW23" s="70">
        <v>6</v>
      </c>
      <c r="LX23" s="60">
        <v>4</v>
      </c>
      <c r="LY23" s="68">
        <v>5</v>
      </c>
      <c r="LZ23" s="70">
        <v>5</v>
      </c>
      <c r="MA23" s="60">
        <v>4</v>
      </c>
      <c r="MB23" s="68">
        <v>4</v>
      </c>
      <c r="MC23" s="68">
        <v>6</v>
      </c>
      <c r="MD23" s="68">
        <v>5.5</v>
      </c>
      <c r="ME23" s="68">
        <v>6.5</v>
      </c>
      <c r="MF23" s="68">
        <v>6</v>
      </c>
      <c r="MG23" s="70">
        <v>8</v>
      </c>
      <c r="MH23" s="60">
        <v>4</v>
      </c>
      <c r="MI23" s="68">
        <v>5</v>
      </c>
      <c r="MJ23" s="59">
        <v>5</v>
      </c>
      <c r="MK23" s="74">
        <v>4</v>
      </c>
      <c r="ML23" s="75">
        <v>5</v>
      </c>
      <c r="MM23" s="75">
        <v>6.5</v>
      </c>
      <c r="MN23" s="76">
        <v>7.5</v>
      </c>
      <c r="MO23" s="74">
        <v>4</v>
      </c>
      <c r="MP23" s="77">
        <v>5</v>
      </c>
      <c r="MQ23" s="77">
        <v>6.5</v>
      </c>
      <c r="MR23" s="78">
        <v>7.5</v>
      </c>
      <c r="MS23" s="60">
        <v>4</v>
      </c>
      <c r="MT23" s="68">
        <v>4</v>
      </c>
      <c r="MU23" s="68">
        <v>6</v>
      </c>
      <c r="MV23" s="68">
        <v>5.5</v>
      </c>
      <c r="MW23" s="68">
        <v>6.5</v>
      </c>
      <c r="MX23" s="68">
        <v>6</v>
      </c>
      <c r="MY23" s="70">
        <v>8</v>
      </c>
      <c r="MZ23" s="60">
        <v>4</v>
      </c>
      <c r="NA23" s="68">
        <v>4</v>
      </c>
      <c r="NB23" s="68">
        <v>6</v>
      </c>
      <c r="NC23" s="68">
        <v>6.5</v>
      </c>
      <c r="ND23" s="70">
        <v>6.5</v>
      </c>
      <c r="NE23" s="60">
        <v>4</v>
      </c>
      <c r="NF23" s="71">
        <v>4</v>
      </c>
      <c r="NG23" s="68">
        <v>4</v>
      </c>
      <c r="NH23" s="68">
        <v>6</v>
      </c>
      <c r="NI23" s="68">
        <v>5.5</v>
      </c>
      <c r="NJ23" s="68">
        <v>6</v>
      </c>
      <c r="NK23" s="68">
        <v>6.5</v>
      </c>
      <c r="NL23" s="68">
        <v>6</v>
      </c>
      <c r="NM23" s="70">
        <v>8</v>
      </c>
      <c r="NN23" s="60">
        <v>4</v>
      </c>
      <c r="NO23" s="68">
        <v>4</v>
      </c>
      <c r="NP23" s="68">
        <v>4</v>
      </c>
      <c r="NQ23" s="68">
        <v>6</v>
      </c>
      <c r="NR23" s="68">
        <v>5.5</v>
      </c>
      <c r="NS23" s="68">
        <v>6.5</v>
      </c>
      <c r="NT23" s="68">
        <v>6</v>
      </c>
      <c r="NU23" s="70">
        <v>8</v>
      </c>
      <c r="NV23" s="60">
        <v>4.7</v>
      </c>
      <c r="NW23" s="68">
        <v>5.5</v>
      </c>
      <c r="NX23" s="68">
        <v>6.3</v>
      </c>
      <c r="NY23" s="68">
        <v>7.9</v>
      </c>
      <c r="NZ23" s="68">
        <v>7.9</v>
      </c>
      <c r="OA23" s="68">
        <v>9.8000000000000007</v>
      </c>
      <c r="OB23" s="68">
        <v>9.8000000000000007</v>
      </c>
      <c r="OC23" s="71">
        <v>11.8</v>
      </c>
      <c r="OD23" s="60">
        <v>4.7</v>
      </c>
      <c r="OE23" s="68">
        <v>5.5</v>
      </c>
      <c r="OF23" s="68">
        <v>6.3</v>
      </c>
      <c r="OG23" s="68">
        <v>7.8</v>
      </c>
      <c r="OH23" s="60">
        <v>3.5</v>
      </c>
      <c r="OI23" s="68">
        <v>4</v>
      </c>
      <c r="OJ23" s="68">
        <v>7</v>
      </c>
      <c r="OK23" s="68">
        <v>6</v>
      </c>
      <c r="OL23" s="68">
        <v>7</v>
      </c>
      <c r="OM23" s="68">
        <v>7</v>
      </c>
      <c r="ON23" s="70">
        <v>10</v>
      </c>
      <c r="OO23" s="60">
        <v>4</v>
      </c>
      <c r="OP23" s="71">
        <v>4</v>
      </c>
      <c r="OQ23" s="68">
        <v>4</v>
      </c>
      <c r="OR23" s="68">
        <v>6</v>
      </c>
      <c r="OS23" s="68">
        <v>5.5</v>
      </c>
      <c r="OT23" s="68">
        <v>6.5</v>
      </c>
      <c r="OU23" s="68">
        <v>6</v>
      </c>
      <c r="OV23" s="70">
        <v>8</v>
      </c>
      <c r="OW23" s="60">
        <v>4</v>
      </c>
      <c r="OX23" s="71">
        <v>4</v>
      </c>
      <c r="OY23" s="68">
        <v>4</v>
      </c>
      <c r="OZ23" s="68">
        <v>6</v>
      </c>
      <c r="PA23" s="68">
        <v>5.5</v>
      </c>
      <c r="PB23" s="68">
        <v>6.5</v>
      </c>
      <c r="PC23" s="68">
        <v>6</v>
      </c>
      <c r="PD23" s="70">
        <v>8</v>
      </c>
    </row>
    <row r="24" spans="1:420" x14ac:dyDescent="0.25">
      <c r="A24" s="17" t="s">
        <v>185</v>
      </c>
      <c r="B24" s="19"/>
      <c r="C24" s="16"/>
      <c r="D24" s="59"/>
      <c r="E24" s="60" t="s">
        <v>186</v>
      </c>
      <c r="F24" s="68" t="s">
        <v>186</v>
      </c>
      <c r="G24" s="68" t="s">
        <v>186</v>
      </c>
      <c r="H24" s="68" t="s">
        <v>186</v>
      </c>
      <c r="I24" s="68" t="s">
        <v>186</v>
      </c>
      <c r="J24" s="68" t="s">
        <v>186</v>
      </c>
      <c r="K24" s="68" t="s">
        <v>186</v>
      </c>
      <c r="L24" s="68" t="s">
        <v>186</v>
      </c>
      <c r="M24" s="68" t="s">
        <v>186</v>
      </c>
      <c r="N24" s="68" t="s">
        <v>186</v>
      </c>
      <c r="O24" s="68" t="s">
        <v>186</v>
      </c>
      <c r="P24" s="68" t="s">
        <v>187</v>
      </c>
      <c r="Q24" s="70" t="s">
        <v>188</v>
      </c>
      <c r="R24" s="60" t="s">
        <v>186</v>
      </c>
      <c r="S24" s="68" t="s">
        <v>186</v>
      </c>
      <c r="T24" s="68" t="s">
        <v>186</v>
      </c>
      <c r="U24" s="68" t="s">
        <v>186</v>
      </c>
      <c r="V24" s="68" t="s">
        <v>186</v>
      </c>
      <c r="W24" s="68" t="s">
        <v>186</v>
      </c>
      <c r="X24" s="68" t="s">
        <v>186</v>
      </c>
      <c r="Y24" s="68" t="s">
        <v>186</v>
      </c>
      <c r="Z24" s="68" t="s">
        <v>186</v>
      </c>
      <c r="AA24" s="68" t="s">
        <v>186</v>
      </c>
      <c r="AB24" s="60" t="s">
        <v>186</v>
      </c>
      <c r="AC24" s="71" t="s">
        <v>186</v>
      </c>
      <c r="AD24" s="68" t="s">
        <v>186</v>
      </c>
      <c r="AE24" s="68" t="s">
        <v>186</v>
      </c>
      <c r="AF24" s="68" t="s">
        <v>186</v>
      </c>
      <c r="AG24" s="68" t="s">
        <v>186</v>
      </c>
      <c r="AH24" s="68" t="s">
        <v>186</v>
      </c>
      <c r="AI24" s="70" t="s">
        <v>186</v>
      </c>
      <c r="AJ24" s="60" t="s">
        <v>186</v>
      </c>
      <c r="AK24" s="71" t="s">
        <v>186</v>
      </c>
      <c r="AL24" s="68" t="s">
        <v>186</v>
      </c>
      <c r="AM24" s="68" t="s">
        <v>186</v>
      </c>
      <c r="AN24" s="68" t="s">
        <v>186</v>
      </c>
      <c r="AO24" s="68" t="s">
        <v>186</v>
      </c>
      <c r="AP24" s="68" t="s">
        <v>186</v>
      </c>
      <c r="AQ24" s="70" t="s">
        <v>186</v>
      </c>
      <c r="AR24" s="60" t="s">
        <v>186</v>
      </c>
      <c r="AS24" s="68" t="s">
        <v>186</v>
      </c>
      <c r="AT24" s="68" t="s">
        <v>186</v>
      </c>
      <c r="AU24" s="68" t="s">
        <v>186</v>
      </c>
      <c r="AV24" s="68" t="s">
        <v>186</v>
      </c>
      <c r="AW24" s="68" t="s">
        <v>186</v>
      </c>
      <c r="AX24" s="68" t="s">
        <v>186</v>
      </c>
      <c r="AY24" s="70" t="s">
        <v>186</v>
      </c>
      <c r="AZ24" s="60" t="s">
        <v>186</v>
      </c>
      <c r="BA24" s="68" t="s">
        <v>186</v>
      </c>
      <c r="BB24" s="68" t="s">
        <v>186</v>
      </c>
      <c r="BC24" s="68" t="s">
        <v>186</v>
      </c>
      <c r="BD24" s="68" t="s">
        <v>186</v>
      </c>
      <c r="BE24" s="68" t="s">
        <v>186</v>
      </c>
      <c r="BF24" s="68" t="s">
        <v>186</v>
      </c>
      <c r="BG24" s="70" t="s">
        <v>186</v>
      </c>
      <c r="BH24" s="60" t="s">
        <v>186</v>
      </c>
      <c r="BI24" s="71" t="s">
        <v>186</v>
      </c>
      <c r="BJ24" s="68" t="s">
        <v>186</v>
      </c>
      <c r="BK24" s="68" t="s">
        <v>186</v>
      </c>
      <c r="BL24" s="70" t="s">
        <v>186</v>
      </c>
      <c r="BM24" s="60" t="s">
        <v>186</v>
      </c>
      <c r="BN24" s="68" t="s">
        <v>186</v>
      </c>
      <c r="BO24" s="68" t="s">
        <v>186</v>
      </c>
      <c r="BP24" s="68" t="s">
        <v>186</v>
      </c>
      <c r="BQ24" s="70" t="s">
        <v>186</v>
      </c>
      <c r="BR24" s="60" t="s">
        <v>186</v>
      </c>
      <c r="BS24" s="68" t="s">
        <v>186</v>
      </c>
      <c r="BT24" s="68" t="s">
        <v>186</v>
      </c>
      <c r="BU24" s="68" t="s">
        <v>186</v>
      </c>
      <c r="BV24" s="70" t="s">
        <v>186</v>
      </c>
      <c r="BW24" s="60" t="s">
        <v>186</v>
      </c>
      <c r="BX24" s="68" t="s">
        <v>186</v>
      </c>
      <c r="BY24" s="68" t="s">
        <v>186</v>
      </c>
      <c r="BZ24" s="70" t="s">
        <v>186</v>
      </c>
      <c r="CA24" s="60" t="s">
        <v>186</v>
      </c>
      <c r="CB24" s="68" t="s">
        <v>186</v>
      </c>
      <c r="CC24" s="68" t="s">
        <v>186</v>
      </c>
      <c r="CD24" s="68" t="s">
        <v>186</v>
      </c>
      <c r="CE24" s="68" t="s">
        <v>186</v>
      </c>
      <c r="CF24" s="68" t="s">
        <v>186</v>
      </c>
      <c r="CG24" s="68" t="s">
        <v>186</v>
      </c>
      <c r="CH24" s="68" t="s">
        <v>186</v>
      </c>
      <c r="CI24" s="68" t="s">
        <v>186</v>
      </c>
      <c r="CJ24" s="68" t="s">
        <v>186</v>
      </c>
      <c r="CK24" s="68" t="s">
        <v>186</v>
      </c>
      <c r="CL24" s="68" t="s">
        <v>186</v>
      </c>
      <c r="CM24" s="68" t="s">
        <v>186</v>
      </c>
      <c r="CN24" s="68" t="s">
        <v>186</v>
      </c>
      <c r="CO24" s="68" t="s">
        <v>186</v>
      </c>
      <c r="CP24" s="68" t="s">
        <v>186</v>
      </c>
      <c r="CQ24" s="68" t="s">
        <v>186</v>
      </c>
      <c r="CR24" s="70" t="s">
        <v>186</v>
      </c>
      <c r="CS24" s="60" t="s">
        <v>186</v>
      </c>
      <c r="CT24" s="68" t="s">
        <v>186</v>
      </c>
      <c r="CU24" s="68" t="s">
        <v>186</v>
      </c>
      <c r="CV24" s="68" t="s">
        <v>186</v>
      </c>
      <c r="CW24" s="68" t="s">
        <v>186</v>
      </c>
      <c r="CX24" s="68" t="s">
        <v>186</v>
      </c>
      <c r="CY24" s="68" t="s">
        <v>186</v>
      </c>
      <c r="CZ24" s="68" t="s">
        <v>186</v>
      </c>
      <c r="DA24" s="68" t="s">
        <v>186</v>
      </c>
      <c r="DB24" s="70" t="s">
        <v>186</v>
      </c>
      <c r="DC24" s="60" t="s">
        <v>186</v>
      </c>
      <c r="DD24" s="71" t="s">
        <v>186</v>
      </c>
      <c r="DE24" s="71" t="s">
        <v>186</v>
      </c>
      <c r="DF24" s="68" t="s">
        <v>186</v>
      </c>
      <c r="DG24" s="68" t="s">
        <v>186</v>
      </c>
      <c r="DH24" s="68" t="s">
        <v>186</v>
      </c>
      <c r="DI24" s="68" t="s">
        <v>186</v>
      </c>
      <c r="DJ24" s="68" t="s">
        <v>186</v>
      </c>
      <c r="DK24" s="70" t="s">
        <v>186</v>
      </c>
      <c r="DL24" s="60" t="s">
        <v>186</v>
      </c>
      <c r="DM24" s="68" t="s">
        <v>186</v>
      </c>
      <c r="DN24" s="68" t="s">
        <v>186</v>
      </c>
      <c r="DO24" s="68" t="s">
        <v>186</v>
      </c>
      <c r="DP24" s="68" t="s">
        <v>186</v>
      </c>
      <c r="DQ24" s="68" t="s">
        <v>186</v>
      </c>
      <c r="DR24" s="70" t="s">
        <v>186</v>
      </c>
      <c r="DS24" s="60" t="s">
        <v>186</v>
      </c>
      <c r="DT24" s="68" t="s">
        <v>186</v>
      </c>
      <c r="DU24" s="68" t="s">
        <v>186</v>
      </c>
      <c r="DV24" s="68" t="s">
        <v>186</v>
      </c>
      <c r="DW24" s="68" t="s">
        <v>186</v>
      </c>
      <c r="DX24" s="70" t="s">
        <v>186</v>
      </c>
      <c r="DY24" s="60" t="s">
        <v>186</v>
      </c>
      <c r="DZ24" s="68" t="s">
        <v>186</v>
      </c>
      <c r="EA24" s="68" t="s">
        <v>186</v>
      </c>
      <c r="EB24" s="68" t="s">
        <v>186</v>
      </c>
      <c r="EC24" s="68" t="s">
        <v>186</v>
      </c>
      <c r="ED24" s="70" t="s">
        <v>186</v>
      </c>
      <c r="EE24" s="60" t="s">
        <v>186</v>
      </c>
      <c r="EF24" s="68" t="s">
        <v>186</v>
      </c>
      <c r="EG24" s="68" t="s">
        <v>186</v>
      </c>
      <c r="EH24" s="68" t="s">
        <v>186</v>
      </c>
      <c r="EI24" s="68" t="s">
        <v>188</v>
      </c>
      <c r="EJ24" s="68" t="s">
        <v>188</v>
      </c>
      <c r="EK24" s="60" t="s">
        <v>186</v>
      </c>
      <c r="EL24" s="68" t="s">
        <v>186</v>
      </c>
      <c r="EM24" s="68" t="s">
        <v>186</v>
      </c>
      <c r="EN24" s="68" t="s">
        <v>186</v>
      </c>
      <c r="EO24" s="68" t="s">
        <v>186</v>
      </c>
      <c r="EP24" s="68" t="s">
        <v>186</v>
      </c>
      <c r="EQ24" s="60" t="s">
        <v>186</v>
      </c>
      <c r="ER24" s="68" t="s">
        <v>186</v>
      </c>
      <c r="ES24" s="68" t="s">
        <v>186</v>
      </c>
      <c r="ET24" s="68" t="s">
        <v>186</v>
      </c>
      <c r="EU24" s="68" t="s">
        <v>186</v>
      </c>
      <c r="EV24" s="68" t="s">
        <v>186</v>
      </c>
      <c r="EW24" s="60" t="s">
        <v>186</v>
      </c>
      <c r="EX24" s="68" t="s">
        <v>186</v>
      </c>
      <c r="EY24" s="68" t="s">
        <v>186</v>
      </c>
      <c r="EZ24" s="68" t="s">
        <v>186</v>
      </c>
      <c r="FA24" s="68" t="s">
        <v>186</v>
      </c>
      <c r="FB24" s="68" t="s">
        <v>186</v>
      </c>
      <c r="FC24" s="60" t="s">
        <v>186</v>
      </c>
      <c r="FD24" s="68" t="s">
        <v>186</v>
      </c>
      <c r="FE24" s="68" t="s">
        <v>186</v>
      </c>
      <c r="FF24" s="68" t="s">
        <v>186</v>
      </c>
      <c r="FG24" s="68" t="s">
        <v>186</v>
      </c>
      <c r="FH24" s="70" t="s">
        <v>186</v>
      </c>
      <c r="FI24" s="60" t="s">
        <v>186</v>
      </c>
      <c r="FJ24" s="68" t="s">
        <v>186</v>
      </c>
      <c r="FK24" s="68" t="s">
        <v>186</v>
      </c>
      <c r="FL24" s="60" t="s">
        <v>186</v>
      </c>
      <c r="FM24" s="68" t="s">
        <v>186</v>
      </c>
      <c r="FN24" s="68" t="s">
        <v>186</v>
      </c>
      <c r="FO24" s="68" t="s">
        <v>186</v>
      </c>
      <c r="FP24" s="68" t="s">
        <v>186</v>
      </c>
      <c r="FQ24" s="70" t="s">
        <v>186</v>
      </c>
      <c r="FR24" s="60" t="s">
        <v>186</v>
      </c>
      <c r="FS24" s="68" t="s">
        <v>186</v>
      </c>
      <c r="FT24" s="68" t="s">
        <v>186</v>
      </c>
      <c r="FU24" s="68" t="s">
        <v>186</v>
      </c>
      <c r="FV24" s="70" t="s">
        <v>186</v>
      </c>
      <c r="FW24" s="60" t="s">
        <v>186</v>
      </c>
      <c r="FX24" s="68" t="s">
        <v>186</v>
      </c>
      <c r="FY24" s="68" t="s">
        <v>186</v>
      </c>
      <c r="FZ24" s="68" t="s">
        <v>186</v>
      </c>
      <c r="GA24" s="70" t="s">
        <v>186</v>
      </c>
      <c r="GB24" s="60" t="s">
        <v>186</v>
      </c>
      <c r="GC24" s="68" t="s">
        <v>186</v>
      </c>
      <c r="GD24" s="68" t="s">
        <v>186</v>
      </c>
      <c r="GE24" s="68" t="s">
        <v>186</v>
      </c>
      <c r="GF24" s="68" t="s">
        <v>186</v>
      </c>
      <c r="GG24" s="68" t="s">
        <v>186</v>
      </c>
      <c r="GH24" s="68" t="s">
        <v>186</v>
      </c>
      <c r="GI24" s="68" t="s">
        <v>186</v>
      </c>
      <c r="GJ24" s="68" t="s">
        <v>186</v>
      </c>
      <c r="GK24" s="68" t="s">
        <v>186</v>
      </c>
      <c r="GL24" s="68" t="s">
        <v>186</v>
      </c>
      <c r="GM24" s="68" t="s">
        <v>186</v>
      </c>
      <c r="GN24" s="70" t="s">
        <v>186</v>
      </c>
      <c r="GO24" s="60"/>
      <c r="GP24" s="68" t="s">
        <v>186</v>
      </c>
      <c r="GQ24" s="68" t="s">
        <v>186</v>
      </c>
      <c r="GR24" s="68" t="s">
        <v>186</v>
      </c>
      <c r="GS24" s="68" t="s">
        <v>186</v>
      </c>
      <c r="GT24" s="68" t="s">
        <v>186</v>
      </c>
      <c r="GU24" s="68" t="s">
        <v>186</v>
      </c>
      <c r="GV24" s="68" t="s">
        <v>186</v>
      </c>
      <c r="GW24" s="68" t="s">
        <v>186</v>
      </c>
      <c r="GX24" s="68" t="s">
        <v>186</v>
      </c>
      <c r="GY24" s="68" t="s">
        <v>186</v>
      </c>
      <c r="GZ24" s="68" t="s">
        <v>186</v>
      </c>
      <c r="HA24" s="68" t="s">
        <v>186</v>
      </c>
      <c r="HB24" s="68"/>
      <c r="HC24" s="70"/>
      <c r="HD24" s="60" t="s">
        <v>186</v>
      </c>
      <c r="HE24" s="68" t="s">
        <v>186</v>
      </c>
      <c r="HF24" s="68" t="s">
        <v>186</v>
      </c>
      <c r="HG24" s="68" t="s">
        <v>186</v>
      </c>
      <c r="HH24" s="68" t="s">
        <v>186</v>
      </c>
      <c r="HI24" s="68" t="s">
        <v>186</v>
      </c>
      <c r="HJ24" s="68" t="s">
        <v>186</v>
      </c>
      <c r="HK24" s="68" t="s">
        <v>186</v>
      </c>
      <c r="HL24" s="68" t="s">
        <v>186</v>
      </c>
      <c r="HM24" s="70" t="s">
        <v>186</v>
      </c>
      <c r="HN24" s="71" t="s">
        <v>186</v>
      </c>
      <c r="HO24" s="68" t="s">
        <v>186</v>
      </c>
      <c r="HP24" s="68" t="s">
        <v>186</v>
      </c>
      <c r="HQ24" s="68" t="s">
        <v>186</v>
      </c>
      <c r="HR24" s="68" t="s">
        <v>186</v>
      </c>
      <c r="HS24" s="68" t="s">
        <v>186</v>
      </c>
      <c r="HT24" s="68" t="s">
        <v>186</v>
      </c>
      <c r="HU24" s="68" t="s">
        <v>186</v>
      </c>
      <c r="HV24" s="68" t="s">
        <v>186</v>
      </c>
      <c r="HW24" s="68" t="s">
        <v>186</v>
      </c>
      <c r="HX24" s="68" t="s">
        <v>186</v>
      </c>
      <c r="HY24" s="68" t="s">
        <v>186</v>
      </c>
      <c r="HZ24" s="68" t="s">
        <v>186</v>
      </c>
      <c r="IA24" s="68" t="s">
        <v>186</v>
      </c>
      <c r="IB24" s="70" t="s">
        <v>186</v>
      </c>
      <c r="IC24" s="71" t="s">
        <v>186</v>
      </c>
      <c r="ID24" s="68" t="s">
        <v>186</v>
      </c>
      <c r="IE24" s="68" t="s">
        <v>186</v>
      </c>
      <c r="IF24" s="68" t="s">
        <v>186</v>
      </c>
      <c r="IG24" s="68" t="s">
        <v>186</v>
      </c>
      <c r="IH24" s="68" t="s">
        <v>186</v>
      </c>
      <c r="II24" s="68" t="s">
        <v>186</v>
      </c>
      <c r="IJ24" s="68" t="s">
        <v>186</v>
      </c>
      <c r="IK24" s="68" t="s">
        <v>186</v>
      </c>
      <c r="IL24" s="68" t="s">
        <v>186</v>
      </c>
      <c r="IM24" s="68" t="s">
        <v>186</v>
      </c>
      <c r="IN24" s="70" t="s">
        <v>186</v>
      </c>
      <c r="IO24" s="60" t="s">
        <v>186</v>
      </c>
      <c r="IP24" s="68" t="s">
        <v>186</v>
      </c>
      <c r="IQ24" s="68" t="s">
        <v>186</v>
      </c>
      <c r="IR24" s="68" t="s">
        <v>186</v>
      </c>
      <c r="IS24" s="68" t="s">
        <v>186</v>
      </c>
      <c r="IT24" s="68" t="s">
        <v>186</v>
      </c>
      <c r="IU24" s="68" t="s">
        <v>186</v>
      </c>
      <c r="IV24" s="68" t="s">
        <v>186</v>
      </c>
      <c r="IW24" s="68" t="s">
        <v>186</v>
      </c>
      <c r="IX24" s="68" t="s">
        <v>186</v>
      </c>
      <c r="IY24" s="68" t="s">
        <v>186</v>
      </c>
      <c r="IZ24" s="68" t="s">
        <v>186</v>
      </c>
      <c r="JA24" s="68" t="s">
        <v>186</v>
      </c>
      <c r="JB24" s="68" t="s">
        <v>186</v>
      </c>
      <c r="JC24" s="68" t="s">
        <v>186</v>
      </c>
      <c r="JD24" s="70" t="s">
        <v>186</v>
      </c>
      <c r="JE24" s="60" t="s">
        <v>186</v>
      </c>
      <c r="JF24" s="68" t="s">
        <v>186</v>
      </c>
      <c r="JG24" s="68" t="s">
        <v>186</v>
      </c>
      <c r="JH24" s="68" t="s">
        <v>186</v>
      </c>
      <c r="JI24" s="68" t="s">
        <v>186</v>
      </c>
      <c r="JJ24" s="68" t="s">
        <v>186</v>
      </c>
      <c r="JK24" s="68" t="s">
        <v>186</v>
      </c>
      <c r="JL24" s="68" t="s">
        <v>186</v>
      </c>
      <c r="JM24" s="68" t="s">
        <v>186</v>
      </c>
      <c r="JN24" s="68" t="s">
        <v>186</v>
      </c>
      <c r="JO24" s="68" t="s">
        <v>186</v>
      </c>
      <c r="JP24" s="68" t="s">
        <v>186</v>
      </c>
      <c r="JQ24" s="68" t="s">
        <v>186</v>
      </c>
      <c r="JR24" s="68" t="s">
        <v>186</v>
      </c>
      <c r="JS24" s="70" t="s">
        <v>186</v>
      </c>
      <c r="JT24" s="60" t="s">
        <v>186</v>
      </c>
      <c r="JU24" s="68" t="s">
        <v>186</v>
      </c>
      <c r="JV24" s="68" t="s">
        <v>186</v>
      </c>
      <c r="JW24" s="68" t="s">
        <v>186</v>
      </c>
      <c r="JX24" s="68" t="s">
        <v>186</v>
      </c>
      <c r="JY24" s="68" t="s">
        <v>186</v>
      </c>
      <c r="JZ24" s="68" t="s">
        <v>186</v>
      </c>
      <c r="KA24" s="70" t="s">
        <v>186</v>
      </c>
      <c r="KB24" s="60" t="s">
        <v>186</v>
      </c>
      <c r="KC24" s="68" t="s">
        <v>186</v>
      </c>
      <c r="KD24" s="68" t="s">
        <v>186</v>
      </c>
      <c r="KE24" s="68" t="s">
        <v>186</v>
      </c>
      <c r="KF24" s="68" t="s">
        <v>186</v>
      </c>
      <c r="KG24" s="68" t="s">
        <v>186</v>
      </c>
      <c r="KH24" s="68" t="s">
        <v>186</v>
      </c>
      <c r="KI24" s="70" t="s">
        <v>186</v>
      </c>
      <c r="KJ24" s="60" t="s">
        <v>188</v>
      </c>
      <c r="KK24" s="68" t="s">
        <v>188</v>
      </c>
      <c r="KL24" s="68" t="s">
        <v>188</v>
      </c>
      <c r="KM24" s="68" t="s">
        <v>188</v>
      </c>
      <c r="KN24" s="70" t="s">
        <v>188</v>
      </c>
      <c r="KO24" s="60" t="s">
        <v>188</v>
      </c>
      <c r="KP24" s="68" t="s">
        <v>188</v>
      </c>
      <c r="KQ24" s="70" t="s">
        <v>188</v>
      </c>
      <c r="KR24" s="71" t="s">
        <v>186</v>
      </c>
      <c r="KS24" s="68" t="s">
        <v>186</v>
      </c>
      <c r="KT24" s="68" t="s">
        <v>186</v>
      </c>
      <c r="KU24" s="68" t="s">
        <v>186</v>
      </c>
      <c r="KV24" s="68" t="s">
        <v>186</v>
      </c>
      <c r="KW24" s="68" t="s">
        <v>186</v>
      </c>
      <c r="KX24" s="68" t="s">
        <v>186</v>
      </c>
      <c r="KY24" s="68" t="s">
        <v>186</v>
      </c>
      <c r="KZ24" s="70" t="s">
        <v>186</v>
      </c>
      <c r="LA24" s="60" t="s">
        <v>186</v>
      </c>
      <c r="LB24" s="68" t="s">
        <v>186</v>
      </c>
      <c r="LC24" s="68" t="s">
        <v>186</v>
      </c>
      <c r="LD24" s="68" t="s">
        <v>186</v>
      </c>
      <c r="LE24" s="68" t="s">
        <v>186</v>
      </c>
      <c r="LF24" s="68" t="s">
        <v>186</v>
      </c>
      <c r="LG24" s="68" t="s">
        <v>186</v>
      </c>
      <c r="LH24" s="68" t="s">
        <v>186</v>
      </c>
      <c r="LI24" s="68" t="s">
        <v>186</v>
      </c>
      <c r="LJ24" s="68" t="s">
        <v>186</v>
      </c>
      <c r="LK24" s="68" t="s">
        <v>186</v>
      </c>
      <c r="LL24" s="68" t="s">
        <v>186</v>
      </c>
      <c r="LM24" s="68" t="s">
        <v>186</v>
      </c>
      <c r="LN24" s="70" t="s">
        <v>186</v>
      </c>
      <c r="LO24" s="60" t="s">
        <v>186</v>
      </c>
      <c r="LP24" s="68" t="s">
        <v>186</v>
      </c>
      <c r="LQ24" s="68" t="s">
        <v>186</v>
      </c>
      <c r="LR24" s="68" t="s">
        <v>186</v>
      </c>
      <c r="LS24" s="68" t="s">
        <v>186</v>
      </c>
      <c r="LT24" s="70" t="s">
        <v>186</v>
      </c>
      <c r="LU24" s="60" t="s">
        <v>186</v>
      </c>
      <c r="LV24" s="68" t="s">
        <v>186</v>
      </c>
      <c r="LW24" s="70" t="s">
        <v>186</v>
      </c>
      <c r="LX24" s="60" t="s">
        <v>186</v>
      </c>
      <c r="LY24" s="68" t="s">
        <v>186</v>
      </c>
      <c r="LZ24" s="70" t="s">
        <v>186</v>
      </c>
      <c r="MA24" s="60" t="s">
        <v>186</v>
      </c>
      <c r="MB24" s="68" t="s">
        <v>186</v>
      </c>
      <c r="MC24" s="68" t="s">
        <v>186</v>
      </c>
      <c r="MD24" s="68" t="s">
        <v>186</v>
      </c>
      <c r="ME24" s="68" t="s">
        <v>186</v>
      </c>
      <c r="MF24" s="68" t="s">
        <v>186</v>
      </c>
      <c r="MG24" s="70" t="s">
        <v>186</v>
      </c>
      <c r="MH24" s="60" t="s">
        <v>186</v>
      </c>
      <c r="MI24" s="68" t="s">
        <v>186</v>
      </c>
      <c r="MJ24" s="59" t="s">
        <v>186</v>
      </c>
      <c r="MK24" s="74" t="s">
        <v>186</v>
      </c>
      <c r="ML24" s="75" t="s">
        <v>186</v>
      </c>
      <c r="MM24" s="75" t="s">
        <v>186</v>
      </c>
      <c r="MN24" s="76" t="s">
        <v>186</v>
      </c>
      <c r="MO24" s="74" t="s">
        <v>186</v>
      </c>
      <c r="MP24" s="77" t="s">
        <v>186</v>
      </c>
      <c r="MQ24" s="77" t="s">
        <v>186</v>
      </c>
      <c r="MR24" s="78" t="s">
        <v>186</v>
      </c>
      <c r="MS24" s="60" t="s">
        <v>186</v>
      </c>
      <c r="MT24" s="68" t="s">
        <v>186</v>
      </c>
      <c r="MU24" s="68" t="s">
        <v>186</v>
      </c>
      <c r="MV24" s="68" t="s">
        <v>186</v>
      </c>
      <c r="MW24" s="68" t="s">
        <v>186</v>
      </c>
      <c r="MX24" s="68" t="s">
        <v>186</v>
      </c>
      <c r="MY24" s="70" t="s">
        <v>186</v>
      </c>
      <c r="MZ24" s="60" t="s">
        <v>186</v>
      </c>
      <c r="NA24" s="68" t="s">
        <v>186</v>
      </c>
      <c r="NB24" s="68" t="s">
        <v>186</v>
      </c>
      <c r="NC24" s="68" t="s">
        <v>186</v>
      </c>
      <c r="ND24" s="70" t="s">
        <v>186</v>
      </c>
      <c r="NE24" s="60" t="s">
        <v>186</v>
      </c>
      <c r="NF24" s="71" t="s">
        <v>186</v>
      </c>
      <c r="NG24" s="68" t="s">
        <v>186</v>
      </c>
      <c r="NH24" s="68" t="s">
        <v>186</v>
      </c>
      <c r="NI24" s="68" t="s">
        <v>186</v>
      </c>
      <c r="NJ24" s="68" t="s">
        <v>186</v>
      </c>
      <c r="NK24" s="68" t="s">
        <v>186</v>
      </c>
      <c r="NL24" s="68" t="s">
        <v>186</v>
      </c>
      <c r="NM24" s="70" t="s">
        <v>186</v>
      </c>
      <c r="NN24" s="60" t="s">
        <v>186</v>
      </c>
      <c r="NO24" s="68" t="s">
        <v>186</v>
      </c>
      <c r="NP24" s="68" t="s">
        <v>186</v>
      </c>
      <c r="NQ24" s="68" t="s">
        <v>186</v>
      </c>
      <c r="NR24" s="68" t="s">
        <v>186</v>
      </c>
      <c r="NS24" s="68" t="s">
        <v>186</v>
      </c>
      <c r="NT24" s="68" t="s">
        <v>186</v>
      </c>
      <c r="NU24" s="70" t="s">
        <v>186</v>
      </c>
      <c r="NV24" s="60" t="s">
        <v>188</v>
      </c>
      <c r="NW24" s="68" t="s">
        <v>188</v>
      </c>
      <c r="NX24" s="68" t="s">
        <v>188</v>
      </c>
      <c r="NY24" s="68" t="s">
        <v>188</v>
      </c>
      <c r="NZ24" s="68" t="s">
        <v>188</v>
      </c>
      <c r="OA24" s="68" t="s">
        <v>188</v>
      </c>
      <c r="OB24" s="68" t="s">
        <v>188</v>
      </c>
      <c r="OC24" s="71" t="s">
        <v>188</v>
      </c>
      <c r="OD24" s="60" t="s">
        <v>188</v>
      </c>
      <c r="OE24" s="68" t="s">
        <v>188</v>
      </c>
      <c r="OF24" s="68" t="s">
        <v>188</v>
      </c>
      <c r="OG24" s="68" t="s">
        <v>188</v>
      </c>
      <c r="OH24" s="60" t="s">
        <v>188</v>
      </c>
      <c r="OI24" s="68" t="s">
        <v>186</v>
      </c>
      <c r="OJ24" s="68" t="s">
        <v>186</v>
      </c>
      <c r="OK24" s="68" t="s">
        <v>186</v>
      </c>
      <c r="OL24" s="68" t="s">
        <v>186</v>
      </c>
      <c r="OM24" s="68" t="s">
        <v>186</v>
      </c>
      <c r="ON24" s="70" t="s">
        <v>186</v>
      </c>
      <c r="OO24" s="68" t="s">
        <v>186</v>
      </c>
      <c r="OP24" s="68" t="s">
        <v>186</v>
      </c>
      <c r="OQ24" s="68" t="s">
        <v>186</v>
      </c>
      <c r="OR24" s="68" t="s">
        <v>186</v>
      </c>
      <c r="OS24" s="68" t="s">
        <v>186</v>
      </c>
      <c r="OT24" s="68" t="s">
        <v>186</v>
      </c>
      <c r="OU24" s="68" t="s">
        <v>186</v>
      </c>
      <c r="OV24" s="70" t="s">
        <v>186</v>
      </c>
      <c r="OW24" s="68" t="s">
        <v>186</v>
      </c>
      <c r="OX24" s="68" t="s">
        <v>186</v>
      </c>
      <c r="OY24" s="68" t="s">
        <v>186</v>
      </c>
      <c r="OZ24" s="68" t="s">
        <v>186</v>
      </c>
      <c r="PA24" s="68" t="s">
        <v>186</v>
      </c>
      <c r="PB24" s="68" t="s">
        <v>186</v>
      </c>
      <c r="PC24" s="68" t="s">
        <v>186</v>
      </c>
      <c r="PD24" s="70" t="s">
        <v>186</v>
      </c>
    </row>
    <row r="25" spans="1:420" x14ac:dyDescent="0.25">
      <c r="A25" s="17"/>
      <c r="B25" s="19"/>
      <c r="C25" s="16"/>
      <c r="D25" s="59"/>
      <c r="E25" s="60"/>
      <c r="F25" s="68"/>
      <c r="G25" s="68"/>
      <c r="H25" s="68"/>
      <c r="I25" s="68"/>
      <c r="J25" s="68"/>
      <c r="K25" s="68"/>
      <c r="L25" s="68"/>
      <c r="M25" s="68"/>
      <c r="N25" s="68"/>
      <c r="O25" s="68"/>
      <c r="P25" s="68"/>
      <c r="Q25" s="70"/>
      <c r="R25" s="60"/>
      <c r="S25" s="68"/>
      <c r="T25" s="68"/>
      <c r="U25" s="68"/>
      <c r="V25" s="68"/>
      <c r="W25" s="68"/>
      <c r="X25" s="68"/>
      <c r="Y25" s="68"/>
      <c r="Z25" s="68"/>
      <c r="AA25" s="68"/>
      <c r="AB25" s="60"/>
      <c r="AC25" s="71"/>
      <c r="AD25" s="68"/>
      <c r="AE25" s="68"/>
      <c r="AF25" s="68"/>
      <c r="AG25" s="68"/>
      <c r="AH25" s="68"/>
      <c r="AI25" s="70"/>
      <c r="AJ25" s="60"/>
      <c r="AK25" s="71"/>
      <c r="AL25" s="68"/>
      <c r="AM25" s="68"/>
      <c r="AN25" s="68"/>
      <c r="AO25" s="68"/>
      <c r="AP25" s="68"/>
      <c r="AQ25" s="70"/>
      <c r="AR25" s="60"/>
      <c r="AS25" s="68"/>
      <c r="AT25" s="68"/>
      <c r="AU25" s="68"/>
      <c r="AV25" s="68"/>
      <c r="AW25" s="68"/>
      <c r="AX25" s="68"/>
      <c r="AY25" s="70"/>
      <c r="AZ25" s="60"/>
      <c r="BA25" s="68"/>
      <c r="BB25" s="68"/>
      <c r="BC25" s="68"/>
      <c r="BD25" s="68"/>
      <c r="BE25" s="68"/>
      <c r="BF25" s="68"/>
      <c r="BG25" s="70"/>
      <c r="BH25" s="60"/>
      <c r="BI25" s="71"/>
      <c r="BJ25" s="68"/>
      <c r="BK25" s="68"/>
      <c r="BL25" s="70"/>
      <c r="BM25" s="60"/>
      <c r="BN25" s="68"/>
      <c r="BO25" s="68"/>
      <c r="BP25" s="68"/>
      <c r="BQ25" s="70"/>
      <c r="BR25" s="60"/>
      <c r="BS25" s="68"/>
      <c r="BT25" s="68"/>
      <c r="BU25" s="68"/>
      <c r="BV25" s="70"/>
      <c r="BW25" s="60"/>
      <c r="BX25" s="68"/>
      <c r="BY25" s="68"/>
      <c r="BZ25" s="70"/>
      <c r="CA25" s="60"/>
      <c r="CB25" s="68"/>
      <c r="CC25" s="68"/>
      <c r="CD25" s="68"/>
      <c r="CE25" s="68"/>
      <c r="CF25" s="68"/>
      <c r="CG25" s="68"/>
      <c r="CH25" s="68"/>
      <c r="CI25" s="68"/>
      <c r="CJ25" s="68"/>
      <c r="CK25" s="68"/>
      <c r="CL25" s="68"/>
      <c r="CM25" s="68"/>
      <c r="CN25" s="68"/>
      <c r="CO25" s="68"/>
      <c r="CP25" s="68"/>
      <c r="CQ25" s="68"/>
      <c r="CR25" s="70"/>
      <c r="CS25" s="60"/>
      <c r="CT25" s="68"/>
      <c r="CU25" s="68"/>
      <c r="CV25" s="68"/>
      <c r="CW25" s="68"/>
      <c r="CX25" s="68"/>
      <c r="CY25" s="68"/>
      <c r="CZ25" s="68"/>
      <c r="DA25" s="68"/>
      <c r="DB25" s="70"/>
      <c r="DC25" s="60"/>
      <c r="DD25" s="71"/>
      <c r="DE25" s="71"/>
      <c r="DF25" s="68"/>
      <c r="DG25" s="68"/>
      <c r="DH25" s="68"/>
      <c r="DI25" s="68"/>
      <c r="DJ25" s="68"/>
      <c r="DK25" s="70"/>
      <c r="DL25" s="60"/>
      <c r="DM25" s="68"/>
      <c r="DN25" s="68"/>
      <c r="DO25" s="68"/>
      <c r="DP25" s="68"/>
      <c r="DQ25" s="68"/>
      <c r="DR25" s="70"/>
      <c r="DS25" s="60"/>
      <c r="DT25" s="68"/>
      <c r="DU25" s="68"/>
      <c r="DV25" s="68"/>
      <c r="DW25" s="68"/>
      <c r="DX25" s="70"/>
      <c r="DY25" s="60"/>
      <c r="DZ25" s="68"/>
      <c r="EA25" s="68"/>
      <c r="EB25" s="68"/>
      <c r="EC25" s="68"/>
      <c r="ED25" s="70"/>
      <c r="EE25" s="60"/>
      <c r="EF25" s="68"/>
      <c r="EG25" s="68"/>
      <c r="EH25" s="68"/>
      <c r="EI25" s="68"/>
      <c r="EJ25" s="70"/>
      <c r="EK25" s="60"/>
      <c r="EL25" s="68"/>
      <c r="EM25" s="68"/>
      <c r="EN25" s="68"/>
      <c r="EO25" s="68"/>
      <c r="EP25" s="70"/>
      <c r="EQ25" s="60"/>
      <c r="ER25" s="68"/>
      <c r="ES25" s="68"/>
      <c r="ET25" s="68"/>
      <c r="EU25" s="68"/>
      <c r="EV25" s="70"/>
      <c r="EW25" s="60"/>
      <c r="EX25" s="68"/>
      <c r="EY25" s="68"/>
      <c r="EZ25" s="68"/>
      <c r="FA25" s="68"/>
      <c r="FB25" s="70"/>
      <c r="FC25" s="60"/>
      <c r="FD25" s="68"/>
      <c r="FE25" s="68"/>
      <c r="FF25" s="68"/>
      <c r="FG25" s="68"/>
      <c r="FH25" s="70"/>
      <c r="FI25" s="60"/>
      <c r="FJ25" s="68"/>
      <c r="FK25" s="70"/>
      <c r="FL25" s="60"/>
      <c r="FM25" s="68"/>
      <c r="FN25" s="68"/>
      <c r="FO25" s="68"/>
      <c r="FP25" s="68"/>
      <c r="FQ25" s="70"/>
      <c r="FR25" s="60"/>
      <c r="FS25" s="68"/>
      <c r="FT25" s="68"/>
      <c r="FU25" s="68"/>
      <c r="FV25" s="70"/>
      <c r="FW25" s="60"/>
      <c r="FX25" s="68"/>
      <c r="FY25" s="68"/>
      <c r="FZ25" s="68"/>
      <c r="GA25" s="70"/>
      <c r="GB25" s="60"/>
      <c r="GC25" s="68"/>
      <c r="GD25" s="68"/>
      <c r="GE25" s="68"/>
      <c r="GF25" s="68"/>
      <c r="GG25" s="68"/>
      <c r="GH25" s="68"/>
      <c r="GI25" s="68"/>
      <c r="GJ25" s="68"/>
      <c r="GK25" s="68"/>
      <c r="GL25" s="68"/>
      <c r="GM25" s="68"/>
      <c r="GN25" s="70"/>
      <c r="GO25" s="60"/>
      <c r="GP25" s="68"/>
      <c r="GQ25" s="68"/>
      <c r="GR25" s="68"/>
      <c r="GS25" s="68"/>
      <c r="GT25" s="68"/>
      <c r="GU25" s="68"/>
      <c r="GV25" s="68"/>
      <c r="GW25" s="68"/>
      <c r="GX25" s="68"/>
      <c r="GY25" s="68"/>
      <c r="GZ25" s="68"/>
      <c r="HA25" s="68"/>
      <c r="HB25" s="68"/>
      <c r="HC25" s="70"/>
      <c r="HD25" s="60"/>
      <c r="HE25" s="68"/>
      <c r="HF25" s="68"/>
      <c r="HG25" s="68"/>
      <c r="HH25" s="68"/>
      <c r="HI25" s="68"/>
      <c r="HJ25" s="68"/>
      <c r="HK25" s="68"/>
      <c r="HL25" s="68"/>
      <c r="HM25" s="70"/>
      <c r="HN25" s="71"/>
      <c r="HO25" s="68"/>
      <c r="HP25" s="68"/>
      <c r="HQ25" s="68"/>
      <c r="HR25" s="68"/>
      <c r="HS25" s="68"/>
      <c r="HT25" s="68"/>
      <c r="HU25" s="68"/>
      <c r="HV25" s="68"/>
      <c r="HW25" s="68"/>
      <c r="HX25" s="68"/>
      <c r="HY25" s="68"/>
      <c r="HZ25" s="68"/>
      <c r="IA25" s="68"/>
      <c r="IB25" s="70"/>
      <c r="IC25" s="71"/>
      <c r="ID25" s="68"/>
      <c r="IE25" s="68"/>
      <c r="IF25" s="68"/>
      <c r="IG25" s="68"/>
      <c r="IH25" s="68"/>
      <c r="II25" s="68"/>
      <c r="IJ25" s="68"/>
      <c r="IK25" s="68"/>
      <c r="IL25" s="68"/>
      <c r="IM25" s="68"/>
      <c r="IN25" s="70"/>
      <c r="IO25" s="60"/>
      <c r="IP25" s="68"/>
      <c r="IQ25" s="68"/>
      <c r="IR25" s="68"/>
      <c r="IS25" s="68"/>
      <c r="IT25" s="68"/>
      <c r="IU25" s="68"/>
      <c r="IV25" s="68"/>
      <c r="IW25" s="68"/>
      <c r="IX25" s="68"/>
      <c r="IY25" s="68"/>
      <c r="IZ25" s="68"/>
      <c r="JA25" s="68"/>
      <c r="JB25" s="68"/>
      <c r="JC25" s="68"/>
      <c r="JD25" s="70"/>
      <c r="JE25" s="60"/>
      <c r="JF25" s="68"/>
      <c r="JG25" s="68"/>
      <c r="JH25" s="68"/>
      <c r="JI25" s="68"/>
      <c r="JJ25" s="68"/>
      <c r="JK25" s="68"/>
      <c r="JL25" s="68"/>
      <c r="JM25" s="68"/>
      <c r="JN25" s="68"/>
      <c r="JO25" s="68"/>
      <c r="JP25" s="68"/>
      <c r="JQ25" s="68"/>
      <c r="JR25" s="68"/>
      <c r="JS25" s="70"/>
      <c r="JT25" s="60"/>
      <c r="JU25" s="68"/>
      <c r="JV25" s="68"/>
      <c r="JW25" s="68"/>
      <c r="JX25" s="68"/>
      <c r="JY25" s="68"/>
      <c r="JZ25" s="68"/>
      <c r="KA25" s="70"/>
      <c r="KB25" s="60"/>
      <c r="KC25" s="68"/>
      <c r="KD25" s="68"/>
      <c r="KE25" s="68"/>
      <c r="KF25" s="68"/>
      <c r="KG25" s="68"/>
      <c r="KH25" s="68"/>
      <c r="KI25" s="70"/>
      <c r="KJ25" s="60"/>
      <c r="KK25" s="68"/>
      <c r="KM25" s="68"/>
      <c r="KN25" s="70"/>
      <c r="KO25" s="73"/>
      <c r="KP25" s="66"/>
      <c r="KQ25" s="72"/>
      <c r="KR25" s="71"/>
      <c r="KS25" s="68"/>
      <c r="KT25" s="68"/>
      <c r="KU25" s="68"/>
      <c r="KV25" s="68"/>
      <c r="KW25" s="68"/>
      <c r="KX25" s="68"/>
      <c r="KY25" s="68"/>
      <c r="KZ25" s="70"/>
      <c r="LA25" s="60"/>
      <c r="LB25" s="68"/>
      <c r="LC25" s="68"/>
      <c r="LD25" s="68"/>
      <c r="LE25" s="68"/>
      <c r="LF25" s="68"/>
      <c r="LG25" s="68"/>
      <c r="LH25" s="68"/>
      <c r="LI25" s="68"/>
      <c r="LJ25" s="68"/>
      <c r="LK25" s="68"/>
      <c r="LL25" s="68"/>
      <c r="LM25" s="68"/>
      <c r="LN25" s="70"/>
      <c r="LO25" s="60"/>
      <c r="LP25" s="68"/>
      <c r="LQ25" s="68"/>
      <c r="LR25" s="68"/>
      <c r="LS25" s="68"/>
      <c r="LT25" s="70"/>
      <c r="LU25" s="60"/>
      <c r="LV25" s="68"/>
      <c r="LW25" s="70"/>
      <c r="LX25" s="60"/>
      <c r="LY25" s="68"/>
      <c r="LZ25" s="70"/>
      <c r="MA25" s="60"/>
      <c r="MB25" s="68"/>
      <c r="MC25" s="68"/>
      <c r="MD25" s="68"/>
      <c r="ME25" s="68"/>
      <c r="MF25" s="68"/>
      <c r="MG25" s="70"/>
      <c r="MH25" s="60"/>
      <c r="MI25" s="68"/>
      <c r="MJ25" s="59"/>
      <c r="MK25" s="60"/>
      <c r="ML25" s="68"/>
      <c r="MM25" s="68"/>
      <c r="MN25" s="72"/>
      <c r="MO25" s="60"/>
      <c r="MP25" s="71"/>
      <c r="MQ25" s="71"/>
      <c r="MR25" s="70"/>
      <c r="MS25" s="60"/>
      <c r="MT25" s="68"/>
      <c r="MU25" s="68"/>
      <c r="MV25" s="68"/>
      <c r="MW25" s="68"/>
      <c r="MX25" s="68"/>
      <c r="MY25" s="70"/>
      <c r="MZ25" s="60"/>
      <c r="NA25" s="68"/>
      <c r="NB25" s="68"/>
      <c r="NC25" s="68"/>
      <c r="ND25" s="70"/>
      <c r="NE25" s="60"/>
      <c r="NF25" s="71"/>
      <c r="NG25" s="68"/>
      <c r="NH25" s="68"/>
      <c r="NI25" s="68"/>
      <c r="NJ25" s="68"/>
      <c r="NK25" s="68"/>
      <c r="NL25" s="68"/>
      <c r="NM25" s="70"/>
      <c r="NN25" s="60"/>
      <c r="NO25" s="68"/>
      <c r="NP25" s="68"/>
      <c r="NQ25" s="68"/>
      <c r="NR25" s="68"/>
      <c r="NS25" s="68"/>
      <c r="NT25" s="68"/>
      <c r="NU25" s="70"/>
      <c r="NV25" s="60"/>
      <c r="NW25" s="68"/>
      <c r="NX25" s="68"/>
      <c r="NY25" s="68"/>
      <c r="NZ25" s="68"/>
      <c r="OA25" s="68"/>
      <c r="OB25" s="68"/>
      <c r="OC25" s="71"/>
      <c r="OD25" s="60"/>
      <c r="OE25" s="68"/>
      <c r="OF25" s="68"/>
      <c r="OG25" s="68"/>
      <c r="OH25" s="60"/>
      <c r="OI25" s="68"/>
      <c r="OJ25" s="68"/>
      <c r="OK25" s="68"/>
      <c r="OL25" s="68"/>
      <c r="OM25" s="68"/>
      <c r="ON25" s="70"/>
      <c r="OO25" s="60"/>
      <c r="OP25" s="71"/>
      <c r="OQ25" s="68"/>
      <c r="OR25" s="68"/>
      <c r="OS25" s="68"/>
      <c r="OT25" s="68"/>
      <c r="OU25" s="68"/>
      <c r="OV25" s="70"/>
      <c r="OW25" s="60"/>
      <c r="OX25" s="71"/>
      <c r="OY25" s="68"/>
      <c r="OZ25" s="68"/>
      <c r="PA25" s="68"/>
      <c r="PB25" s="68"/>
      <c r="PC25" s="68"/>
      <c r="PD25" s="70"/>
    </row>
    <row r="26" spans="1:420" x14ac:dyDescent="0.25">
      <c r="A26" s="17" t="s">
        <v>189</v>
      </c>
      <c r="B26" s="19"/>
      <c r="C26" s="16"/>
      <c r="D26" s="59" t="s">
        <v>190</v>
      </c>
      <c r="E26" s="60">
        <v>2225</v>
      </c>
      <c r="F26" s="68">
        <v>5600</v>
      </c>
      <c r="G26" s="68">
        <v>5600</v>
      </c>
      <c r="H26" s="68">
        <v>12100</v>
      </c>
      <c r="I26" s="68">
        <v>12100</v>
      </c>
      <c r="J26" s="68">
        <v>12100</v>
      </c>
      <c r="K26" s="68">
        <v>19070</v>
      </c>
      <c r="L26" s="68">
        <v>19070</v>
      </c>
      <c r="M26" s="68">
        <v>19070</v>
      </c>
      <c r="N26" s="68">
        <v>29700</v>
      </c>
      <c r="O26" s="68">
        <v>29700</v>
      </c>
      <c r="P26" s="68">
        <v>36815</v>
      </c>
      <c r="Q26" s="70">
        <v>36815</v>
      </c>
      <c r="R26" s="60">
        <v>3060</v>
      </c>
      <c r="S26" s="68">
        <v>5140</v>
      </c>
      <c r="T26" s="68">
        <v>5140</v>
      </c>
      <c r="U26" s="68">
        <v>12075</v>
      </c>
      <c r="V26" s="68">
        <v>12075</v>
      </c>
      <c r="W26" s="68">
        <v>12075</v>
      </c>
      <c r="X26" s="68">
        <v>17930</v>
      </c>
      <c r="Y26" s="68">
        <v>17930</v>
      </c>
      <c r="Z26" s="68">
        <v>25650</v>
      </c>
      <c r="AA26" s="68">
        <v>25650</v>
      </c>
      <c r="AB26" s="60">
        <v>2599</v>
      </c>
      <c r="AC26" s="71">
        <v>6125</v>
      </c>
      <c r="AD26" s="68">
        <v>10600</v>
      </c>
      <c r="AE26" s="68">
        <v>10600</v>
      </c>
      <c r="AF26" s="68">
        <v>16240</v>
      </c>
      <c r="AG26" s="68">
        <v>16240</v>
      </c>
      <c r="AH26" s="68">
        <v>22730</v>
      </c>
      <c r="AI26" s="70">
        <v>22730</v>
      </c>
      <c r="AJ26" s="60">
        <v>2615</v>
      </c>
      <c r="AK26" s="71">
        <v>6229</v>
      </c>
      <c r="AL26" s="68">
        <v>11388</v>
      </c>
      <c r="AM26" s="68">
        <v>11388</v>
      </c>
      <c r="AN26" s="68">
        <v>16627</v>
      </c>
      <c r="AO26" s="68">
        <v>16627</v>
      </c>
      <c r="AP26" s="68">
        <v>24218</v>
      </c>
      <c r="AQ26" s="70">
        <v>24218</v>
      </c>
      <c r="AR26" s="60">
        <v>2599</v>
      </c>
      <c r="AS26" s="68">
        <v>6125</v>
      </c>
      <c r="AT26" s="68">
        <v>10600</v>
      </c>
      <c r="AU26" s="68">
        <v>10600</v>
      </c>
      <c r="AV26" s="68">
        <v>16240</v>
      </c>
      <c r="AW26" s="68">
        <v>16240</v>
      </c>
      <c r="AX26" s="68">
        <v>22730</v>
      </c>
      <c r="AY26" s="70">
        <v>22730</v>
      </c>
      <c r="AZ26" s="60">
        <v>2615</v>
      </c>
      <c r="BA26" s="68">
        <v>6229</v>
      </c>
      <c r="BB26" s="68">
        <v>11388</v>
      </c>
      <c r="BC26" s="68">
        <v>11388</v>
      </c>
      <c r="BD26" s="68">
        <v>16627</v>
      </c>
      <c r="BE26" s="68">
        <v>16627</v>
      </c>
      <c r="BF26" s="68">
        <v>24218</v>
      </c>
      <c r="BG26" s="70">
        <v>24218</v>
      </c>
      <c r="BH26" s="60">
        <v>6104</v>
      </c>
      <c r="BI26" s="71">
        <v>6104</v>
      </c>
      <c r="BJ26" s="68">
        <v>10815</v>
      </c>
      <c r="BK26" s="68">
        <v>16728</v>
      </c>
      <c r="BL26" s="70">
        <v>24276</v>
      </c>
      <c r="BM26" s="60">
        <v>2035</v>
      </c>
      <c r="BN26" s="68">
        <v>3610</v>
      </c>
      <c r="BO26" s="68">
        <v>6615</v>
      </c>
      <c r="BP26" s="68">
        <v>11760</v>
      </c>
      <c r="BQ26" s="70">
        <v>17530</v>
      </c>
      <c r="BR26" s="60">
        <v>2270</v>
      </c>
      <c r="BS26" s="68">
        <v>5440</v>
      </c>
      <c r="BT26" s="68">
        <v>10070</v>
      </c>
      <c r="BU26" s="68">
        <v>18700</v>
      </c>
      <c r="BV26" s="70">
        <v>26730</v>
      </c>
      <c r="BW26" s="60">
        <v>3595</v>
      </c>
      <c r="BX26" s="68">
        <v>6740</v>
      </c>
      <c r="BY26" s="68">
        <v>16320</v>
      </c>
      <c r="BZ26" s="70">
        <v>17155</v>
      </c>
      <c r="CA26" s="60">
        <v>2255</v>
      </c>
      <c r="CB26" s="68">
        <v>5455</v>
      </c>
      <c r="CC26" s="68">
        <v>5455</v>
      </c>
      <c r="CD26" s="68">
        <v>5455</v>
      </c>
      <c r="CE26" s="68">
        <v>5455</v>
      </c>
      <c r="CF26" s="68">
        <v>9080</v>
      </c>
      <c r="CG26" s="68">
        <v>9080</v>
      </c>
      <c r="CH26" s="68">
        <v>9080</v>
      </c>
      <c r="CI26" s="68">
        <v>9080</v>
      </c>
      <c r="CJ26" s="68">
        <v>14465</v>
      </c>
      <c r="CK26" s="68">
        <v>14465</v>
      </c>
      <c r="CL26" s="68">
        <v>14465</v>
      </c>
      <c r="CM26" s="68">
        <v>14465</v>
      </c>
      <c r="CN26" s="68">
        <v>19000</v>
      </c>
      <c r="CO26" s="68">
        <v>19000</v>
      </c>
      <c r="CP26" s="68">
        <v>24500</v>
      </c>
      <c r="CQ26" s="68">
        <v>32250</v>
      </c>
      <c r="CR26" s="70">
        <v>56200</v>
      </c>
      <c r="CS26" s="60">
        <v>6625</v>
      </c>
      <c r="CT26" s="68">
        <v>10445</v>
      </c>
      <c r="CU26" s="68">
        <v>10445</v>
      </c>
      <c r="CV26" s="68">
        <v>10445</v>
      </c>
      <c r="CW26" s="68">
        <v>10445</v>
      </c>
      <c r="CX26" s="68">
        <v>13080</v>
      </c>
      <c r="CY26" s="68">
        <v>13080</v>
      </c>
      <c r="CZ26" s="68">
        <v>13080</v>
      </c>
      <c r="DA26" s="68">
        <v>21230</v>
      </c>
      <c r="DB26" s="70">
        <v>21230</v>
      </c>
      <c r="DC26" s="60">
        <v>2240</v>
      </c>
      <c r="DD26" s="68">
        <v>4780</v>
      </c>
      <c r="DE26" s="68">
        <v>4780</v>
      </c>
      <c r="DF26" s="68">
        <v>9160</v>
      </c>
      <c r="DG26" s="68">
        <v>9160</v>
      </c>
      <c r="DH26" s="68">
        <v>14635</v>
      </c>
      <c r="DI26" s="68">
        <v>14635</v>
      </c>
      <c r="DJ26" s="68">
        <v>21380</v>
      </c>
      <c r="DK26" s="70">
        <v>21380</v>
      </c>
      <c r="DL26" s="60">
        <v>6125</v>
      </c>
      <c r="DM26" s="68">
        <v>10600</v>
      </c>
      <c r="DN26" s="68">
        <v>10600</v>
      </c>
      <c r="DO26" s="68">
        <v>16240</v>
      </c>
      <c r="DP26" s="68">
        <v>16240</v>
      </c>
      <c r="DQ26" s="68">
        <v>22730</v>
      </c>
      <c r="DR26" s="70">
        <v>22730</v>
      </c>
      <c r="DS26" s="60">
        <v>6516</v>
      </c>
      <c r="DT26" s="68">
        <v>10337</v>
      </c>
      <c r="DU26" s="68">
        <v>15056</v>
      </c>
      <c r="DV26" s="68">
        <v>28090</v>
      </c>
      <c r="DW26" s="68">
        <v>44045</v>
      </c>
      <c r="DX26" s="70">
        <v>63370</v>
      </c>
      <c r="DY26" s="60">
        <v>6516</v>
      </c>
      <c r="DZ26" s="68">
        <v>10337</v>
      </c>
      <c r="EA26" s="68">
        <v>15056</v>
      </c>
      <c r="EB26" s="68">
        <v>28090</v>
      </c>
      <c r="EC26" s="68">
        <v>44045</v>
      </c>
      <c r="ED26" s="70">
        <v>63370</v>
      </c>
      <c r="EE26" s="60">
        <v>3080</v>
      </c>
      <c r="EF26" s="68">
        <v>5373</v>
      </c>
      <c r="EG26" s="68">
        <v>8317</v>
      </c>
      <c r="EH26" s="68">
        <v>13376</v>
      </c>
      <c r="EI26" s="68">
        <v>21536</v>
      </c>
      <c r="EJ26" s="70">
        <v>33474</v>
      </c>
      <c r="EK26" s="60">
        <v>3080</v>
      </c>
      <c r="EL26" s="68">
        <v>5373</v>
      </c>
      <c r="EM26" s="68">
        <v>8317</v>
      </c>
      <c r="EN26" s="68">
        <v>13376</v>
      </c>
      <c r="EO26" s="68">
        <v>23132</v>
      </c>
      <c r="EP26" s="70">
        <v>33474</v>
      </c>
      <c r="EQ26" s="60">
        <v>3437</v>
      </c>
      <c r="ER26" s="68">
        <v>6074</v>
      </c>
      <c r="ES26" s="68">
        <v>9021</v>
      </c>
      <c r="ET26" s="68">
        <v>14714</v>
      </c>
      <c r="EU26" s="68">
        <v>21539</v>
      </c>
      <c r="EV26" s="70">
        <v>37910</v>
      </c>
      <c r="EW26" s="60">
        <v>3437</v>
      </c>
      <c r="EX26" s="68">
        <v>6074</v>
      </c>
      <c r="EY26" s="68">
        <v>9021</v>
      </c>
      <c r="EZ26" s="68">
        <v>14714</v>
      </c>
      <c r="FA26" s="68">
        <v>21539</v>
      </c>
      <c r="FB26" s="70">
        <v>37910</v>
      </c>
      <c r="FC26" s="60">
        <v>6612</v>
      </c>
      <c r="FD26" s="68">
        <v>10440</v>
      </c>
      <c r="FE26" s="68">
        <v>15196</v>
      </c>
      <c r="FF26" s="68">
        <v>28188</v>
      </c>
      <c r="FG26" s="68">
        <v>44080</v>
      </c>
      <c r="FH26" s="70">
        <v>63452</v>
      </c>
      <c r="FI26" s="60">
        <v>6612</v>
      </c>
      <c r="FJ26" s="68">
        <v>10440</v>
      </c>
      <c r="FK26" s="70">
        <v>15196</v>
      </c>
      <c r="FL26" s="60">
        <v>6612</v>
      </c>
      <c r="FM26" s="68">
        <v>10440</v>
      </c>
      <c r="FN26" s="68">
        <v>15196</v>
      </c>
      <c r="FO26" s="68">
        <v>28188</v>
      </c>
      <c r="FP26" s="68">
        <v>44080</v>
      </c>
      <c r="FQ26" s="70">
        <v>63452</v>
      </c>
      <c r="FR26" s="60">
        <v>5760</v>
      </c>
      <c r="FS26" s="68">
        <v>9127</v>
      </c>
      <c r="FT26" s="68">
        <v>13266</v>
      </c>
      <c r="FU26" s="68">
        <v>24707</v>
      </c>
      <c r="FV26" s="70">
        <v>38555</v>
      </c>
      <c r="FW26" s="60">
        <v>5760</v>
      </c>
      <c r="FX26" s="68">
        <v>9127</v>
      </c>
      <c r="FY26" s="68">
        <v>13266</v>
      </c>
      <c r="FZ26" s="68">
        <v>24707</v>
      </c>
      <c r="GA26" s="70">
        <v>38555</v>
      </c>
      <c r="GB26" s="60">
        <v>2120</v>
      </c>
      <c r="GC26" s="68">
        <v>6360</v>
      </c>
      <c r="GD26" s="68">
        <v>6360</v>
      </c>
      <c r="GE26" s="68">
        <v>11660</v>
      </c>
      <c r="GF26" s="68">
        <v>11660</v>
      </c>
      <c r="GG26" s="68">
        <v>11660</v>
      </c>
      <c r="GH26" s="68">
        <v>11660</v>
      </c>
      <c r="GI26" s="68">
        <v>18020</v>
      </c>
      <c r="GJ26" s="68">
        <v>18020</v>
      </c>
      <c r="GK26" s="68">
        <v>18020</v>
      </c>
      <c r="GL26" s="68">
        <v>25440</v>
      </c>
      <c r="GM26" s="68">
        <v>25440</v>
      </c>
      <c r="GN26" s="70">
        <v>25440</v>
      </c>
      <c r="GO26" s="60"/>
      <c r="GP26" s="68">
        <v>6900</v>
      </c>
      <c r="GQ26" s="68">
        <v>6900</v>
      </c>
      <c r="GR26" s="68">
        <v>12650</v>
      </c>
      <c r="GS26" s="68">
        <v>12650</v>
      </c>
      <c r="GT26" s="68">
        <v>12650</v>
      </c>
      <c r="GU26" s="68">
        <v>12650</v>
      </c>
      <c r="GV26" s="68">
        <v>19550</v>
      </c>
      <c r="GW26" s="68">
        <v>19550</v>
      </c>
      <c r="GX26" s="68">
        <v>19550</v>
      </c>
      <c r="GY26" s="68">
        <v>21600</v>
      </c>
      <c r="GZ26" s="68">
        <v>21600</v>
      </c>
      <c r="HA26" s="68">
        <v>21600</v>
      </c>
      <c r="HB26" s="68"/>
      <c r="HC26" s="70"/>
      <c r="HD26" s="60">
        <v>11660</v>
      </c>
      <c r="HE26" s="68">
        <v>11660</v>
      </c>
      <c r="HF26" s="68">
        <v>11660</v>
      </c>
      <c r="HG26" s="68">
        <v>11660</v>
      </c>
      <c r="HH26" s="68">
        <v>18020</v>
      </c>
      <c r="HI26" s="68">
        <v>18020</v>
      </c>
      <c r="HJ26" s="68">
        <v>18020</v>
      </c>
      <c r="HK26" s="68">
        <v>25440</v>
      </c>
      <c r="HL26" s="68">
        <v>25440</v>
      </c>
      <c r="HM26" s="70">
        <v>25440</v>
      </c>
      <c r="HN26" s="71">
        <v>6500</v>
      </c>
      <c r="HO26" s="68">
        <v>6500</v>
      </c>
      <c r="HP26" s="68">
        <v>6500</v>
      </c>
      <c r="HQ26" s="68">
        <v>6500</v>
      </c>
      <c r="HR26" s="68">
        <v>10705</v>
      </c>
      <c r="HS26" s="68">
        <v>10705</v>
      </c>
      <c r="HT26" s="68">
        <v>10705</v>
      </c>
      <c r="HU26" s="68">
        <v>10705</v>
      </c>
      <c r="HV26" s="68">
        <v>17170</v>
      </c>
      <c r="HW26" s="68">
        <v>17170</v>
      </c>
      <c r="HX26" s="68">
        <v>17170</v>
      </c>
      <c r="HY26" s="68">
        <v>25120</v>
      </c>
      <c r="HZ26" s="68">
        <v>25120</v>
      </c>
      <c r="IA26" s="68">
        <v>25120</v>
      </c>
      <c r="IB26" s="70">
        <v>25120</v>
      </c>
      <c r="IC26" s="71">
        <v>5968</v>
      </c>
      <c r="ID26" s="68">
        <v>5968</v>
      </c>
      <c r="IE26" s="68">
        <v>11554</v>
      </c>
      <c r="IF26" s="68">
        <v>11554</v>
      </c>
      <c r="IG26" s="68">
        <v>11554</v>
      </c>
      <c r="IH26" s="68">
        <v>11554</v>
      </c>
      <c r="II26" s="68">
        <v>17880</v>
      </c>
      <c r="IJ26" s="68">
        <v>17880</v>
      </c>
      <c r="IK26" s="68">
        <v>17880</v>
      </c>
      <c r="IL26" s="68">
        <v>24055</v>
      </c>
      <c r="IM26" s="68">
        <v>24055</v>
      </c>
      <c r="IN26" s="70">
        <v>24055</v>
      </c>
      <c r="IO26" s="60">
        <v>2920</v>
      </c>
      <c r="IP26" s="68">
        <v>6490</v>
      </c>
      <c r="IQ26" s="68">
        <v>6490</v>
      </c>
      <c r="IR26" s="68">
        <v>6490</v>
      </c>
      <c r="IS26" s="68">
        <v>11240</v>
      </c>
      <c r="IT26" s="68">
        <v>11240</v>
      </c>
      <c r="IU26" s="68">
        <v>11240</v>
      </c>
      <c r="IV26" s="68">
        <v>11240</v>
      </c>
      <c r="IW26" s="68">
        <v>17535</v>
      </c>
      <c r="IX26" s="68">
        <v>17535</v>
      </c>
      <c r="IY26" s="68">
        <v>17535</v>
      </c>
      <c r="IZ26" s="68">
        <v>25335</v>
      </c>
      <c r="JA26" s="68">
        <v>25335</v>
      </c>
      <c r="JB26" s="68">
        <v>25335</v>
      </c>
      <c r="JC26" s="68">
        <v>41365</v>
      </c>
      <c r="JD26" s="70">
        <v>41365</v>
      </c>
      <c r="JE26" s="60">
        <v>2920</v>
      </c>
      <c r="JF26" s="68">
        <v>6180</v>
      </c>
      <c r="JG26" s="68">
        <v>6180</v>
      </c>
      <c r="JH26" s="68">
        <v>6180</v>
      </c>
      <c r="JI26" s="68">
        <v>11870</v>
      </c>
      <c r="JJ26" s="68">
        <v>11870</v>
      </c>
      <c r="JK26" s="68">
        <v>11870</v>
      </c>
      <c r="JL26" s="68">
        <v>18835</v>
      </c>
      <c r="JM26" s="68">
        <v>18835</v>
      </c>
      <c r="JN26" s="68">
        <v>18835</v>
      </c>
      <c r="JO26" s="68">
        <v>24045</v>
      </c>
      <c r="JP26" s="68">
        <v>24045</v>
      </c>
      <c r="JQ26" s="68">
        <v>24045</v>
      </c>
      <c r="JR26" s="68">
        <v>46955</v>
      </c>
      <c r="JS26" s="70">
        <v>46955</v>
      </c>
      <c r="JT26" s="60">
        <v>6000</v>
      </c>
      <c r="JU26" s="68">
        <v>6000</v>
      </c>
      <c r="JV26" s="68">
        <v>10770</v>
      </c>
      <c r="JW26" s="68">
        <v>10770</v>
      </c>
      <c r="JX26" s="68">
        <v>16530</v>
      </c>
      <c r="JY26" s="68">
        <v>16530</v>
      </c>
      <c r="JZ26" s="68">
        <v>22550</v>
      </c>
      <c r="KA26" s="70">
        <v>22550</v>
      </c>
      <c r="KB26" s="60">
        <v>6345</v>
      </c>
      <c r="KC26" s="68">
        <v>6345</v>
      </c>
      <c r="KD26" s="68">
        <v>10860</v>
      </c>
      <c r="KE26" s="68">
        <v>10860</v>
      </c>
      <c r="KF26" s="68">
        <v>17165</v>
      </c>
      <c r="KG26" s="68">
        <v>17165</v>
      </c>
      <c r="KH26" s="68">
        <v>24295</v>
      </c>
      <c r="KI26" s="70">
        <v>24295</v>
      </c>
      <c r="KJ26" s="60">
        <v>2000</v>
      </c>
      <c r="KK26" s="68">
        <v>2000</v>
      </c>
      <c r="KL26" s="68">
        <v>6250</v>
      </c>
      <c r="KM26" s="68">
        <v>6250</v>
      </c>
      <c r="KN26" s="70">
        <v>6335</v>
      </c>
      <c r="KO26" s="73">
        <v>5770</v>
      </c>
      <c r="KP26" s="68">
        <v>5985</v>
      </c>
      <c r="KQ26" s="72">
        <v>12255</v>
      </c>
      <c r="KR26" s="71">
        <v>2599</v>
      </c>
      <c r="KS26" s="68">
        <v>6125</v>
      </c>
      <c r="KT26" s="68">
        <v>10600</v>
      </c>
      <c r="KU26" s="68">
        <v>10600</v>
      </c>
      <c r="KV26" s="68">
        <v>16240</v>
      </c>
      <c r="KW26" s="68">
        <v>16240</v>
      </c>
      <c r="KX26" s="68">
        <v>16240</v>
      </c>
      <c r="KY26" s="68">
        <v>22730</v>
      </c>
      <c r="KZ26" s="70">
        <v>22730</v>
      </c>
      <c r="LA26" s="60">
        <v>3480</v>
      </c>
      <c r="LB26" s="68">
        <v>6720</v>
      </c>
      <c r="LC26" s="68">
        <v>6720</v>
      </c>
      <c r="LD26" s="68">
        <v>6720</v>
      </c>
      <c r="LE26" s="68">
        <v>11000</v>
      </c>
      <c r="LF26" s="68">
        <v>11000</v>
      </c>
      <c r="LG26" s="68">
        <v>11000</v>
      </c>
      <c r="LH26" s="68">
        <v>11000</v>
      </c>
      <c r="LI26" s="68">
        <v>17640</v>
      </c>
      <c r="LJ26" s="68">
        <v>17640</v>
      </c>
      <c r="LK26" s="68">
        <v>17640</v>
      </c>
      <c r="LL26" s="68">
        <v>26250</v>
      </c>
      <c r="LM26" s="68">
        <v>26250</v>
      </c>
      <c r="LN26" s="70">
        <v>26250</v>
      </c>
      <c r="LO26" s="60">
        <v>2385</v>
      </c>
      <c r="LP26" s="68">
        <v>2385</v>
      </c>
      <c r="LQ26" s="68">
        <v>5815</v>
      </c>
      <c r="LR26" s="68">
        <v>5815</v>
      </c>
      <c r="LS26" s="68">
        <v>10645</v>
      </c>
      <c r="LT26" s="70">
        <v>10645</v>
      </c>
      <c r="LU26" s="60">
        <v>2270</v>
      </c>
      <c r="LV26" s="68">
        <v>5440</v>
      </c>
      <c r="LW26" s="70">
        <v>10070</v>
      </c>
      <c r="LX26" s="60">
        <v>5040</v>
      </c>
      <c r="LY26" s="68">
        <v>9592</v>
      </c>
      <c r="LZ26" s="70">
        <v>15570</v>
      </c>
      <c r="MA26" s="60">
        <v>6125</v>
      </c>
      <c r="MB26" s="68">
        <v>10600</v>
      </c>
      <c r="MC26" s="68">
        <v>10600</v>
      </c>
      <c r="MD26" s="68">
        <v>16240</v>
      </c>
      <c r="ME26" s="68">
        <v>16240</v>
      </c>
      <c r="MF26" s="68">
        <v>22730</v>
      </c>
      <c r="MG26" s="70">
        <v>22730</v>
      </c>
      <c r="MH26" s="60">
        <v>5040</v>
      </c>
      <c r="MI26" s="68">
        <v>9592</v>
      </c>
      <c r="MJ26" s="59">
        <v>15570</v>
      </c>
      <c r="MK26" s="74">
        <v>4991</v>
      </c>
      <c r="ML26" s="75">
        <v>9080</v>
      </c>
      <c r="MM26" s="75">
        <v>13375</v>
      </c>
      <c r="MN26" s="76">
        <v>21222</v>
      </c>
      <c r="MO26" s="74">
        <v>6160</v>
      </c>
      <c r="MP26" s="77">
        <v>9775</v>
      </c>
      <c r="MQ26" s="77">
        <v>14405</v>
      </c>
      <c r="MR26" s="78">
        <v>21829</v>
      </c>
      <c r="MS26" s="60">
        <v>6125</v>
      </c>
      <c r="MT26" s="68">
        <v>10600</v>
      </c>
      <c r="MU26" s="68">
        <v>10600</v>
      </c>
      <c r="MV26" s="68">
        <v>16240</v>
      </c>
      <c r="MW26" s="68">
        <v>16240</v>
      </c>
      <c r="MX26" s="68">
        <v>22730</v>
      </c>
      <c r="MY26" s="70">
        <v>22730</v>
      </c>
      <c r="MZ26" s="60">
        <v>2270</v>
      </c>
      <c r="NA26" s="68">
        <v>5440</v>
      </c>
      <c r="NB26" s="68">
        <v>10070</v>
      </c>
      <c r="NC26" s="68">
        <v>18700</v>
      </c>
      <c r="ND26" s="70">
        <v>26730</v>
      </c>
      <c r="NE26" s="60">
        <v>2599</v>
      </c>
      <c r="NF26" s="71">
        <v>6125</v>
      </c>
      <c r="NG26" s="68">
        <v>10600</v>
      </c>
      <c r="NH26" s="68">
        <v>10600</v>
      </c>
      <c r="NI26" s="68">
        <v>16240</v>
      </c>
      <c r="NJ26" s="68">
        <v>16240</v>
      </c>
      <c r="NK26" s="68">
        <v>16240</v>
      </c>
      <c r="NL26" s="68">
        <v>22730</v>
      </c>
      <c r="NM26" s="70">
        <v>22730</v>
      </c>
      <c r="NN26" s="60">
        <v>2615</v>
      </c>
      <c r="NO26" s="68">
        <v>6229</v>
      </c>
      <c r="NP26" s="68">
        <v>11388</v>
      </c>
      <c r="NQ26" s="68">
        <v>11388</v>
      </c>
      <c r="NR26" s="68">
        <v>16627</v>
      </c>
      <c r="NS26" s="68">
        <v>16627</v>
      </c>
      <c r="NT26" s="68">
        <v>24218</v>
      </c>
      <c r="NU26" s="70">
        <v>24218</v>
      </c>
      <c r="NV26" s="60">
        <v>6580</v>
      </c>
      <c r="NW26" s="68">
        <v>10427</v>
      </c>
      <c r="NX26" s="68">
        <v>15155</v>
      </c>
      <c r="NY26" s="68">
        <v>28171</v>
      </c>
      <c r="NZ26" s="68">
        <v>28171</v>
      </c>
      <c r="OA26" s="68">
        <v>44009</v>
      </c>
      <c r="OB26" s="68">
        <v>44009</v>
      </c>
      <c r="OC26" s="71">
        <v>63486</v>
      </c>
      <c r="OD26" s="60">
        <v>5845</v>
      </c>
      <c r="OE26" s="68">
        <v>9217</v>
      </c>
      <c r="OF26" s="68">
        <v>13263</v>
      </c>
      <c r="OG26" s="68">
        <v>24429</v>
      </c>
      <c r="OH26" s="60">
        <v>5813</v>
      </c>
      <c r="OI26" s="68">
        <v>10643</v>
      </c>
      <c r="OJ26" s="68">
        <v>10643</v>
      </c>
      <c r="OK26" s="68">
        <v>16950</v>
      </c>
      <c r="OL26" s="68">
        <v>16950</v>
      </c>
      <c r="OM26" s="68">
        <v>25088</v>
      </c>
      <c r="ON26" s="70">
        <v>25088</v>
      </c>
      <c r="OO26" s="60">
        <v>2599</v>
      </c>
      <c r="OP26" s="71">
        <v>6125</v>
      </c>
      <c r="OQ26" s="68">
        <v>10600</v>
      </c>
      <c r="OR26" s="68">
        <v>10600</v>
      </c>
      <c r="OS26" s="68">
        <v>16240</v>
      </c>
      <c r="OT26" s="68">
        <v>16240</v>
      </c>
      <c r="OU26" s="68">
        <v>22730</v>
      </c>
      <c r="OV26" s="70">
        <v>22730</v>
      </c>
      <c r="OW26" s="60">
        <v>2615</v>
      </c>
      <c r="OX26" s="71">
        <v>6229</v>
      </c>
      <c r="OY26" s="68">
        <v>11388</v>
      </c>
      <c r="OZ26" s="68">
        <v>11388</v>
      </c>
      <c r="PA26" s="68">
        <v>16627</v>
      </c>
      <c r="PB26" s="68">
        <v>16627</v>
      </c>
      <c r="PC26" s="68">
        <v>24218</v>
      </c>
      <c r="PD26" s="70">
        <v>24218</v>
      </c>
    </row>
    <row r="27" spans="1:420" x14ac:dyDescent="0.25">
      <c r="A27" s="17" t="s">
        <v>191</v>
      </c>
      <c r="B27" s="19"/>
      <c r="C27" s="16"/>
      <c r="D27" s="59"/>
      <c r="E27" s="60">
        <v>0.75</v>
      </c>
      <c r="F27" s="68">
        <v>0.75</v>
      </c>
      <c r="G27" s="68">
        <v>0.75</v>
      </c>
      <c r="H27" s="68">
        <v>0.75</v>
      </c>
      <c r="I27" s="68">
        <v>0.75</v>
      </c>
      <c r="J27" s="68">
        <v>0.75</v>
      </c>
      <c r="K27" s="68">
        <v>0.75</v>
      </c>
      <c r="L27" s="68">
        <v>0.75</v>
      </c>
      <c r="M27" s="68">
        <v>0.75</v>
      </c>
      <c r="N27" s="68">
        <v>0.75</v>
      </c>
      <c r="O27" s="68">
        <v>0.75</v>
      </c>
      <c r="P27" s="68">
        <v>0.65</v>
      </c>
      <c r="Q27" s="70">
        <v>0.65</v>
      </c>
      <c r="R27" s="60">
        <v>0.75</v>
      </c>
      <c r="S27" s="68">
        <v>0.75</v>
      </c>
      <c r="T27" s="68">
        <v>0.75</v>
      </c>
      <c r="U27" s="68">
        <v>0.75</v>
      </c>
      <c r="V27" s="68">
        <v>0.75</v>
      </c>
      <c r="W27" s="68">
        <v>0.75</v>
      </c>
      <c r="X27" s="68">
        <v>0.75</v>
      </c>
      <c r="Y27" s="68">
        <v>0.75</v>
      </c>
      <c r="Z27" s="68">
        <v>0.75</v>
      </c>
      <c r="AA27" s="68">
        <v>0.75</v>
      </c>
      <c r="AB27" s="60">
        <v>0.75</v>
      </c>
      <c r="AC27" s="71">
        <v>0.75</v>
      </c>
      <c r="AD27" s="68">
        <v>0.75</v>
      </c>
      <c r="AE27" s="68">
        <v>0.75</v>
      </c>
      <c r="AF27" s="68">
        <v>0.75</v>
      </c>
      <c r="AG27" s="68">
        <v>0.75</v>
      </c>
      <c r="AH27" s="68">
        <v>0.75</v>
      </c>
      <c r="AI27" s="70">
        <v>0.75</v>
      </c>
      <c r="AJ27" s="60">
        <v>0.75</v>
      </c>
      <c r="AK27" s="71">
        <v>0.75</v>
      </c>
      <c r="AL27" s="68">
        <v>0.75</v>
      </c>
      <c r="AM27" s="68">
        <v>0.75</v>
      </c>
      <c r="AN27" s="68">
        <v>0.75</v>
      </c>
      <c r="AO27" s="68">
        <v>0.75</v>
      </c>
      <c r="AP27" s="68">
        <v>0.75</v>
      </c>
      <c r="AQ27" s="70">
        <v>0.75</v>
      </c>
      <c r="AR27" s="60">
        <v>0.75</v>
      </c>
      <c r="AS27" s="68">
        <v>0.75</v>
      </c>
      <c r="AT27" s="68">
        <v>0.75</v>
      </c>
      <c r="AU27" s="68">
        <v>0.75</v>
      </c>
      <c r="AV27" s="68">
        <v>0.75</v>
      </c>
      <c r="AW27" s="68">
        <v>0.75</v>
      </c>
      <c r="AX27" s="68">
        <v>0.75</v>
      </c>
      <c r="AY27" s="70">
        <v>0.75</v>
      </c>
      <c r="AZ27" s="60">
        <v>0.75</v>
      </c>
      <c r="BA27" s="68">
        <v>0.75</v>
      </c>
      <c r="BB27" s="68">
        <v>0.75</v>
      </c>
      <c r="BC27" s="68">
        <v>0.75</v>
      </c>
      <c r="BD27" s="68">
        <v>0.75</v>
      </c>
      <c r="BE27" s="68">
        <v>0.75</v>
      </c>
      <c r="BF27" s="68">
        <v>0.75</v>
      </c>
      <c r="BG27" s="70">
        <v>0.75</v>
      </c>
      <c r="BH27" s="60">
        <v>0.75</v>
      </c>
      <c r="BI27" s="71">
        <v>0.75</v>
      </c>
      <c r="BJ27" s="68">
        <v>0.75</v>
      </c>
      <c r="BK27" s="68">
        <v>0.75</v>
      </c>
      <c r="BL27" s="70">
        <v>0.75</v>
      </c>
      <c r="BM27" s="60">
        <v>0.75</v>
      </c>
      <c r="BN27" s="68">
        <v>0.75</v>
      </c>
      <c r="BO27" s="68">
        <v>0.75</v>
      </c>
      <c r="BP27" s="68">
        <v>0.75</v>
      </c>
      <c r="BQ27" s="70">
        <v>0.75</v>
      </c>
      <c r="BR27" s="60">
        <v>0.75</v>
      </c>
      <c r="BS27" s="68">
        <v>0.75</v>
      </c>
      <c r="BT27" s="68">
        <v>0.75</v>
      </c>
      <c r="BU27" s="68">
        <v>0.75</v>
      </c>
      <c r="BV27" s="70">
        <v>0.75</v>
      </c>
      <c r="BW27" s="60">
        <v>0.75</v>
      </c>
      <c r="BX27" s="68">
        <v>0.75</v>
      </c>
      <c r="BY27" s="68">
        <v>0.75</v>
      </c>
      <c r="BZ27" s="70">
        <v>0.75</v>
      </c>
      <c r="CA27" s="60">
        <v>0.75</v>
      </c>
      <c r="CB27" s="68">
        <v>0.75</v>
      </c>
      <c r="CC27" s="68">
        <v>0.75</v>
      </c>
      <c r="CD27" s="68">
        <v>0.75</v>
      </c>
      <c r="CE27" s="68">
        <v>0.75</v>
      </c>
      <c r="CF27" s="68">
        <v>0.75</v>
      </c>
      <c r="CG27" s="68">
        <v>0.75</v>
      </c>
      <c r="CH27" s="68">
        <v>0.75</v>
      </c>
      <c r="CI27" s="68">
        <v>0.75</v>
      </c>
      <c r="CJ27" s="68">
        <v>0.75</v>
      </c>
      <c r="CK27" s="68">
        <v>0.75</v>
      </c>
      <c r="CL27" s="68">
        <v>0.75</v>
      </c>
      <c r="CM27" s="68">
        <v>0.75</v>
      </c>
      <c r="CN27" s="68">
        <v>0.75</v>
      </c>
      <c r="CO27" s="68">
        <v>0.75</v>
      </c>
      <c r="CP27" s="68">
        <v>0.75</v>
      </c>
      <c r="CQ27" s="68">
        <v>0.75</v>
      </c>
      <c r="CR27" s="70">
        <v>0.75</v>
      </c>
      <c r="CS27" s="60">
        <v>0.75</v>
      </c>
      <c r="CT27" s="68">
        <v>0.75</v>
      </c>
      <c r="CU27" s="68">
        <v>0.75</v>
      </c>
      <c r="CV27" s="68">
        <v>0.75</v>
      </c>
      <c r="CW27" s="68">
        <v>0.75</v>
      </c>
      <c r="CX27" s="68">
        <v>0.75</v>
      </c>
      <c r="CY27" s="68">
        <v>0.75</v>
      </c>
      <c r="CZ27" s="68">
        <v>0.75</v>
      </c>
      <c r="DA27" s="68">
        <v>0.75</v>
      </c>
      <c r="DB27" s="70">
        <v>0.75</v>
      </c>
      <c r="DC27" s="60">
        <v>0.75</v>
      </c>
      <c r="DD27" s="68">
        <v>0.75</v>
      </c>
      <c r="DE27" s="68">
        <v>0.75</v>
      </c>
      <c r="DF27" s="68">
        <v>0.75</v>
      </c>
      <c r="DG27" s="68">
        <v>0.75</v>
      </c>
      <c r="DH27" s="68">
        <v>0.75</v>
      </c>
      <c r="DI27" s="68">
        <v>0.75</v>
      </c>
      <c r="DJ27" s="68">
        <v>0.75</v>
      </c>
      <c r="DK27" s="70">
        <v>0.75</v>
      </c>
      <c r="DL27" s="60">
        <v>0.75</v>
      </c>
      <c r="DM27" s="68">
        <v>0.75</v>
      </c>
      <c r="DN27" s="68">
        <v>0.75</v>
      </c>
      <c r="DO27" s="68">
        <v>0.75</v>
      </c>
      <c r="DP27" s="68">
        <v>0.75</v>
      </c>
      <c r="DQ27" s="68">
        <v>0.75</v>
      </c>
      <c r="DR27" s="70">
        <v>0.75</v>
      </c>
      <c r="DS27" s="60">
        <v>0.75</v>
      </c>
      <c r="DT27" s="68">
        <v>0.75</v>
      </c>
      <c r="DU27" s="68">
        <v>0.75</v>
      </c>
      <c r="DV27" s="68">
        <v>0.75</v>
      </c>
      <c r="DW27" s="68">
        <v>0.75</v>
      </c>
      <c r="DX27" s="70">
        <v>0.75</v>
      </c>
      <c r="DY27" s="60">
        <v>0.75</v>
      </c>
      <c r="DZ27" s="68">
        <v>0.75</v>
      </c>
      <c r="EA27" s="68">
        <v>0.75</v>
      </c>
      <c r="EB27" s="68">
        <v>0.75</v>
      </c>
      <c r="EC27" s="68">
        <v>0.75</v>
      </c>
      <c r="ED27" s="70">
        <v>0.75</v>
      </c>
      <c r="EE27" s="60">
        <v>0.75</v>
      </c>
      <c r="EF27" s="68">
        <v>0.75</v>
      </c>
      <c r="EG27" s="68">
        <v>0.75</v>
      </c>
      <c r="EH27" s="68">
        <v>0.75</v>
      </c>
      <c r="EI27" s="68">
        <v>0.65</v>
      </c>
      <c r="EJ27" s="70">
        <v>0.65</v>
      </c>
      <c r="EK27" s="60">
        <v>0.75</v>
      </c>
      <c r="EL27" s="68">
        <v>0.75</v>
      </c>
      <c r="EM27" s="68">
        <v>0.75</v>
      </c>
      <c r="EN27" s="68">
        <v>0.75</v>
      </c>
      <c r="EO27" s="68">
        <v>0.75</v>
      </c>
      <c r="EP27" s="70">
        <v>0.75</v>
      </c>
      <c r="EQ27" s="60">
        <v>0.75</v>
      </c>
      <c r="ER27" s="68">
        <v>0.75</v>
      </c>
      <c r="ES27" s="68">
        <v>0.75</v>
      </c>
      <c r="ET27" s="68">
        <v>0.75</v>
      </c>
      <c r="EU27" s="68">
        <v>0.75</v>
      </c>
      <c r="EV27" s="70">
        <v>0.75</v>
      </c>
      <c r="EW27" s="60">
        <v>0.75</v>
      </c>
      <c r="EX27" s="68">
        <v>0.75</v>
      </c>
      <c r="EY27" s="68">
        <v>0.75</v>
      </c>
      <c r="EZ27" s="68">
        <v>0.75</v>
      </c>
      <c r="FA27" s="68">
        <v>0.75</v>
      </c>
      <c r="FB27" s="70">
        <v>0.75</v>
      </c>
      <c r="FC27" s="60">
        <v>0.75</v>
      </c>
      <c r="FD27" s="68">
        <v>0.75</v>
      </c>
      <c r="FE27" s="68">
        <v>0.75</v>
      </c>
      <c r="FF27" s="68">
        <v>0.75</v>
      </c>
      <c r="FG27" s="68">
        <v>0.75</v>
      </c>
      <c r="FH27" s="70">
        <v>0.75</v>
      </c>
      <c r="FI27" s="60">
        <v>0.75</v>
      </c>
      <c r="FJ27" s="68">
        <v>0.75</v>
      </c>
      <c r="FK27" s="70">
        <v>0.75</v>
      </c>
      <c r="FL27" s="60">
        <v>0.75</v>
      </c>
      <c r="FM27" s="68">
        <v>0.75</v>
      </c>
      <c r="FN27" s="68">
        <v>0.75</v>
      </c>
      <c r="FO27" s="68">
        <v>0.75</v>
      </c>
      <c r="FP27" s="68">
        <v>0.75</v>
      </c>
      <c r="FQ27" s="70">
        <v>0.75</v>
      </c>
      <c r="FR27" s="60">
        <v>0.75</v>
      </c>
      <c r="FS27" s="68">
        <v>0.75</v>
      </c>
      <c r="FT27" s="68">
        <v>0.75</v>
      </c>
      <c r="FU27" s="68">
        <v>0.75</v>
      </c>
      <c r="FV27" s="70">
        <v>0.75</v>
      </c>
      <c r="FW27" s="60">
        <v>0.75</v>
      </c>
      <c r="FX27" s="68">
        <v>0.75</v>
      </c>
      <c r="FY27" s="68">
        <v>0.75</v>
      </c>
      <c r="FZ27" s="68">
        <v>0.75</v>
      </c>
      <c r="GA27" s="70">
        <v>0.75</v>
      </c>
      <c r="GB27" s="60">
        <v>0.75</v>
      </c>
      <c r="GC27" s="68">
        <v>0.75</v>
      </c>
      <c r="GD27" s="68">
        <v>0.75</v>
      </c>
      <c r="GE27" s="68">
        <v>0.75</v>
      </c>
      <c r="GF27" s="68">
        <v>0.75</v>
      </c>
      <c r="GG27" s="68">
        <v>0.75</v>
      </c>
      <c r="GH27" s="68">
        <v>0.75</v>
      </c>
      <c r="GI27" s="68">
        <v>0.75</v>
      </c>
      <c r="GJ27" s="68">
        <v>0.75</v>
      </c>
      <c r="GK27" s="68">
        <v>0.75</v>
      </c>
      <c r="GL27" s="68">
        <v>0.75</v>
      </c>
      <c r="GM27" s="68">
        <v>0.75</v>
      </c>
      <c r="GN27" s="70">
        <v>0.75</v>
      </c>
      <c r="GO27" s="60"/>
      <c r="GP27" s="68">
        <v>0.75</v>
      </c>
      <c r="GQ27" s="68">
        <v>0.75</v>
      </c>
      <c r="GR27" s="68">
        <v>0.75</v>
      </c>
      <c r="GS27" s="68">
        <v>0.75</v>
      </c>
      <c r="GT27" s="68">
        <v>0.75</v>
      </c>
      <c r="GU27" s="68">
        <v>0.75</v>
      </c>
      <c r="GV27" s="68">
        <v>0.75</v>
      </c>
      <c r="GW27" s="68">
        <v>0.75</v>
      </c>
      <c r="GX27" s="68">
        <v>0.75</v>
      </c>
      <c r="GY27" s="68">
        <v>0.75</v>
      </c>
      <c r="GZ27" s="68">
        <v>0.75</v>
      </c>
      <c r="HA27" s="68">
        <v>0.75</v>
      </c>
      <c r="HB27" s="68"/>
      <c r="HC27" s="70"/>
      <c r="HD27" s="60">
        <v>0.75</v>
      </c>
      <c r="HE27" s="68">
        <v>0.75</v>
      </c>
      <c r="HF27" s="68">
        <v>0.75</v>
      </c>
      <c r="HG27" s="68">
        <v>0.75</v>
      </c>
      <c r="HH27" s="68">
        <v>0.75</v>
      </c>
      <c r="HI27" s="68">
        <v>0.75</v>
      </c>
      <c r="HJ27" s="68">
        <v>0.75</v>
      </c>
      <c r="HK27" s="68">
        <v>0.75</v>
      </c>
      <c r="HL27" s="68">
        <v>0.75</v>
      </c>
      <c r="HM27" s="70">
        <v>0.75</v>
      </c>
      <c r="HN27" s="71">
        <v>0.75</v>
      </c>
      <c r="HO27" s="68">
        <v>0.75</v>
      </c>
      <c r="HP27" s="68">
        <v>0.75</v>
      </c>
      <c r="HQ27" s="68">
        <v>0.75</v>
      </c>
      <c r="HR27" s="68">
        <v>0.75</v>
      </c>
      <c r="HS27" s="68">
        <v>0.75</v>
      </c>
      <c r="HT27" s="68">
        <v>0.75</v>
      </c>
      <c r="HU27" s="68">
        <v>0.75</v>
      </c>
      <c r="HV27" s="68">
        <v>0.75</v>
      </c>
      <c r="HW27" s="68">
        <v>0.75</v>
      </c>
      <c r="HX27" s="68">
        <v>0.75</v>
      </c>
      <c r="HY27" s="68">
        <v>0.75</v>
      </c>
      <c r="HZ27" s="68">
        <v>0.75</v>
      </c>
      <c r="IA27" s="68">
        <v>0.75</v>
      </c>
      <c r="IB27" s="70">
        <v>0.75</v>
      </c>
      <c r="IC27" s="71">
        <v>0.75</v>
      </c>
      <c r="ID27" s="68">
        <v>0.75</v>
      </c>
      <c r="IE27" s="68">
        <v>0.75</v>
      </c>
      <c r="IF27" s="68">
        <v>0.75</v>
      </c>
      <c r="IG27" s="68">
        <v>0.75</v>
      </c>
      <c r="IH27" s="68">
        <v>0.75</v>
      </c>
      <c r="II27" s="68">
        <v>0.75</v>
      </c>
      <c r="IJ27" s="68">
        <v>0.75</v>
      </c>
      <c r="IK27" s="68">
        <v>0.75</v>
      </c>
      <c r="IL27" s="68">
        <v>0.75</v>
      </c>
      <c r="IM27" s="68">
        <v>0.75</v>
      </c>
      <c r="IN27" s="70">
        <v>0.75</v>
      </c>
      <c r="IO27" s="60">
        <v>0.75</v>
      </c>
      <c r="IP27" s="68">
        <v>0.75</v>
      </c>
      <c r="IQ27" s="68">
        <v>0.75</v>
      </c>
      <c r="IR27" s="68">
        <v>0.75</v>
      </c>
      <c r="IS27" s="68">
        <v>0.75</v>
      </c>
      <c r="IT27" s="68">
        <v>0.75</v>
      </c>
      <c r="IU27" s="68">
        <v>0.75</v>
      </c>
      <c r="IV27" s="68">
        <v>0.75</v>
      </c>
      <c r="IW27" s="68">
        <v>0.75</v>
      </c>
      <c r="IX27" s="68">
        <v>0.75</v>
      </c>
      <c r="IY27" s="68">
        <v>0.75</v>
      </c>
      <c r="IZ27" s="68">
        <v>0.75</v>
      </c>
      <c r="JA27" s="68">
        <v>0.75</v>
      </c>
      <c r="JB27" s="68">
        <v>0.75</v>
      </c>
      <c r="JC27" s="68">
        <v>0.75</v>
      </c>
      <c r="JD27" s="70">
        <v>0.75</v>
      </c>
      <c r="JE27" s="60">
        <v>0.75</v>
      </c>
      <c r="JF27" s="68">
        <v>0.75</v>
      </c>
      <c r="JG27" s="68">
        <v>0.75</v>
      </c>
      <c r="JH27" s="68">
        <v>0.75</v>
      </c>
      <c r="JI27" s="68">
        <v>0.75</v>
      </c>
      <c r="JJ27" s="68">
        <v>0.75</v>
      </c>
      <c r="JK27" s="68">
        <v>0.75</v>
      </c>
      <c r="JL27" s="68">
        <v>0.75</v>
      </c>
      <c r="JM27" s="68">
        <v>0.75</v>
      </c>
      <c r="JN27" s="68">
        <v>0.75</v>
      </c>
      <c r="JO27" s="68">
        <v>0.75</v>
      </c>
      <c r="JP27" s="68">
        <v>0.75</v>
      </c>
      <c r="JQ27" s="68">
        <v>0.75</v>
      </c>
      <c r="JR27" s="68">
        <v>0.75</v>
      </c>
      <c r="JS27" s="70">
        <v>0.75</v>
      </c>
      <c r="JT27" s="60">
        <v>0.75</v>
      </c>
      <c r="JU27" s="68">
        <v>0.75</v>
      </c>
      <c r="JV27" s="68">
        <v>0.75</v>
      </c>
      <c r="JW27" s="68">
        <v>0.75</v>
      </c>
      <c r="JX27" s="68">
        <v>0.75</v>
      </c>
      <c r="JY27" s="68">
        <v>0.75</v>
      </c>
      <c r="JZ27" s="68">
        <v>0.75</v>
      </c>
      <c r="KA27" s="70">
        <v>0.75</v>
      </c>
      <c r="KB27" s="60">
        <v>0.75</v>
      </c>
      <c r="KC27" s="68">
        <v>0.75</v>
      </c>
      <c r="KD27" s="68">
        <v>0.75</v>
      </c>
      <c r="KE27" s="68">
        <v>0.75</v>
      </c>
      <c r="KF27" s="68">
        <v>0.75</v>
      </c>
      <c r="KG27" s="68">
        <v>0.75</v>
      </c>
      <c r="KH27" s="68">
        <v>0.75</v>
      </c>
      <c r="KI27" s="70">
        <v>0.75</v>
      </c>
      <c r="KJ27" s="60">
        <v>0.65</v>
      </c>
      <c r="KK27" s="68">
        <v>0.65</v>
      </c>
      <c r="KL27" s="68">
        <v>0.65</v>
      </c>
      <c r="KM27" s="68">
        <v>0.65</v>
      </c>
      <c r="KN27" s="70">
        <v>0.65</v>
      </c>
      <c r="KO27" s="73">
        <v>0.65</v>
      </c>
      <c r="KP27" s="68">
        <v>0.65</v>
      </c>
      <c r="KQ27" s="72">
        <v>0.65</v>
      </c>
      <c r="KR27" s="71">
        <v>0.75</v>
      </c>
      <c r="KS27" s="68">
        <v>0.75</v>
      </c>
      <c r="KT27" s="68">
        <v>0.75</v>
      </c>
      <c r="KU27" s="68">
        <v>0.75</v>
      </c>
      <c r="KV27" s="68">
        <v>0.75</v>
      </c>
      <c r="KW27" s="68">
        <v>0.75</v>
      </c>
      <c r="KX27" s="68">
        <v>0.75</v>
      </c>
      <c r="KY27" s="68">
        <v>0.75</v>
      </c>
      <c r="KZ27" s="70">
        <v>0.75</v>
      </c>
      <c r="LA27" s="60">
        <v>0.75</v>
      </c>
      <c r="LB27" s="68">
        <v>0.75</v>
      </c>
      <c r="LC27" s="68">
        <v>0.75</v>
      </c>
      <c r="LD27" s="68">
        <v>0.75</v>
      </c>
      <c r="LE27" s="68">
        <v>0.75</v>
      </c>
      <c r="LF27" s="68">
        <v>0.75</v>
      </c>
      <c r="LG27" s="68">
        <v>0.75</v>
      </c>
      <c r="LH27" s="68">
        <v>0.75</v>
      </c>
      <c r="LI27" s="68">
        <v>0.75</v>
      </c>
      <c r="LJ27" s="68">
        <v>0.75</v>
      </c>
      <c r="LK27" s="68">
        <v>0.75</v>
      </c>
      <c r="LL27" s="68">
        <v>0.75</v>
      </c>
      <c r="LM27" s="68">
        <v>0.75</v>
      </c>
      <c r="LN27" s="70">
        <v>0.75</v>
      </c>
      <c r="LO27" s="60">
        <v>0.75</v>
      </c>
      <c r="LP27" s="68">
        <v>0.75</v>
      </c>
      <c r="LQ27" s="68">
        <v>0.75</v>
      </c>
      <c r="LR27" s="68">
        <v>0.75</v>
      </c>
      <c r="LS27" s="68">
        <v>0.75</v>
      </c>
      <c r="LT27" s="70">
        <v>0.75</v>
      </c>
      <c r="LU27" s="60">
        <v>0.75</v>
      </c>
      <c r="LV27" s="68">
        <v>0.75</v>
      </c>
      <c r="LW27" s="70">
        <v>0.75</v>
      </c>
      <c r="LX27" s="60">
        <v>0.75</v>
      </c>
      <c r="LY27" s="68">
        <v>0.75</v>
      </c>
      <c r="LZ27" s="70">
        <v>0.75</v>
      </c>
      <c r="MA27" s="60">
        <v>0.75</v>
      </c>
      <c r="MB27" s="68">
        <v>0.75</v>
      </c>
      <c r="MC27" s="68">
        <v>0.75</v>
      </c>
      <c r="MD27" s="68">
        <v>0.75</v>
      </c>
      <c r="ME27" s="68">
        <v>0.75</v>
      </c>
      <c r="MF27" s="68">
        <v>0.75</v>
      </c>
      <c r="MG27" s="70">
        <v>0.75</v>
      </c>
      <c r="MH27" s="60">
        <v>0.75</v>
      </c>
      <c r="MI27" s="68">
        <v>0.75</v>
      </c>
      <c r="MJ27" s="59">
        <v>0.75</v>
      </c>
      <c r="MK27" s="74">
        <v>0.75</v>
      </c>
      <c r="ML27" s="75">
        <v>0.75</v>
      </c>
      <c r="MM27" s="75">
        <v>0.75</v>
      </c>
      <c r="MN27" s="76">
        <v>0.75</v>
      </c>
      <c r="MO27" s="74">
        <v>0.75</v>
      </c>
      <c r="MP27" s="77">
        <v>0.75</v>
      </c>
      <c r="MQ27" s="77">
        <v>0.75</v>
      </c>
      <c r="MR27" s="78">
        <v>0.75</v>
      </c>
      <c r="MS27" s="60">
        <v>0.75</v>
      </c>
      <c r="MT27" s="68">
        <v>0.75</v>
      </c>
      <c r="MU27" s="68">
        <v>0.75</v>
      </c>
      <c r="MV27" s="68">
        <v>0.75</v>
      </c>
      <c r="MW27" s="68">
        <v>0.75</v>
      </c>
      <c r="MX27" s="68">
        <v>0.75</v>
      </c>
      <c r="MY27" s="70">
        <v>0.75</v>
      </c>
      <c r="MZ27" s="60">
        <v>0.75</v>
      </c>
      <c r="NA27" s="68">
        <v>0.75</v>
      </c>
      <c r="NB27" s="68">
        <v>0.75</v>
      </c>
      <c r="NC27" s="68">
        <v>0.75</v>
      </c>
      <c r="ND27" s="70">
        <v>0.75</v>
      </c>
      <c r="NE27" s="60">
        <v>0.75</v>
      </c>
      <c r="NF27" s="71">
        <v>0.75</v>
      </c>
      <c r="NG27" s="68">
        <v>0.75</v>
      </c>
      <c r="NH27" s="68">
        <v>0.75</v>
      </c>
      <c r="NI27" s="68">
        <v>0.75</v>
      </c>
      <c r="NJ27" s="68">
        <v>0.75</v>
      </c>
      <c r="NK27" s="68">
        <v>0.75</v>
      </c>
      <c r="NL27" s="68">
        <v>0.75</v>
      </c>
      <c r="NM27" s="70">
        <v>0.75</v>
      </c>
      <c r="NN27" s="60">
        <v>0.75</v>
      </c>
      <c r="NO27" s="68">
        <v>0.75</v>
      </c>
      <c r="NP27" s="68">
        <v>0.75</v>
      </c>
      <c r="NQ27" s="68">
        <v>0.75</v>
      </c>
      <c r="NR27" s="68">
        <v>0.75</v>
      </c>
      <c r="NS27" s="68">
        <v>0.75</v>
      </c>
      <c r="NT27" s="68">
        <v>0.75</v>
      </c>
      <c r="NU27" s="70">
        <v>0.75</v>
      </c>
      <c r="NV27" s="60">
        <v>0.65</v>
      </c>
      <c r="NW27" s="68">
        <v>0.65</v>
      </c>
      <c r="NX27" s="68">
        <v>0.65</v>
      </c>
      <c r="NY27" s="68">
        <v>0.65</v>
      </c>
      <c r="NZ27" s="68">
        <v>0.65</v>
      </c>
      <c r="OA27" s="68">
        <v>0.65</v>
      </c>
      <c r="OB27" s="68">
        <v>0.65</v>
      </c>
      <c r="OC27" s="71">
        <v>0.65</v>
      </c>
      <c r="OD27" s="60">
        <v>0.65</v>
      </c>
      <c r="OE27" s="68">
        <v>0.65</v>
      </c>
      <c r="OF27" s="68">
        <v>0.65</v>
      </c>
      <c r="OG27" s="68">
        <v>0.65</v>
      </c>
      <c r="OH27" s="60">
        <v>0.65</v>
      </c>
      <c r="OI27" s="68">
        <v>0.75</v>
      </c>
      <c r="OJ27" s="68">
        <v>0.75</v>
      </c>
      <c r="OK27" s="68">
        <v>0.75</v>
      </c>
      <c r="OL27" s="68">
        <v>0.75</v>
      </c>
      <c r="OM27" s="68">
        <v>0.75</v>
      </c>
      <c r="ON27" s="70">
        <v>0.75</v>
      </c>
      <c r="OO27" s="60">
        <v>0.75</v>
      </c>
      <c r="OP27" s="71">
        <v>0.75</v>
      </c>
      <c r="OQ27" s="68">
        <v>0.75</v>
      </c>
      <c r="OR27" s="68">
        <v>0.75</v>
      </c>
      <c r="OS27" s="68">
        <v>0.75</v>
      </c>
      <c r="OT27" s="68">
        <v>0.75</v>
      </c>
      <c r="OU27" s="68">
        <v>0.75</v>
      </c>
      <c r="OV27" s="70">
        <v>0.75</v>
      </c>
      <c r="OW27" s="60">
        <v>0.75</v>
      </c>
      <c r="OX27" s="71">
        <v>0.75</v>
      </c>
      <c r="OY27" s="68">
        <v>0.75</v>
      </c>
      <c r="OZ27" s="68">
        <v>0.75</v>
      </c>
      <c r="PA27" s="68">
        <v>0.75</v>
      </c>
      <c r="PB27" s="68">
        <v>0.75</v>
      </c>
      <c r="PC27" s="68">
        <v>0.75</v>
      </c>
      <c r="PD27" s="70">
        <v>0.75</v>
      </c>
    </row>
    <row r="28" spans="1:420" ht="18" x14ac:dyDescent="0.25">
      <c r="A28" s="87" t="s">
        <v>192</v>
      </c>
      <c r="B28" s="88"/>
      <c r="C28" s="89"/>
      <c r="D28" s="90" t="s">
        <v>190</v>
      </c>
      <c r="E28" s="110">
        <f>E27*E26</f>
        <v>1668.75</v>
      </c>
      <c r="F28" s="111">
        <f t="shared" ref="F28:Q28" si="49">F27*F26</f>
        <v>4200</v>
      </c>
      <c r="G28" s="111">
        <f t="shared" si="49"/>
        <v>4200</v>
      </c>
      <c r="H28" s="111">
        <f t="shared" si="49"/>
        <v>9075</v>
      </c>
      <c r="I28" s="111">
        <f t="shared" si="49"/>
        <v>9075</v>
      </c>
      <c r="J28" s="111">
        <f t="shared" si="49"/>
        <v>9075</v>
      </c>
      <c r="K28" s="111">
        <f t="shared" si="49"/>
        <v>14302.5</v>
      </c>
      <c r="L28" s="111">
        <f>L27*L26</f>
        <v>14302.5</v>
      </c>
      <c r="M28" s="111">
        <f t="shared" si="49"/>
        <v>14302.5</v>
      </c>
      <c r="N28" s="111">
        <v>22275</v>
      </c>
      <c r="O28" s="111">
        <f t="shared" si="49"/>
        <v>22275</v>
      </c>
      <c r="P28" s="111">
        <f t="shared" si="49"/>
        <v>23929.75</v>
      </c>
      <c r="Q28" s="112">
        <f t="shared" si="49"/>
        <v>23929.75</v>
      </c>
      <c r="R28" s="110">
        <f>R27*R26</f>
        <v>2295</v>
      </c>
      <c r="S28" s="111">
        <f t="shared" ref="S28:AA28" si="50">S27*S26</f>
        <v>3855</v>
      </c>
      <c r="T28" s="111">
        <f t="shared" si="50"/>
        <v>3855</v>
      </c>
      <c r="U28" s="111">
        <f t="shared" si="50"/>
        <v>9056.25</v>
      </c>
      <c r="V28" s="111">
        <f t="shared" si="50"/>
        <v>9056.25</v>
      </c>
      <c r="W28" s="111">
        <f t="shared" si="50"/>
        <v>9056.25</v>
      </c>
      <c r="X28" s="111">
        <f t="shared" si="50"/>
        <v>13447.5</v>
      </c>
      <c r="Y28" s="111">
        <f t="shared" si="50"/>
        <v>13447.5</v>
      </c>
      <c r="Z28" s="111">
        <f t="shared" si="50"/>
        <v>19237.5</v>
      </c>
      <c r="AA28" s="111">
        <f t="shared" si="50"/>
        <v>19237.5</v>
      </c>
      <c r="AB28" s="113">
        <f>AB27*AB26</f>
        <v>1949.25</v>
      </c>
      <c r="AC28" s="111">
        <f>AC27*AC26</f>
        <v>4593.75</v>
      </c>
      <c r="AD28" s="111">
        <f t="shared" ref="AD28:AI28" si="51">AD27*AD26</f>
        <v>7950</v>
      </c>
      <c r="AE28" s="111">
        <f t="shared" si="51"/>
        <v>7950</v>
      </c>
      <c r="AF28" s="111">
        <f t="shared" si="51"/>
        <v>12180</v>
      </c>
      <c r="AG28" s="111">
        <f t="shared" si="51"/>
        <v>12180</v>
      </c>
      <c r="AH28" s="111">
        <f t="shared" si="51"/>
        <v>17047.5</v>
      </c>
      <c r="AI28" s="112">
        <f t="shared" si="51"/>
        <v>17047.5</v>
      </c>
      <c r="AJ28" s="113">
        <f>AJ27*AJ26</f>
        <v>1961.25</v>
      </c>
      <c r="AK28" s="111">
        <f>AK27*AK26</f>
        <v>4671.75</v>
      </c>
      <c r="AL28" s="111">
        <f t="shared" ref="AL28:AQ28" si="52">AL27*AL26</f>
        <v>8541</v>
      </c>
      <c r="AM28" s="111">
        <f t="shared" si="52"/>
        <v>8541</v>
      </c>
      <c r="AN28" s="111">
        <f t="shared" si="52"/>
        <v>12470.25</v>
      </c>
      <c r="AO28" s="111">
        <f t="shared" si="52"/>
        <v>12470.25</v>
      </c>
      <c r="AP28" s="111">
        <f t="shared" si="52"/>
        <v>18163.5</v>
      </c>
      <c r="AQ28" s="112">
        <f t="shared" si="52"/>
        <v>18163.5</v>
      </c>
      <c r="AR28" s="110">
        <f>AR27*AR26</f>
        <v>1949.25</v>
      </c>
      <c r="AS28" s="111">
        <f t="shared" ref="AS28:AY28" si="53">AS27*AS26</f>
        <v>4593.75</v>
      </c>
      <c r="AT28" s="111">
        <f t="shared" si="53"/>
        <v>7950</v>
      </c>
      <c r="AU28" s="111">
        <f>AU27*AU26</f>
        <v>7950</v>
      </c>
      <c r="AV28" s="111">
        <f t="shared" si="53"/>
        <v>12180</v>
      </c>
      <c r="AW28" s="111">
        <f>AW27*AW26</f>
        <v>12180</v>
      </c>
      <c r="AX28" s="111">
        <f>AX27*AX26</f>
        <v>17047.5</v>
      </c>
      <c r="AY28" s="112">
        <f t="shared" si="53"/>
        <v>17047.5</v>
      </c>
      <c r="AZ28" s="110">
        <f>AZ27*AZ26</f>
        <v>1961.25</v>
      </c>
      <c r="BA28" s="111">
        <f t="shared" ref="BA28:BB28" si="54">BA27*BA26</f>
        <v>4671.75</v>
      </c>
      <c r="BB28" s="111">
        <f t="shared" si="54"/>
        <v>8541</v>
      </c>
      <c r="BC28" s="111">
        <f>BC27*BC26</f>
        <v>8541</v>
      </c>
      <c r="BD28" s="111">
        <f t="shared" ref="BD28" si="55">BD27*BD26</f>
        <v>12470.25</v>
      </c>
      <c r="BE28" s="111">
        <f>BE27*BE26</f>
        <v>12470.25</v>
      </c>
      <c r="BF28" s="111">
        <f>BF27*BF26</f>
        <v>18163.5</v>
      </c>
      <c r="BG28" s="112">
        <f t="shared" ref="BG28:CR28" si="56">BG27*BG26</f>
        <v>18163.5</v>
      </c>
      <c r="BH28" s="110">
        <f t="shared" si="56"/>
        <v>4578</v>
      </c>
      <c r="BI28" s="111">
        <f t="shared" si="56"/>
        <v>4578</v>
      </c>
      <c r="BJ28" s="111">
        <f t="shared" si="56"/>
        <v>8111.25</v>
      </c>
      <c r="BK28" s="111">
        <f t="shared" si="56"/>
        <v>12546</v>
      </c>
      <c r="BL28" s="112">
        <f t="shared" si="56"/>
        <v>18207</v>
      </c>
      <c r="BM28" s="110">
        <f t="shared" si="56"/>
        <v>1526.25</v>
      </c>
      <c r="BN28" s="111">
        <f t="shared" si="56"/>
        <v>2707.5</v>
      </c>
      <c r="BO28" s="111">
        <f t="shared" si="56"/>
        <v>4961.25</v>
      </c>
      <c r="BP28" s="111">
        <f t="shared" si="56"/>
        <v>8820</v>
      </c>
      <c r="BQ28" s="112">
        <f t="shared" si="56"/>
        <v>13147.5</v>
      </c>
      <c r="BR28" s="110">
        <f t="shared" si="56"/>
        <v>1702.5</v>
      </c>
      <c r="BS28" s="111">
        <f t="shared" si="56"/>
        <v>4080</v>
      </c>
      <c r="BT28" s="111">
        <f t="shared" si="56"/>
        <v>7552.5</v>
      </c>
      <c r="BU28" s="111">
        <f t="shared" si="56"/>
        <v>14025</v>
      </c>
      <c r="BV28" s="112">
        <f t="shared" si="56"/>
        <v>20047.5</v>
      </c>
      <c r="BW28" s="110">
        <f t="shared" si="56"/>
        <v>2696.25</v>
      </c>
      <c r="BX28" s="111">
        <f t="shared" si="56"/>
        <v>5055</v>
      </c>
      <c r="BY28" s="111">
        <f t="shared" si="56"/>
        <v>12240</v>
      </c>
      <c r="BZ28" s="112">
        <f t="shared" si="56"/>
        <v>12866.25</v>
      </c>
      <c r="CA28" s="110">
        <f t="shared" si="56"/>
        <v>1691.25</v>
      </c>
      <c r="CB28" s="111">
        <f t="shared" si="56"/>
        <v>4091.25</v>
      </c>
      <c r="CC28" s="111">
        <f>CC27*CC26</f>
        <v>4091.25</v>
      </c>
      <c r="CD28" s="111">
        <f>CD27*CD26</f>
        <v>4091.25</v>
      </c>
      <c r="CE28" s="111">
        <f t="shared" si="56"/>
        <v>4091.25</v>
      </c>
      <c r="CF28" s="111">
        <f t="shared" si="56"/>
        <v>6810</v>
      </c>
      <c r="CG28" s="111">
        <f>CG27*CG26</f>
        <v>6810</v>
      </c>
      <c r="CH28" s="111">
        <f t="shared" si="56"/>
        <v>6810</v>
      </c>
      <c r="CI28" s="111">
        <f t="shared" si="56"/>
        <v>6810</v>
      </c>
      <c r="CJ28" s="111">
        <f t="shared" si="56"/>
        <v>10848.75</v>
      </c>
      <c r="CK28" s="111">
        <f>CK27*CK26</f>
        <v>10848.75</v>
      </c>
      <c r="CL28" s="111">
        <f>CL27*CL26</f>
        <v>10848.75</v>
      </c>
      <c r="CM28" s="111">
        <f t="shared" si="56"/>
        <v>10848.75</v>
      </c>
      <c r="CN28" s="111">
        <f t="shared" si="56"/>
        <v>14250</v>
      </c>
      <c r="CO28" s="111">
        <f t="shared" si="56"/>
        <v>14250</v>
      </c>
      <c r="CP28" s="111">
        <f>CP27*CP26</f>
        <v>18375</v>
      </c>
      <c r="CQ28" s="111">
        <f>CQ27*CQ26</f>
        <v>24187.5</v>
      </c>
      <c r="CR28" s="112">
        <f t="shared" si="56"/>
        <v>42150</v>
      </c>
      <c r="CS28" s="110">
        <f>CS27*CS26</f>
        <v>4968.75</v>
      </c>
      <c r="CT28" s="111">
        <f t="shared" ref="CT28:DB28" si="57">CT27*CT26</f>
        <v>7833.75</v>
      </c>
      <c r="CU28" s="111">
        <f t="shared" si="57"/>
        <v>7833.75</v>
      </c>
      <c r="CV28" s="111">
        <f t="shared" si="57"/>
        <v>7833.75</v>
      </c>
      <c r="CW28" s="111">
        <f t="shared" si="57"/>
        <v>7833.75</v>
      </c>
      <c r="CX28" s="111">
        <f t="shared" si="57"/>
        <v>9810</v>
      </c>
      <c r="CY28" s="111">
        <f t="shared" si="57"/>
        <v>9810</v>
      </c>
      <c r="CZ28" s="111">
        <f t="shared" si="57"/>
        <v>9810</v>
      </c>
      <c r="DA28" s="111">
        <f t="shared" si="57"/>
        <v>15922.5</v>
      </c>
      <c r="DB28" s="112">
        <f t="shared" si="57"/>
        <v>15922.5</v>
      </c>
      <c r="DC28" s="110">
        <f>DC27*DC26</f>
        <v>1680</v>
      </c>
      <c r="DD28" s="111">
        <f>DD27*DD26</f>
        <v>3585</v>
      </c>
      <c r="DE28" s="111">
        <f>DE27*DE26</f>
        <v>3585</v>
      </c>
      <c r="DF28" s="111">
        <f t="shared" ref="DF28:DK28" si="58">DF27*DF26</f>
        <v>6870</v>
      </c>
      <c r="DG28" s="111">
        <f t="shared" si="58"/>
        <v>6870</v>
      </c>
      <c r="DH28" s="111">
        <f t="shared" si="58"/>
        <v>10976.25</v>
      </c>
      <c r="DI28" s="111">
        <f t="shared" si="58"/>
        <v>10976.25</v>
      </c>
      <c r="DJ28" s="111">
        <f t="shared" si="58"/>
        <v>16035</v>
      </c>
      <c r="DK28" s="112">
        <f t="shared" si="58"/>
        <v>16035</v>
      </c>
      <c r="DL28" s="110">
        <f>DL27*DL26</f>
        <v>4593.75</v>
      </c>
      <c r="DM28" s="111">
        <f t="shared" ref="DM28:FX28" si="59">DM27*DM26</f>
        <v>7950</v>
      </c>
      <c r="DN28" s="111">
        <f t="shared" si="59"/>
        <v>7950</v>
      </c>
      <c r="DO28" s="111">
        <f t="shared" si="59"/>
        <v>12180</v>
      </c>
      <c r="DP28" s="111">
        <f t="shared" si="59"/>
        <v>12180</v>
      </c>
      <c r="DQ28" s="111">
        <f t="shared" si="59"/>
        <v>17047.5</v>
      </c>
      <c r="DR28" s="112">
        <f t="shared" si="59"/>
        <v>17047.5</v>
      </c>
      <c r="DS28" s="110">
        <f t="shared" si="59"/>
        <v>4887</v>
      </c>
      <c r="DT28" s="111">
        <f t="shared" si="59"/>
        <v>7752.75</v>
      </c>
      <c r="DU28" s="111">
        <f t="shared" si="59"/>
        <v>11292</v>
      </c>
      <c r="DV28" s="111">
        <f t="shared" si="59"/>
        <v>21067.5</v>
      </c>
      <c r="DW28" s="111">
        <f t="shared" si="59"/>
        <v>33033.75</v>
      </c>
      <c r="DX28" s="112">
        <f t="shared" si="59"/>
        <v>47527.5</v>
      </c>
      <c r="DY28" s="110">
        <f t="shared" si="59"/>
        <v>4887</v>
      </c>
      <c r="DZ28" s="111">
        <f t="shared" si="59"/>
        <v>7752.75</v>
      </c>
      <c r="EA28" s="111">
        <f t="shared" si="59"/>
        <v>11292</v>
      </c>
      <c r="EB28" s="111">
        <f t="shared" si="59"/>
        <v>21067.5</v>
      </c>
      <c r="EC28" s="111">
        <f t="shared" si="59"/>
        <v>33033.75</v>
      </c>
      <c r="ED28" s="112">
        <f t="shared" si="59"/>
        <v>47527.5</v>
      </c>
      <c r="EE28" s="110">
        <f t="shared" si="59"/>
        <v>2310</v>
      </c>
      <c r="EF28" s="111">
        <f t="shared" si="59"/>
        <v>4029.75</v>
      </c>
      <c r="EG28" s="111">
        <f t="shared" si="59"/>
        <v>6237.75</v>
      </c>
      <c r="EH28" s="111">
        <f t="shared" si="59"/>
        <v>10032</v>
      </c>
      <c r="EI28" s="111">
        <f t="shared" si="59"/>
        <v>13998.4</v>
      </c>
      <c r="EJ28" s="112">
        <f t="shared" si="59"/>
        <v>21758.100000000002</v>
      </c>
      <c r="EK28" s="110">
        <f t="shared" si="59"/>
        <v>2310</v>
      </c>
      <c r="EL28" s="111">
        <f t="shared" si="59"/>
        <v>4029.75</v>
      </c>
      <c r="EM28" s="111">
        <f t="shared" si="59"/>
        <v>6237.75</v>
      </c>
      <c r="EN28" s="111">
        <f t="shared" si="59"/>
        <v>10032</v>
      </c>
      <c r="EO28" s="111">
        <f t="shared" si="59"/>
        <v>17349</v>
      </c>
      <c r="EP28" s="112">
        <f t="shared" si="59"/>
        <v>25105.5</v>
      </c>
      <c r="EQ28" s="110">
        <f t="shared" si="59"/>
        <v>2577.75</v>
      </c>
      <c r="ER28" s="111">
        <f t="shared" si="59"/>
        <v>4555.5</v>
      </c>
      <c r="ES28" s="111">
        <f t="shared" si="59"/>
        <v>6765.75</v>
      </c>
      <c r="ET28" s="111">
        <f t="shared" si="59"/>
        <v>11035.5</v>
      </c>
      <c r="EU28" s="111">
        <f t="shared" si="59"/>
        <v>16154.25</v>
      </c>
      <c r="EV28" s="112">
        <f t="shared" si="59"/>
        <v>28432.5</v>
      </c>
      <c r="EW28" s="110">
        <f t="shared" si="59"/>
        <v>2577.75</v>
      </c>
      <c r="EX28" s="111">
        <f t="shared" si="59"/>
        <v>4555.5</v>
      </c>
      <c r="EY28" s="111">
        <f t="shared" si="59"/>
        <v>6765.75</v>
      </c>
      <c r="EZ28" s="111">
        <f t="shared" si="59"/>
        <v>11035.5</v>
      </c>
      <c r="FA28" s="111">
        <f t="shared" si="59"/>
        <v>16154.25</v>
      </c>
      <c r="FB28" s="112">
        <f t="shared" si="59"/>
        <v>28432.5</v>
      </c>
      <c r="FC28" s="110">
        <f t="shared" si="59"/>
        <v>4959</v>
      </c>
      <c r="FD28" s="111">
        <f t="shared" si="59"/>
        <v>7830</v>
      </c>
      <c r="FE28" s="111">
        <f t="shared" si="59"/>
        <v>11397</v>
      </c>
      <c r="FF28" s="111">
        <f t="shared" si="59"/>
        <v>21141</v>
      </c>
      <c r="FG28" s="111">
        <f t="shared" si="59"/>
        <v>33060</v>
      </c>
      <c r="FH28" s="112">
        <f t="shared" si="59"/>
        <v>47589</v>
      </c>
      <c r="FI28" s="110">
        <f t="shared" si="59"/>
        <v>4959</v>
      </c>
      <c r="FJ28" s="111">
        <f t="shared" si="59"/>
        <v>7830</v>
      </c>
      <c r="FK28" s="112">
        <f t="shared" si="59"/>
        <v>11397</v>
      </c>
      <c r="FL28" s="110">
        <f t="shared" si="59"/>
        <v>4959</v>
      </c>
      <c r="FM28" s="111">
        <f t="shared" si="59"/>
        <v>7830</v>
      </c>
      <c r="FN28" s="111">
        <f t="shared" si="59"/>
        <v>11397</v>
      </c>
      <c r="FO28" s="111">
        <f t="shared" si="59"/>
        <v>21141</v>
      </c>
      <c r="FP28" s="111">
        <f t="shared" si="59"/>
        <v>33060</v>
      </c>
      <c r="FQ28" s="112">
        <f t="shared" si="59"/>
        <v>47589</v>
      </c>
      <c r="FR28" s="110">
        <f t="shared" si="59"/>
        <v>4320</v>
      </c>
      <c r="FS28" s="111">
        <f t="shared" si="59"/>
        <v>6845.25</v>
      </c>
      <c r="FT28" s="111">
        <f t="shared" si="59"/>
        <v>9949.5</v>
      </c>
      <c r="FU28" s="111">
        <f t="shared" si="59"/>
        <v>18530.25</v>
      </c>
      <c r="FV28" s="112">
        <f t="shared" si="59"/>
        <v>28916.25</v>
      </c>
      <c r="FW28" s="110">
        <f t="shared" si="59"/>
        <v>4320</v>
      </c>
      <c r="FX28" s="111">
        <f t="shared" si="59"/>
        <v>6845.25</v>
      </c>
      <c r="FY28" s="111">
        <f t="shared" ref="FY28:GP28" si="60">FY27*FY26</f>
        <v>9949.5</v>
      </c>
      <c r="FZ28" s="111">
        <f t="shared" si="60"/>
        <v>18530.25</v>
      </c>
      <c r="GA28" s="112">
        <f t="shared" si="60"/>
        <v>28916.25</v>
      </c>
      <c r="GB28" s="110">
        <f t="shared" si="60"/>
        <v>1590</v>
      </c>
      <c r="GC28" s="111">
        <f t="shared" si="60"/>
        <v>4770</v>
      </c>
      <c r="GD28" s="111">
        <f t="shared" si="60"/>
        <v>4770</v>
      </c>
      <c r="GE28" s="111">
        <f t="shared" si="60"/>
        <v>8745</v>
      </c>
      <c r="GF28" s="111">
        <f t="shared" si="60"/>
        <v>8745</v>
      </c>
      <c r="GG28" s="111">
        <f t="shared" si="60"/>
        <v>8745</v>
      </c>
      <c r="GH28" s="111">
        <f t="shared" si="60"/>
        <v>8745</v>
      </c>
      <c r="GI28" s="111">
        <f t="shared" si="60"/>
        <v>13515</v>
      </c>
      <c r="GJ28" s="111">
        <f t="shared" si="60"/>
        <v>13515</v>
      </c>
      <c r="GK28" s="111">
        <f t="shared" si="60"/>
        <v>13515</v>
      </c>
      <c r="GL28" s="111">
        <f t="shared" si="60"/>
        <v>19080</v>
      </c>
      <c r="GM28" s="111">
        <f t="shared" si="60"/>
        <v>19080</v>
      </c>
      <c r="GN28" s="112">
        <f t="shared" si="60"/>
        <v>19080</v>
      </c>
      <c r="GO28" s="110"/>
      <c r="GP28" s="111">
        <f t="shared" ref="GP28:GX28" si="61">GP27*GP26</f>
        <v>5175</v>
      </c>
      <c r="GQ28" s="111">
        <f t="shared" si="61"/>
        <v>5175</v>
      </c>
      <c r="GR28" s="111">
        <f t="shared" si="61"/>
        <v>9487.5</v>
      </c>
      <c r="GS28" s="111">
        <f>GS27*GS26</f>
        <v>9487.5</v>
      </c>
      <c r="GT28" s="111">
        <f t="shared" si="61"/>
        <v>9487.5</v>
      </c>
      <c r="GU28" s="111">
        <f t="shared" si="61"/>
        <v>9487.5</v>
      </c>
      <c r="GV28" s="111">
        <f t="shared" si="61"/>
        <v>14662.5</v>
      </c>
      <c r="GW28" s="111">
        <f>GW27*GW26</f>
        <v>14662.5</v>
      </c>
      <c r="GX28" s="111">
        <f t="shared" si="61"/>
        <v>14662.5</v>
      </c>
      <c r="GY28" s="111">
        <f>GY27*GY26</f>
        <v>16200</v>
      </c>
      <c r="GZ28" s="111">
        <f>GZ27*GZ26</f>
        <v>16200</v>
      </c>
      <c r="HA28" s="111">
        <f>HA27*HA26</f>
        <v>16200</v>
      </c>
      <c r="HB28" s="111"/>
      <c r="HC28" s="112"/>
      <c r="HD28" s="110">
        <f>HD27*HD26</f>
        <v>8745</v>
      </c>
      <c r="HE28" s="111">
        <f t="shared" ref="HE28:HM28" si="62">HE27*HE26</f>
        <v>8745</v>
      </c>
      <c r="HF28" s="111">
        <f t="shared" si="62"/>
        <v>8745</v>
      </c>
      <c r="HG28" s="111">
        <f t="shared" si="62"/>
        <v>8745</v>
      </c>
      <c r="HH28" s="111">
        <f t="shared" si="62"/>
        <v>13515</v>
      </c>
      <c r="HI28" s="111">
        <f t="shared" si="62"/>
        <v>13515</v>
      </c>
      <c r="HJ28" s="111">
        <f t="shared" si="62"/>
        <v>13515</v>
      </c>
      <c r="HK28" s="111">
        <f t="shared" si="62"/>
        <v>19080</v>
      </c>
      <c r="HL28" s="111">
        <f t="shared" si="62"/>
        <v>19080</v>
      </c>
      <c r="HM28" s="112">
        <f t="shared" si="62"/>
        <v>19080</v>
      </c>
      <c r="HN28" s="114">
        <f>HN27*HN26</f>
        <v>4875</v>
      </c>
      <c r="HO28" s="111">
        <f>HO27*HO26</f>
        <v>4875</v>
      </c>
      <c r="HP28" s="111">
        <f t="shared" ref="HP28:IB28" si="63">HP27*HP26</f>
        <v>4875</v>
      </c>
      <c r="HQ28" s="111">
        <f t="shared" si="63"/>
        <v>4875</v>
      </c>
      <c r="HR28" s="111">
        <f t="shared" si="63"/>
        <v>8028.75</v>
      </c>
      <c r="HS28" s="111">
        <f t="shared" si="63"/>
        <v>8028.75</v>
      </c>
      <c r="HT28" s="111">
        <f>HT27*HT26</f>
        <v>8028.75</v>
      </c>
      <c r="HU28" s="111">
        <f t="shared" si="63"/>
        <v>8028.75</v>
      </c>
      <c r="HV28" s="111">
        <f t="shared" si="63"/>
        <v>12877.5</v>
      </c>
      <c r="HW28" s="111">
        <f>HW27*HW26</f>
        <v>12877.5</v>
      </c>
      <c r="HX28" s="111">
        <f t="shared" si="63"/>
        <v>12877.5</v>
      </c>
      <c r="HY28" s="111">
        <f t="shared" si="63"/>
        <v>18840</v>
      </c>
      <c r="HZ28" s="111">
        <f>HZ27*HZ26</f>
        <v>18840</v>
      </c>
      <c r="IA28" s="111">
        <f t="shared" si="63"/>
        <v>18840</v>
      </c>
      <c r="IB28" s="112">
        <f t="shared" si="63"/>
        <v>18840</v>
      </c>
      <c r="IC28" s="114">
        <f>IC27*IC26</f>
        <v>4476</v>
      </c>
      <c r="ID28" s="111">
        <f t="shared" ref="ID28:IN28" si="64">ID27*ID26</f>
        <v>4476</v>
      </c>
      <c r="IE28" s="111">
        <f t="shared" si="64"/>
        <v>8665.5</v>
      </c>
      <c r="IF28" s="111">
        <f t="shared" si="64"/>
        <v>8665.5</v>
      </c>
      <c r="IG28" s="111">
        <f t="shared" si="64"/>
        <v>8665.5</v>
      </c>
      <c r="IH28" s="111">
        <f t="shared" si="64"/>
        <v>8665.5</v>
      </c>
      <c r="II28" s="111">
        <f t="shared" si="64"/>
        <v>13410</v>
      </c>
      <c r="IJ28" s="111">
        <f t="shared" si="64"/>
        <v>13410</v>
      </c>
      <c r="IK28" s="111">
        <f t="shared" si="64"/>
        <v>13410</v>
      </c>
      <c r="IL28" s="111">
        <f t="shared" si="64"/>
        <v>18041.25</v>
      </c>
      <c r="IM28" s="111">
        <f t="shared" si="64"/>
        <v>18041.25</v>
      </c>
      <c r="IN28" s="112">
        <f t="shared" si="64"/>
        <v>18041.25</v>
      </c>
      <c r="IO28" s="110">
        <f>IO27*IO26</f>
        <v>2190</v>
      </c>
      <c r="IP28" s="111">
        <f>IP27*IP26</f>
        <v>4867.5</v>
      </c>
      <c r="IQ28" s="111">
        <f>IQ27*IQ26</f>
        <v>4867.5</v>
      </c>
      <c r="IR28" s="111">
        <f>IR27*IR26</f>
        <v>4867.5</v>
      </c>
      <c r="IS28" s="111">
        <f t="shared" ref="IS28:JD28" si="65">IS27*IS26</f>
        <v>8430</v>
      </c>
      <c r="IT28" s="111">
        <f>IT27*IT26</f>
        <v>8430</v>
      </c>
      <c r="IU28" s="111">
        <f>IU27*IU26</f>
        <v>8430</v>
      </c>
      <c r="IV28" s="111">
        <f t="shared" si="65"/>
        <v>8430</v>
      </c>
      <c r="IW28" s="111">
        <f t="shared" si="65"/>
        <v>13151.25</v>
      </c>
      <c r="IX28" s="111">
        <f>IX27*IX26</f>
        <v>13151.25</v>
      </c>
      <c r="IY28" s="111">
        <f t="shared" si="65"/>
        <v>13151.25</v>
      </c>
      <c r="IZ28" s="111">
        <f>IZ27*IZ26</f>
        <v>19001.25</v>
      </c>
      <c r="JA28" s="111">
        <f>JA27*JA26</f>
        <v>19001.25</v>
      </c>
      <c r="JB28" s="111">
        <f>JB27*JB26</f>
        <v>19001.25</v>
      </c>
      <c r="JC28" s="111">
        <f t="shared" si="65"/>
        <v>31023.75</v>
      </c>
      <c r="JD28" s="112">
        <f t="shared" si="65"/>
        <v>31023.75</v>
      </c>
      <c r="JE28" s="110">
        <f>JE27*JE26</f>
        <v>2190</v>
      </c>
      <c r="JF28" s="111">
        <f>JF27*JF26</f>
        <v>4635</v>
      </c>
      <c r="JG28" s="111">
        <f t="shared" ref="JG28:JS28" si="66">JG27*JG26</f>
        <v>4635</v>
      </c>
      <c r="JH28" s="111">
        <f t="shared" si="66"/>
        <v>4635</v>
      </c>
      <c r="JI28" s="111">
        <f t="shared" si="66"/>
        <v>8902.5</v>
      </c>
      <c r="JJ28" s="111">
        <f t="shared" si="66"/>
        <v>8902.5</v>
      </c>
      <c r="JK28" s="111">
        <f t="shared" si="66"/>
        <v>8902.5</v>
      </c>
      <c r="JL28" s="111">
        <f t="shared" si="66"/>
        <v>14126.25</v>
      </c>
      <c r="JM28" s="111">
        <f t="shared" si="66"/>
        <v>14126.25</v>
      </c>
      <c r="JN28" s="111">
        <f t="shared" si="66"/>
        <v>14126.25</v>
      </c>
      <c r="JO28" s="111">
        <f>JO27*JO26</f>
        <v>18033.75</v>
      </c>
      <c r="JP28" s="111">
        <f>JP27*JP26</f>
        <v>18033.75</v>
      </c>
      <c r="JQ28" s="111">
        <f>JQ27*JQ26</f>
        <v>18033.75</v>
      </c>
      <c r="JR28" s="111">
        <f t="shared" si="66"/>
        <v>35216.25</v>
      </c>
      <c r="JS28" s="112">
        <f t="shared" si="66"/>
        <v>35216.25</v>
      </c>
      <c r="JT28" s="110">
        <f>JT27*JT26</f>
        <v>4500</v>
      </c>
      <c r="JU28" s="111">
        <f t="shared" ref="JU28:KA28" si="67">JU27*JU26</f>
        <v>4500</v>
      </c>
      <c r="JV28" s="111">
        <f t="shared" si="67"/>
        <v>8077.5</v>
      </c>
      <c r="JW28" s="111">
        <f t="shared" si="67"/>
        <v>8077.5</v>
      </c>
      <c r="JX28" s="111">
        <f t="shared" si="67"/>
        <v>12397.5</v>
      </c>
      <c r="JY28" s="111">
        <f t="shared" si="67"/>
        <v>12397.5</v>
      </c>
      <c r="JZ28" s="111">
        <f t="shared" si="67"/>
        <v>16912.5</v>
      </c>
      <c r="KA28" s="112">
        <f t="shared" si="67"/>
        <v>16912.5</v>
      </c>
      <c r="KB28" s="110">
        <f>KB27*KB26</f>
        <v>4758.75</v>
      </c>
      <c r="KC28" s="111">
        <f t="shared" ref="KC28:KI28" si="68">KC27*KC26</f>
        <v>4758.75</v>
      </c>
      <c r="KD28" s="111">
        <f t="shared" si="68"/>
        <v>8145</v>
      </c>
      <c r="KE28" s="111">
        <f t="shared" si="68"/>
        <v>8145</v>
      </c>
      <c r="KF28" s="111">
        <f t="shared" si="68"/>
        <v>12873.75</v>
      </c>
      <c r="KG28" s="111">
        <f t="shared" si="68"/>
        <v>12873.75</v>
      </c>
      <c r="KH28" s="111">
        <f t="shared" si="68"/>
        <v>18221.25</v>
      </c>
      <c r="KI28" s="112">
        <f t="shared" si="68"/>
        <v>18221.25</v>
      </c>
      <c r="KJ28" s="110">
        <f>KJ27*KJ26</f>
        <v>1300</v>
      </c>
      <c r="KK28" s="111">
        <f t="shared" ref="KK28:KQ28" si="69">KK27*KK26</f>
        <v>1300</v>
      </c>
      <c r="KL28" s="111">
        <f t="shared" si="69"/>
        <v>4062.5</v>
      </c>
      <c r="KM28" s="111">
        <f t="shared" si="69"/>
        <v>4062.5</v>
      </c>
      <c r="KN28" s="112">
        <f t="shared" si="69"/>
        <v>4117.75</v>
      </c>
      <c r="KO28" s="113">
        <f t="shared" si="69"/>
        <v>3750.5</v>
      </c>
      <c r="KP28" s="111">
        <f t="shared" si="69"/>
        <v>3890.25</v>
      </c>
      <c r="KQ28" s="115">
        <f t="shared" si="69"/>
        <v>7965.75</v>
      </c>
      <c r="KR28" s="114">
        <f>KR27*KR26</f>
        <v>1949.25</v>
      </c>
      <c r="KS28" s="111">
        <f t="shared" ref="KS28:KZ28" si="70">KS27*KS26</f>
        <v>4593.75</v>
      </c>
      <c r="KT28" s="111">
        <f t="shared" si="70"/>
        <v>7950</v>
      </c>
      <c r="KU28" s="111">
        <f t="shared" si="70"/>
        <v>7950</v>
      </c>
      <c r="KV28" s="111">
        <f t="shared" si="70"/>
        <v>12180</v>
      </c>
      <c r="KW28" s="111">
        <f t="shared" si="70"/>
        <v>12180</v>
      </c>
      <c r="KX28" s="111">
        <f t="shared" si="70"/>
        <v>12180</v>
      </c>
      <c r="KY28" s="111">
        <f t="shared" si="70"/>
        <v>17047.5</v>
      </c>
      <c r="KZ28" s="112">
        <f t="shared" si="70"/>
        <v>17047.5</v>
      </c>
      <c r="LA28" s="110">
        <f>LA27*LA26</f>
        <v>2610</v>
      </c>
      <c r="LB28" s="111">
        <f t="shared" ref="LB28:NM28" si="71">LB27*LB26</f>
        <v>5040</v>
      </c>
      <c r="LC28" s="111">
        <f>LC27*LC26</f>
        <v>5040</v>
      </c>
      <c r="LD28" s="111">
        <f t="shared" si="71"/>
        <v>5040</v>
      </c>
      <c r="LE28" s="111">
        <f t="shared" si="71"/>
        <v>8250</v>
      </c>
      <c r="LF28" s="111">
        <f t="shared" si="71"/>
        <v>8250</v>
      </c>
      <c r="LG28" s="111">
        <f>LG27*LG26</f>
        <v>8250</v>
      </c>
      <c r="LH28" s="111">
        <f t="shared" si="71"/>
        <v>8250</v>
      </c>
      <c r="LI28" s="111">
        <f t="shared" si="71"/>
        <v>13230</v>
      </c>
      <c r="LJ28" s="111">
        <f>LJ27*LJ26</f>
        <v>13230</v>
      </c>
      <c r="LK28" s="111">
        <f t="shared" si="71"/>
        <v>13230</v>
      </c>
      <c r="LL28" s="111">
        <f t="shared" si="71"/>
        <v>19687.5</v>
      </c>
      <c r="LM28" s="111">
        <f t="shared" si="71"/>
        <v>19687.5</v>
      </c>
      <c r="LN28" s="112">
        <f t="shared" si="71"/>
        <v>19687.5</v>
      </c>
      <c r="LO28" s="110">
        <f t="shared" si="71"/>
        <v>1788.75</v>
      </c>
      <c r="LP28" s="111">
        <f t="shared" si="71"/>
        <v>1788.75</v>
      </c>
      <c r="LQ28" s="111">
        <f t="shared" si="71"/>
        <v>4361.25</v>
      </c>
      <c r="LR28" s="111">
        <f t="shared" si="71"/>
        <v>4361.25</v>
      </c>
      <c r="LS28" s="111">
        <f t="shared" si="71"/>
        <v>7983.75</v>
      </c>
      <c r="LT28" s="112">
        <f t="shared" si="71"/>
        <v>7983.75</v>
      </c>
      <c r="LU28" s="110">
        <f t="shared" si="71"/>
        <v>1702.5</v>
      </c>
      <c r="LV28" s="111">
        <f t="shared" si="71"/>
        <v>4080</v>
      </c>
      <c r="LW28" s="112">
        <f t="shared" si="71"/>
        <v>7552.5</v>
      </c>
      <c r="LX28" s="110">
        <f>LX27*LX26</f>
        <v>3780</v>
      </c>
      <c r="LY28" s="111">
        <f>LY27*LY26</f>
        <v>7194</v>
      </c>
      <c r="LZ28" s="112">
        <f>LZ27*LZ26</f>
        <v>11677.5</v>
      </c>
      <c r="MA28" s="110">
        <f t="shared" si="71"/>
        <v>4593.75</v>
      </c>
      <c r="MB28" s="111">
        <f t="shared" si="71"/>
        <v>7950</v>
      </c>
      <c r="MC28" s="111">
        <f t="shared" si="71"/>
        <v>7950</v>
      </c>
      <c r="MD28" s="111">
        <f t="shared" si="71"/>
        <v>12180</v>
      </c>
      <c r="ME28" s="111">
        <f t="shared" si="71"/>
        <v>12180</v>
      </c>
      <c r="MF28" s="111">
        <f t="shared" si="71"/>
        <v>17047.5</v>
      </c>
      <c r="MG28" s="112">
        <f t="shared" si="71"/>
        <v>17047.5</v>
      </c>
      <c r="MH28" s="110">
        <f t="shared" si="71"/>
        <v>3780</v>
      </c>
      <c r="MI28" s="111">
        <f t="shared" si="71"/>
        <v>7194</v>
      </c>
      <c r="MJ28" s="116">
        <f t="shared" si="71"/>
        <v>11677.5</v>
      </c>
      <c r="MK28" s="110">
        <f t="shared" si="71"/>
        <v>3743.25</v>
      </c>
      <c r="ML28" s="111">
        <f t="shared" si="71"/>
        <v>6810</v>
      </c>
      <c r="MM28" s="111">
        <f t="shared" si="71"/>
        <v>10031.25</v>
      </c>
      <c r="MN28" s="115">
        <f t="shared" si="71"/>
        <v>15916.5</v>
      </c>
      <c r="MO28" s="110">
        <f t="shared" si="71"/>
        <v>4620</v>
      </c>
      <c r="MP28" s="114">
        <f t="shared" si="71"/>
        <v>7331.25</v>
      </c>
      <c r="MQ28" s="114">
        <f t="shared" si="71"/>
        <v>10803.75</v>
      </c>
      <c r="MR28" s="112">
        <f t="shared" si="71"/>
        <v>16371.75</v>
      </c>
      <c r="MS28" s="110">
        <f t="shared" si="71"/>
        <v>4593.75</v>
      </c>
      <c r="MT28" s="111">
        <f t="shared" si="71"/>
        <v>7950</v>
      </c>
      <c r="MU28" s="111">
        <f t="shared" si="71"/>
        <v>7950</v>
      </c>
      <c r="MV28" s="111">
        <f t="shared" si="71"/>
        <v>12180</v>
      </c>
      <c r="MW28" s="111">
        <f t="shared" si="71"/>
        <v>12180</v>
      </c>
      <c r="MX28" s="111">
        <f t="shared" si="71"/>
        <v>17047.5</v>
      </c>
      <c r="MY28" s="112">
        <f t="shared" si="71"/>
        <v>17047.5</v>
      </c>
      <c r="MZ28" s="110">
        <f t="shared" si="71"/>
        <v>1702.5</v>
      </c>
      <c r="NA28" s="111">
        <f t="shared" si="71"/>
        <v>4080</v>
      </c>
      <c r="NB28" s="111">
        <f t="shared" si="71"/>
        <v>7552.5</v>
      </c>
      <c r="NC28" s="111">
        <f t="shared" si="71"/>
        <v>14025</v>
      </c>
      <c r="ND28" s="112">
        <f t="shared" si="71"/>
        <v>20047.5</v>
      </c>
      <c r="NE28" s="110">
        <f t="shared" si="71"/>
        <v>1949.25</v>
      </c>
      <c r="NF28" s="114">
        <f t="shared" si="71"/>
        <v>4593.75</v>
      </c>
      <c r="NG28" s="111">
        <f t="shared" si="71"/>
        <v>7950</v>
      </c>
      <c r="NH28" s="111">
        <f t="shared" si="71"/>
        <v>7950</v>
      </c>
      <c r="NI28" s="111">
        <f t="shared" si="71"/>
        <v>12180</v>
      </c>
      <c r="NJ28" s="111">
        <f>NJ27*NJ26</f>
        <v>12180</v>
      </c>
      <c r="NK28" s="111">
        <f t="shared" si="71"/>
        <v>12180</v>
      </c>
      <c r="NL28" s="111">
        <f t="shared" si="71"/>
        <v>17047.5</v>
      </c>
      <c r="NM28" s="112">
        <f t="shared" si="71"/>
        <v>17047.5</v>
      </c>
      <c r="NN28" s="110">
        <f>NN27*NN26</f>
        <v>1961.25</v>
      </c>
      <c r="NO28" s="111">
        <f>NO27*NO26</f>
        <v>4671.75</v>
      </c>
      <c r="NP28" s="111">
        <f t="shared" ref="NP28:PD28" si="72">NP27*NP26</f>
        <v>8541</v>
      </c>
      <c r="NQ28" s="111">
        <f t="shared" si="72"/>
        <v>8541</v>
      </c>
      <c r="NR28" s="111">
        <f t="shared" si="72"/>
        <v>12470.25</v>
      </c>
      <c r="NS28" s="111">
        <f t="shared" si="72"/>
        <v>12470.25</v>
      </c>
      <c r="NT28" s="111">
        <f t="shared" si="72"/>
        <v>18163.5</v>
      </c>
      <c r="NU28" s="112">
        <f t="shared" si="72"/>
        <v>18163.5</v>
      </c>
      <c r="NV28" s="110">
        <f t="shared" si="72"/>
        <v>4277</v>
      </c>
      <c r="NW28" s="111">
        <f t="shared" si="72"/>
        <v>6777.55</v>
      </c>
      <c r="NX28" s="111">
        <f t="shared" si="72"/>
        <v>9850.75</v>
      </c>
      <c r="NY28" s="111">
        <f t="shared" si="72"/>
        <v>18311.150000000001</v>
      </c>
      <c r="NZ28" s="111">
        <f t="shared" si="72"/>
        <v>18311.150000000001</v>
      </c>
      <c r="OA28" s="111">
        <f t="shared" si="72"/>
        <v>28605.850000000002</v>
      </c>
      <c r="OB28" s="111">
        <f t="shared" si="72"/>
        <v>28605.850000000002</v>
      </c>
      <c r="OC28" s="114">
        <f t="shared" si="72"/>
        <v>41265.9</v>
      </c>
      <c r="OD28" s="110">
        <f t="shared" si="72"/>
        <v>3799.25</v>
      </c>
      <c r="OE28" s="111">
        <f t="shared" si="72"/>
        <v>5991.05</v>
      </c>
      <c r="OF28" s="111">
        <f t="shared" si="72"/>
        <v>8620.9500000000007</v>
      </c>
      <c r="OG28" s="111">
        <f t="shared" si="72"/>
        <v>15878.85</v>
      </c>
      <c r="OH28" s="110">
        <f t="shared" si="72"/>
        <v>3778.4500000000003</v>
      </c>
      <c r="OI28" s="111">
        <f t="shared" si="72"/>
        <v>7982.25</v>
      </c>
      <c r="OJ28" s="111">
        <f t="shared" si="72"/>
        <v>7982.25</v>
      </c>
      <c r="OK28" s="111">
        <f t="shared" si="72"/>
        <v>12712.5</v>
      </c>
      <c r="OL28" s="111">
        <f t="shared" si="72"/>
        <v>12712.5</v>
      </c>
      <c r="OM28" s="111">
        <f t="shared" si="72"/>
        <v>18816</v>
      </c>
      <c r="ON28" s="112">
        <f t="shared" si="72"/>
        <v>18816</v>
      </c>
      <c r="OO28" s="110">
        <f t="shared" si="72"/>
        <v>1949.25</v>
      </c>
      <c r="OP28" s="114">
        <f t="shared" si="72"/>
        <v>4593.75</v>
      </c>
      <c r="OQ28" s="111">
        <f t="shared" si="72"/>
        <v>7950</v>
      </c>
      <c r="OR28" s="111">
        <f t="shared" si="72"/>
        <v>7950</v>
      </c>
      <c r="OS28" s="111">
        <f t="shared" si="72"/>
        <v>12180</v>
      </c>
      <c r="OT28" s="111">
        <f t="shared" si="72"/>
        <v>12180</v>
      </c>
      <c r="OU28" s="111">
        <f t="shared" si="72"/>
        <v>17047.5</v>
      </c>
      <c r="OV28" s="112">
        <f t="shared" si="72"/>
        <v>17047.5</v>
      </c>
      <c r="OW28" s="110">
        <f t="shared" si="72"/>
        <v>1961.25</v>
      </c>
      <c r="OX28" s="114">
        <f t="shared" si="72"/>
        <v>4671.75</v>
      </c>
      <c r="OY28" s="111">
        <f t="shared" si="72"/>
        <v>8541</v>
      </c>
      <c r="OZ28" s="111">
        <f t="shared" si="72"/>
        <v>8541</v>
      </c>
      <c r="PA28" s="111">
        <f t="shared" si="72"/>
        <v>12470.25</v>
      </c>
      <c r="PB28" s="111">
        <f t="shared" si="72"/>
        <v>12470.25</v>
      </c>
      <c r="PC28" s="111">
        <f t="shared" si="72"/>
        <v>18163.5</v>
      </c>
      <c r="PD28" s="112">
        <f t="shared" si="72"/>
        <v>18163.5</v>
      </c>
    </row>
    <row r="29" spans="1:420" x14ac:dyDescent="0.25">
      <c r="A29" s="17"/>
      <c r="B29" s="19"/>
      <c r="C29" s="16"/>
      <c r="D29" s="59"/>
      <c r="E29" s="60"/>
      <c r="F29" s="68"/>
      <c r="G29" s="68"/>
      <c r="H29" s="68"/>
      <c r="I29" s="68"/>
      <c r="J29" s="68"/>
      <c r="K29" s="68"/>
      <c r="L29" s="68"/>
      <c r="M29" s="68"/>
      <c r="N29" s="68"/>
      <c r="O29" s="68"/>
      <c r="P29" s="68"/>
      <c r="Q29" s="70"/>
      <c r="R29" s="60"/>
      <c r="S29" s="68"/>
      <c r="T29" s="68"/>
      <c r="U29" s="68"/>
      <c r="V29" s="68"/>
      <c r="W29" s="68"/>
      <c r="X29" s="68"/>
      <c r="Y29" s="68"/>
      <c r="Z29" s="68"/>
      <c r="AA29" s="68"/>
      <c r="AB29" s="60"/>
      <c r="AC29" s="71"/>
      <c r="AD29" s="68"/>
      <c r="AE29" s="68"/>
      <c r="AF29" s="68"/>
      <c r="AG29" s="68"/>
      <c r="AH29" s="68"/>
      <c r="AI29" s="70"/>
      <c r="AJ29" s="73"/>
      <c r="AK29" s="66"/>
      <c r="AL29" s="66"/>
      <c r="AM29" s="66"/>
      <c r="AN29" s="66"/>
      <c r="AO29" s="66"/>
      <c r="AP29" s="66"/>
      <c r="AQ29" s="72"/>
      <c r="AR29" s="60"/>
      <c r="AS29" s="68"/>
      <c r="AT29" s="68"/>
      <c r="AU29" s="68"/>
      <c r="AV29" s="68"/>
      <c r="AW29" s="68"/>
      <c r="AX29" s="68"/>
      <c r="AY29" s="70"/>
      <c r="AZ29" s="60"/>
      <c r="BA29" s="68"/>
      <c r="BB29" s="68"/>
      <c r="BC29" s="68"/>
      <c r="BD29" s="68"/>
      <c r="BE29" s="68"/>
      <c r="BF29" s="68"/>
      <c r="BG29" s="70"/>
      <c r="BH29" s="60"/>
      <c r="BI29" s="71"/>
      <c r="BJ29" s="68"/>
      <c r="BK29" s="68"/>
      <c r="BL29" s="70"/>
      <c r="BM29" s="60"/>
      <c r="BN29" s="68"/>
      <c r="BO29" s="68"/>
      <c r="BP29" s="68"/>
      <c r="BQ29" s="70"/>
      <c r="BR29" s="60"/>
      <c r="BS29" s="68"/>
      <c r="BT29" s="68"/>
      <c r="BU29" s="68"/>
      <c r="BV29" s="70"/>
      <c r="BW29" s="60"/>
      <c r="BX29" s="68"/>
      <c r="BY29" s="68"/>
      <c r="BZ29" s="70"/>
      <c r="CA29" s="60"/>
      <c r="CB29" s="68"/>
      <c r="CC29" s="68"/>
      <c r="CD29" s="68"/>
      <c r="CE29" s="68"/>
      <c r="CF29" s="68"/>
      <c r="CG29" s="68"/>
      <c r="CH29" s="68"/>
      <c r="CI29" s="68"/>
      <c r="CJ29" s="68"/>
      <c r="CK29" s="68"/>
      <c r="CL29" s="68"/>
      <c r="CM29" s="68"/>
      <c r="CN29" s="68"/>
      <c r="CO29" s="68"/>
      <c r="CP29" s="68"/>
      <c r="CQ29" s="68"/>
      <c r="CR29" s="70"/>
      <c r="CS29" s="60"/>
      <c r="CT29" s="68"/>
      <c r="CU29" s="68"/>
      <c r="CV29" s="68"/>
      <c r="CW29" s="68"/>
      <c r="CX29" s="68"/>
      <c r="CY29" s="68"/>
      <c r="CZ29" s="68"/>
      <c r="DA29" s="68"/>
      <c r="DB29" s="70"/>
      <c r="DC29" s="60"/>
      <c r="DD29" s="68"/>
      <c r="DE29" s="68"/>
      <c r="DF29" s="68"/>
      <c r="DG29" s="68"/>
      <c r="DH29" s="68"/>
      <c r="DI29" s="68"/>
      <c r="DJ29" s="68"/>
      <c r="DK29" s="70"/>
      <c r="DL29" s="60"/>
      <c r="DM29" s="68"/>
      <c r="DN29" s="68"/>
      <c r="DO29" s="68"/>
      <c r="DP29" s="68"/>
      <c r="DQ29" s="68"/>
      <c r="DR29" s="70"/>
      <c r="DS29" s="60"/>
      <c r="DT29" s="68"/>
      <c r="DU29" s="68"/>
      <c r="DV29" s="68"/>
      <c r="DW29" s="68"/>
      <c r="DX29" s="70"/>
      <c r="DY29" s="60"/>
      <c r="DZ29" s="68"/>
      <c r="EA29" s="68"/>
      <c r="EB29" s="68"/>
      <c r="EC29" s="68"/>
      <c r="ED29" s="70"/>
      <c r="EE29" s="60"/>
      <c r="EF29" s="68"/>
      <c r="EG29" s="68"/>
      <c r="EH29" s="68"/>
      <c r="EI29" s="68"/>
      <c r="EJ29" s="70"/>
      <c r="EK29" s="60"/>
      <c r="EL29" s="68"/>
      <c r="EM29" s="68"/>
      <c r="EN29" s="68"/>
      <c r="EO29" s="68"/>
      <c r="EP29" s="70"/>
      <c r="EQ29" s="60"/>
      <c r="ER29" s="68"/>
      <c r="ES29" s="68"/>
      <c r="ET29" s="68"/>
      <c r="EU29" s="68"/>
      <c r="EV29" s="70"/>
      <c r="EW29" s="60"/>
      <c r="EX29" s="68"/>
      <c r="EY29" s="68"/>
      <c r="EZ29" s="68"/>
      <c r="FA29" s="68"/>
      <c r="FB29" s="70"/>
      <c r="FC29" s="60"/>
      <c r="FD29" s="68"/>
      <c r="FE29" s="68"/>
      <c r="FF29" s="68"/>
      <c r="FG29" s="68"/>
      <c r="FH29" s="70"/>
      <c r="FI29" s="60"/>
      <c r="FJ29" s="68"/>
      <c r="FK29" s="70"/>
      <c r="FL29" s="60"/>
      <c r="FM29" s="68"/>
      <c r="FN29" s="68"/>
      <c r="FO29" s="68"/>
      <c r="FP29" s="68"/>
      <c r="FQ29" s="70"/>
      <c r="FR29" s="60"/>
      <c r="FS29" s="68"/>
      <c r="FT29" s="68"/>
      <c r="FU29" s="68"/>
      <c r="FV29" s="70"/>
      <c r="FW29" s="60"/>
      <c r="FX29" s="68"/>
      <c r="FY29" s="68"/>
      <c r="FZ29" s="68"/>
      <c r="GA29" s="70"/>
      <c r="GB29" s="60"/>
      <c r="GC29" s="68"/>
      <c r="GD29" s="68"/>
      <c r="GE29" s="68"/>
      <c r="GF29" s="68"/>
      <c r="GG29" s="68"/>
      <c r="GH29" s="68"/>
      <c r="GI29" s="68"/>
      <c r="GJ29" s="68"/>
      <c r="GK29" s="68"/>
      <c r="GL29" s="68"/>
      <c r="GM29" s="68"/>
      <c r="GN29" s="70"/>
      <c r="GO29" s="60"/>
      <c r="GP29" s="68"/>
      <c r="GQ29" s="68"/>
      <c r="GR29" s="68"/>
      <c r="GS29" s="68"/>
      <c r="GT29" s="68"/>
      <c r="GU29" s="68"/>
      <c r="GV29" s="68"/>
      <c r="GW29" s="68"/>
      <c r="GX29" s="68"/>
      <c r="GY29" s="68"/>
      <c r="GZ29" s="68"/>
      <c r="HA29" s="68"/>
      <c r="HB29" s="68"/>
      <c r="HC29" s="70"/>
      <c r="HD29" s="60"/>
      <c r="HE29" s="68"/>
      <c r="HF29" s="68"/>
      <c r="HG29" s="68"/>
      <c r="HH29" s="68"/>
      <c r="HI29" s="68"/>
      <c r="HJ29" s="68"/>
      <c r="HK29" s="68"/>
      <c r="HL29" s="68"/>
      <c r="HM29" s="70"/>
      <c r="HN29" s="71"/>
      <c r="HO29" s="68"/>
      <c r="HP29" s="68"/>
      <c r="HQ29" s="68"/>
      <c r="HR29" s="68"/>
      <c r="HS29" s="68"/>
      <c r="HT29" s="68"/>
      <c r="HU29" s="68"/>
      <c r="HV29" s="68"/>
      <c r="HW29" s="68"/>
      <c r="HX29" s="68"/>
      <c r="HY29" s="68"/>
      <c r="HZ29" s="68"/>
      <c r="IA29" s="68"/>
      <c r="IB29" s="70"/>
      <c r="IC29" s="71"/>
      <c r="ID29" s="68"/>
      <c r="IE29" s="68"/>
      <c r="IF29" s="68"/>
      <c r="IG29" s="68"/>
      <c r="IH29" s="68"/>
      <c r="II29" s="68"/>
      <c r="IJ29" s="68"/>
      <c r="IK29" s="68"/>
      <c r="IL29" s="68"/>
      <c r="IM29" s="68"/>
      <c r="IN29" s="70"/>
      <c r="IO29" s="60"/>
      <c r="IP29" s="68"/>
      <c r="IQ29" s="68"/>
      <c r="IR29" s="68"/>
      <c r="IS29" s="68"/>
      <c r="IT29" s="68"/>
      <c r="IU29" s="68"/>
      <c r="IV29" s="68"/>
      <c r="IW29" s="68"/>
      <c r="IX29" s="68"/>
      <c r="IY29" s="68"/>
      <c r="IZ29" s="68"/>
      <c r="JA29" s="68"/>
      <c r="JB29" s="68"/>
      <c r="JC29" s="68"/>
      <c r="JD29" s="70"/>
      <c r="JE29" s="60"/>
      <c r="JF29" s="68"/>
      <c r="JG29" s="68"/>
      <c r="JH29" s="68"/>
      <c r="JI29" s="68"/>
      <c r="JJ29" s="68"/>
      <c r="JK29" s="68"/>
      <c r="JL29" s="68"/>
      <c r="JM29" s="68"/>
      <c r="JN29" s="68"/>
      <c r="JO29" s="68"/>
      <c r="JP29" s="68"/>
      <c r="JQ29" s="68"/>
      <c r="JR29" s="68"/>
      <c r="JS29" s="70"/>
      <c r="JT29" s="60"/>
      <c r="JU29" s="68"/>
      <c r="JV29" s="68"/>
      <c r="JW29" s="68"/>
      <c r="JX29" s="68"/>
      <c r="JY29" s="68"/>
      <c r="JZ29" s="68"/>
      <c r="KA29" s="70"/>
      <c r="KB29" s="60"/>
      <c r="KC29" s="68"/>
      <c r="KD29" s="68"/>
      <c r="KE29" s="68"/>
      <c r="KF29" s="68"/>
      <c r="KG29" s="68"/>
      <c r="KH29" s="68"/>
      <c r="KI29" s="70"/>
      <c r="KJ29" s="60"/>
      <c r="KK29" s="66"/>
      <c r="KL29" s="66"/>
      <c r="KM29" s="66"/>
      <c r="KN29" s="70"/>
      <c r="KO29" s="73"/>
      <c r="KP29" s="66"/>
      <c r="KQ29" s="72"/>
      <c r="KR29" s="71"/>
      <c r="KS29" s="68"/>
      <c r="KT29" s="68"/>
      <c r="KU29" s="68"/>
      <c r="KV29" s="68"/>
      <c r="KW29" s="68"/>
      <c r="KX29" s="68"/>
      <c r="KY29" s="68"/>
      <c r="KZ29" s="70"/>
      <c r="LA29" s="60"/>
      <c r="LB29" s="68"/>
      <c r="LC29" s="68"/>
      <c r="LD29" s="68"/>
      <c r="LE29" s="68"/>
      <c r="LF29" s="68"/>
      <c r="LG29" s="68"/>
      <c r="LH29" s="68"/>
      <c r="LI29" s="68"/>
      <c r="LJ29" s="68"/>
      <c r="LK29" s="68"/>
      <c r="LL29" s="68"/>
      <c r="LM29" s="68"/>
      <c r="LN29" s="70"/>
      <c r="LO29" s="60"/>
      <c r="LP29" s="68"/>
      <c r="LQ29" s="68"/>
      <c r="LR29" s="68"/>
      <c r="LS29" s="68"/>
      <c r="LT29" s="70"/>
      <c r="LU29" s="60"/>
      <c r="LV29" s="68"/>
      <c r="LW29" s="70"/>
      <c r="LX29" s="60"/>
      <c r="LY29" s="68"/>
      <c r="LZ29" s="70"/>
      <c r="MA29" s="60"/>
      <c r="MB29" s="68"/>
      <c r="MC29" s="68"/>
      <c r="MD29" s="68"/>
      <c r="ME29" s="68"/>
      <c r="MF29" s="68"/>
      <c r="MG29" s="70"/>
      <c r="MH29" s="60"/>
      <c r="MI29" s="68"/>
      <c r="MJ29" s="59"/>
      <c r="MK29" s="60"/>
      <c r="ML29" s="68"/>
      <c r="MM29" s="68"/>
      <c r="MN29" s="72"/>
      <c r="MO29" s="60"/>
      <c r="MP29" s="71"/>
      <c r="MQ29" s="71"/>
      <c r="MR29" s="70"/>
      <c r="MS29" s="60"/>
      <c r="MT29" s="68"/>
      <c r="MU29" s="68"/>
      <c r="MV29" s="68"/>
      <c r="MW29" s="68"/>
      <c r="MX29" s="68"/>
      <c r="MY29" s="70"/>
      <c r="MZ29" s="60"/>
      <c r="NA29" s="68"/>
      <c r="NB29" s="68"/>
      <c r="NC29" s="68"/>
      <c r="ND29" s="70"/>
      <c r="NE29" s="60"/>
      <c r="NF29" s="71"/>
      <c r="NG29" s="68"/>
      <c r="NH29" s="68"/>
      <c r="NI29" s="68"/>
      <c r="NJ29" s="68"/>
      <c r="NK29" s="68"/>
      <c r="NL29" s="68"/>
      <c r="NM29" s="70"/>
      <c r="NN29" s="60"/>
      <c r="NO29" s="68"/>
      <c r="NP29" s="68"/>
      <c r="NQ29" s="68"/>
      <c r="NR29" s="68"/>
      <c r="NS29" s="68"/>
      <c r="NT29" s="68"/>
      <c r="NU29" s="70"/>
      <c r="NV29" s="60"/>
      <c r="NW29" s="68"/>
      <c r="NX29" s="68"/>
      <c r="NY29" s="68"/>
      <c r="NZ29" s="68"/>
      <c r="OA29" s="68"/>
      <c r="OB29" s="68"/>
      <c r="OC29" s="71"/>
      <c r="OD29" s="60"/>
      <c r="OE29" s="68"/>
      <c r="OF29" s="68"/>
      <c r="OG29" s="68"/>
      <c r="OH29" s="60"/>
      <c r="OI29" s="68"/>
      <c r="OJ29" s="68"/>
      <c r="OK29" s="68"/>
      <c r="OL29" s="68"/>
      <c r="OM29" s="68"/>
      <c r="ON29" s="70"/>
      <c r="OO29" s="60"/>
      <c r="OP29" s="71"/>
      <c r="OQ29" s="68"/>
      <c r="OR29" s="68"/>
      <c r="OS29" s="68"/>
      <c r="OT29" s="68"/>
      <c r="OU29" s="68"/>
      <c r="OV29" s="70"/>
      <c r="OW29" s="60"/>
      <c r="OX29" s="71"/>
      <c r="OY29" s="68"/>
      <c r="OZ29" s="68"/>
      <c r="PA29" s="68"/>
      <c r="PB29" s="68"/>
      <c r="PC29" s="68"/>
      <c r="PD29" s="70"/>
    </row>
    <row r="30" spans="1:420" x14ac:dyDescent="0.25">
      <c r="A30" s="17" t="s">
        <v>193</v>
      </c>
      <c r="B30" s="19"/>
      <c r="C30" s="16"/>
      <c r="D30" s="59"/>
      <c r="E30" s="60">
        <v>24</v>
      </c>
      <c r="F30" s="68">
        <v>24</v>
      </c>
      <c r="G30" s="68">
        <v>24</v>
      </c>
      <c r="H30" s="68">
        <v>24</v>
      </c>
      <c r="I30" s="68">
        <v>24</v>
      </c>
      <c r="J30" s="68">
        <v>24</v>
      </c>
      <c r="K30" s="68">
        <v>24</v>
      </c>
      <c r="L30" s="68">
        <v>24</v>
      </c>
      <c r="M30" s="68">
        <v>24</v>
      </c>
      <c r="N30" s="68">
        <v>24</v>
      </c>
      <c r="O30" s="68">
        <v>24</v>
      </c>
      <c r="P30" s="68">
        <v>24</v>
      </c>
      <c r="Q30" s="70">
        <v>24</v>
      </c>
      <c r="R30" s="60">
        <v>24</v>
      </c>
      <c r="S30" s="68">
        <v>24</v>
      </c>
      <c r="T30" s="68">
        <v>24</v>
      </c>
      <c r="U30" s="68">
        <v>24</v>
      </c>
      <c r="V30" s="68">
        <v>24</v>
      </c>
      <c r="W30" s="68">
        <v>24</v>
      </c>
      <c r="X30" s="68">
        <v>24</v>
      </c>
      <c r="Y30" s="68">
        <v>24</v>
      </c>
      <c r="Z30" s="68">
        <v>24</v>
      </c>
      <c r="AA30" s="68">
        <v>24</v>
      </c>
      <c r="AB30" s="60">
        <v>24</v>
      </c>
      <c r="AC30" s="71">
        <v>24</v>
      </c>
      <c r="AD30" s="68">
        <v>24</v>
      </c>
      <c r="AE30" s="68">
        <v>24</v>
      </c>
      <c r="AF30" s="68">
        <v>24</v>
      </c>
      <c r="AG30" s="68">
        <v>24</v>
      </c>
      <c r="AH30" s="68">
        <v>27</v>
      </c>
      <c r="AI30" s="70">
        <v>24</v>
      </c>
      <c r="AJ30" s="60">
        <v>24</v>
      </c>
      <c r="AK30" s="71">
        <v>24</v>
      </c>
      <c r="AL30" s="68">
        <v>24</v>
      </c>
      <c r="AM30" s="68">
        <v>24</v>
      </c>
      <c r="AN30" s="68">
        <v>24</v>
      </c>
      <c r="AO30" s="68">
        <v>24</v>
      </c>
      <c r="AP30" s="68">
        <v>24</v>
      </c>
      <c r="AQ30" s="70">
        <v>24</v>
      </c>
      <c r="AR30" s="60">
        <v>24</v>
      </c>
      <c r="AS30" s="68">
        <v>24</v>
      </c>
      <c r="AT30" s="68">
        <v>24</v>
      </c>
      <c r="AU30" s="68">
        <v>24</v>
      </c>
      <c r="AV30" s="68">
        <v>24</v>
      </c>
      <c r="AW30" s="68">
        <v>24</v>
      </c>
      <c r="AX30" s="68">
        <v>27</v>
      </c>
      <c r="AY30" s="70">
        <v>24</v>
      </c>
      <c r="AZ30" s="60">
        <v>24</v>
      </c>
      <c r="BA30" s="68">
        <v>24</v>
      </c>
      <c r="BB30" s="68">
        <v>24</v>
      </c>
      <c r="BC30" s="68">
        <v>24</v>
      </c>
      <c r="BD30" s="68">
        <v>24</v>
      </c>
      <c r="BE30" s="68">
        <v>24</v>
      </c>
      <c r="BF30" s="68">
        <v>24</v>
      </c>
      <c r="BG30" s="70">
        <v>24</v>
      </c>
      <c r="BH30" s="60">
        <v>24</v>
      </c>
      <c r="BI30" s="71">
        <v>24</v>
      </c>
      <c r="BJ30" s="68">
        <v>24</v>
      </c>
      <c r="BK30" s="68">
        <v>27</v>
      </c>
      <c r="BL30" s="70">
        <v>27</v>
      </c>
      <c r="BM30" s="60">
        <v>24</v>
      </c>
      <c r="BN30" s="68">
        <v>24</v>
      </c>
      <c r="BO30" s="68">
        <v>27</v>
      </c>
      <c r="BP30" s="68">
        <v>27</v>
      </c>
      <c r="BQ30" s="70">
        <v>27</v>
      </c>
      <c r="BR30" s="60">
        <v>24</v>
      </c>
      <c r="BS30" s="68">
        <v>24</v>
      </c>
      <c r="BT30" s="68">
        <v>24</v>
      </c>
      <c r="BU30" s="68">
        <v>27</v>
      </c>
      <c r="BV30" s="70">
        <v>24</v>
      </c>
      <c r="BW30" s="60">
        <v>24</v>
      </c>
      <c r="BX30" s="68">
        <v>24</v>
      </c>
      <c r="BY30" s="68">
        <v>24</v>
      </c>
      <c r="BZ30" s="70">
        <v>24</v>
      </c>
      <c r="CA30" s="60">
        <v>24</v>
      </c>
      <c r="CB30" s="68">
        <v>24</v>
      </c>
      <c r="CC30" s="68">
        <v>24</v>
      </c>
      <c r="CD30" s="68">
        <v>24</v>
      </c>
      <c r="CE30" s="68">
        <v>24</v>
      </c>
      <c r="CF30" s="68">
        <v>24</v>
      </c>
      <c r="CG30" s="68">
        <v>24</v>
      </c>
      <c r="CH30" s="68">
        <v>24</v>
      </c>
      <c r="CI30" s="68">
        <v>24</v>
      </c>
      <c r="CJ30" s="68">
        <v>24</v>
      </c>
      <c r="CK30" s="68">
        <v>24</v>
      </c>
      <c r="CL30" s="68">
        <v>24</v>
      </c>
      <c r="CM30" s="68">
        <v>24</v>
      </c>
      <c r="CN30" s="68">
        <v>24</v>
      </c>
      <c r="CO30" s="68">
        <v>24</v>
      </c>
      <c r="CP30" s="68">
        <v>24</v>
      </c>
      <c r="CQ30" s="68">
        <v>24</v>
      </c>
      <c r="CR30" s="70">
        <v>27</v>
      </c>
      <c r="CS30" s="60">
        <v>24</v>
      </c>
      <c r="CT30" s="68">
        <v>24</v>
      </c>
      <c r="CU30" s="68">
        <v>24</v>
      </c>
      <c r="CV30" s="68">
        <v>24</v>
      </c>
      <c r="CW30" s="68">
        <v>24</v>
      </c>
      <c r="CX30" s="68">
        <v>24</v>
      </c>
      <c r="CY30" s="68">
        <v>24</v>
      </c>
      <c r="CZ30" s="68">
        <v>24</v>
      </c>
      <c r="DA30" s="68">
        <v>24</v>
      </c>
      <c r="DB30" s="70">
        <v>24</v>
      </c>
      <c r="DC30" s="60">
        <v>24</v>
      </c>
      <c r="DD30" s="68">
        <v>24</v>
      </c>
      <c r="DE30" s="68">
        <v>24</v>
      </c>
      <c r="DF30" s="68">
        <v>24</v>
      </c>
      <c r="DG30" s="68">
        <v>24</v>
      </c>
      <c r="DH30" s="68">
        <v>24</v>
      </c>
      <c r="DI30" s="68">
        <v>24</v>
      </c>
      <c r="DJ30" s="68">
        <v>24</v>
      </c>
      <c r="DK30" s="70">
        <v>24</v>
      </c>
      <c r="DL30" s="60">
        <v>24</v>
      </c>
      <c r="DM30" s="68">
        <v>24</v>
      </c>
      <c r="DN30" s="68">
        <v>24</v>
      </c>
      <c r="DO30" s="68">
        <v>24</v>
      </c>
      <c r="DP30" s="68">
        <v>24</v>
      </c>
      <c r="DQ30" s="68">
        <v>27</v>
      </c>
      <c r="DR30" s="70">
        <v>24</v>
      </c>
      <c r="DS30" s="60">
        <v>27</v>
      </c>
      <c r="DT30" s="68">
        <v>27</v>
      </c>
      <c r="DU30" s="68">
        <v>27</v>
      </c>
      <c r="DV30" s="68">
        <v>30</v>
      </c>
      <c r="DW30" s="68">
        <v>30</v>
      </c>
      <c r="DX30" s="70">
        <v>30</v>
      </c>
      <c r="DY30" s="60">
        <v>27</v>
      </c>
      <c r="DZ30" s="68">
        <v>27</v>
      </c>
      <c r="EA30" s="68">
        <v>27</v>
      </c>
      <c r="EB30" s="68">
        <v>30</v>
      </c>
      <c r="EC30" s="68">
        <v>30</v>
      </c>
      <c r="ED30" s="70">
        <v>30</v>
      </c>
      <c r="EE30" s="60">
        <v>24</v>
      </c>
      <c r="EF30" s="68">
        <v>24</v>
      </c>
      <c r="EG30" s="68">
        <v>27</v>
      </c>
      <c r="EH30" s="68">
        <v>27</v>
      </c>
      <c r="EI30" s="68">
        <v>27</v>
      </c>
      <c r="EJ30" s="70">
        <v>27</v>
      </c>
      <c r="EK30" s="60">
        <v>24</v>
      </c>
      <c r="EL30" s="68">
        <v>24</v>
      </c>
      <c r="EM30" s="68">
        <v>27</v>
      </c>
      <c r="EN30" s="68">
        <v>27</v>
      </c>
      <c r="EO30" s="68">
        <v>27</v>
      </c>
      <c r="EP30" s="70">
        <v>27</v>
      </c>
      <c r="EQ30" s="60">
        <v>24</v>
      </c>
      <c r="ER30" s="68">
        <v>24</v>
      </c>
      <c r="ES30" s="68">
        <v>27</v>
      </c>
      <c r="ET30" s="68">
        <v>27</v>
      </c>
      <c r="EU30" s="68">
        <v>27</v>
      </c>
      <c r="EV30" s="70">
        <v>27</v>
      </c>
      <c r="EW30" s="60">
        <v>24</v>
      </c>
      <c r="EX30" s="68">
        <v>24</v>
      </c>
      <c r="EY30" s="68">
        <v>27</v>
      </c>
      <c r="EZ30" s="68">
        <v>27</v>
      </c>
      <c r="FA30" s="68">
        <v>27</v>
      </c>
      <c r="FB30" s="70">
        <v>27</v>
      </c>
      <c r="FC30" s="60">
        <v>24</v>
      </c>
      <c r="FD30" s="68">
        <v>24</v>
      </c>
      <c r="FE30" s="68">
        <v>24</v>
      </c>
      <c r="FF30" s="68">
        <v>24</v>
      </c>
      <c r="FG30" s="68">
        <v>24</v>
      </c>
      <c r="FH30" s="70">
        <v>24</v>
      </c>
      <c r="FI30" s="60">
        <v>24</v>
      </c>
      <c r="FJ30" s="68">
        <v>24</v>
      </c>
      <c r="FK30" s="70">
        <v>24</v>
      </c>
      <c r="FL30" s="60">
        <v>24</v>
      </c>
      <c r="FM30" s="68">
        <v>24</v>
      </c>
      <c r="FN30" s="68">
        <v>24</v>
      </c>
      <c r="FO30" s="68">
        <v>24</v>
      </c>
      <c r="FP30" s="68">
        <v>24</v>
      </c>
      <c r="FQ30" s="70">
        <v>24</v>
      </c>
      <c r="FR30" s="60">
        <v>24</v>
      </c>
      <c r="FS30" s="68">
        <v>24</v>
      </c>
      <c r="FT30" s="68">
        <v>24</v>
      </c>
      <c r="FU30" s="68">
        <v>27</v>
      </c>
      <c r="FV30" s="70">
        <v>30</v>
      </c>
      <c r="FW30" s="60">
        <v>24</v>
      </c>
      <c r="FX30" s="68">
        <v>24</v>
      </c>
      <c r="FY30" s="68">
        <v>24</v>
      </c>
      <c r="FZ30" s="68">
        <v>27</v>
      </c>
      <c r="GA30" s="70">
        <v>30</v>
      </c>
      <c r="GB30" s="60">
        <v>24</v>
      </c>
      <c r="GC30" s="68">
        <v>24</v>
      </c>
      <c r="GD30" s="68">
        <v>24</v>
      </c>
      <c r="GE30" s="68">
        <v>24</v>
      </c>
      <c r="GF30" s="68">
        <v>24</v>
      </c>
      <c r="GG30" s="68">
        <v>24</v>
      </c>
      <c r="GH30" s="68">
        <v>24</v>
      </c>
      <c r="GI30" s="68">
        <v>24</v>
      </c>
      <c r="GJ30" s="68">
        <v>24</v>
      </c>
      <c r="GK30" s="68">
        <v>24</v>
      </c>
      <c r="GL30" s="68">
        <v>24</v>
      </c>
      <c r="GM30" s="68">
        <v>24</v>
      </c>
      <c r="GN30" s="70">
        <v>24</v>
      </c>
      <c r="GO30" s="60"/>
      <c r="GP30" s="68">
        <v>24</v>
      </c>
      <c r="GQ30" s="68">
        <v>24</v>
      </c>
      <c r="GR30" s="68">
        <v>24</v>
      </c>
      <c r="GS30" s="68">
        <v>24</v>
      </c>
      <c r="GT30" s="68">
        <v>24</v>
      </c>
      <c r="GU30" s="68">
        <v>24</v>
      </c>
      <c r="GV30" s="68">
        <v>24</v>
      </c>
      <c r="GW30" s="68">
        <v>24</v>
      </c>
      <c r="GX30" s="68">
        <v>24</v>
      </c>
      <c r="GY30" s="68">
        <v>24</v>
      </c>
      <c r="GZ30" s="68">
        <v>24</v>
      </c>
      <c r="HA30" s="68">
        <v>24</v>
      </c>
      <c r="HB30" s="68"/>
      <c r="HC30" s="70"/>
      <c r="HD30" s="60">
        <v>24</v>
      </c>
      <c r="HE30" s="68">
        <v>24</v>
      </c>
      <c r="HF30" s="68">
        <v>24</v>
      </c>
      <c r="HG30" s="68">
        <v>24</v>
      </c>
      <c r="HH30" s="68">
        <v>24</v>
      </c>
      <c r="HI30" s="68">
        <v>24</v>
      </c>
      <c r="HJ30" s="68">
        <v>24</v>
      </c>
      <c r="HK30" s="68">
        <v>24</v>
      </c>
      <c r="HL30" s="68">
        <v>24</v>
      </c>
      <c r="HM30" s="70">
        <v>24</v>
      </c>
      <c r="HN30" s="71">
        <v>24</v>
      </c>
      <c r="HO30" s="68">
        <v>24</v>
      </c>
      <c r="HP30" s="68">
        <v>24</v>
      </c>
      <c r="HQ30" s="68">
        <v>24</v>
      </c>
      <c r="HR30" s="68">
        <v>24</v>
      </c>
      <c r="HS30" s="68">
        <v>24</v>
      </c>
      <c r="HT30" s="68">
        <v>24</v>
      </c>
      <c r="HU30" s="68">
        <v>24</v>
      </c>
      <c r="HV30" s="68">
        <v>24</v>
      </c>
      <c r="HW30" s="68">
        <v>24</v>
      </c>
      <c r="HX30" s="68">
        <v>24</v>
      </c>
      <c r="HY30" s="68">
        <v>24</v>
      </c>
      <c r="HZ30" s="68">
        <v>24</v>
      </c>
      <c r="IA30" s="68">
        <v>24</v>
      </c>
      <c r="IB30" s="70">
        <v>24</v>
      </c>
      <c r="IC30" s="71">
        <v>24</v>
      </c>
      <c r="ID30" s="68">
        <v>24</v>
      </c>
      <c r="IE30" s="68">
        <v>24</v>
      </c>
      <c r="IF30" s="68">
        <v>24</v>
      </c>
      <c r="IG30" s="68">
        <v>24</v>
      </c>
      <c r="IH30" s="68">
        <v>24</v>
      </c>
      <c r="II30" s="68">
        <v>24</v>
      </c>
      <c r="IJ30" s="68">
        <v>24</v>
      </c>
      <c r="IK30" s="68">
        <v>24</v>
      </c>
      <c r="IL30" s="68">
        <v>24</v>
      </c>
      <c r="IM30" s="68">
        <v>24</v>
      </c>
      <c r="IN30" s="70">
        <v>24</v>
      </c>
      <c r="IO30" s="60">
        <v>24</v>
      </c>
      <c r="IP30" s="68">
        <v>24</v>
      </c>
      <c r="IQ30" s="68">
        <v>24</v>
      </c>
      <c r="IR30" s="68">
        <v>24</v>
      </c>
      <c r="IS30" s="68">
        <v>27</v>
      </c>
      <c r="IT30" s="68">
        <v>27</v>
      </c>
      <c r="IU30" s="68">
        <v>24</v>
      </c>
      <c r="IV30" s="68">
        <v>24</v>
      </c>
      <c r="IW30" s="68">
        <v>24</v>
      </c>
      <c r="IX30" s="68">
        <v>24</v>
      </c>
      <c r="IY30" s="68">
        <v>24</v>
      </c>
      <c r="IZ30" s="68">
        <v>27</v>
      </c>
      <c r="JA30" s="68">
        <v>27</v>
      </c>
      <c r="JB30" s="68">
        <v>24</v>
      </c>
      <c r="JC30" s="68">
        <v>27</v>
      </c>
      <c r="JD30" s="70">
        <v>24</v>
      </c>
      <c r="JE30" s="60">
        <v>24</v>
      </c>
      <c r="JF30" s="68">
        <v>24</v>
      </c>
      <c r="JG30" s="68">
        <v>24</v>
      </c>
      <c r="JH30" s="68">
        <v>24</v>
      </c>
      <c r="JI30" s="68">
        <v>24</v>
      </c>
      <c r="JJ30" s="68">
        <v>24</v>
      </c>
      <c r="JK30" s="68">
        <v>24</v>
      </c>
      <c r="JL30" s="68">
        <v>24</v>
      </c>
      <c r="JM30" s="68">
        <v>24</v>
      </c>
      <c r="JN30" s="68">
        <v>24</v>
      </c>
      <c r="JO30" s="68">
        <v>24</v>
      </c>
      <c r="JP30" s="68">
        <v>27</v>
      </c>
      <c r="JQ30" s="68">
        <v>24</v>
      </c>
      <c r="JR30" s="68">
        <v>27</v>
      </c>
      <c r="JS30" s="70">
        <v>27</v>
      </c>
      <c r="JT30" s="60">
        <v>24</v>
      </c>
      <c r="JU30" s="68">
        <v>24</v>
      </c>
      <c r="JV30" s="68">
        <v>24</v>
      </c>
      <c r="JW30" s="68">
        <v>24</v>
      </c>
      <c r="JX30" s="68">
        <v>24</v>
      </c>
      <c r="JY30" s="68">
        <v>24</v>
      </c>
      <c r="JZ30" s="68">
        <v>24</v>
      </c>
      <c r="KA30" s="70">
        <v>24</v>
      </c>
      <c r="KB30" s="60">
        <v>24</v>
      </c>
      <c r="KC30" s="68">
        <v>24</v>
      </c>
      <c r="KD30" s="68">
        <v>24</v>
      </c>
      <c r="KE30" s="68">
        <v>24</v>
      </c>
      <c r="KF30" s="68">
        <v>24</v>
      </c>
      <c r="KG30" s="68">
        <v>24</v>
      </c>
      <c r="KH30" s="68">
        <v>24</v>
      </c>
      <c r="KI30" s="70">
        <v>24</v>
      </c>
      <c r="KJ30" s="60">
        <v>24</v>
      </c>
      <c r="KK30" s="68">
        <v>24</v>
      </c>
      <c r="KL30" s="68">
        <v>24</v>
      </c>
      <c r="KM30" s="68">
        <v>24</v>
      </c>
      <c r="KN30" s="70">
        <v>24</v>
      </c>
      <c r="KO30" s="73">
        <v>24</v>
      </c>
      <c r="KP30" s="68">
        <v>27</v>
      </c>
      <c r="KQ30" s="72">
        <v>24</v>
      </c>
      <c r="KR30" s="71">
        <v>24</v>
      </c>
      <c r="KS30" s="68">
        <v>24</v>
      </c>
      <c r="KT30" s="68">
        <v>24</v>
      </c>
      <c r="KU30" s="68">
        <v>24</v>
      </c>
      <c r="KV30" s="68">
        <v>24</v>
      </c>
      <c r="KW30" s="68">
        <v>24</v>
      </c>
      <c r="KX30" s="68">
        <v>24</v>
      </c>
      <c r="KY30" s="68">
        <v>27</v>
      </c>
      <c r="KZ30" s="70">
        <v>24</v>
      </c>
      <c r="LA30" s="60">
        <v>24</v>
      </c>
      <c r="LB30" s="68">
        <v>24</v>
      </c>
      <c r="LC30" s="68">
        <v>24</v>
      </c>
      <c r="LD30" s="68">
        <v>24</v>
      </c>
      <c r="LE30" s="68">
        <v>24</v>
      </c>
      <c r="LF30" s="68">
        <v>24</v>
      </c>
      <c r="LG30" s="68">
        <v>24</v>
      </c>
      <c r="LH30" s="68">
        <v>24</v>
      </c>
      <c r="LI30" s="68">
        <v>24</v>
      </c>
      <c r="LJ30" s="68">
        <v>24</v>
      </c>
      <c r="LK30" s="68">
        <v>24</v>
      </c>
      <c r="LL30" s="68">
        <v>27</v>
      </c>
      <c r="LM30" s="68">
        <v>27</v>
      </c>
      <c r="LN30" s="70">
        <v>24</v>
      </c>
      <c r="LO30" s="60">
        <v>24</v>
      </c>
      <c r="LP30" s="68">
        <v>24</v>
      </c>
      <c r="LQ30" s="68">
        <v>24</v>
      </c>
      <c r="LR30" s="68">
        <v>24</v>
      </c>
      <c r="LS30" s="68">
        <v>24</v>
      </c>
      <c r="LT30" s="70">
        <v>24</v>
      </c>
      <c r="LU30" s="60">
        <v>24</v>
      </c>
      <c r="LV30" s="68">
        <v>24</v>
      </c>
      <c r="LW30" s="70">
        <v>24</v>
      </c>
      <c r="LX30" s="60">
        <v>24</v>
      </c>
      <c r="LY30" s="68">
        <v>30</v>
      </c>
      <c r="LZ30" s="70">
        <v>30</v>
      </c>
      <c r="MA30" s="60">
        <v>24</v>
      </c>
      <c r="MB30" s="68">
        <v>24</v>
      </c>
      <c r="MC30" s="68">
        <v>24</v>
      </c>
      <c r="MD30" s="68">
        <v>24</v>
      </c>
      <c r="ME30" s="68">
        <v>24</v>
      </c>
      <c r="MF30" s="68">
        <v>27</v>
      </c>
      <c r="MG30" s="70">
        <v>24</v>
      </c>
      <c r="MH30" s="60">
        <v>24</v>
      </c>
      <c r="MI30" s="68">
        <v>30</v>
      </c>
      <c r="MJ30" s="59">
        <v>30</v>
      </c>
      <c r="MK30" s="74">
        <v>24</v>
      </c>
      <c r="ML30" s="75">
        <v>24</v>
      </c>
      <c r="MM30" s="75">
        <v>24</v>
      </c>
      <c r="MN30" s="76">
        <v>24</v>
      </c>
      <c r="MO30" s="74">
        <v>24</v>
      </c>
      <c r="MP30" s="75">
        <v>24</v>
      </c>
      <c r="MQ30" s="75">
        <v>24</v>
      </c>
      <c r="MR30" s="76">
        <v>24</v>
      </c>
      <c r="MS30" s="60">
        <v>24</v>
      </c>
      <c r="MT30" s="68">
        <v>24</v>
      </c>
      <c r="MU30" s="68">
        <v>24</v>
      </c>
      <c r="MV30" s="68">
        <v>24</v>
      </c>
      <c r="MW30" s="68">
        <v>24</v>
      </c>
      <c r="MX30" s="68">
        <v>27</v>
      </c>
      <c r="MY30" s="70">
        <v>24</v>
      </c>
      <c r="MZ30" s="60">
        <v>24</v>
      </c>
      <c r="NA30" s="68">
        <v>24</v>
      </c>
      <c r="NB30" s="68">
        <v>24</v>
      </c>
      <c r="NC30" s="68">
        <v>27</v>
      </c>
      <c r="ND30" s="70">
        <v>24</v>
      </c>
      <c r="NE30" s="60">
        <v>24</v>
      </c>
      <c r="NF30" s="71">
        <v>24</v>
      </c>
      <c r="NG30" s="68">
        <v>24</v>
      </c>
      <c r="NH30" s="68">
        <v>24</v>
      </c>
      <c r="NI30" s="68">
        <v>24</v>
      </c>
      <c r="NJ30" s="68">
        <v>24</v>
      </c>
      <c r="NK30" s="68">
        <v>24</v>
      </c>
      <c r="NL30" s="68">
        <v>27</v>
      </c>
      <c r="NM30" s="70">
        <v>24</v>
      </c>
      <c r="NN30" s="60">
        <v>24</v>
      </c>
      <c r="NO30" s="68">
        <v>24</v>
      </c>
      <c r="NP30" s="68">
        <v>24</v>
      </c>
      <c r="NQ30" s="68">
        <v>24</v>
      </c>
      <c r="NR30" s="68">
        <v>24</v>
      </c>
      <c r="NS30" s="68">
        <v>24</v>
      </c>
      <c r="NT30" s="68">
        <v>24</v>
      </c>
      <c r="NU30" s="70">
        <v>24</v>
      </c>
      <c r="NV30" s="60">
        <v>24</v>
      </c>
      <c r="NW30" s="68">
        <v>24</v>
      </c>
      <c r="NX30" s="68">
        <v>24</v>
      </c>
      <c r="NY30" s="68">
        <v>27</v>
      </c>
      <c r="NZ30" s="68">
        <v>27</v>
      </c>
      <c r="OA30" s="68">
        <v>27</v>
      </c>
      <c r="OB30" s="68">
        <v>27</v>
      </c>
      <c r="OC30" s="71">
        <v>27</v>
      </c>
      <c r="OD30" s="60">
        <v>24</v>
      </c>
      <c r="OE30" s="68">
        <v>24</v>
      </c>
      <c r="OF30" s="68">
        <v>24</v>
      </c>
      <c r="OG30" s="68">
        <v>27</v>
      </c>
      <c r="OH30" s="60">
        <v>24</v>
      </c>
      <c r="OI30" s="68">
        <v>24</v>
      </c>
      <c r="OJ30" s="68">
        <v>24</v>
      </c>
      <c r="OK30" s="68">
        <v>24</v>
      </c>
      <c r="OL30" s="68">
        <v>24</v>
      </c>
      <c r="OM30" s="68">
        <v>27</v>
      </c>
      <c r="ON30" s="70">
        <v>24</v>
      </c>
      <c r="OO30" s="60">
        <v>24</v>
      </c>
      <c r="OP30" s="71">
        <v>24</v>
      </c>
      <c r="OQ30" s="68">
        <v>24</v>
      </c>
      <c r="OR30" s="68">
        <v>24</v>
      </c>
      <c r="OS30" s="68">
        <v>24</v>
      </c>
      <c r="OT30" s="68">
        <v>24</v>
      </c>
      <c r="OU30" s="68">
        <v>27</v>
      </c>
      <c r="OV30" s="70">
        <v>24</v>
      </c>
      <c r="OW30" s="60">
        <v>24</v>
      </c>
      <c r="OX30" s="71">
        <v>24</v>
      </c>
      <c r="OY30" s="68">
        <v>24</v>
      </c>
      <c r="OZ30" s="68">
        <v>24</v>
      </c>
      <c r="PA30" s="68">
        <v>24</v>
      </c>
      <c r="PB30" s="68">
        <v>24</v>
      </c>
      <c r="PC30" s="68">
        <v>24</v>
      </c>
      <c r="PD30" s="70">
        <v>24</v>
      </c>
    </row>
    <row r="31" spans="1:420" x14ac:dyDescent="0.25">
      <c r="A31" s="17" t="s">
        <v>194</v>
      </c>
      <c r="B31" s="19"/>
      <c r="C31" s="16"/>
      <c r="D31" s="59"/>
      <c r="E31" s="60" t="s">
        <v>195</v>
      </c>
      <c r="F31" s="68">
        <v>17</v>
      </c>
      <c r="G31" s="68">
        <v>17</v>
      </c>
      <c r="H31" s="68">
        <v>17</v>
      </c>
      <c r="I31" s="68">
        <v>17</v>
      </c>
      <c r="J31" s="68">
        <v>17</v>
      </c>
      <c r="K31" s="68">
        <v>17</v>
      </c>
      <c r="L31" s="68">
        <v>17</v>
      </c>
      <c r="M31" s="68">
        <v>17</v>
      </c>
      <c r="N31" s="68">
        <v>17</v>
      </c>
      <c r="O31" s="68">
        <v>17</v>
      </c>
      <c r="P31" s="68">
        <v>17</v>
      </c>
      <c r="Q31" s="70">
        <v>17</v>
      </c>
      <c r="R31" s="60" t="s">
        <v>195</v>
      </c>
      <c r="S31" s="68">
        <v>17</v>
      </c>
      <c r="T31" s="68">
        <v>17</v>
      </c>
      <c r="U31" s="68">
        <v>17</v>
      </c>
      <c r="V31" s="68">
        <v>17</v>
      </c>
      <c r="W31" s="68">
        <v>17</v>
      </c>
      <c r="X31" s="68">
        <v>17</v>
      </c>
      <c r="Y31" s="68">
        <v>17</v>
      </c>
      <c r="Z31" s="68">
        <v>17</v>
      </c>
      <c r="AA31" s="68">
        <v>17</v>
      </c>
      <c r="AB31" s="60" t="s">
        <v>195</v>
      </c>
      <c r="AC31" s="71">
        <v>17</v>
      </c>
      <c r="AD31" s="68">
        <v>17</v>
      </c>
      <c r="AE31" s="68">
        <v>17</v>
      </c>
      <c r="AF31" s="68">
        <v>21</v>
      </c>
      <c r="AG31" s="68">
        <v>17</v>
      </c>
      <c r="AH31" s="68">
        <v>21</v>
      </c>
      <c r="AI31" s="70">
        <v>21</v>
      </c>
      <c r="AJ31" s="60" t="s">
        <v>195</v>
      </c>
      <c r="AK31" s="71">
        <v>17</v>
      </c>
      <c r="AL31" s="68">
        <v>17</v>
      </c>
      <c r="AM31" s="68">
        <v>17</v>
      </c>
      <c r="AN31" s="68">
        <v>17</v>
      </c>
      <c r="AO31" s="68">
        <v>17</v>
      </c>
      <c r="AP31" s="68">
        <v>21</v>
      </c>
      <c r="AQ31" s="70">
        <v>17</v>
      </c>
      <c r="AR31" s="60" t="s">
        <v>195</v>
      </c>
      <c r="AS31" s="68">
        <v>17</v>
      </c>
      <c r="AT31" s="68">
        <v>17</v>
      </c>
      <c r="AU31" s="68">
        <v>17</v>
      </c>
      <c r="AV31" s="68">
        <v>21</v>
      </c>
      <c r="AW31" s="68">
        <v>17</v>
      </c>
      <c r="AX31" s="68">
        <v>21</v>
      </c>
      <c r="AY31" s="70">
        <v>21</v>
      </c>
      <c r="AZ31" s="60" t="s">
        <v>195</v>
      </c>
      <c r="BA31" s="68">
        <v>17</v>
      </c>
      <c r="BB31" s="68">
        <v>17</v>
      </c>
      <c r="BC31" s="68">
        <v>17</v>
      </c>
      <c r="BD31" s="68">
        <v>17</v>
      </c>
      <c r="BE31" s="68">
        <v>17</v>
      </c>
      <c r="BF31" s="68">
        <v>21</v>
      </c>
      <c r="BG31" s="70">
        <v>17</v>
      </c>
      <c r="BH31" s="60">
        <v>17</v>
      </c>
      <c r="BI31" s="71">
        <v>17</v>
      </c>
      <c r="BJ31" s="68">
        <v>21</v>
      </c>
      <c r="BK31" s="68">
        <v>21</v>
      </c>
      <c r="BL31" s="70">
        <v>24</v>
      </c>
      <c r="BM31" s="60" t="s">
        <v>104</v>
      </c>
      <c r="BN31" s="68">
        <v>17</v>
      </c>
      <c r="BO31" s="68">
        <v>21</v>
      </c>
      <c r="BP31" s="68">
        <v>21</v>
      </c>
      <c r="BQ31" s="70">
        <v>21</v>
      </c>
      <c r="BR31" s="60" t="s">
        <v>104</v>
      </c>
      <c r="BS31" s="68">
        <v>17</v>
      </c>
      <c r="BT31" s="68">
        <v>17</v>
      </c>
      <c r="BU31" s="68">
        <v>24</v>
      </c>
      <c r="BV31" s="70">
        <v>21</v>
      </c>
      <c r="BW31" s="60" t="s">
        <v>104</v>
      </c>
      <c r="BX31" s="68" t="s">
        <v>104</v>
      </c>
      <c r="BY31" s="68" t="s">
        <v>104</v>
      </c>
      <c r="BZ31" s="70" t="s">
        <v>104</v>
      </c>
      <c r="CA31" s="60" t="s">
        <v>195</v>
      </c>
      <c r="CB31" s="68">
        <v>17</v>
      </c>
      <c r="CC31" s="68">
        <v>17</v>
      </c>
      <c r="CD31" s="68">
        <v>17</v>
      </c>
      <c r="CE31" s="68">
        <v>17</v>
      </c>
      <c r="CF31" s="68">
        <v>17</v>
      </c>
      <c r="CG31" s="68">
        <v>17</v>
      </c>
      <c r="CH31" s="68">
        <v>17</v>
      </c>
      <c r="CI31" s="68">
        <v>17</v>
      </c>
      <c r="CJ31" s="68">
        <v>17</v>
      </c>
      <c r="CK31" s="68">
        <v>17</v>
      </c>
      <c r="CL31" s="68">
        <v>17</v>
      </c>
      <c r="CM31" s="68">
        <v>17</v>
      </c>
      <c r="CN31" s="68">
        <v>21</v>
      </c>
      <c r="CO31" s="68">
        <v>17</v>
      </c>
      <c r="CP31" s="68">
        <v>21</v>
      </c>
      <c r="CQ31" s="68">
        <v>24</v>
      </c>
      <c r="CR31" s="70">
        <v>24</v>
      </c>
      <c r="CS31" s="60">
        <v>17</v>
      </c>
      <c r="CT31" s="68">
        <v>17</v>
      </c>
      <c r="CU31" s="68">
        <v>17</v>
      </c>
      <c r="CV31" s="68">
        <v>17</v>
      </c>
      <c r="CW31" s="68">
        <v>17</v>
      </c>
      <c r="CX31" s="68">
        <v>17</v>
      </c>
      <c r="CY31" s="68">
        <v>17</v>
      </c>
      <c r="CZ31" s="68">
        <v>17</v>
      </c>
      <c r="DA31" s="68">
        <v>17</v>
      </c>
      <c r="DB31" s="70">
        <v>17</v>
      </c>
      <c r="DC31" s="60" t="s">
        <v>195</v>
      </c>
      <c r="DD31" s="68">
        <v>17</v>
      </c>
      <c r="DE31" s="68">
        <v>17</v>
      </c>
      <c r="DF31" s="68">
        <v>21</v>
      </c>
      <c r="DG31" s="68">
        <v>21</v>
      </c>
      <c r="DH31" s="68">
        <v>21</v>
      </c>
      <c r="DI31" s="68">
        <v>21</v>
      </c>
      <c r="DJ31" s="68">
        <v>21</v>
      </c>
      <c r="DK31" s="70">
        <v>21</v>
      </c>
      <c r="DL31" s="60">
        <v>17</v>
      </c>
      <c r="DM31" s="68">
        <v>17</v>
      </c>
      <c r="DN31" s="68">
        <v>17</v>
      </c>
      <c r="DO31" s="68">
        <v>21</v>
      </c>
      <c r="DP31" s="68">
        <v>17</v>
      </c>
      <c r="DQ31" s="68">
        <v>21</v>
      </c>
      <c r="DR31" s="70">
        <v>21</v>
      </c>
      <c r="DS31" s="60">
        <v>17</v>
      </c>
      <c r="DT31" s="68">
        <v>21</v>
      </c>
      <c r="DU31" s="68">
        <v>21</v>
      </c>
      <c r="DV31" s="68">
        <v>24</v>
      </c>
      <c r="DW31" s="68">
        <v>24</v>
      </c>
      <c r="DX31" s="70">
        <v>24</v>
      </c>
      <c r="DY31" s="60">
        <v>17</v>
      </c>
      <c r="DZ31" s="68">
        <v>21</v>
      </c>
      <c r="EA31" s="68">
        <v>21</v>
      </c>
      <c r="EB31" s="68">
        <v>24</v>
      </c>
      <c r="EC31" s="68">
        <v>24</v>
      </c>
      <c r="ED31" s="70">
        <v>24</v>
      </c>
      <c r="EE31" s="60">
        <v>17</v>
      </c>
      <c r="EF31" s="68">
        <v>17</v>
      </c>
      <c r="EG31" s="68">
        <v>17</v>
      </c>
      <c r="EH31" s="68">
        <v>24</v>
      </c>
      <c r="EI31" s="68">
        <v>21</v>
      </c>
      <c r="EJ31" s="70">
        <v>21</v>
      </c>
      <c r="EK31" s="60">
        <v>17</v>
      </c>
      <c r="EL31" s="68">
        <v>17</v>
      </c>
      <c r="EM31" s="68">
        <v>17</v>
      </c>
      <c r="EN31" s="68">
        <v>24</v>
      </c>
      <c r="EO31" s="68">
        <v>21</v>
      </c>
      <c r="EP31" s="70">
        <v>21</v>
      </c>
      <c r="EQ31" s="60">
        <v>17</v>
      </c>
      <c r="ER31" s="68">
        <v>17</v>
      </c>
      <c r="ES31" s="68">
        <v>17</v>
      </c>
      <c r="ET31" s="68">
        <v>24</v>
      </c>
      <c r="EU31" s="68">
        <v>21</v>
      </c>
      <c r="EV31" s="70">
        <v>21</v>
      </c>
      <c r="EW31" s="60">
        <v>17</v>
      </c>
      <c r="EX31" s="68">
        <v>17</v>
      </c>
      <c r="EY31" s="68">
        <v>17</v>
      </c>
      <c r="EZ31" s="68">
        <v>24</v>
      </c>
      <c r="FA31" s="68">
        <v>21</v>
      </c>
      <c r="FB31" s="70">
        <v>21</v>
      </c>
      <c r="FC31" s="60">
        <v>17</v>
      </c>
      <c r="FD31" s="68">
        <v>24</v>
      </c>
      <c r="FE31" s="68">
        <v>24</v>
      </c>
      <c r="FF31" s="68">
        <v>24</v>
      </c>
      <c r="FG31" s="68">
        <v>24</v>
      </c>
      <c r="FH31" s="70">
        <v>24</v>
      </c>
      <c r="FI31" s="60">
        <v>17</v>
      </c>
      <c r="FJ31" s="68">
        <v>24</v>
      </c>
      <c r="FK31" s="70">
        <v>24</v>
      </c>
      <c r="FL31" s="60">
        <v>17</v>
      </c>
      <c r="FM31" s="68">
        <v>24</v>
      </c>
      <c r="FN31" s="68">
        <v>24</v>
      </c>
      <c r="FO31" s="68">
        <v>24</v>
      </c>
      <c r="FP31" s="68">
        <v>24</v>
      </c>
      <c r="FQ31" s="70">
        <v>24</v>
      </c>
      <c r="FR31" s="60">
        <v>17</v>
      </c>
      <c r="FS31" s="68">
        <v>21</v>
      </c>
      <c r="FT31" s="68">
        <v>24</v>
      </c>
      <c r="FU31" s="68">
        <v>24</v>
      </c>
      <c r="FV31" s="70">
        <v>24</v>
      </c>
      <c r="FW31" s="60">
        <v>17</v>
      </c>
      <c r="FX31" s="68">
        <v>21</v>
      </c>
      <c r="FY31" s="68">
        <v>24</v>
      </c>
      <c r="FZ31" s="68">
        <v>24</v>
      </c>
      <c r="GA31" s="70">
        <v>24</v>
      </c>
      <c r="GB31" s="60" t="s">
        <v>195</v>
      </c>
      <c r="GC31" s="68" t="s">
        <v>195</v>
      </c>
      <c r="GD31" s="68" t="s">
        <v>195</v>
      </c>
      <c r="GE31" s="68" t="s">
        <v>195</v>
      </c>
      <c r="GF31" s="68" t="s">
        <v>195</v>
      </c>
      <c r="GG31" s="68" t="s">
        <v>195</v>
      </c>
      <c r="GH31" s="68" t="s">
        <v>195</v>
      </c>
      <c r="GI31" s="68" t="s">
        <v>195</v>
      </c>
      <c r="GJ31" s="68" t="s">
        <v>195</v>
      </c>
      <c r="GK31" s="68" t="s">
        <v>195</v>
      </c>
      <c r="GL31" s="68" t="s">
        <v>195</v>
      </c>
      <c r="GM31" s="68" t="s">
        <v>195</v>
      </c>
      <c r="GN31" s="70" t="s">
        <v>195</v>
      </c>
      <c r="GO31" s="60"/>
      <c r="GP31" s="68" t="s">
        <v>195</v>
      </c>
      <c r="GQ31" s="68" t="s">
        <v>195</v>
      </c>
      <c r="GR31" s="68" t="s">
        <v>195</v>
      </c>
      <c r="GS31" s="68" t="s">
        <v>195</v>
      </c>
      <c r="GT31" s="68" t="s">
        <v>195</v>
      </c>
      <c r="GU31" s="68" t="s">
        <v>195</v>
      </c>
      <c r="GV31" s="68" t="s">
        <v>195</v>
      </c>
      <c r="GW31" s="68" t="s">
        <v>195</v>
      </c>
      <c r="GX31" s="68" t="s">
        <v>195</v>
      </c>
      <c r="GY31" s="68" t="s">
        <v>195</v>
      </c>
      <c r="GZ31" s="68" t="s">
        <v>195</v>
      </c>
      <c r="HA31" s="68" t="s">
        <v>195</v>
      </c>
      <c r="HB31" s="68"/>
      <c r="HC31" s="70"/>
      <c r="HD31" s="60" t="s">
        <v>195</v>
      </c>
      <c r="HE31" s="68" t="s">
        <v>195</v>
      </c>
      <c r="HF31" s="68" t="s">
        <v>195</v>
      </c>
      <c r="HG31" s="68" t="s">
        <v>195</v>
      </c>
      <c r="HH31" s="68" t="s">
        <v>195</v>
      </c>
      <c r="HI31" s="68" t="s">
        <v>195</v>
      </c>
      <c r="HJ31" s="68" t="s">
        <v>195</v>
      </c>
      <c r="HK31" s="68" t="s">
        <v>195</v>
      </c>
      <c r="HL31" s="68" t="s">
        <v>195</v>
      </c>
      <c r="HM31" s="70" t="s">
        <v>195</v>
      </c>
      <c r="HN31" s="71">
        <v>17</v>
      </c>
      <c r="HO31" s="68">
        <v>17</v>
      </c>
      <c r="HP31" s="68">
        <v>17</v>
      </c>
      <c r="HQ31" s="68">
        <v>17</v>
      </c>
      <c r="HR31" s="68">
        <v>17</v>
      </c>
      <c r="HS31" s="68">
        <v>17</v>
      </c>
      <c r="HT31" s="68">
        <v>17</v>
      </c>
      <c r="HU31" s="68">
        <v>17</v>
      </c>
      <c r="HV31" s="68">
        <v>17</v>
      </c>
      <c r="HW31" s="68">
        <v>17</v>
      </c>
      <c r="HX31" s="68">
        <v>17</v>
      </c>
      <c r="HY31" s="68">
        <v>17</v>
      </c>
      <c r="HZ31" s="68">
        <v>17</v>
      </c>
      <c r="IA31" s="68">
        <v>17</v>
      </c>
      <c r="IB31" s="70">
        <v>17</v>
      </c>
      <c r="IC31" s="71">
        <v>17</v>
      </c>
      <c r="ID31" s="68">
        <v>17</v>
      </c>
      <c r="IE31" s="68">
        <v>24</v>
      </c>
      <c r="IF31" s="68">
        <v>24</v>
      </c>
      <c r="IG31" s="68">
        <v>17</v>
      </c>
      <c r="IH31" s="68">
        <v>17</v>
      </c>
      <c r="II31" s="68">
        <v>17</v>
      </c>
      <c r="IJ31" s="68">
        <v>17</v>
      </c>
      <c r="IK31" s="68">
        <v>17</v>
      </c>
      <c r="IL31" s="68">
        <v>24</v>
      </c>
      <c r="IM31" s="68">
        <v>24</v>
      </c>
      <c r="IN31" s="70">
        <v>17</v>
      </c>
      <c r="IO31" s="60">
        <v>17</v>
      </c>
      <c r="IP31" s="68">
        <v>21</v>
      </c>
      <c r="IQ31" s="68">
        <v>21</v>
      </c>
      <c r="IR31" s="68">
        <v>17</v>
      </c>
      <c r="IS31" s="68">
        <v>24</v>
      </c>
      <c r="IT31" s="68">
        <v>21</v>
      </c>
      <c r="IU31" s="68">
        <v>21</v>
      </c>
      <c r="IV31" s="68">
        <v>17</v>
      </c>
      <c r="IW31" s="68">
        <v>21</v>
      </c>
      <c r="IX31" s="68">
        <v>21</v>
      </c>
      <c r="IY31" s="68">
        <v>17</v>
      </c>
      <c r="IZ31" s="68">
        <v>21</v>
      </c>
      <c r="JA31" s="68">
        <v>21</v>
      </c>
      <c r="JB31" s="68">
        <v>21</v>
      </c>
      <c r="JC31" s="68">
        <v>21</v>
      </c>
      <c r="JD31" s="70">
        <v>21</v>
      </c>
      <c r="JE31" s="60">
        <v>17</v>
      </c>
      <c r="JF31" s="68">
        <v>21</v>
      </c>
      <c r="JG31" s="68">
        <v>21</v>
      </c>
      <c r="JH31" s="68">
        <v>17</v>
      </c>
      <c r="JI31" s="68">
        <v>17</v>
      </c>
      <c r="JJ31" s="68">
        <v>21</v>
      </c>
      <c r="JK31" s="68">
        <v>17</v>
      </c>
      <c r="JL31" s="68">
        <v>21</v>
      </c>
      <c r="JM31" s="68">
        <v>21</v>
      </c>
      <c r="JN31" s="68">
        <v>17</v>
      </c>
      <c r="JO31" s="68">
        <v>21</v>
      </c>
      <c r="JP31" s="68">
        <v>21</v>
      </c>
      <c r="JQ31" s="68">
        <v>21</v>
      </c>
      <c r="JR31" s="68">
        <v>24</v>
      </c>
      <c r="JS31" s="70">
        <v>21</v>
      </c>
      <c r="JT31" s="60">
        <v>17</v>
      </c>
      <c r="JU31" s="68">
        <v>17</v>
      </c>
      <c r="JV31" s="68">
        <v>17</v>
      </c>
      <c r="JW31" s="68">
        <v>17</v>
      </c>
      <c r="JX31" s="68">
        <v>17</v>
      </c>
      <c r="JY31" s="68">
        <v>17</v>
      </c>
      <c r="JZ31" s="68">
        <v>21</v>
      </c>
      <c r="KA31" s="70">
        <v>17</v>
      </c>
      <c r="KB31" s="60">
        <v>17</v>
      </c>
      <c r="KC31" s="68">
        <v>17</v>
      </c>
      <c r="KD31" s="68">
        <v>17</v>
      </c>
      <c r="KE31" s="68">
        <v>17</v>
      </c>
      <c r="KF31" s="68">
        <v>17</v>
      </c>
      <c r="KG31" s="68">
        <v>17</v>
      </c>
      <c r="KH31" s="68">
        <v>21</v>
      </c>
      <c r="KI31" s="70">
        <v>21</v>
      </c>
      <c r="KJ31" s="60">
        <v>17</v>
      </c>
      <c r="KK31" s="68">
        <v>17</v>
      </c>
      <c r="KL31" s="68">
        <v>17</v>
      </c>
      <c r="KM31" s="68">
        <v>17</v>
      </c>
      <c r="KN31" s="70">
        <v>21</v>
      </c>
      <c r="KO31" s="73">
        <v>21</v>
      </c>
      <c r="KP31" s="68">
        <v>24</v>
      </c>
      <c r="KQ31" s="72">
        <v>21</v>
      </c>
      <c r="KR31" s="71" t="s">
        <v>195</v>
      </c>
      <c r="KS31" s="68">
        <v>17</v>
      </c>
      <c r="KT31" s="68">
        <v>17</v>
      </c>
      <c r="KU31" s="68">
        <v>17</v>
      </c>
      <c r="KV31" s="68">
        <v>21</v>
      </c>
      <c r="KW31" s="68">
        <v>17</v>
      </c>
      <c r="KX31" s="68">
        <v>17</v>
      </c>
      <c r="KY31" s="68">
        <v>21</v>
      </c>
      <c r="KZ31" s="117">
        <v>21</v>
      </c>
      <c r="LA31" s="60" t="s">
        <v>195</v>
      </c>
      <c r="LB31" s="68" t="s">
        <v>195</v>
      </c>
      <c r="LC31" s="68" t="s">
        <v>195</v>
      </c>
      <c r="LD31" s="68" t="s">
        <v>195</v>
      </c>
      <c r="LE31" s="68" t="s">
        <v>195</v>
      </c>
      <c r="LF31" s="68" t="s">
        <v>195</v>
      </c>
      <c r="LG31" s="68" t="s">
        <v>195</v>
      </c>
      <c r="LH31" s="68" t="s">
        <v>195</v>
      </c>
      <c r="LI31" s="68" t="s">
        <v>195</v>
      </c>
      <c r="LJ31" s="68" t="s">
        <v>195</v>
      </c>
      <c r="LK31" s="68" t="s">
        <v>195</v>
      </c>
      <c r="LL31" s="68" t="s">
        <v>195</v>
      </c>
      <c r="LM31" s="68" t="s">
        <v>195</v>
      </c>
      <c r="LN31" s="70" t="s">
        <v>195</v>
      </c>
      <c r="LO31" s="60" t="s">
        <v>195</v>
      </c>
      <c r="LP31" s="68" t="s">
        <v>195</v>
      </c>
      <c r="LQ31" s="68" t="s">
        <v>195</v>
      </c>
      <c r="LR31" s="68" t="s">
        <v>195</v>
      </c>
      <c r="LS31" s="68" t="s">
        <v>195</v>
      </c>
      <c r="LT31" s="70" t="s">
        <v>195</v>
      </c>
      <c r="LU31" s="60" t="s">
        <v>104</v>
      </c>
      <c r="LV31" s="68">
        <v>17</v>
      </c>
      <c r="LW31" s="70">
        <v>17</v>
      </c>
      <c r="LX31" s="60" t="s">
        <v>104</v>
      </c>
      <c r="LY31" s="68" t="s">
        <v>104</v>
      </c>
      <c r="LZ31" s="70" t="s">
        <v>104</v>
      </c>
      <c r="MA31" s="60">
        <v>17</v>
      </c>
      <c r="MB31" s="68">
        <v>17</v>
      </c>
      <c r="MC31" s="68">
        <v>17</v>
      </c>
      <c r="MD31" s="68">
        <v>21</v>
      </c>
      <c r="ME31" s="68">
        <v>17</v>
      </c>
      <c r="MF31" s="68">
        <v>21</v>
      </c>
      <c r="MG31" s="70">
        <v>21</v>
      </c>
      <c r="MH31" s="60" t="s">
        <v>195</v>
      </c>
      <c r="MI31" s="68" t="s">
        <v>195</v>
      </c>
      <c r="MJ31" s="59" t="s">
        <v>195</v>
      </c>
      <c r="MK31" s="74">
        <v>17</v>
      </c>
      <c r="ML31" s="75">
        <v>17</v>
      </c>
      <c r="MM31" s="75">
        <v>17</v>
      </c>
      <c r="MN31" s="76">
        <v>17</v>
      </c>
      <c r="MO31" s="74">
        <v>17</v>
      </c>
      <c r="MP31" s="75">
        <v>17</v>
      </c>
      <c r="MQ31" s="75">
        <v>17</v>
      </c>
      <c r="MR31" s="76">
        <v>17</v>
      </c>
      <c r="MS31" s="60">
        <v>17</v>
      </c>
      <c r="MT31" s="68">
        <v>17</v>
      </c>
      <c r="MU31" s="68">
        <v>17</v>
      </c>
      <c r="MV31" s="68">
        <v>21</v>
      </c>
      <c r="MW31" s="68">
        <v>17</v>
      </c>
      <c r="MX31" s="68">
        <v>21</v>
      </c>
      <c r="MY31" s="70">
        <v>21</v>
      </c>
      <c r="MZ31" s="60" t="s">
        <v>195</v>
      </c>
      <c r="NA31" s="68">
        <v>17</v>
      </c>
      <c r="NB31" s="68">
        <v>17</v>
      </c>
      <c r="NC31" s="68">
        <v>24</v>
      </c>
      <c r="ND31" s="70">
        <v>21</v>
      </c>
      <c r="NE31" s="60" t="s">
        <v>195</v>
      </c>
      <c r="NF31" s="71">
        <v>17</v>
      </c>
      <c r="NG31" s="68">
        <v>17</v>
      </c>
      <c r="NH31" s="68">
        <v>17</v>
      </c>
      <c r="NI31" s="68">
        <v>21</v>
      </c>
      <c r="NJ31" s="68">
        <v>17</v>
      </c>
      <c r="NK31" s="68">
        <v>17</v>
      </c>
      <c r="NL31" s="68">
        <v>21</v>
      </c>
      <c r="NM31" s="70">
        <v>21</v>
      </c>
      <c r="NN31" s="60" t="s">
        <v>195</v>
      </c>
      <c r="NO31" s="68">
        <v>17</v>
      </c>
      <c r="NP31" s="68">
        <v>17</v>
      </c>
      <c r="NQ31" s="68">
        <v>17</v>
      </c>
      <c r="NR31" s="68">
        <v>17</v>
      </c>
      <c r="NS31" s="68">
        <v>17</v>
      </c>
      <c r="NT31" s="68">
        <v>21</v>
      </c>
      <c r="NU31" s="70">
        <v>17</v>
      </c>
      <c r="NV31" s="60">
        <v>17</v>
      </c>
      <c r="NW31" s="68">
        <v>17</v>
      </c>
      <c r="NX31" s="68">
        <v>17</v>
      </c>
      <c r="NY31" s="68">
        <v>21</v>
      </c>
      <c r="NZ31" s="68">
        <v>21</v>
      </c>
      <c r="OA31" s="68">
        <v>21</v>
      </c>
      <c r="OB31" s="68">
        <v>21</v>
      </c>
      <c r="OC31" s="71">
        <v>24</v>
      </c>
      <c r="OD31" s="60">
        <v>17</v>
      </c>
      <c r="OE31" s="68">
        <v>17</v>
      </c>
      <c r="OF31" s="68">
        <v>17</v>
      </c>
      <c r="OG31" s="68">
        <v>24</v>
      </c>
      <c r="OH31" s="60">
        <v>17</v>
      </c>
      <c r="OI31" s="68">
        <v>17</v>
      </c>
      <c r="OJ31" s="68">
        <v>17</v>
      </c>
      <c r="OK31" s="68">
        <v>21</v>
      </c>
      <c r="OL31" s="68">
        <v>17</v>
      </c>
      <c r="OM31" s="68">
        <v>21</v>
      </c>
      <c r="ON31" s="70">
        <v>21</v>
      </c>
      <c r="OO31" s="60" t="s">
        <v>195</v>
      </c>
      <c r="OP31" s="71">
        <v>17</v>
      </c>
      <c r="OQ31" s="68">
        <v>17</v>
      </c>
      <c r="OR31" s="68">
        <v>17</v>
      </c>
      <c r="OS31" s="68">
        <v>21</v>
      </c>
      <c r="OT31" s="68">
        <v>17</v>
      </c>
      <c r="OU31" s="68">
        <v>21</v>
      </c>
      <c r="OV31" s="70">
        <v>21</v>
      </c>
      <c r="OW31" s="60" t="s">
        <v>195</v>
      </c>
      <c r="OX31" s="71">
        <v>17</v>
      </c>
      <c r="OY31" s="68">
        <v>17</v>
      </c>
      <c r="OZ31" s="68">
        <v>17</v>
      </c>
      <c r="PA31" s="68">
        <v>17</v>
      </c>
      <c r="PB31" s="68">
        <v>17</v>
      </c>
      <c r="PC31" s="68">
        <v>21</v>
      </c>
      <c r="PD31" s="70">
        <v>17</v>
      </c>
    </row>
    <row r="32" spans="1:420" x14ac:dyDescent="0.25">
      <c r="A32" s="17" t="s">
        <v>196</v>
      </c>
      <c r="B32" s="19"/>
      <c r="C32" s="16"/>
      <c r="D32" s="59"/>
      <c r="E32" s="60">
        <v>0.65</v>
      </c>
      <c r="F32" s="68">
        <v>0.65</v>
      </c>
      <c r="G32" s="68">
        <v>0.65</v>
      </c>
      <c r="H32" s="68">
        <v>0.65</v>
      </c>
      <c r="I32" s="68">
        <v>0.65</v>
      </c>
      <c r="J32" s="68">
        <v>0.65</v>
      </c>
      <c r="K32" s="68">
        <v>0.65</v>
      </c>
      <c r="L32" s="68">
        <v>0.65</v>
      </c>
      <c r="M32" s="68">
        <v>0.65</v>
      </c>
      <c r="N32" s="68">
        <v>0.65</v>
      </c>
      <c r="O32" s="68">
        <v>0.65</v>
      </c>
      <c r="P32" s="68">
        <v>0.55000000000000004</v>
      </c>
      <c r="Q32" s="70">
        <v>0.55000000000000004</v>
      </c>
      <c r="R32" s="60">
        <v>0.65</v>
      </c>
      <c r="S32" s="68">
        <v>0.65</v>
      </c>
      <c r="T32" s="68">
        <v>0.65</v>
      </c>
      <c r="U32" s="68">
        <v>0.65</v>
      </c>
      <c r="V32" s="68">
        <v>0.65</v>
      </c>
      <c r="W32" s="68">
        <v>0.65</v>
      </c>
      <c r="X32" s="68">
        <v>0.65</v>
      </c>
      <c r="Y32" s="68">
        <v>0.65</v>
      </c>
      <c r="Z32" s="68">
        <v>0.65</v>
      </c>
      <c r="AA32" s="68">
        <v>0.65</v>
      </c>
      <c r="AB32" s="60">
        <v>0.65</v>
      </c>
      <c r="AC32" s="71">
        <v>0.65</v>
      </c>
      <c r="AD32" s="68">
        <v>0.65</v>
      </c>
      <c r="AE32" s="68">
        <v>0.65</v>
      </c>
      <c r="AF32" s="68">
        <v>0.65</v>
      </c>
      <c r="AG32" s="68">
        <v>0.65</v>
      </c>
      <c r="AH32" s="68">
        <v>0.65</v>
      </c>
      <c r="AI32" s="70">
        <v>0.65</v>
      </c>
      <c r="AJ32" s="60">
        <v>0.65</v>
      </c>
      <c r="AK32" s="71">
        <v>0.65</v>
      </c>
      <c r="AL32" s="68">
        <v>0.65</v>
      </c>
      <c r="AM32" s="68">
        <v>0.65</v>
      </c>
      <c r="AN32" s="68">
        <v>0.65</v>
      </c>
      <c r="AO32" s="68">
        <v>0.65</v>
      </c>
      <c r="AP32" s="68">
        <v>0.65</v>
      </c>
      <c r="AQ32" s="70">
        <v>0.65</v>
      </c>
      <c r="AR32" s="60">
        <v>0.65</v>
      </c>
      <c r="AS32" s="68">
        <v>0.65</v>
      </c>
      <c r="AT32" s="68">
        <v>0.65</v>
      </c>
      <c r="AU32" s="68">
        <v>0.65</v>
      </c>
      <c r="AV32" s="68">
        <v>0.65</v>
      </c>
      <c r="AW32" s="68">
        <v>0.65</v>
      </c>
      <c r="AX32" s="68">
        <v>0.65</v>
      </c>
      <c r="AY32" s="70">
        <v>0.65</v>
      </c>
      <c r="AZ32" s="60">
        <v>0.65</v>
      </c>
      <c r="BA32" s="68">
        <v>0.65</v>
      </c>
      <c r="BB32" s="68">
        <v>0.65</v>
      </c>
      <c r="BC32" s="68">
        <v>0.65</v>
      </c>
      <c r="BD32" s="68">
        <v>0.65</v>
      </c>
      <c r="BE32" s="68">
        <v>0.65</v>
      </c>
      <c r="BF32" s="68">
        <v>0.65</v>
      </c>
      <c r="BG32" s="70">
        <v>0.65</v>
      </c>
      <c r="BH32" s="60">
        <v>0.65</v>
      </c>
      <c r="BI32" s="71">
        <v>0.65</v>
      </c>
      <c r="BJ32" s="68">
        <v>0.65</v>
      </c>
      <c r="BK32" s="68">
        <v>0.65</v>
      </c>
      <c r="BL32" s="70">
        <v>0.65</v>
      </c>
      <c r="BM32" s="60">
        <v>0.65</v>
      </c>
      <c r="BN32" s="68">
        <v>0.65</v>
      </c>
      <c r="BO32" s="68">
        <v>0.65</v>
      </c>
      <c r="BP32" s="68">
        <v>0.65</v>
      </c>
      <c r="BQ32" s="70">
        <v>0.65</v>
      </c>
      <c r="BR32" s="60">
        <v>0.65</v>
      </c>
      <c r="BS32" s="68">
        <v>0.65</v>
      </c>
      <c r="BT32" s="68">
        <v>0.65</v>
      </c>
      <c r="BU32" s="68">
        <v>0.65</v>
      </c>
      <c r="BV32" s="70">
        <v>0.65</v>
      </c>
      <c r="BW32" s="60">
        <v>0.55000000000000004</v>
      </c>
      <c r="BX32" s="68">
        <v>0.45</v>
      </c>
      <c r="BY32" s="68">
        <v>0.65</v>
      </c>
      <c r="BZ32" s="70">
        <v>0.55000000000000004</v>
      </c>
      <c r="CA32" s="60">
        <v>0.65</v>
      </c>
      <c r="CB32" s="68">
        <v>0.65</v>
      </c>
      <c r="CC32" s="68">
        <v>0.65</v>
      </c>
      <c r="CD32" s="68">
        <v>0.65</v>
      </c>
      <c r="CE32" s="68">
        <v>0.65</v>
      </c>
      <c r="CF32" s="68">
        <v>0.65</v>
      </c>
      <c r="CG32" s="68">
        <v>0.65</v>
      </c>
      <c r="CH32" s="68">
        <v>0.65</v>
      </c>
      <c r="CI32" s="68">
        <v>0.65</v>
      </c>
      <c r="CJ32" s="68">
        <v>0.65</v>
      </c>
      <c r="CK32" s="68">
        <v>0.65</v>
      </c>
      <c r="CL32" s="68">
        <v>0.65</v>
      </c>
      <c r="CM32" s="68">
        <v>0.65</v>
      </c>
      <c r="CN32" s="68">
        <v>0.65</v>
      </c>
      <c r="CO32" s="68">
        <v>0.65</v>
      </c>
      <c r="CP32" s="68">
        <v>0.65</v>
      </c>
      <c r="CQ32" s="68">
        <v>0.65</v>
      </c>
      <c r="CR32" s="70">
        <v>0.65</v>
      </c>
      <c r="CS32" s="60">
        <v>0.65</v>
      </c>
      <c r="CT32" s="68">
        <v>0.65</v>
      </c>
      <c r="CU32" s="68">
        <v>0.65</v>
      </c>
      <c r="CV32" s="68">
        <v>0.65</v>
      </c>
      <c r="CW32" s="68">
        <v>0.65</v>
      </c>
      <c r="CX32" s="68">
        <v>0.65</v>
      </c>
      <c r="CY32" s="68">
        <v>0.65</v>
      </c>
      <c r="CZ32" s="68">
        <v>0.65</v>
      </c>
      <c r="DA32" s="68">
        <v>0.65</v>
      </c>
      <c r="DB32" s="70">
        <v>0.65</v>
      </c>
      <c r="DC32" s="60">
        <v>0.65</v>
      </c>
      <c r="DD32" s="68">
        <v>0.65</v>
      </c>
      <c r="DE32" s="68">
        <v>0.65</v>
      </c>
      <c r="DF32" s="68">
        <v>0.65</v>
      </c>
      <c r="DG32" s="68">
        <v>0.65</v>
      </c>
      <c r="DH32" s="68">
        <v>0.65</v>
      </c>
      <c r="DI32" s="68">
        <v>0.65</v>
      </c>
      <c r="DJ32" s="68">
        <v>0.65</v>
      </c>
      <c r="DK32" s="70">
        <v>0.65</v>
      </c>
      <c r="DL32" s="60">
        <v>0.65</v>
      </c>
      <c r="DM32" s="68">
        <v>0.65</v>
      </c>
      <c r="DN32" s="68">
        <v>0.65</v>
      </c>
      <c r="DO32" s="68">
        <v>0.65</v>
      </c>
      <c r="DP32" s="68">
        <v>0.65</v>
      </c>
      <c r="DQ32" s="68">
        <v>0.65</v>
      </c>
      <c r="DR32" s="70">
        <v>0.65</v>
      </c>
      <c r="DS32" s="60">
        <v>0.65</v>
      </c>
      <c r="DT32" s="68">
        <v>0.65</v>
      </c>
      <c r="DU32" s="68">
        <v>0.65</v>
      </c>
      <c r="DV32" s="68">
        <v>0.65</v>
      </c>
      <c r="DW32" s="68">
        <v>0.65</v>
      </c>
      <c r="DX32" s="70">
        <v>0.65</v>
      </c>
      <c r="DY32" s="60">
        <v>0.65</v>
      </c>
      <c r="DZ32" s="68">
        <v>0.65</v>
      </c>
      <c r="EA32" s="68">
        <v>0.65</v>
      </c>
      <c r="EB32" s="68">
        <v>0.65</v>
      </c>
      <c r="EC32" s="68">
        <v>0.65</v>
      </c>
      <c r="ED32" s="70">
        <v>0.65</v>
      </c>
      <c r="EE32" s="60">
        <v>0.65</v>
      </c>
      <c r="EF32" s="68">
        <v>0.65</v>
      </c>
      <c r="EG32" s="68">
        <v>0.65</v>
      </c>
      <c r="EH32" s="68">
        <v>0.65</v>
      </c>
      <c r="EI32" s="68">
        <v>0.65</v>
      </c>
      <c r="EJ32" s="70">
        <v>0.65</v>
      </c>
      <c r="EK32" s="60">
        <v>0.65</v>
      </c>
      <c r="EL32" s="68">
        <v>0.65</v>
      </c>
      <c r="EM32" s="68">
        <v>0.65</v>
      </c>
      <c r="EN32" s="68">
        <v>0.65</v>
      </c>
      <c r="EO32" s="68">
        <v>0.65</v>
      </c>
      <c r="EP32" s="70">
        <v>0.65</v>
      </c>
      <c r="EQ32" s="60">
        <v>0.65</v>
      </c>
      <c r="ER32" s="68">
        <v>0.65</v>
      </c>
      <c r="ES32" s="68">
        <v>0.65</v>
      </c>
      <c r="ET32" s="68">
        <v>0.65</v>
      </c>
      <c r="EU32" s="68">
        <v>0.65</v>
      </c>
      <c r="EV32" s="70">
        <v>0.65</v>
      </c>
      <c r="EW32" s="60">
        <v>0.65</v>
      </c>
      <c r="EX32" s="68">
        <v>0.65</v>
      </c>
      <c r="EY32" s="68">
        <v>0.65</v>
      </c>
      <c r="EZ32" s="68">
        <v>0.65</v>
      </c>
      <c r="FA32" s="68">
        <v>0.65</v>
      </c>
      <c r="FB32" s="70">
        <v>0.65</v>
      </c>
      <c r="FC32" s="60">
        <v>0.65</v>
      </c>
      <c r="FD32" s="68">
        <v>0.65</v>
      </c>
      <c r="FE32" s="68">
        <v>0.65</v>
      </c>
      <c r="FF32" s="68">
        <v>0.65</v>
      </c>
      <c r="FG32" s="68">
        <v>0.65</v>
      </c>
      <c r="FH32" s="70">
        <v>0.65</v>
      </c>
      <c r="FI32" s="60">
        <v>0.65</v>
      </c>
      <c r="FJ32" s="68">
        <v>0.65</v>
      </c>
      <c r="FK32" s="70">
        <v>0.65</v>
      </c>
      <c r="FL32" s="60">
        <v>0.65</v>
      </c>
      <c r="FM32" s="68">
        <v>0.65</v>
      </c>
      <c r="FN32" s="68">
        <v>0.65</v>
      </c>
      <c r="FO32" s="68">
        <v>0.65</v>
      </c>
      <c r="FP32" s="68">
        <v>0.65</v>
      </c>
      <c r="FQ32" s="70">
        <v>0.65</v>
      </c>
      <c r="FR32" s="60">
        <v>0.45</v>
      </c>
      <c r="FS32" s="68">
        <v>0.55000000000000004</v>
      </c>
      <c r="FT32" s="68">
        <v>0.55000000000000004</v>
      </c>
      <c r="FU32" s="68">
        <v>0.65</v>
      </c>
      <c r="FV32" s="70">
        <v>0.65</v>
      </c>
      <c r="FW32" s="60">
        <v>0.45</v>
      </c>
      <c r="FX32" s="68">
        <v>0.55000000000000004</v>
      </c>
      <c r="FY32" s="68">
        <v>0.55000000000000004</v>
      </c>
      <c r="FZ32" s="68">
        <v>0.65</v>
      </c>
      <c r="GA32" s="70">
        <v>0.65</v>
      </c>
      <c r="GB32" s="60">
        <v>0.65</v>
      </c>
      <c r="GC32" s="68">
        <v>0.65</v>
      </c>
      <c r="GD32" s="68">
        <v>0.65</v>
      </c>
      <c r="GE32" s="68">
        <v>0.65</v>
      </c>
      <c r="GF32" s="68">
        <v>0.65</v>
      </c>
      <c r="GG32" s="68">
        <v>0.65</v>
      </c>
      <c r="GH32" s="68">
        <v>0.65</v>
      </c>
      <c r="GI32" s="68">
        <v>0.65</v>
      </c>
      <c r="GJ32" s="68">
        <v>0.65</v>
      </c>
      <c r="GK32" s="68">
        <v>0.65</v>
      </c>
      <c r="GL32" s="68">
        <v>0.65</v>
      </c>
      <c r="GM32" s="68">
        <v>0.65</v>
      </c>
      <c r="GN32" s="70">
        <v>0.65</v>
      </c>
      <c r="GO32" s="60"/>
      <c r="GP32" s="68">
        <v>0.65</v>
      </c>
      <c r="GQ32" s="68">
        <v>0.65</v>
      </c>
      <c r="GR32" s="68">
        <v>0.65</v>
      </c>
      <c r="GS32" s="68">
        <v>0.65</v>
      </c>
      <c r="GT32" s="68">
        <v>0.65</v>
      </c>
      <c r="GU32" s="68">
        <v>0.65</v>
      </c>
      <c r="GV32" s="68">
        <v>0.65</v>
      </c>
      <c r="GW32" s="68">
        <v>0.65</v>
      </c>
      <c r="GX32" s="68">
        <v>0.65</v>
      </c>
      <c r="GY32" s="68">
        <v>0.65</v>
      </c>
      <c r="GZ32" s="68">
        <v>0.65</v>
      </c>
      <c r="HA32" s="68">
        <v>0.65</v>
      </c>
      <c r="HB32" s="68"/>
      <c r="HC32" s="70"/>
      <c r="HD32" s="60">
        <v>0.65</v>
      </c>
      <c r="HE32" s="68">
        <v>0.65</v>
      </c>
      <c r="HF32" s="68">
        <v>0.65</v>
      </c>
      <c r="HG32" s="68">
        <v>0.65</v>
      </c>
      <c r="HH32" s="68">
        <v>0.65</v>
      </c>
      <c r="HI32" s="68">
        <v>0.65</v>
      </c>
      <c r="HJ32" s="68">
        <v>0.65</v>
      </c>
      <c r="HK32" s="68">
        <v>0.65</v>
      </c>
      <c r="HL32" s="68">
        <v>0.65</v>
      </c>
      <c r="HM32" s="70">
        <v>0.65</v>
      </c>
      <c r="HN32" s="71">
        <v>0.55000000000000004</v>
      </c>
      <c r="HO32" s="68">
        <v>0.65</v>
      </c>
      <c r="HP32" s="68">
        <v>0.65</v>
      </c>
      <c r="HQ32" s="68">
        <v>0.65</v>
      </c>
      <c r="HR32" s="68">
        <v>0.65</v>
      </c>
      <c r="HS32" s="68">
        <v>0.65</v>
      </c>
      <c r="HT32" s="68">
        <v>0.65</v>
      </c>
      <c r="HU32" s="68">
        <v>0.65</v>
      </c>
      <c r="HV32" s="68">
        <v>0.65</v>
      </c>
      <c r="HW32" s="68">
        <v>0.65</v>
      </c>
      <c r="HX32" s="68">
        <v>0.65</v>
      </c>
      <c r="HY32" s="68">
        <v>0.65</v>
      </c>
      <c r="HZ32" s="68">
        <v>0.65</v>
      </c>
      <c r="IA32" s="68">
        <v>0.65</v>
      </c>
      <c r="IB32" s="70">
        <v>0.65</v>
      </c>
      <c r="IC32" s="71">
        <v>0.65</v>
      </c>
      <c r="ID32" s="68">
        <v>0.65</v>
      </c>
      <c r="IE32" s="68">
        <v>0.55000000000000004</v>
      </c>
      <c r="IF32" s="68">
        <v>0.55000000000000004</v>
      </c>
      <c r="IG32" s="68">
        <v>0.65</v>
      </c>
      <c r="IH32" s="68">
        <v>0.65</v>
      </c>
      <c r="II32" s="68">
        <v>0.65</v>
      </c>
      <c r="IJ32" s="68">
        <v>0.65</v>
      </c>
      <c r="IK32" s="68">
        <v>0.65</v>
      </c>
      <c r="IL32" s="68">
        <v>0.65</v>
      </c>
      <c r="IM32" s="68">
        <v>0.65</v>
      </c>
      <c r="IN32" s="70">
        <v>0.65</v>
      </c>
      <c r="IO32" s="60">
        <v>0.45</v>
      </c>
      <c r="IP32" s="68">
        <v>0.65</v>
      </c>
      <c r="IQ32" s="68">
        <v>0.65</v>
      </c>
      <c r="IR32" s="68">
        <v>0.65</v>
      </c>
      <c r="IS32" s="68">
        <v>0.65</v>
      </c>
      <c r="IT32" s="68">
        <v>0.65</v>
      </c>
      <c r="IU32" s="68">
        <v>0.65</v>
      </c>
      <c r="IV32" s="68">
        <v>0.65</v>
      </c>
      <c r="IW32" s="68">
        <v>0.65</v>
      </c>
      <c r="IX32" s="68">
        <v>0.65</v>
      </c>
      <c r="IY32" s="68">
        <v>0.65</v>
      </c>
      <c r="IZ32" s="68">
        <v>0.65</v>
      </c>
      <c r="JA32" s="68">
        <v>0.65</v>
      </c>
      <c r="JB32" s="68">
        <v>0.65</v>
      </c>
      <c r="JC32" s="68">
        <v>0.65</v>
      </c>
      <c r="JD32" s="70">
        <v>0.65</v>
      </c>
      <c r="JE32" s="60">
        <v>0.45</v>
      </c>
      <c r="JF32" s="68">
        <v>0.65</v>
      </c>
      <c r="JG32" s="68">
        <v>0.65</v>
      </c>
      <c r="JH32" s="68">
        <v>0.65</v>
      </c>
      <c r="JI32" s="68">
        <v>0.65</v>
      </c>
      <c r="JJ32" s="68">
        <v>0.65</v>
      </c>
      <c r="JK32" s="68">
        <v>0.65</v>
      </c>
      <c r="JL32" s="68">
        <v>0.65</v>
      </c>
      <c r="JM32" s="68">
        <v>0.65</v>
      </c>
      <c r="JN32" s="68">
        <v>0.65</v>
      </c>
      <c r="JO32" s="68">
        <v>0.65</v>
      </c>
      <c r="JP32" s="68">
        <v>0.65</v>
      </c>
      <c r="JQ32" s="68">
        <v>0.65</v>
      </c>
      <c r="JR32" s="68">
        <v>0.65</v>
      </c>
      <c r="JS32" s="70">
        <v>0.65</v>
      </c>
      <c r="JT32" s="60">
        <v>0.65</v>
      </c>
      <c r="JU32" s="68">
        <v>0.65</v>
      </c>
      <c r="JV32" s="68">
        <v>0.65</v>
      </c>
      <c r="JW32" s="68">
        <v>0.65</v>
      </c>
      <c r="JX32" s="68">
        <v>0.65</v>
      </c>
      <c r="JY32" s="68">
        <v>0.65</v>
      </c>
      <c r="JZ32" s="68">
        <v>0.65</v>
      </c>
      <c r="KA32" s="70">
        <v>0.65</v>
      </c>
      <c r="KB32" s="60">
        <v>0.65</v>
      </c>
      <c r="KC32" s="68">
        <v>0.65</v>
      </c>
      <c r="KD32" s="68">
        <v>0.65</v>
      </c>
      <c r="KE32" s="68">
        <v>0.65</v>
      </c>
      <c r="KF32" s="68">
        <v>0.65</v>
      </c>
      <c r="KG32" s="68">
        <v>0.65</v>
      </c>
      <c r="KH32" s="68">
        <v>0.65</v>
      </c>
      <c r="KI32" s="70">
        <v>0.65</v>
      </c>
      <c r="KJ32" s="60">
        <v>0.4</v>
      </c>
      <c r="KK32" s="68">
        <v>0.4</v>
      </c>
      <c r="KL32" s="68">
        <v>0.4</v>
      </c>
      <c r="KM32" s="68">
        <v>0.4</v>
      </c>
      <c r="KN32" s="70">
        <v>0.4</v>
      </c>
      <c r="KO32" s="73">
        <v>0.4</v>
      </c>
      <c r="KP32" s="68">
        <v>0.65</v>
      </c>
      <c r="KQ32" s="72">
        <v>0.65</v>
      </c>
      <c r="KR32" s="71">
        <v>0.65</v>
      </c>
      <c r="KS32" s="68">
        <v>0.65</v>
      </c>
      <c r="KT32" s="68">
        <v>0.65</v>
      </c>
      <c r="KU32" s="68">
        <v>0.65</v>
      </c>
      <c r="KV32" s="68">
        <v>0.65</v>
      </c>
      <c r="KW32" s="68">
        <v>0.65</v>
      </c>
      <c r="KX32" s="68">
        <v>0.65</v>
      </c>
      <c r="KY32" s="68">
        <v>0.65</v>
      </c>
      <c r="KZ32" s="70">
        <v>0.65</v>
      </c>
      <c r="LA32" s="60">
        <v>0.65</v>
      </c>
      <c r="LB32" s="68">
        <v>0.65</v>
      </c>
      <c r="LC32" s="68">
        <v>0.65</v>
      </c>
      <c r="LD32" s="68">
        <v>0.65</v>
      </c>
      <c r="LE32" s="68">
        <v>0.65</v>
      </c>
      <c r="LF32" s="68">
        <v>0.65</v>
      </c>
      <c r="LG32" s="68">
        <v>0.65</v>
      </c>
      <c r="LH32" s="68">
        <v>0.65</v>
      </c>
      <c r="LI32" s="68">
        <v>0.65</v>
      </c>
      <c r="LJ32" s="68">
        <v>0.65</v>
      </c>
      <c r="LK32" s="68">
        <v>0.65</v>
      </c>
      <c r="LL32" s="68">
        <v>0.65</v>
      </c>
      <c r="LM32" s="68">
        <v>0.65</v>
      </c>
      <c r="LN32" s="70">
        <v>0.65</v>
      </c>
      <c r="LO32" s="60">
        <v>0.65</v>
      </c>
      <c r="LP32" s="68">
        <v>0.65</v>
      </c>
      <c r="LQ32" s="68">
        <v>0.65</v>
      </c>
      <c r="LR32" s="68">
        <v>0.65</v>
      </c>
      <c r="LS32" s="68">
        <v>0.65</v>
      </c>
      <c r="LT32" s="70">
        <v>0.65</v>
      </c>
      <c r="LU32" s="60">
        <v>0.65</v>
      </c>
      <c r="LV32" s="68">
        <v>0.65</v>
      </c>
      <c r="LW32" s="70">
        <v>0.65</v>
      </c>
      <c r="LX32" s="60">
        <v>0.65</v>
      </c>
      <c r="LY32" s="68">
        <v>0.65</v>
      </c>
      <c r="LZ32" s="70">
        <v>0.65</v>
      </c>
      <c r="MA32" s="60">
        <v>0.65</v>
      </c>
      <c r="MB32" s="68">
        <v>0.65</v>
      </c>
      <c r="MC32" s="68">
        <v>0.65</v>
      </c>
      <c r="MD32" s="68">
        <v>0.65</v>
      </c>
      <c r="ME32" s="68">
        <v>0.65</v>
      </c>
      <c r="MF32" s="68">
        <v>0.65</v>
      </c>
      <c r="MG32" s="70">
        <v>0.65</v>
      </c>
      <c r="MH32" s="60">
        <v>0.65</v>
      </c>
      <c r="MI32" s="68">
        <v>0.65</v>
      </c>
      <c r="MJ32" s="59">
        <v>0.65</v>
      </c>
      <c r="MK32" s="74">
        <v>0.45</v>
      </c>
      <c r="ML32" s="75">
        <v>0.65</v>
      </c>
      <c r="MM32" s="75">
        <v>0.65</v>
      </c>
      <c r="MN32" s="76">
        <v>0.65</v>
      </c>
      <c r="MO32" s="74">
        <v>0.45</v>
      </c>
      <c r="MP32" s="75">
        <v>0.65</v>
      </c>
      <c r="MQ32" s="75">
        <v>0.65</v>
      </c>
      <c r="MR32" s="76">
        <v>0.65</v>
      </c>
      <c r="MS32" s="60">
        <v>0.65</v>
      </c>
      <c r="MT32" s="68">
        <v>0.65</v>
      </c>
      <c r="MU32" s="68">
        <v>0.65</v>
      </c>
      <c r="MV32" s="68">
        <v>0.65</v>
      </c>
      <c r="MW32" s="68">
        <v>0.65</v>
      </c>
      <c r="MX32" s="68">
        <v>0.65</v>
      </c>
      <c r="MY32" s="70">
        <v>0.65</v>
      </c>
      <c r="MZ32" s="60">
        <v>0.65</v>
      </c>
      <c r="NA32" s="68">
        <v>0.65</v>
      </c>
      <c r="NB32" s="68">
        <v>0.65</v>
      </c>
      <c r="NC32" s="68">
        <v>0.65</v>
      </c>
      <c r="ND32" s="70">
        <v>0.65</v>
      </c>
      <c r="NE32" s="60">
        <v>0.65</v>
      </c>
      <c r="NF32" s="71">
        <v>0.65</v>
      </c>
      <c r="NG32" s="68">
        <v>0.65</v>
      </c>
      <c r="NH32" s="68">
        <v>0.65</v>
      </c>
      <c r="NI32" s="68">
        <v>0.65</v>
      </c>
      <c r="NJ32" s="68">
        <v>0.65</v>
      </c>
      <c r="NK32" s="68">
        <v>0.65</v>
      </c>
      <c r="NL32" s="68">
        <v>0.65</v>
      </c>
      <c r="NM32" s="70">
        <v>0.65</v>
      </c>
      <c r="NN32" s="60">
        <v>0.65</v>
      </c>
      <c r="NO32" s="68">
        <v>0.65</v>
      </c>
      <c r="NP32" s="68">
        <v>0.65</v>
      </c>
      <c r="NQ32" s="68">
        <v>0.65</v>
      </c>
      <c r="NR32" s="68">
        <v>0.65</v>
      </c>
      <c r="NS32" s="68">
        <v>0.65</v>
      </c>
      <c r="NT32" s="68">
        <v>0.65</v>
      </c>
      <c r="NU32" s="70">
        <v>0.65</v>
      </c>
      <c r="NV32" s="60">
        <v>0.45</v>
      </c>
      <c r="NW32" s="68">
        <v>0.65</v>
      </c>
      <c r="NX32" s="68">
        <v>0.65</v>
      </c>
      <c r="NY32" s="68">
        <v>0.65</v>
      </c>
      <c r="NZ32" s="68">
        <v>0.65</v>
      </c>
      <c r="OA32" s="68">
        <v>0.65</v>
      </c>
      <c r="OB32" s="68">
        <v>0.65</v>
      </c>
      <c r="OC32" s="71">
        <v>0.65</v>
      </c>
      <c r="OD32" s="60">
        <v>0.65</v>
      </c>
      <c r="OE32" s="68">
        <v>0.65</v>
      </c>
      <c r="OF32" s="68">
        <v>0.65</v>
      </c>
      <c r="OG32" s="68">
        <v>0.65</v>
      </c>
      <c r="OH32" s="60">
        <v>0.65</v>
      </c>
      <c r="OI32" s="68">
        <v>0.65</v>
      </c>
      <c r="OJ32" s="68">
        <v>0.65</v>
      </c>
      <c r="OK32" s="68">
        <v>0.65</v>
      </c>
      <c r="OL32" s="68">
        <v>0.65</v>
      </c>
      <c r="OM32" s="68">
        <v>0.65</v>
      </c>
      <c r="ON32" s="70">
        <v>0.65</v>
      </c>
      <c r="OO32" s="60">
        <v>0.65</v>
      </c>
      <c r="OP32" s="71">
        <v>0.65</v>
      </c>
      <c r="OQ32" s="68">
        <v>0.65</v>
      </c>
      <c r="OR32" s="68">
        <v>0.65</v>
      </c>
      <c r="OS32" s="68">
        <v>0.65</v>
      </c>
      <c r="OT32" s="68">
        <v>0.65</v>
      </c>
      <c r="OU32" s="68">
        <v>0.65</v>
      </c>
      <c r="OV32" s="70">
        <v>0.65</v>
      </c>
      <c r="OW32" s="60">
        <v>0.65</v>
      </c>
      <c r="OX32" s="71">
        <v>0.65</v>
      </c>
      <c r="OY32" s="68">
        <v>0.65</v>
      </c>
      <c r="OZ32" s="68">
        <v>0.65</v>
      </c>
      <c r="PA32" s="68">
        <v>0.65</v>
      </c>
      <c r="PB32" s="68">
        <v>0.65</v>
      </c>
      <c r="PC32" s="68">
        <v>0.65</v>
      </c>
      <c r="PD32" s="70">
        <v>0.65</v>
      </c>
    </row>
    <row r="33" spans="1:420" ht="18" x14ac:dyDescent="0.25">
      <c r="A33" s="87" t="s">
        <v>197</v>
      </c>
      <c r="B33" s="88"/>
      <c r="C33" s="89"/>
      <c r="D33" s="90" t="s">
        <v>190</v>
      </c>
      <c r="E33" s="110">
        <f>E$32*E30*SQRT(2500)*(E$12^1.5)</f>
        <v>1432.9514995281595</v>
      </c>
      <c r="F33" s="111">
        <f t="shared" ref="F33:Q34" si="73">F$32*F30*SQRT(2500)*(F$12^1.5)</f>
        <v>1432.9514995281595</v>
      </c>
      <c r="G33" s="111">
        <f t="shared" si="73"/>
        <v>3083.2207186641704</v>
      </c>
      <c r="H33" s="111">
        <f t="shared" si="73"/>
        <v>2632.5000000000005</v>
      </c>
      <c r="I33" s="111">
        <f t="shared" si="73"/>
        <v>2632.5000000000005</v>
      </c>
      <c r="J33" s="111">
        <f t="shared" si="73"/>
        <v>4836.211310907539</v>
      </c>
      <c r="K33" s="111">
        <f t="shared" si="73"/>
        <v>3557.0800876561661</v>
      </c>
      <c r="L33" s="111">
        <f>L$32*L30*SQRT(2500)*(L$12^1.5)</f>
        <v>3557.0800876561661</v>
      </c>
      <c r="M33" s="111">
        <f t="shared" si="73"/>
        <v>7445.8344058943458</v>
      </c>
      <c r="N33" s="111">
        <v>4836.211310907539</v>
      </c>
      <c r="O33" s="111">
        <f t="shared" si="73"/>
        <v>8720.6651122491785</v>
      </c>
      <c r="P33" s="111">
        <f>P$32*P30*SQRT(2500)*(P$12^1.5)</f>
        <v>6300.3214203721382</v>
      </c>
      <c r="Q33" s="112">
        <f t="shared" si="73"/>
        <v>17820</v>
      </c>
      <c r="R33" s="110">
        <f>R$32*R30*SQRT(2500)*(R$12^1.5)</f>
        <v>1432.9514995281595</v>
      </c>
      <c r="S33" s="111">
        <f t="shared" ref="S33:BB34" si="74">S$32*S30*SQRT(2500)*(S$12^1.5)</f>
        <v>1432.9514995281595</v>
      </c>
      <c r="T33" s="111">
        <f t="shared" si="74"/>
        <v>3083.2207186641704</v>
      </c>
      <c r="U33" s="111">
        <f t="shared" si="74"/>
        <v>2632.5000000000005</v>
      </c>
      <c r="V33" s="111">
        <f t="shared" si="74"/>
        <v>4836.211310907539</v>
      </c>
      <c r="W33" s="111">
        <f t="shared" si="74"/>
        <v>4836.211310907539</v>
      </c>
      <c r="X33" s="111">
        <f t="shared" si="74"/>
        <v>3557.0800876561661</v>
      </c>
      <c r="Y33" s="111">
        <f t="shared" si="74"/>
        <v>7445.8344058943458</v>
      </c>
      <c r="Z33" s="111">
        <f t="shared" si="74"/>
        <v>4836.211310907539</v>
      </c>
      <c r="AA33" s="111">
        <f t="shared" si="74"/>
        <v>8720.6651122491785</v>
      </c>
      <c r="AB33" s="113">
        <f t="shared" si="74"/>
        <v>1432.9514995281595</v>
      </c>
      <c r="AC33" s="111">
        <f t="shared" si="74"/>
        <v>2206.1731573020284</v>
      </c>
      <c r="AD33" s="111">
        <f t="shared" si="74"/>
        <v>2206.1731573020284</v>
      </c>
      <c r="AE33" s="111">
        <f t="shared" si="74"/>
        <v>4570.0362416506068</v>
      </c>
      <c r="AF33" s="111">
        <f t="shared" si="74"/>
        <v>3557.0800876561661</v>
      </c>
      <c r="AG33" s="111">
        <f t="shared" si="74"/>
        <v>6239.9999999999991</v>
      </c>
      <c r="AH33" s="111">
        <f t="shared" si="74"/>
        <v>5141.2907718569313</v>
      </c>
      <c r="AI33" s="112">
        <f t="shared" si="74"/>
        <v>8074.8602929091012</v>
      </c>
      <c r="AJ33" s="113">
        <f t="shared" si="74"/>
        <v>1432.9514995281595</v>
      </c>
      <c r="AK33" s="111">
        <f t="shared" si="74"/>
        <v>2206.1731573020284</v>
      </c>
      <c r="AL33" s="111">
        <f t="shared" si="74"/>
        <v>2206.1731573020284</v>
      </c>
      <c r="AM33" s="111">
        <f t="shared" si="74"/>
        <v>4570.0362416506068</v>
      </c>
      <c r="AN33" s="111">
        <f t="shared" si="74"/>
        <v>3557.0800876561661</v>
      </c>
      <c r="AO33" s="111">
        <f t="shared" si="74"/>
        <v>6239.9999999999991</v>
      </c>
      <c r="AP33" s="111">
        <f t="shared" si="74"/>
        <v>4570.0362416506068</v>
      </c>
      <c r="AQ33" s="112">
        <f t="shared" si="74"/>
        <v>8074.8602929091012</v>
      </c>
      <c r="AR33" s="110">
        <f t="shared" si="74"/>
        <v>1432.9514995281595</v>
      </c>
      <c r="AS33" s="111">
        <f t="shared" si="74"/>
        <v>2206.1731573020284</v>
      </c>
      <c r="AT33" s="111">
        <f t="shared" si="74"/>
        <v>2206.1731573020284</v>
      </c>
      <c r="AU33" s="111">
        <f>AU$32*AU30*SQRT(2500)*(AU$12^1.5)</f>
        <v>4570.0362416506068</v>
      </c>
      <c r="AV33" s="111">
        <f t="shared" si="74"/>
        <v>3557.0800876561661</v>
      </c>
      <c r="AW33" s="111">
        <f>AW$32*AW30*SQRT(2500)*(AW$12^1.5)</f>
        <v>6239.9999999999991</v>
      </c>
      <c r="AX33" s="111">
        <f>AX$32*AX30*SQRT(2500)*(AX$12^1.5)</f>
        <v>5141.2907718569313</v>
      </c>
      <c r="AY33" s="112">
        <f t="shared" si="74"/>
        <v>8074.8602929091012</v>
      </c>
      <c r="AZ33" s="110">
        <f t="shared" si="74"/>
        <v>1432.9514995281595</v>
      </c>
      <c r="BA33" s="111">
        <f t="shared" si="74"/>
        <v>2206.1731573020284</v>
      </c>
      <c r="BB33" s="111">
        <f t="shared" si="74"/>
        <v>2206.1731573020284</v>
      </c>
      <c r="BC33" s="111">
        <f>BC$32*BC30*SQRT(2500)*(BC$12^1.5)</f>
        <v>4570.0362416506068</v>
      </c>
      <c r="BD33" s="111">
        <f t="shared" ref="BD33:BD34" si="75">BD$32*BD30*SQRT(2500)*(BD$12^1.5)</f>
        <v>3557.0800876561661</v>
      </c>
      <c r="BE33" s="111">
        <f>BE$32*BE30*SQRT(2500)*(BE$12^1.5)</f>
        <v>6239.9999999999991</v>
      </c>
      <c r="BF33" s="111">
        <f>BF$32*BF30*SQRT(2500)*(BF$12^1.5)</f>
        <v>4570.0362416506068</v>
      </c>
      <c r="BG33" s="112">
        <f t="shared" ref="BG33:DR34" si="76">BG$32*BG30*SQRT(2500)*(BG$12^1.5)</f>
        <v>8074.8602929091012</v>
      </c>
      <c r="BH33" s="110">
        <f t="shared" si="76"/>
        <v>2206.1731573020284</v>
      </c>
      <c r="BI33" s="111">
        <f>BI$32*BI30*SQRT(2500)*(BI$12^1.5)</f>
        <v>2206.1731573020284</v>
      </c>
      <c r="BJ33" s="111">
        <f t="shared" si="76"/>
        <v>3083.2207186641704</v>
      </c>
      <c r="BK33" s="111">
        <f t="shared" si="76"/>
        <v>4559.6237509250695</v>
      </c>
      <c r="BL33" s="112">
        <f t="shared" si="76"/>
        <v>5745.7826245647348</v>
      </c>
      <c r="BM33" s="110">
        <f t="shared" si="76"/>
        <v>1432.9514995281595</v>
      </c>
      <c r="BN33" s="111">
        <f t="shared" si="76"/>
        <v>2206.1731573020284</v>
      </c>
      <c r="BO33" s="111">
        <f t="shared" si="76"/>
        <v>2961.5625</v>
      </c>
      <c r="BP33" s="111">
        <f t="shared" si="76"/>
        <v>4001.7150986131865</v>
      </c>
      <c r="BQ33" s="112">
        <f t="shared" si="76"/>
        <v>4847.5484413374643</v>
      </c>
      <c r="BR33" s="110">
        <f t="shared" si="76"/>
        <v>1432.9514995281595</v>
      </c>
      <c r="BS33" s="111">
        <f t="shared" si="76"/>
        <v>2632.5000000000005</v>
      </c>
      <c r="BT33" s="111">
        <f t="shared" si="76"/>
        <v>2632.5000000000005</v>
      </c>
      <c r="BU33" s="111">
        <f t="shared" si="76"/>
        <v>4001.7150986131865</v>
      </c>
      <c r="BV33" s="112">
        <f t="shared" si="76"/>
        <v>4570.0362416506068</v>
      </c>
      <c r="BW33" s="110">
        <f t="shared" si="76"/>
        <v>1866.7619023324853</v>
      </c>
      <c r="BX33" s="111">
        <f t="shared" si="76"/>
        <v>2134.5374206136562</v>
      </c>
      <c r="BY33" s="111">
        <f t="shared" si="76"/>
        <v>3083.2207186641704</v>
      </c>
      <c r="BZ33" s="112">
        <f t="shared" si="76"/>
        <v>4321.6142817239033</v>
      </c>
      <c r="CA33" s="110">
        <f t="shared" si="76"/>
        <v>1432.9514995281595</v>
      </c>
      <c r="CB33" s="111">
        <f t="shared" si="76"/>
        <v>1432.9514995281595</v>
      </c>
      <c r="CC33" s="111">
        <f t="shared" si="76"/>
        <v>2206.1731573020284</v>
      </c>
      <c r="CD33" s="111">
        <f t="shared" si="76"/>
        <v>2206.1731573020284</v>
      </c>
      <c r="CE33" s="111">
        <f t="shared" si="76"/>
        <v>3083.2207186641704</v>
      </c>
      <c r="CF33" s="111">
        <f t="shared" si="76"/>
        <v>2206.1731573020284</v>
      </c>
      <c r="CG33" s="111">
        <f t="shared" si="76"/>
        <v>2206.1731573020284</v>
      </c>
      <c r="CH33" s="111">
        <f t="shared" si="76"/>
        <v>4570.0362416506068</v>
      </c>
      <c r="CI33" s="111">
        <f t="shared" si="76"/>
        <v>4570.0362416506068</v>
      </c>
      <c r="CJ33" s="111">
        <f t="shared" si="76"/>
        <v>3557.0800876561661</v>
      </c>
      <c r="CK33" s="111">
        <f t="shared" si="76"/>
        <v>3557.0800876561661</v>
      </c>
      <c r="CL33" s="111">
        <f t="shared" si="76"/>
        <v>6239.9999999999991</v>
      </c>
      <c r="CM33" s="111">
        <f t="shared" si="76"/>
        <v>6239.9999999999991</v>
      </c>
      <c r="CN33" s="111">
        <f t="shared" si="76"/>
        <v>4308.9319478555244</v>
      </c>
      <c r="CO33" s="111">
        <f t="shared" si="76"/>
        <v>8074.8602929091012</v>
      </c>
      <c r="CP33" s="111">
        <f t="shared" si="76"/>
        <v>5107.3623329464317</v>
      </c>
      <c r="CQ33" s="111">
        <f t="shared" si="76"/>
        <v>7137.7558513688336</v>
      </c>
      <c r="CR33" s="112">
        <f t="shared" si="76"/>
        <v>10934.90030879036</v>
      </c>
      <c r="CS33" s="110">
        <f t="shared" si="76"/>
        <v>2206.1731573020284</v>
      </c>
      <c r="CT33" s="111">
        <f t="shared" si="76"/>
        <v>2206.1731573020284</v>
      </c>
      <c r="CU33" s="111">
        <f t="shared" si="76"/>
        <v>2206.1731573020284</v>
      </c>
      <c r="CV33" s="111">
        <f t="shared" si="76"/>
        <v>4570.0362416506068</v>
      </c>
      <c r="CW33" s="111">
        <f t="shared" si="76"/>
        <v>4570.0362416506068</v>
      </c>
      <c r="CX33" s="111">
        <f t="shared" si="76"/>
        <v>4570.0362416506068</v>
      </c>
      <c r="CY33" s="111">
        <f t="shared" si="76"/>
        <v>6834.0475744612731</v>
      </c>
      <c r="CZ33" s="111">
        <f t="shared" si="76"/>
        <v>6834.0475744612731</v>
      </c>
      <c r="DA33" s="111">
        <f t="shared" si="76"/>
        <v>5664.2381438283483</v>
      </c>
      <c r="DB33" s="112">
        <f t="shared" si="76"/>
        <v>8720.6651122491785</v>
      </c>
      <c r="DC33" s="110">
        <f t="shared" si="76"/>
        <v>1432.9514995281595</v>
      </c>
      <c r="DD33" s="111">
        <f t="shared" si="76"/>
        <v>1432.9514995281595</v>
      </c>
      <c r="DE33" s="111">
        <f t="shared" si="76"/>
        <v>1432.9514995281595</v>
      </c>
      <c r="DF33" s="111">
        <f t="shared" si="76"/>
        <v>2206.1731573020284</v>
      </c>
      <c r="DG33" s="111">
        <f t="shared" si="76"/>
        <v>2206.1731573020284</v>
      </c>
      <c r="DH33" s="111">
        <f t="shared" si="76"/>
        <v>3557.0800876561661</v>
      </c>
      <c r="DI33" s="111">
        <f t="shared" si="76"/>
        <v>3557.0800876561661</v>
      </c>
      <c r="DJ33" s="111">
        <f t="shared" si="76"/>
        <v>5664.2381438283483</v>
      </c>
      <c r="DK33" s="112">
        <f t="shared" si="76"/>
        <v>5664.2381438283483</v>
      </c>
      <c r="DL33" s="110">
        <f t="shared" si="76"/>
        <v>2206.1731573020284</v>
      </c>
      <c r="DM33" s="111">
        <f t="shared" si="76"/>
        <v>2206.1731573020284</v>
      </c>
      <c r="DN33" s="111">
        <f t="shared" si="76"/>
        <v>4570.0362416506068</v>
      </c>
      <c r="DO33" s="111">
        <f t="shared" si="76"/>
        <v>3557.0800876561661</v>
      </c>
      <c r="DP33" s="111">
        <f t="shared" si="76"/>
        <v>6239.9999999999991</v>
      </c>
      <c r="DQ33" s="111">
        <f t="shared" si="76"/>
        <v>5141.2907718569313</v>
      </c>
      <c r="DR33" s="112">
        <f t="shared" si="76"/>
        <v>8074.8602929091012</v>
      </c>
      <c r="DS33" s="110">
        <f t="shared" ref="DS33:GD34" si="77">DS$32*DS30*SQRT(2500)*(DS$12^1.5)</f>
        <v>3181.3769458522202</v>
      </c>
      <c r="DT33" s="111">
        <f t="shared" si="77"/>
        <v>4023.5624667202555</v>
      </c>
      <c r="DU33" s="111">
        <f t="shared" si="77"/>
        <v>4905.8352091380684</v>
      </c>
      <c r="DV33" s="111">
        <f t="shared" si="77"/>
        <v>7625.1597796374072</v>
      </c>
      <c r="DW33" s="111">
        <f t="shared" si="77"/>
        <v>10640.260724249192</v>
      </c>
      <c r="DX33" s="112">
        <f t="shared" si="77"/>
        <v>14008.313000478503</v>
      </c>
      <c r="DY33" s="110">
        <f t="shared" si="77"/>
        <v>3181.3769458522202</v>
      </c>
      <c r="DZ33" s="111">
        <f t="shared" si="77"/>
        <v>4023.5624667202555</v>
      </c>
      <c r="EA33" s="111">
        <f t="shared" si="77"/>
        <v>4905.8352091380684</v>
      </c>
      <c r="EB33" s="111">
        <f t="shared" si="77"/>
        <v>7625.1597796374072</v>
      </c>
      <c r="EC33" s="111">
        <f t="shared" si="77"/>
        <v>10640.260724249192</v>
      </c>
      <c r="ED33" s="112">
        <f t="shared" si="77"/>
        <v>14008.313000478503</v>
      </c>
      <c r="EE33" s="110">
        <f t="shared" si="77"/>
        <v>1836.7688360814489</v>
      </c>
      <c r="EF33" s="111">
        <f t="shared" si="77"/>
        <v>2827.8906185353071</v>
      </c>
      <c r="EG33" s="111">
        <f t="shared" si="77"/>
        <v>4023.5624667202555</v>
      </c>
      <c r="EH33" s="111">
        <f t="shared" si="77"/>
        <v>5380.397171314934</v>
      </c>
      <c r="EI33" s="111">
        <f t="shared" si="77"/>
        <v>6862.6438016736665</v>
      </c>
      <c r="EJ33" s="112">
        <f t="shared" si="77"/>
        <v>9576.2346518242739</v>
      </c>
      <c r="EK33" s="110">
        <f t="shared" si="77"/>
        <v>1836.7688360814489</v>
      </c>
      <c r="EL33" s="111">
        <f t="shared" si="77"/>
        <v>2827.8906185353071</v>
      </c>
      <c r="EM33" s="111">
        <f t="shared" si="77"/>
        <v>4023.5624667202555</v>
      </c>
      <c r="EN33" s="111">
        <f t="shared" si="77"/>
        <v>5380.397171314934</v>
      </c>
      <c r="EO33" s="111">
        <f t="shared" si="77"/>
        <v>6862.6438016736665</v>
      </c>
      <c r="EP33" s="112">
        <f t="shared" si="77"/>
        <v>9576.2346518242739</v>
      </c>
      <c r="EQ33" s="110">
        <f t="shared" si="77"/>
        <v>1836.7688360814489</v>
      </c>
      <c r="ER33" s="111">
        <f t="shared" si="77"/>
        <v>2827.8906185353071</v>
      </c>
      <c r="ES33" s="111">
        <f t="shared" si="77"/>
        <v>4023.5624667202555</v>
      </c>
      <c r="ET33" s="111">
        <f t="shared" si="77"/>
        <v>5380.397171314934</v>
      </c>
      <c r="EU33" s="111">
        <f t="shared" si="77"/>
        <v>6862.6438016736665</v>
      </c>
      <c r="EV33" s="112">
        <f t="shared" si="77"/>
        <v>9576.2346518242739</v>
      </c>
      <c r="EW33" s="110">
        <f t="shared" si="77"/>
        <v>1836.7688360814489</v>
      </c>
      <c r="EX33" s="111">
        <f t="shared" si="77"/>
        <v>2827.8906185353071</v>
      </c>
      <c r="EY33" s="111">
        <f t="shared" si="77"/>
        <v>4023.5624667202555</v>
      </c>
      <c r="EZ33" s="111">
        <f t="shared" si="77"/>
        <v>5380.397171314934</v>
      </c>
      <c r="FA33" s="111">
        <f t="shared" si="77"/>
        <v>6862.6438016736665</v>
      </c>
      <c r="FB33" s="112">
        <f t="shared" si="77"/>
        <v>9576.2346518242739</v>
      </c>
      <c r="FC33" s="110">
        <f t="shared" si="77"/>
        <v>2827.8906185353071</v>
      </c>
      <c r="FD33" s="111">
        <f t="shared" si="77"/>
        <v>3576.4999704180054</v>
      </c>
      <c r="FE33" s="111">
        <f t="shared" si="77"/>
        <v>4360.7424081227282</v>
      </c>
      <c r="FF33" s="111">
        <f t="shared" si="77"/>
        <v>6100.1278237099268</v>
      </c>
      <c r="FG33" s="111">
        <f t="shared" si="77"/>
        <v>8512.2085793993556</v>
      </c>
      <c r="FH33" s="112">
        <f t="shared" si="77"/>
        <v>11206.650400382805</v>
      </c>
      <c r="FI33" s="110">
        <f t="shared" si="77"/>
        <v>2827.8906185353071</v>
      </c>
      <c r="FJ33" s="111">
        <f t="shared" si="77"/>
        <v>3576.4999704180054</v>
      </c>
      <c r="FK33" s="112">
        <f t="shared" si="77"/>
        <v>4360.7424081227282</v>
      </c>
      <c r="FL33" s="110">
        <f t="shared" si="77"/>
        <v>2827.8906185353071</v>
      </c>
      <c r="FM33" s="111">
        <f t="shared" si="77"/>
        <v>3576.4999704180054</v>
      </c>
      <c r="FN33" s="111">
        <f t="shared" si="77"/>
        <v>4360.7424081227282</v>
      </c>
      <c r="FO33" s="111">
        <f t="shared" si="77"/>
        <v>6100.1278237099268</v>
      </c>
      <c r="FP33" s="111">
        <f t="shared" si="77"/>
        <v>8512.2085793993556</v>
      </c>
      <c r="FQ33" s="112">
        <f t="shared" si="77"/>
        <v>11206.650400382805</v>
      </c>
      <c r="FR33" s="110">
        <f t="shared" si="77"/>
        <v>1957.7704282167508</v>
      </c>
      <c r="FS33" s="111">
        <f t="shared" si="77"/>
        <v>3026.2692057383119</v>
      </c>
      <c r="FT33" s="111">
        <f t="shared" si="77"/>
        <v>3689.8589607192307</v>
      </c>
      <c r="FU33" s="111">
        <f t="shared" si="77"/>
        <v>6862.6438016736665</v>
      </c>
      <c r="FV33" s="112">
        <f t="shared" si="77"/>
        <v>10640.260724249192</v>
      </c>
      <c r="FW33" s="110">
        <f t="shared" si="77"/>
        <v>1957.7704282167508</v>
      </c>
      <c r="FX33" s="111">
        <f t="shared" si="77"/>
        <v>3026.2692057383119</v>
      </c>
      <c r="FY33" s="111">
        <f t="shared" si="77"/>
        <v>3689.8589607192307</v>
      </c>
      <c r="FZ33" s="111">
        <f t="shared" si="77"/>
        <v>6862.6438016736665</v>
      </c>
      <c r="GA33" s="112">
        <f t="shared" si="77"/>
        <v>10640.260724249192</v>
      </c>
      <c r="GB33" s="110">
        <f t="shared" si="77"/>
        <v>1432.9514995281595</v>
      </c>
      <c r="GC33" s="111">
        <f t="shared" si="77"/>
        <v>2206.1731573020284</v>
      </c>
      <c r="GD33" s="111">
        <f t="shared" si="77"/>
        <v>2206.1731573020284</v>
      </c>
      <c r="GE33" s="111">
        <f t="shared" ref="GE33:GX33" si="78">GE$32*GE30*SQRT(2500)*(GE$12^1.5)</f>
        <v>2206.1731573020284</v>
      </c>
      <c r="GF33" s="111">
        <f t="shared" si="78"/>
        <v>2206.1731573020284</v>
      </c>
      <c r="GG33" s="111">
        <f t="shared" si="78"/>
        <v>4570.0362416506068</v>
      </c>
      <c r="GH33" s="111">
        <f t="shared" si="78"/>
        <v>4570.0362416506068</v>
      </c>
      <c r="GI33" s="111">
        <f t="shared" si="78"/>
        <v>4308.9319478555244</v>
      </c>
      <c r="GJ33" s="111">
        <f t="shared" si="78"/>
        <v>6239.9999999999991</v>
      </c>
      <c r="GK33" s="111">
        <f t="shared" si="78"/>
        <v>6239.9999999999991</v>
      </c>
      <c r="GL33" s="111">
        <f t="shared" si="78"/>
        <v>5664.2381438283483</v>
      </c>
      <c r="GM33" s="111">
        <f t="shared" si="78"/>
        <v>5664.2381438283483</v>
      </c>
      <c r="GN33" s="112">
        <f t="shared" si="78"/>
        <v>8720.6651122491785</v>
      </c>
      <c r="GO33" s="110"/>
      <c r="GP33" s="111">
        <f t="shared" ref="GP33:HA33" si="79">GP$32*GP30*SQRT(2500)*(GP$12^1.5)</f>
        <v>2206.1731573020284</v>
      </c>
      <c r="GQ33" s="111">
        <f t="shared" si="79"/>
        <v>2206.1731573020284</v>
      </c>
      <c r="GR33" s="111">
        <f t="shared" si="79"/>
        <v>2206.1731573020284</v>
      </c>
      <c r="GS33" s="111">
        <f t="shared" si="79"/>
        <v>2206.1731573020284</v>
      </c>
      <c r="GT33" s="111">
        <f t="shared" si="79"/>
        <v>4570.0362416506068</v>
      </c>
      <c r="GU33" s="111">
        <f t="shared" si="79"/>
        <v>4570.0362416506068</v>
      </c>
      <c r="GV33" s="111">
        <f t="shared" si="79"/>
        <v>4308.9319478555244</v>
      </c>
      <c r="GW33" s="111">
        <f t="shared" si="79"/>
        <v>6239.9999999999991</v>
      </c>
      <c r="GX33" s="111">
        <f t="shared" si="79"/>
        <v>6239.9999999999991</v>
      </c>
      <c r="GY33" s="111">
        <f t="shared" si="79"/>
        <v>5664.2381438283483</v>
      </c>
      <c r="GZ33" s="111">
        <f t="shared" si="79"/>
        <v>5664.2381438283483</v>
      </c>
      <c r="HA33" s="111">
        <f t="shared" si="79"/>
        <v>8720.6651122491785</v>
      </c>
      <c r="HB33" s="111"/>
      <c r="HC33" s="112"/>
      <c r="HD33" s="110">
        <f t="shared" ref="HD33:JO34" si="80">HD$32*HD30*SQRT(2500)*(HD$12^1.5)</f>
        <v>2206.1731573020284</v>
      </c>
      <c r="HE33" s="111">
        <f t="shared" si="80"/>
        <v>2206.1731573020284</v>
      </c>
      <c r="HF33" s="111">
        <f t="shared" si="80"/>
        <v>4570.0362416506068</v>
      </c>
      <c r="HG33" s="111">
        <f t="shared" si="80"/>
        <v>4570.0362416506068</v>
      </c>
      <c r="HH33" s="111">
        <f t="shared" si="80"/>
        <v>4308.9319478555244</v>
      </c>
      <c r="HI33" s="111">
        <f t="shared" si="80"/>
        <v>6239.9999999999991</v>
      </c>
      <c r="HJ33" s="111">
        <f t="shared" si="80"/>
        <v>6239.9999999999991</v>
      </c>
      <c r="HK33" s="111">
        <f t="shared" si="80"/>
        <v>5664.2381438283483</v>
      </c>
      <c r="HL33" s="111">
        <f t="shared" si="80"/>
        <v>5664.2381438283483</v>
      </c>
      <c r="HM33" s="112">
        <f t="shared" si="80"/>
        <v>8720.6651122491785</v>
      </c>
      <c r="HN33" s="114">
        <f t="shared" si="80"/>
        <v>1212.4974226776733</v>
      </c>
      <c r="HO33" s="111">
        <f t="shared" si="80"/>
        <v>2206.1731573020284</v>
      </c>
      <c r="HP33" s="111">
        <f t="shared" si="80"/>
        <v>2206.1731573020284</v>
      </c>
      <c r="HQ33" s="111">
        <f t="shared" si="80"/>
        <v>3557.0800876561661</v>
      </c>
      <c r="HR33" s="111">
        <f t="shared" si="80"/>
        <v>2206.1731573020284</v>
      </c>
      <c r="HS33" s="111">
        <f t="shared" si="80"/>
        <v>2206.1731573020284</v>
      </c>
      <c r="HT33" s="111">
        <f t="shared" si="80"/>
        <v>4570.0362416506068</v>
      </c>
      <c r="HU33" s="111">
        <f t="shared" si="80"/>
        <v>4570.0362416506068</v>
      </c>
      <c r="HV33" s="111">
        <f t="shared" si="80"/>
        <v>4308.9319478555244</v>
      </c>
      <c r="HW33" s="111">
        <f t="shared" si="80"/>
        <v>6239.9999999999991</v>
      </c>
      <c r="HX33" s="111">
        <f t="shared" si="80"/>
        <v>6239.9999999999991</v>
      </c>
      <c r="HY33" s="111">
        <f t="shared" si="80"/>
        <v>4570.0362416506068</v>
      </c>
      <c r="HZ33" s="111">
        <f t="shared" si="80"/>
        <v>5664.2381438283483</v>
      </c>
      <c r="IA33" s="111">
        <f t="shared" si="80"/>
        <v>5664.2381438283483</v>
      </c>
      <c r="IB33" s="112">
        <f t="shared" si="80"/>
        <v>8074.8602929091012</v>
      </c>
      <c r="IC33" s="114">
        <f t="shared" si="80"/>
        <v>2206.1731573020284</v>
      </c>
      <c r="ID33" s="111">
        <f t="shared" si="80"/>
        <v>2206.1731573020284</v>
      </c>
      <c r="IE33" s="111">
        <f t="shared" si="80"/>
        <v>1866.7619023324853</v>
      </c>
      <c r="IF33" s="111">
        <f t="shared" si="80"/>
        <v>1866.7619023324853</v>
      </c>
      <c r="IG33" s="111">
        <f t="shared" si="80"/>
        <v>4570.0362416506068</v>
      </c>
      <c r="IH33" s="111">
        <f t="shared" si="80"/>
        <v>4570.0362416506068</v>
      </c>
      <c r="II33" s="111">
        <f t="shared" si="80"/>
        <v>4308.9319478555244</v>
      </c>
      <c r="IJ33" s="111">
        <f t="shared" si="80"/>
        <v>6239.9999999999991</v>
      </c>
      <c r="IK33" s="111">
        <f t="shared" si="80"/>
        <v>6239.9999999999991</v>
      </c>
      <c r="IL33" s="111">
        <f t="shared" si="80"/>
        <v>5664.2381438283483</v>
      </c>
      <c r="IM33" s="111">
        <f t="shared" si="80"/>
        <v>5664.2381438283483</v>
      </c>
      <c r="IN33" s="112">
        <f t="shared" si="80"/>
        <v>8074.8602929091012</v>
      </c>
      <c r="IO33" s="110">
        <f t="shared" si="80"/>
        <v>992.04334582718718</v>
      </c>
      <c r="IP33" s="111">
        <f t="shared" si="80"/>
        <v>1432.9514995281595</v>
      </c>
      <c r="IQ33" s="111">
        <f t="shared" si="80"/>
        <v>2206.1731573020284</v>
      </c>
      <c r="IR33" s="111">
        <f t="shared" si="80"/>
        <v>3083.2207186641704</v>
      </c>
      <c r="IS33" s="111">
        <f t="shared" si="80"/>
        <v>1612.0704369691791</v>
      </c>
      <c r="IT33" s="111">
        <f t="shared" si="80"/>
        <v>2481.9448019647816</v>
      </c>
      <c r="IU33" s="111">
        <f t="shared" si="80"/>
        <v>3083.2207186641704</v>
      </c>
      <c r="IV33" s="111">
        <f t="shared" si="80"/>
        <v>4570.0362416506068</v>
      </c>
      <c r="IW33" s="111">
        <f t="shared" si="80"/>
        <v>3557.0800876561661</v>
      </c>
      <c r="IX33" s="111">
        <f t="shared" si="80"/>
        <v>4570.0362416506068</v>
      </c>
      <c r="IY33" s="111">
        <f t="shared" si="80"/>
        <v>6239.9999999999991</v>
      </c>
      <c r="IZ33" s="111">
        <f t="shared" si="80"/>
        <v>5141.2907718569313</v>
      </c>
      <c r="JA33" s="111">
        <f t="shared" si="80"/>
        <v>6372.2679118068909</v>
      </c>
      <c r="JB33" s="111">
        <f t="shared" si="80"/>
        <v>8074.8602929091012</v>
      </c>
      <c r="JC33" s="111">
        <f t="shared" si="80"/>
        <v>7019.9999999999982</v>
      </c>
      <c r="JD33" s="112">
        <f t="shared" si="80"/>
        <v>10754.652191028777</v>
      </c>
      <c r="JE33" s="110">
        <f t="shared" si="80"/>
        <v>992.04334582718718</v>
      </c>
      <c r="JF33" s="111">
        <f t="shared" si="80"/>
        <v>1432.9514995281595</v>
      </c>
      <c r="JG33" s="111">
        <f t="shared" si="80"/>
        <v>2206.1731573020284</v>
      </c>
      <c r="JH33" s="111">
        <f t="shared" si="80"/>
        <v>3083.2207186641704</v>
      </c>
      <c r="JI33" s="111">
        <f t="shared" si="80"/>
        <v>2206.1731573020284</v>
      </c>
      <c r="JJ33" s="111">
        <f t="shared" si="80"/>
        <v>3083.2207186641704</v>
      </c>
      <c r="JK33" s="111">
        <f t="shared" si="80"/>
        <v>4570.0362416506068</v>
      </c>
      <c r="JL33" s="111">
        <f t="shared" si="80"/>
        <v>3557.0800876561661</v>
      </c>
      <c r="JM33" s="111">
        <f t="shared" si="80"/>
        <v>4570.0362416506068</v>
      </c>
      <c r="JN33" s="111">
        <f t="shared" si="80"/>
        <v>6239.9999999999991</v>
      </c>
      <c r="JO33" s="111">
        <f t="shared" si="80"/>
        <v>4570.0362416506068</v>
      </c>
      <c r="JP33" s="111">
        <f t="shared" ref="JP33:MA34" si="81">JP$32*JP30*SQRT(2500)*(JP$12^1.5)</f>
        <v>6372.2679118068909</v>
      </c>
      <c r="JQ33" s="111">
        <f t="shared" si="81"/>
        <v>8074.8602929091012</v>
      </c>
      <c r="JR33" s="111">
        <f t="shared" si="81"/>
        <v>7019.9999999999982</v>
      </c>
      <c r="JS33" s="112">
        <f t="shared" si="81"/>
        <v>12098.983714907374</v>
      </c>
      <c r="JT33" s="110">
        <f t="shared" si="81"/>
        <v>1432.9514995281595</v>
      </c>
      <c r="JU33" s="111">
        <f t="shared" si="81"/>
        <v>2206.1731573020284</v>
      </c>
      <c r="JV33" s="111">
        <f t="shared" si="81"/>
        <v>2206.1731573020284</v>
      </c>
      <c r="JW33" s="111">
        <f t="shared" si="81"/>
        <v>4570.0362416506068</v>
      </c>
      <c r="JX33" s="111">
        <f t="shared" si="81"/>
        <v>3557.0800876561661</v>
      </c>
      <c r="JY33" s="111">
        <f t="shared" si="81"/>
        <v>6239.9999999999991</v>
      </c>
      <c r="JZ33" s="111">
        <f t="shared" si="81"/>
        <v>4308.9319478555244</v>
      </c>
      <c r="KA33" s="112">
        <f t="shared" si="81"/>
        <v>8074.8602929091012</v>
      </c>
      <c r="KB33" s="110">
        <f t="shared" si="81"/>
        <v>1432.9514995281595</v>
      </c>
      <c r="KC33" s="111">
        <f t="shared" si="81"/>
        <v>2206.1731573020284</v>
      </c>
      <c r="KD33" s="111">
        <f t="shared" si="81"/>
        <v>2206.1731573020284</v>
      </c>
      <c r="KE33" s="111">
        <f t="shared" si="81"/>
        <v>4570.0362416506068</v>
      </c>
      <c r="KF33" s="111">
        <f t="shared" si="81"/>
        <v>3557.0800876561661</v>
      </c>
      <c r="KG33" s="111">
        <f t="shared" si="81"/>
        <v>6239.9999999999991</v>
      </c>
      <c r="KH33" s="111">
        <f t="shared" si="81"/>
        <v>4570.0362416506068</v>
      </c>
      <c r="KI33" s="112">
        <f t="shared" si="81"/>
        <v>8074.8602929091012</v>
      </c>
      <c r="KJ33" s="110">
        <f t="shared" si="81"/>
        <v>311.76914536239798</v>
      </c>
      <c r="KK33" s="111">
        <f t="shared" si="81"/>
        <v>311.76914536239798</v>
      </c>
      <c r="KL33" s="111">
        <f t="shared" si="81"/>
        <v>311.76914536239798</v>
      </c>
      <c r="KM33" s="111">
        <f t="shared" si="81"/>
        <v>311.76914536239798</v>
      </c>
      <c r="KN33" s="112">
        <f t="shared" si="81"/>
        <v>480.00000000000006</v>
      </c>
      <c r="KO33" s="113">
        <f t="shared" si="81"/>
        <v>812.22013961733307</v>
      </c>
      <c r="KP33" s="111">
        <f t="shared" si="81"/>
        <v>1859.8291119834771</v>
      </c>
      <c r="KQ33" s="115">
        <f t="shared" si="81"/>
        <v>4052.9988897111734</v>
      </c>
      <c r="KR33" s="114">
        <f t="shared" si="81"/>
        <v>1432.9514995281595</v>
      </c>
      <c r="KS33" s="111">
        <f t="shared" si="81"/>
        <v>2206.1731573020284</v>
      </c>
      <c r="KT33" s="111">
        <f t="shared" si="81"/>
        <v>2206.1731573020284</v>
      </c>
      <c r="KU33" s="111">
        <f t="shared" si="81"/>
        <v>4570.0362416506068</v>
      </c>
      <c r="KV33" s="111">
        <f t="shared" si="81"/>
        <v>3557.0800876561661</v>
      </c>
      <c r="KW33" s="111">
        <f t="shared" si="81"/>
        <v>6239.9999999999991</v>
      </c>
      <c r="KX33" s="111">
        <f t="shared" si="81"/>
        <v>6239.9999999999991</v>
      </c>
      <c r="KY33" s="111">
        <f t="shared" si="81"/>
        <v>5141.2907718569313</v>
      </c>
      <c r="KZ33" s="112">
        <f t="shared" si="81"/>
        <v>8074.8602929091012</v>
      </c>
      <c r="LA33" s="110">
        <f t="shared" si="81"/>
        <v>1432.9514995281595</v>
      </c>
      <c r="LB33" s="111">
        <f t="shared" si="81"/>
        <v>1615.7518083697139</v>
      </c>
      <c r="LC33" s="111">
        <f t="shared" si="81"/>
        <v>1615.7518083697139</v>
      </c>
      <c r="LD33" s="111">
        <f t="shared" si="81"/>
        <v>2206.1731573020284</v>
      </c>
      <c r="LE33" s="111">
        <f t="shared" si="81"/>
        <v>2206.1731573020284</v>
      </c>
      <c r="LF33" s="111">
        <f t="shared" si="81"/>
        <v>2206.1731573020284</v>
      </c>
      <c r="LG33" s="111">
        <f t="shared" si="81"/>
        <v>4570.0362416506068</v>
      </c>
      <c r="LH33" s="111">
        <f t="shared" si="81"/>
        <v>4570.0362416506068</v>
      </c>
      <c r="LI33" s="111">
        <f t="shared" si="81"/>
        <v>3557.0800876561661</v>
      </c>
      <c r="LJ33" s="111">
        <f t="shared" si="81"/>
        <v>6239.9999999999991</v>
      </c>
      <c r="LK33" s="111">
        <f t="shared" si="81"/>
        <v>6239.9999999999991</v>
      </c>
      <c r="LL33" s="111">
        <f t="shared" si="81"/>
        <v>6372.2679118068909</v>
      </c>
      <c r="LM33" s="111">
        <f t="shared" si="81"/>
        <v>6372.2679118068909</v>
      </c>
      <c r="LN33" s="112">
        <f t="shared" si="81"/>
        <v>8074.8602929091012</v>
      </c>
      <c r="LO33" s="110">
        <f t="shared" si="81"/>
        <v>1432.9514995281595</v>
      </c>
      <c r="LP33" s="111">
        <f t="shared" si="81"/>
        <v>2206.1731573020284</v>
      </c>
      <c r="LQ33" s="111">
        <f t="shared" si="81"/>
        <v>1805.7252698015832</v>
      </c>
      <c r="LR33" s="111">
        <f t="shared" si="81"/>
        <v>3317.3291449975236</v>
      </c>
      <c r="LS33" s="111">
        <f t="shared" si="81"/>
        <v>2002.610600878264</v>
      </c>
      <c r="LT33" s="112">
        <f t="shared" si="81"/>
        <v>4836.211310907539</v>
      </c>
      <c r="LU33" s="110">
        <f t="shared" si="81"/>
        <v>1432.9514995281595</v>
      </c>
      <c r="LV33" s="111">
        <f t="shared" si="81"/>
        <v>2632.5000000000005</v>
      </c>
      <c r="LW33" s="112">
        <f t="shared" si="81"/>
        <v>2632.5000000000005</v>
      </c>
      <c r="LX33" s="110">
        <f t="shared" si="81"/>
        <v>2206.1731573020284</v>
      </c>
      <c r="LY33" s="111">
        <f t="shared" si="81"/>
        <v>2757.7164466275349</v>
      </c>
      <c r="LZ33" s="112">
        <f t="shared" si="81"/>
        <v>4446.3501095702068</v>
      </c>
      <c r="MA33" s="110">
        <f t="shared" si="81"/>
        <v>2206.1731573020284</v>
      </c>
      <c r="MB33" s="111">
        <f t="shared" ref="MB33:NI34" si="82">MB$32*MB30*SQRT(2500)*(MB$12^1.5)</f>
        <v>2206.1731573020284</v>
      </c>
      <c r="MC33" s="111">
        <f t="shared" si="82"/>
        <v>4570.0362416506068</v>
      </c>
      <c r="MD33" s="111">
        <f t="shared" si="82"/>
        <v>3557.0800876561661</v>
      </c>
      <c r="ME33" s="111">
        <f t="shared" si="82"/>
        <v>6239.9999999999991</v>
      </c>
      <c r="MF33" s="111">
        <f t="shared" si="82"/>
        <v>5141.2907718569313</v>
      </c>
      <c r="MG33" s="112">
        <f t="shared" si="82"/>
        <v>8074.8602929091012</v>
      </c>
      <c r="MH33" s="110">
        <f t="shared" si="82"/>
        <v>2206.1731573020284</v>
      </c>
      <c r="MI33" s="111">
        <f t="shared" si="82"/>
        <v>2757.7164466275349</v>
      </c>
      <c r="MJ33" s="116">
        <f t="shared" si="82"/>
        <v>4446.3501095702068</v>
      </c>
      <c r="MK33" s="110">
        <f t="shared" si="82"/>
        <v>1527.3506473629425</v>
      </c>
      <c r="ML33" s="111">
        <f t="shared" si="82"/>
        <v>3083.2207186641704</v>
      </c>
      <c r="MM33" s="111">
        <f t="shared" si="82"/>
        <v>4570.0362416506068</v>
      </c>
      <c r="MN33" s="115">
        <f t="shared" si="82"/>
        <v>5664.2381438283483</v>
      </c>
      <c r="MO33" s="110">
        <f t="shared" si="82"/>
        <v>1527.3506473629425</v>
      </c>
      <c r="MP33" s="114">
        <f t="shared" si="82"/>
        <v>3083.2207186641704</v>
      </c>
      <c r="MQ33" s="114">
        <f t="shared" si="82"/>
        <v>4570.0362416506068</v>
      </c>
      <c r="MR33" s="112">
        <f t="shared" si="82"/>
        <v>5664.2381438283483</v>
      </c>
      <c r="MS33" s="110">
        <f t="shared" si="82"/>
        <v>2206.1731573020284</v>
      </c>
      <c r="MT33" s="111">
        <f t="shared" si="82"/>
        <v>2206.1731573020284</v>
      </c>
      <c r="MU33" s="111">
        <f t="shared" si="82"/>
        <v>4570.0362416506068</v>
      </c>
      <c r="MV33" s="111">
        <f t="shared" si="82"/>
        <v>3557.0800876561661</v>
      </c>
      <c r="MW33" s="111">
        <f t="shared" si="82"/>
        <v>6239.9999999999991</v>
      </c>
      <c r="MX33" s="111">
        <f t="shared" si="82"/>
        <v>5141.2907718569313</v>
      </c>
      <c r="MY33" s="112">
        <f t="shared" si="82"/>
        <v>8074.8602929091012</v>
      </c>
      <c r="MZ33" s="110">
        <f t="shared" si="82"/>
        <v>1432.9514995281595</v>
      </c>
      <c r="NA33" s="111">
        <f t="shared" si="82"/>
        <v>2632.5000000000005</v>
      </c>
      <c r="NB33" s="111">
        <f t="shared" si="82"/>
        <v>2632.5000000000005</v>
      </c>
      <c r="NC33" s="111">
        <f t="shared" si="82"/>
        <v>4001.7150986131865</v>
      </c>
      <c r="ND33" s="112">
        <f t="shared" si="82"/>
        <v>4570.0362416506068</v>
      </c>
      <c r="NE33" s="110">
        <f t="shared" si="82"/>
        <v>1432.9514995281595</v>
      </c>
      <c r="NF33" s="114">
        <f t="shared" si="82"/>
        <v>2206.1731573020284</v>
      </c>
      <c r="NG33" s="111">
        <f t="shared" si="82"/>
        <v>2206.1731573020284</v>
      </c>
      <c r="NH33" s="111">
        <f t="shared" si="82"/>
        <v>4570.0362416506068</v>
      </c>
      <c r="NI33" s="111">
        <f t="shared" si="82"/>
        <v>3557.0800876561661</v>
      </c>
      <c r="NJ33" s="111">
        <f>NJ$32*NJ30*SQRT(2500)*(NI$12^1.5)</f>
        <v>3557.0800876561661</v>
      </c>
      <c r="NK33" s="111">
        <f>NK$32*NK30*SQRT(2500)*(NJ$12^1.5)</f>
        <v>6239.9999999999991</v>
      </c>
      <c r="NL33" s="111">
        <f t="shared" ref="NL33:PD34" si="83">NL$32*NL30*SQRT(2500)*(NL$12^1.5)</f>
        <v>5141.2907718569313</v>
      </c>
      <c r="NM33" s="112">
        <f t="shared" si="83"/>
        <v>8074.8602929091012</v>
      </c>
      <c r="NN33" s="110">
        <f t="shared" si="83"/>
        <v>1432.9514995281595</v>
      </c>
      <c r="NO33" s="111">
        <f t="shared" si="83"/>
        <v>2206.1731573020284</v>
      </c>
      <c r="NP33" s="111">
        <f t="shared" si="83"/>
        <v>2206.1731573020284</v>
      </c>
      <c r="NQ33" s="111">
        <f t="shared" si="83"/>
        <v>4570.0362416506068</v>
      </c>
      <c r="NR33" s="111">
        <f t="shared" si="83"/>
        <v>3557.0800876561661</v>
      </c>
      <c r="NS33" s="111">
        <f t="shared" si="83"/>
        <v>6239.9999999999991</v>
      </c>
      <c r="NT33" s="111">
        <f t="shared" si="83"/>
        <v>4570.0362416506068</v>
      </c>
      <c r="NU33" s="112">
        <f t="shared" si="83"/>
        <v>8074.8602929091012</v>
      </c>
      <c r="NV33" s="110">
        <f t="shared" si="83"/>
        <v>2007.7545666739245</v>
      </c>
      <c r="NW33" s="111">
        <f t="shared" si="83"/>
        <v>3654.5309959008414</v>
      </c>
      <c r="NX33" s="111">
        <f t="shared" si="83"/>
        <v>4257.3283171491494</v>
      </c>
      <c r="NY33" s="111">
        <f t="shared" si="83"/>
        <v>6862.6438016736665</v>
      </c>
      <c r="NZ33" s="111">
        <f t="shared" si="83"/>
        <v>6862.6438016736665</v>
      </c>
      <c r="OA33" s="111">
        <f t="shared" si="83"/>
        <v>9576.2346518242739</v>
      </c>
      <c r="OB33" s="111">
        <f t="shared" si="83"/>
        <v>9576.2346518242739</v>
      </c>
      <c r="OC33" s="114">
        <f t="shared" si="83"/>
        <v>12639.493916957277</v>
      </c>
      <c r="OD33" s="110">
        <f t="shared" si="83"/>
        <v>2900.0899296401135</v>
      </c>
      <c r="OE33" s="111">
        <f t="shared" si="83"/>
        <v>3654.5309959008414</v>
      </c>
      <c r="OF33" s="111">
        <f t="shared" si="83"/>
        <v>4257.3283171491494</v>
      </c>
      <c r="OG33" s="111">
        <f t="shared" si="83"/>
        <v>6862.6438016736665</v>
      </c>
      <c r="OH33" s="110">
        <f t="shared" si="83"/>
        <v>2206.1731573020284</v>
      </c>
      <c r="OI33" s="111">
        <f t="shared" si="83"/>
        <v>2206.1731573020284</v>
      </c>
      <c r="OJ33" s="111">
        <f t="shared" si="83"/>
        <v>5107.3623329464317</v>
      </c>
      <c r="OK33" s="111">
        <f t="shared" si="83"/>
        <v>3557.0800876561661</v>
      </c>
      <c r="OL33" s="111">
        <f t="shared" si="83"/>
        <v>6239.9999999999991</v>
      </c>
      <c r="OM33" s="111">
        <f t="shared" si="83"/>
        <v>5141.2907718569313</v>
      </c>
      <c r="ON33" s="112">
        <f t="shared" si="83"/>
        <v>8074.8602929091012</v>
      </c>
      <c r="OO33" s="110">
        <f t="shared" si="83"/>
        <v>1432.9514995281595</v>
      </c>
      <c r="OP33" s="114">
        <f t="shared" si="83"/>
        <v>2206.1731573020284</v>
      </c>
      <c r="OQ33" s="111">
        <f t="shared" si="83"/>
        <v>2206.1731573020284</v>
      </c>
      <c r="OR33" s="111">
        <f t="shared" si="83"/>
        <v>4570.0362416506068</v>
      </c>
      <c r="OS33" s="111">
        <f t="shared" si="83"/>
        <v>3557.0800876561661</v>
      </c>
      <c r="OT33" s="111">
        <f t="shared" si="83"/>
        <v>6239.9999999999991</v>
      </c>
      <c r="OU33" s="111">
        <f t="shared" si="83"/>
        <v>5141.2907718569313</v>
      </c>
      <c r="OV33" s="112">
        <f t="shared" si="83"/>
        <v>8074.8602929091012</v>
      </c>
      <c r="OW33" s="110">
        <f t="shared" si="83"/>
        <v>1432.9514995281595</v>
      </c>
      <c r="OX33" s="114">
        <f t="shared" si="83"/>
        <v>2206.1731573020284</v>
      </c>
      <c r="OY33" s="111">
        <f t="shared" si="83"/>
        <v>2206.1731573020284</v>
      </c>
      <c r="OZ33" s="111">
        <f t="shared" si="83"/>
        <v>4570.0362416506068</v>
      </c>
      <c r="PA33" s="111">
        <f t="shared" si="83"/>
        <v>3557.0800876561661</v>
      </c>
      <c r="PB33" s="111">
        <f t="shared" si="83"/>
        <v>6239.9999999999991</v>
      </c>
      <c r="PC33" s="111">
        <f t="shared" si="83"/>
        <v>4570.0362416506068</v>
      </c>
      <c r="PD33" s="112">
        <f t="shared" si="83"/>
        <v>8074.8602929091012</v>
      </c>
    </row>
    <row r="34" spans="1:420" ht="18" x14ac:dyDescent="0.25">
      <c r="A34" s="87" t="s">
        <v>198</v>
      </c>
      <c r="B34" s="88"/>
      <c r="C34" s="89"/>
      <c r="D34" s="90" t="s">
        <v>190</v>
      </c>
      <c r="E34" s="110" t="s">
        <v>195</v>
      </c>
      <c r="F34" s="111">
        <f t="shared" si="73"/>
        <v>1015.0073121657795</v>
      </c>
      <c r="G34" s="111">
        <f t="shared" si="73"/>
        <v>2183.9480090537872</v>
      </c>
      <c r="H34" s="111">
        <f t="shared" si="73"/>
        <v>1864.6875</v>
      </c>
      <c r="I34" s="111">
        <f t="shared" si="73"/>
        <v>1864.6875</v>
      </c>
      <c r="J34" s="111">
        <f t="shared" si="73"/>
        <v>3425.6496785595064</v>
      </c>
      <c r="K34" s="111">
        <f t="shared" si="73"/>
        <v>2519.5983954231174</v>
      </c>
      <c r="L34" s="111">
        <f>L$32*L31*SQRT(2500)*(L$12^1.5)</f>
        <v>2519.5983954231174</v>
      </c>
      <c r="M34" s="111">
        <f t="shared" si="73"/>
        <v>5274.1327041751611</v>
      </c>
      <c r="N34" s="111">
        <v>3425.6496785595064</v>
      </c>
      <c r="O34" s="111">
        <f t="shared" si="73"/>
        <v>6177.1377878431676</v>
      </c>
      <c r="P34" s="111">
        <f>P$32*P31*SQRT(2500)*(P$12^1.5)</f>
        <v>4462.7276727635981</v>
      </c>
      <c r="Q34" s="112">
        <f>Q$32*Q31*SQRT(2500)*(Q$12^1.5)</f>
        <v>12622.500000000002</v>
      </c>
      <c r="R34" s="110" t="s">
        <v>195</v>
      </c>
      <c r="S34" s="111">
        <f t="shared" si="74"/>
        <v>1015.0073121657795</v>
      </c>
      <c r="T34" s="111">
        <f t="shared" si="74"/>
        <v>2183.9480090537872</v>
      </c>
      <c r="U34" s="111">
        <f t="shared" si="74"/>
        <v>1864.6875</v>
      </c>
      <c r="V34" s="111">
        <f t="shared" si="74"/>
        <v>3425.6496785595064</v>
      </c>
      <c r="W34" s="111">
        <f t="shared" si="74"/>
        <v>3425.6496785595064</v>
      </c>
      <c r="X34" s="111">
        <f t="shared" si="74"/>
        <v>2519.5983954231174</v>
      </c>
      <c r="Y34" s="111">
        <f t="shared" si="74"/>
        <v>5274.1327041751611</v>
      </c>
      <c r="Z34" s="111">
        <f t="shared" si="74"/>
        <v>3425.6496785595064</v>
      </c>
      <c r="AA34" s="111">
        <f t="shared" si="74"/>
        <v>6177.1377878431676</v>
      </c>
      <c r="AB34" s="113" t="s">
        <v>195</v>
      </c>
      <c r="AC34" s="111">
        <f t="shared" si="74"/>
        <v>1562.7059864222699</v>
      </c>
      <c r="AD34" s="111">
        <f t="shared" si="74"/>
        <v>1562.7059864222699</v>
      </c>
      <c r="AE34" s="111">
        <f t="shared" si="74"/>
        <v>3237.1090045025126</v>
      </c>
      <c r="AF34" s="111">
        <f t="shared" si="74"/>
        <v>3112.4450766991449</v>
      </c>
      <c r="AG34" s="111">
        <f t="shared" si="74"/>
        <v>4419.9999999999991</v>
      </c>
      <c r="AH34" s="111">
        <f t="shared" si="74"/>
        <v>3998.7817114442801</v>
      </c>
      <c r="AI34" s="112">
        <f t="shared" si="74"/>
        <v>7065.5027562954629</v>
      </c>
      <c r="AJ34" s="113" t="s">
        <v>195</v>
      </c>
      <c r="AK34" s="111">
        <f t="shared" si="74"/>
        <v>1562.7059864222699</v>
      </c>
      <c r="AL34" s="111">
        <f t="shared" si="74"/>
        <v>1562.7059864222699</v>
      </c>
      <c r="AM34" s="111">
        <f t="shared" si="74"/>
        <v>3237.1090045025126</v>
      </c>
      <c r="AN34" s="111">
        <f t="shared" si="74"/>
        <v>2519.5983954231174</v>
      </c>
      <c r="AO34" s="111">
        <f t="shared" si="74"/>
        <v>4419.9999999999991</v>
      </c>
      <c r="AP34" s="111">
        <f t="shared" si="74"/>
        <v>3998.7817114442801</v>
      </c>
      <c r="AQ34" s="112">
        <f t="shared" si="74"/>
        <v>5719.6927074772793</v>
      </c>
      <c r="AR34" s="110" t="s">
        <v>195</v>
      </c>
      <c r="AS34" s="111">
        <f t="shared" si="74"/>
        <v>1562.7059864222699</v>
      </c>
      <c r="AT34" s="111">
        <f t="shared" si="74"/>
        <v>1562.7059864222699</v>
      </c>
      <c r="AU34" s="111">
        <f>AU$32*AU31*SQRT(2500)*(AU$12^1.5)</f>
        <v>3237.1090045025126</v>
      </c>
      <c r="AV34" s="111">
        <f t="shared" si="74"/>
        <v>3112.4450766991449</v>
      </c>
      <c r="AW34" s="111">
        <f>AW$32*AW31*SQRT(2500)*(AW$12^1.5)</f>
        <v>4419.9999999999991</v>
      </c>
      <c r="AX34" s="111">
        <f>AX$32*AX31*SQRT(2500)*(AX$12^1.5)</f>
        <v>3998.7817114442801</v>
      </c>
      <c r="AY34" s="112">
        <f t="shared" si="74"/>
        <v>7065.5027562954629</v>
      </c>
      <c r="AZ34" s="110" t="s">
        <v>195</v>
      </c>
      <c r="BA34" s="111">
        <f t="shared" si="74"/>
        <v>1562.7059864222699</v>
      </c>
      <c r="BB34" s="111">
        <f t="shared" si="74"/>
        <v>1562.7059864222699</v>
      </c>
      <c r="BC34" s="111">
        <f>BC$32*BC31*SQRT(2500)*(BC$12^1.5)</f>
        <v>3237.1090045025126</v>
      </c>
      <c r="BD34" s="111">
        <f t="shared" si="75"/>
        <v>2519.5983954231174</v>
      </c>
      <c r="BE34" s="111">
        <f>BE$32*BE31*SQRT(2500)*(BE$12^1.5)</f>
        <v>4419.9999999999991</v>
      </c>
      <c r="BF34" s="111">
        <f>BF$32*BF31*SQRT(2500)*(BF$12^1.5)</f>
        <v>3998.7817114442801</v>
      </c>
      <c r="BG34" s="112">
        <f t="shared" si="76"/>
        <v>5719.6927074772793</v>
      </c>
      <c r="BH34" s="110">
        <f>BH$32*BH31*SQRT(2500)*(BH$12^1.5)</f>
        <v>1562.7059864222699</v>
      </c>
      <c r="BI34" s="111">
        <f>BI$32*BI31*SQRT(2500)*(BI$12^1.5)</f>
        <v>1562.7059864222699</v>
      </c>
      <c r="BJ34" s="111">
        <f>BJ$32*BJ31*SQRT(2500)*(BJ$12^1.5)</f>
        <v>2697.8181288311489</v>
      </c>
      <c r="BK34" s="111">
        <f>BK$32*BK31*SQRT(2500)*(BK$12^1.5)</f>
        <v>3546.3740284972764</v>
      </c>
      <c r="BL34" s="112">
        <f>BL$32*BL31*SQRT(2500)*(BL$12^1.5)</f>
        <v>5107.3623329464317</v>
      </c>
      <c r="BM34" s="110" t="s">
        <v>195</v>
      </c>
      <c r="BN34" s="111">
        <f>BN$32*BN31*SQRT(2500)*(BN$12^1.5)</f>
        <v>1562.7059864222699</v>
      </c>
      <c r="BO34" s="111">
        <f>BO$32*BO31*SQRT(2500)*(BO$12^1.5)</f>
        <v>2303.4375</v>
      </c>
      <c r="BP34" s="111">
        <f>BP$32*BP31*SQRT(2500)*(BP$12^1.5)</f>
        <v>3112.4450766991449</v>
      </c>
      <c r="BQ34" s="112">
        <f>BQ$32*BQ31*SQRT(2500)*(BQ$12^1.5)</f>
        <v>3770.3154543735836</v>
      </c>
      <c r="BR34" s="110" t="s">
        <v>195</v>
      </c>
      <c r="BS34" s="111">
        <f>BS$32*BS31*SQRT(2500)*(BS$12^1.5)</f>
        <v>1864.6875</v>
      </c>
      <c r="BT34" s="111">
        <f>BT$32*BT31*SQRT(2500)*(BT$12^1.5)</f>
        <v>1864.6875</v>
      </c>
      <c r="BU34" s="111">
        <f>BU$32*BU31*SQRT(2500)*(BU$12^1.5)</f>
        <v>3557.0800876561661</v>
      </c>
      <c r="BV34" s="112">
        <f>BV$32*BV31*SQRT(2500)*(BV$12^1.5)</f>
        <v>3998.7817114442801</v>
      </c>
      <c r="BW34" s="110" t="s">
        <v>195</v>
      </c>
      <c r="BX34" s="111" t="s">
        <v>195</v>
      </c>
      <c r="BY34" s="111" t="s">
        <v>195</v>
      </c>
      <c r="BZ34" s="112" t="s">
        <v>195</v>
      </c>
      <c r="CA34" s="110" t="s">
        <v>195</v>
      </c>
      <c r="CB34" s="111">
        <f t="shared" si="76"/>
        <v>1015.0073121657795</v>
      </c>
      <c r="CC34" s="111">
        <f t="shared" si="76"/>
        <v>1562.7059864222699</v>
      </c>
      <c r="CD34" s="111">
        <f t="shared" si="76"/>
        <v>1562.7059864222699</v>
      </c>
      <c r="CE34" s="111">
        <f t="shared" si="76"/>
        <v>2183.9480090537872</v>
      </c>
      <c r="CF34" s="111">
        <f t="shared" si="76"/>
        <v>1562.7059864222699</v>
      </c>
      <c r="CG34" s="111">
        <f t="shared" si="76"/>
        <v>1562.7059864222699</v>
      </c>
      <c r="CH34" s="111">
        <f t="shared" si="76"/>
        <v>3237.1090045025126</v>
      </c>
      <c r="CI34" s="111">
        <f t="shared" si="76"/>
        <v>3237.1090045025126</v>
      </c>
      <c r="CJ34" s="111">
        <f t="shared" si="76"/>
        <v>2519.5983954231174</v>
      </c>
      <c r="CK34" s="111">
        <f t="shared" si="76"/>
        <v>2519.5983954231174</v>
      </c>
      <c r="CL34" s="111">
        <f t="shared" si="76"/>
        <v>4419.9999999999991</v>
      </c>
      <c r="CM34" s="111">
        <f t="shared" si="76"/>
        <v>4419.9999999999991</v>
      </c>
      <c r="CN34" s="111">
        <f t="shared" si="76"/>
        <v>3770.3154543735836</v>
      </c>
      <c r="CO34" s="111">
        <f t="shared" si="76"/>
        <v>5719.6927074772793</v>
      </c>
      <c r="CP34" s="111">
        <f t="shared" si="76"/>
        <v>4468.9420413281268</v>
      </c>
      <c r="CQ34" s="111">
        <f t="shared" si="76"/>
        <v>7137.7558513688336</v>
      </c>
      <c r="CR34" s="112">
        <f t="shared" si="76"/>
        <v>9719.9113855914329</v>
      </c>
      <c r="CS34" s="110">
        <f t="shared" si="76"/>
        <v>1562.7059864222699</v>
      </c>
      <c r="CT34" s="111">
        <f t="shared" si="76"/>
        <v>1562.7059864222699</v>
      </c>
      <c r="CU34" s="111">
        <f t="shared" si="76"/>
        <v>1562.7059864222699</v>
      </c>
      <c r="CV34" s="111">
        <f t="shared" si="76"/>
        <v>3237.1090045025126</v>
      </c>
      <c r="CW34" s="111">
        <f t="shared" si="76"/>
        <v>3237.1090045025126</v>
      </c>
      <c r="CX34" s="111">
        <f t="shared" si="76"/>
        <v>3237.1090045025126</v>
      </c>
      <c r="CY34" s="111">
        <f t="shared" si="76"/>
        <v>4840.7836985767344</v>
      </c>
      <c r="CZ34" s="111">
        <f t="shared" si="76"/>
        <v>4840.7836985767344</v>
      </c>
      <c r="DA34" s="111">
        <f t="shared" si="76"/>
        <v>4012.1686852117459</v>
      </c>
      <c r="DB34" s="112">
        <f t="shared" si="76"/>
        <v>6177.1377878431676</v>
      </c>
      <c r="DC34" s="110" t="s">
        <v>195</v>
      </c>
      <c r="DD34" s="111">
        <f t="shared" si="76"/>
        <v>1015.0073121657795</v>
      </c>
      <c r="DE34" s="111">
        <f t="shared" si="76"/>
        <v>1015.0073121657795</v>
      </c>
      <c r="DF34" s="111">
        <f t="shared" si="76"/>
        <v>1930.4015126392746</v>
      </c>
      <c r="DG34" s="111">
        <f t="shared" si="76"/>
        <v>1930.4015126392746</v>
      </c>
      <c r="DH34" s="111">
        <f t="shared" si="76"/>
        <v>3112.4450766991449</v>
      </c>
      <c r="DI34" s="111">
        <f t="shared" si="76"/>
        <v>3112.4450766991449</v>
      </c>
      <c r="DJ34" s="111">
        <f t="shared" si="76"/>
        <v>4956.2083758498038</v>
      </c>
      <c r="DK34" s="112">
        <f t="shared" si="76"/>
        <v>4956.2083758498038</v>
      </c>
      <c r="DL34" s="110">
        <f t="shared" si="76"/>
        <v>1562.7059864222699</v>
      </c>
      <c r="DM34" s="111">
        <f t="shared" si="76"/>
        <v>1562.7059864222699</v>
      </c>
      <c r="DN34" s="111">
        <f t="shared" si="76"/>
        <v>3237.1090045025126</v>
      </c>
      <c r="DO34" s="111">
        <f t="shared" si="76"/>
        <v>3112.4450766991449</v>
      </c>
      <c r="DP34" s="111">
        <f t="shared" si="76"/>
        <v>4419.9999999999991</v>
      </c>
      <c r="DQ34" s="111">
        <f t="shared" si="76"/>
        <v>3998.7817114442801</v>
      </c>
      <c r="DR34" s="112">
        <f t="shared" si="76"/>
        <v>7065.5027562954629</v>
      </c>
      <c r="DS34" s="110">
        <f t="shared" si="77"/>
        <v>2003.0891881291757</v>
      </c>
      <c r="DT34" s="111">
        <f t="shared" si="77"/>
        <v>3129.437474115754</v>
      </c>
      <c r="DU34" s="111">
        <f t="shared" si="77"/>
        <v>3815.6496071073866</v>
      </c>
      <c r="DV34" s="111">
        <f t="shared" si="77"/>
        <v>6100.1278237099268</v>
      </c>
      <c r="DW34" s="111">
        <f t="shared" si="77"/>
        <v>8512.2085793993556</v>
      </c>
      <c r="DX34" s="112">
        <f t="shared" si="77"/>
        <v>11206.650400382805</v>
      </c>
      <c r="DY34" s="110">
        <f t="shared" si="77"/>
        <v>2003.0891881291757</v>
      </c>
      <c r="DZ34" s="111">
        <f t="shared" si="77"/>
        <v>3129.437474115754</v>
      </c>
      <c r="EA34" s="111">
        <f t="shared" si="77"/>
        <v>3815.6496071073866</v>
      </c>
      <c r="EB34" s="111">
        <f t="shared" si="77"/>
        <v>6100.1278237099268</v>
      </c>
      <c r="EC34" s="111">
        <f t="shared" si="77"/>
        <v>8512.2085793993556</v>
      </c>
      <c r="ED34" s="112">
        <f t="shared" si="77"/>
        <v>11206.650400382805</v>
      </c>
      <c r="EE34" s="110">
        <f t="shared" si="77"/>
        <v>1301.0445922243596</v>
      </c>
      <c r="EF34" s="111">
        <f t="shared" si="77"/>
        <v>2003.0891881291757</v>
      </c>
      <c r="EG34" s="111">
        <f t="shared" si="77"/>
        <v>2533.3541457127535</v>
      </c>
      <c r="EH34" s="111">
        <f t="shared" si="77"/>
        <v>4782.5752633910533</v>
      </c>
      <c r="EI34" s="111">
        <f t="shared" si="77"/>
        <v>5337.6118457461853</v>
      </c>
      <c r="EJ34" s="112">
        <f t="shared" si="77"/>
        <v>7448.1825069744355</v>
      </c>
      <c r="EK34" s="110">
        <f t="shared" si="77"/>
        <v>1301.0445922243596</v>
      </c>
      <c r="EL34" s="111">
        <f t="shared" si="77"/>
        <v>2003.0891881291757</v>
      </c>
      <c r="EM34" s="111">
        <f t="shared" si="77"/>
        <v>2533.3541457127535</v>
      </c>
      <c r="EN34" s="111">
        <f t="shared" si="77"/>
        <v>4782.5752633910533</v>
      </c>
      <c r="EO34" s="111">
        <f t="shared" si="77"/>
        <v>5337.6118457461853</v>
      </c>
      <c r="EP34" s="112">
        <f t="shared" si="77"/>
        <v>7448.1825069744355</v>
      </c>
      <c r="EQ34" s="110">
        <f t="shared" si="77"/>
        <v>1301.0445922243596</v>
      </c>
      <c r="ER34" s="111">
        <f t="shared" si="77"/>
        <v>2003.0891881291757</v>
      </c>
      <c r="ES34" s="111">
        <f t="shared" si="77"/>
        <v>2533.3541457127535</v>
      </c>
      <c r="ET34" s="111">
        <f t="shared" si="77"/>
        <v>4782.5752633910533</v>
      </c>
      <c r="EU34" s="111">
        <f t="shared" si="77"/>
        <v>5337.6118457461853</v>
      </c>
      <c r="EV34" s="112">
        <f t="shared" si="77"/>
        <v>7448.1825069744355</v>
      </c>
      <c r="EW34" s="110">
        <f t="shared" si="77"/>
        <v>1301.0445922243596</v>
      </c>
      <c r="EX34" s="111">
        <f t="shared" si="77"/>
        <v>2003.0891881291757</v>
      </c>
      <c r="EY34" s="111">
        <f t="shared" si="77"/>
        <v>2533.3541457127535</v>
      </c>
      <c r="EZ34" s="111">
        <f t="shared" si="77"/>
        <v>4782.5752633910533</v>
      </c>
      <c r="FA34" s="111">
        <f t="shared" si="77"/>
        <v>5337.6118457461853</v>
      </c>
      <c r="FB34" s="112">
        <f t="shared" si="77"/>
        <v>7448.1825069744355</v>
      </c>
      <c r="FC34" s="110">
        <f t="shared" si="77"/>
        <v>2003.0891881291757</v>
      </c>
      <c r="FD34" s="111">
        <f t="shared" si="77"/>
        <v>3576.4999704180054</v>
      </c>
      <c r="FE34" s="111">
        <f t="shared" si="77"/>
        <v>4360.7424081227282</v>
      </c>
      <c r="FF34" s="111">
        <f t="shared" si="77"/>
        <v>6100.1278237099268</v>
      </c>
      <c r="FG34" s="111">
        <f t="shared" si="77"/>
        <v>8512.2085793993556</v>
      </c>
      <c r="FH34" s="112">
        <f t="shared" si="77"/>
        <v>11206.650400382805</v>
      </c>
      <c r="FI34" s="110">
        <f t="shared" si="77"/>
        <v>2003.0891881291757</v>
      </c>
      <c r="FJ34" s="111">
        <f t="shared" si="77"/>
        <v>3576.4999704180054</v>
      </c>
      <c r="FK34" s="112">
        <f t="shared" si="77"/>
        <v>4360.7424081227282</v>
      </c>
      <c r="FL34" s="110">
        <f t="shared" si="77"/>
        <v>2003.0891881291757</v>
      </c>
      <c r="FM34" s="111">
        <f t="shared" si="77"/>
        <v>3576.4999704180054</v>
      </c>
      <c r="FN34" s="111">
        <f t="shared" si="77"/>
        <v>4360.7424081227282</v>
      </c>
      <c r="FO34" s="111">
        <f t="shared" si="77"/>
        <v>6100.1278237099268</v>
      </c>
      <c r="FP34" s="111">
        <f t="shared" si="77"/>
        <v>8512.2085793993556</v>
      </c>
      <c r="FQ34" s="112">
        <f t="shared" si="77"/>
        <v>11206.650400382805</v>
      </c>
      <c r="FR34" s="110">
        <f t="shared" si="77"/>
        <v>1386.7540533201986</v>
      </c>
      <c r="FS34" s="111">
        <f t="shared" si="77"/>
        <v>2647.9855550210227</v>
      </c>
      <c r="FT34" s="111">
        <f t="shared" si="77"/>
        <v>3689.8589607192307</v>
      </c>
      <c r="FU34" s="111">
        <f t="shared" si="77"/>
        <v>6100.1278237099268</v>
      </c>
      <c r="FV34" s="112">
        <f t="shared" si="77"/>
        <v>8512.2085793993556</v>
      </c>
      <c r="FW34" s="110">
        <f t="shared" si="77"/>
        <v>1386.7540533201986</v>
      </c>
      <c r="FX34" s="111">
        <f t="shared" si="77"/>
        <v>2647.9855550210227</v>
      </c>
      <c r="FY34" s="111">
        <f t="shared" si="77"/>
        <v>3689.8589607192307</v>
      </c>
      <c r="FZ34" s="111">
        <f t="shared" si="77"/>
        <v>6100.1278237099268</v>
      </c>
      <c r="GA34" s="112">
        <f t="shared" si="77"/>
        <v>8512.2085793993556</v>
      </c>
      <c r="GB34" s="110" t="str">
        <f t="shared" ref="GB34:GN34" si="84">IF(GB31="NP","NP",GB$32*GB31*SQRT(2500)*(GB$12^1.5))</f>
        <v>NP</v>
      </c>
      <c r="GC34" s="111" t="str">
        <f t="shared" si="84"/>
        <v>NP</v>
      </c>
      <c r="GD34" s="111" t="str">
        <f t="shared" si="84"/>
        <v>NP</v>
      </c>
      <c r="GE34" s="111" t="str">
        <f t="shared" si="84"/>
        <v>NP</v>
      </c>
      <c r="GF34" s="111" t="str">
        <f t="shared" si="84"/>
        <v>NP</v>
      </c>
      <c r="GG34" s="111" t="str">
        <f t="shared" si="84"/>
        <v>NP</v>
      </c>
      <c r="GH34" s="111" t="str">
        <f t="shared" si="84"/>
        <v>NP</v>
      </c>
      <c r="GI34" s="111" t="str">
        <f t="shared" si="84"/>
        <v>NP</v>
      </c>
      <c r="GJ34" s="111" t="str">
        <f t="shared" si="84"/>
        <v>NP</v>
      </c>
      <c r="GK34" s="111" t="str">
        <f t="shared" si="84"/>
        <v>NP</v>
      </c>
      <c r="GL34" s="111" t="str">
        <f t="shared" si="84"/>
        <v>NP</v>
      </c>
      <c r="GM34" s="111" t="str">
        <f t="shared" si="84"/>
        <v>NP</v>
      </c>
      <c r="GN34" s="112" t="str">
        <f t="shared" si="84"/>
        <v>NP</v>
      </c>
      <c r="GO34" s="110"/>
      <c r="GP34" s="111" t="s">
        <v>195</v>
      </c>
      <c r="GQ34" s="111" t="s">
        <v>195</v>
      </c>
      <c r="GR34" s="111" t="s">
        <v>195</v>
      </c>
      <c r="GS34" s="111" t="s">
        <v>195</v>
      </c>
      <c r="GT34" s="111" t="s">
        <v>195</v>
      </c>
      <c r="GU34" s="111" t="s">
        <v>195</v>
      </c>
      <c r="GV34" s="111" t="s">
        <v>195</v>
      </c>
      <c r="GW34" s="111" t="s">
        <v>195</v>
      </c>
      <c r="GX34" s="111" t="s">
        <v>195</v>
      </c>
      <c r="GY34" s="111" t="s">
        <v>195</v>
      </c>
      <c r="GZ34" s="111" t="s">
        <v>195</v>
      </c>
      <c r="HA34" s="111" t="s">
        <v>195</v>
      </c>
      <c r="HB34" s="111"/>
      <c r="HC34" s="112"/>
      <c r="HD34" s="110" t="s">
        <v>195</v>
      </c>
      <c r="HE34" s="111" t="s">
        <v>195</v>
      </c>
      <c r="HF34" s="111" t="s">
        <v>195</v>
      </c>
      <c r="HG34" s="111" t="s">
        <v>195</v>
      </c>
      <c r="HH34" s="111" t="s">
        <v>195</v>
      </c>
      <c r="HI34" s="111" t="s">
        <v>195</v>
      </c>
      <c r="HJ34" s="111" t="s">
        <v>195</v>
      </c>
      <c r="HK34" s="111" t="s">
        <v>195</v>
      </c>
      <c r="HL34" s="111" t="s">
        <v>195</v>
      </c>
      <c r="HM34" s="112" t="s">
        <v>195</v>
      </c>
      <c r="HN34" s="114">
        <f t="shared" si="80"/>
        <v>858.8523410633519</v>
      </c>
      <c r="HO34" s="111">
        <f t="shared" si="80"/>
        <v>1562.7059864222699</v>
      </c>
      <c r="HP34" s="111">
        <f t="shared" si="80"/>
        <v>1562.7059864222699</v>
      </c>
      <c r="HQ34" s="111">
        <f t="shared" si="80"/>
        <v>2519.5983954231174</v>
      </c>
      <c r="HR34" s="111">
        <f t="shared" si="80"/>
        <v>1562.7059864222699</v>
      </c>
      <c r="HS34" s="111">
        <f t="shared" si="80"/>
        <v>1562.7059864222699</v>
      </c>
      <c r="HT34" s="111">
        <f t="shared" si="80"/>
        <v>3237.1090045025126</v>
      </c>
      <c r="HU34" s="111">
        <f t="shared" si="80"/>
        <v>3237.1090045025126</v>
      </c>
      <c r="HV34" s="111">
        <f t="shared" si="80"/>
        <v>3052.1601297309962</v>
      </c>
      <c r="HW34" s="111">
        <f t="shared" si="80"/>
        <v>4419.9999999999991</v>
      </c>
      <c r="HX34" s="111">
        <f t="shared" si="80"/>
        <v>4419.9999999999991</v>
      </c>
      <c r="HY34" s="111">
        <f t="shared" si="80"/>
        <v>3237.1090045025126</v>
      </c>
      <c r="HZ34" s="111">
        <f t="shared" si="80"/>
        <v>4012.1686852117459</v>
      </c>
      <c r="IA34" s="111">
        <f t="shared" si="80"/>
        <v>4012.1686852117459</v>
      </c>
      <c r="IB34" s="112">
        <f t="shared" si="80"/>
        <v>5719.6927074772793</v>
      </c>
      <c r="IC34" s="114">
        <f t="shared" si="80"/>
        <v>1562.7059864222699</v>
      </c>
      <c r="ID34" s="111">
        <f t="shared" si="80"/>
        <v>1562.7059864222699</v>
      </c>
      <c r="IE34" s="111">
        <f t="shared" si="80"/>
        <v>1866.7619023324853</v>
      </c>
      <c r="IF34" s="111">
        <f t="shared" si="80"/>
        <v>1866.7619023324853</v>
      </c>
      <c r="IG34" s="111">
        <f t="shared" si="80"/>
        <v>3237.1090045025126</v>
      </c>
      <c r="IH34" s="111">
        <f t="shared" si="80"/>
        <v>3237.1090045025126</v>
      </c>
      <c r="II34" s="111">
        <f t="shared" si="80"/>
        <v>3052.1601297309962</v>
      </c>
      <c r="IJ34" s="111">
        <f t="shared" si="80"/>
        <v>4419.9999999999991</v>
      </c>
      <c r="IK34" s="111">
        <f t="shared" si="80"/>
        <v>4419.9999999999991</v>
      </c>
      <c r="IL34" s="111">
        <f t="shared" si="80"/>
        <v>5664.2381438283483</v>
      </c>
      <c r="IM34" s="111">
        <f t="shared" si="80"/>
        <v>5664.2381438283483</v>
      </c>
      <c r="IN34" s="112">
        <f t="shared" si="80"/>
        <v>5719.6927074772793</v>
      </c>
      <c r="IO34" s="110">
        <f t="shared" si="80"/>
        <v>702.69736996092422</v>
      </c>
      <c r="IP34" s="111">
        <f t="shared" si="80"/>
        <v>1253.8325620871394</v>
      </c>
      <c r="IQ34" s="111">
        <f t="shared" si="80"/>
        <v>1930.4015126392746</v>
      </c>
      <c r="IR34" s="111">
        <f t="shared" si="80"/>
        <v>2183.9480090537872</v>
      </c>
      <c r="IS34" s="111">
        <f t="shared" si="80"/>
        <v>1432.9514995281595</v>
      </c>
      <c r="IT34" s="111">
        <f t="shared" si="80"/>
        <v>1930.4015126392746</v>
      </c>
      <c r="IU34" s="111">
        <f t="shared" si="80"/>
        <v>2697.8181288311489</v>
      </c>
      <c r="IV34" s="111">
        <f t="shared" si="80"/>
        <v>3237.1090045025126</v>
      </c>
      <c r="IW34" s="111">
        <f t="shared" si="80"/>
        <v>3112.4450766991449</v>
      </c>
      <c r="IX34" s="111">
        <f t="shared" si="80"/>
        <v>3998.7817114442801</v>
      </c>
      <c r="IY34" s="111">
        <f t="shared" si="80"/>
        <v>4419.9999999999991</v>
      </c>
      <c r="IZ34" s="111">
        <f t="shared" si="80"/>
        <v>3998.7817114442801</v>
      </c>
      <c r="JA34" s="111">
        <f t="shared" si="80"/>
        <v>4956.2083758498038</v>
      </c>
      <c r="JB34" s="111">
        <f t="shared" si="80"/>
        <v>7065.5027562954629</v>
      </c>
      <c r="JC34" s="111">
        <f t="shared" si="80"/>
        <v>5459.9999999999991</v>
      </c>
      <c r="JD34" s="112">
        <f t="shared" si="80"/>
        <v>9410.3206671501794</v>
      </c>
      <c r="JE34" s="110">
        <f t="shared" si="80"/>
        <v>702.69736996092422</v>
      </c>
      <c r="JF34" s="111">
        <f t="shared" si="80"/>
        <v>1253.8325620871394</v>
      </c>
      <c r="JG34" s="111">
        <f t="shared" si="80"/>
        <v>1930.4015126392746</v>
      </c>
      <c r="JH34" s="111">
        <f t="shared" si="80"/>
        <v>2183.9480090537872</v>
      </c>
      <c r="JI34" s="111">
        <f t="shared" si="80"/>
        <v>1562.7059864222699</v>
      </c>
      <c r="JJ34" s="111">
        <f t="shared" si="80"/>
        <v>2697.8181288311489</v>
      </c>
      <c r="JK34" s="111">
        <f t="shared" si="80"/>
        <v>3237.1090045025126</v>
      </c>
      <c r="JL34" s="111">
        <f t="shared" si="80"/>
        <v>3112.4450766991449</v>
      </c>
      <c r="JM34" s="111">
        <f t="shared" si="80"/>
        <v>3998.7817114442801</v>
      </c>
      <c r="JN34" s="111">
        <f t="shared" si="80"/>
        <v>4419.9999999999991</v>
      </c>
      <c r="JO34" s="111">
        <f t="shared" si="80"/>
        <v>3998.7817114442801</v>
      </c>
      <c r="JP34" s="111">
        <f t="shared" si="81"/>
        <v>4956.2083758498038</v>
      </c>
      <c r="JQ34" s="111">
        <f t="shared" si="81"/>
        <v>7065.5027562954629</v>
      </c>
      <c r="JR34" s="111">
        <f t="shared" si="81"/>
        <v>6239.9999999999991</v>
      </c>
      <c r="JS34" s="112">
        <f t="shared" si="81"/>
        <v>9410.3206671501794</v>
      </c>
      <c r="JT34" s="110">
        <f t="shared" si="81"/>
        <v>1015.0073121657795</v>
      </c>
      <c r="JU34" s="111">
        <f t="shared" si="81"/>
        <v>1562.7059864222699</v>
      </c>
      <c r="JV34" s="111">
        <f t="shared" si="81"/>
        <v>1562.7059864222699</v>
      </c>
      <c r="JW34" s="111">
        <f t="shared" si="81"/>
        <v>3237.1090045025126</v>
      </c>
      <c r="JX34" s="111">
        <f t="shared" si="81"/>
        <v>2519.5983954231174</v>
      </c>
      <c r="JY34" s="111">
        <f t="shared" si="81"/>
        <v>4419.9999999999991</v>
      </c>
      <c r="JZ34" s="111">
        <f t="shared" si="81"/>
        <v>3770.3154543735836</v>
      </c>
      <c r="KA34" s="112">
        <f t="shared" si="81"/>
        <v>5719.6927074772793</v>
      </c>
      <c r="KB34" s="110">
        <f t="shared" si="81"/>
        <v>1015.0073121657795</v>
      </c>
      <c r="KC34" s="111">
        <f t="shared" si="81"/>
        <v>1562.7059864222699</v>
      </c>
      <c r="KD34" s="111">
        <f t="shared" si="81"/>
        <v>1562.7059864222699</v>
      </c>
      <c r="KE34" s="111">
        <f t="shared" si="81"/>
        <v>3237.1090045025126</v>
      </c>
      <c r="KF34" s="111">
        <f t="shared" si="81"/>
        <v>2519.5983954231174</v>
      </c>
      <c r="KG34" s="111">
        <f t="shared" si="81"/>
        <v>4419.9999999999991</v>
      </c>
      <c r="KH34" s="111">
        <f t="shared" si="81"/>
        <v>3998.7817114442801</v>
      </c>
      <c r="KI34" s="112">
        <f t="shared" si="81"/>
        <v>7065.5027562954629</v>
      </c>
      <c r="KJ34" s="110">
        <f t="shared" si="81"/>
        <v>220.83647796503189</v>
      </c>
      <c r="KK34" s="111">
        <f t="shared" si="81"/>
        <v>220.83647796503189</v>
      </c>
      <c r="KL34" s="111">
        <f t="shared" si="81"/>
        <v>220.83647796503189</v>
      </c>
      <c r="KM34" s="111">
        <f t="shared" si="81"/>
        <v>220.83647796503189</v>
      </c>
      <c r="KN34" s="112">
        <f t="shared" si="81"/>
        <v>420</v>
      </c>
      <c r="KO34" s="113">
        <f t="shared" si="81"/>
        <v>710.69262216516643</v>
      </c>
      <c r="KP34" s="111">
        <f t="shared" si="81"/>
        <v>1653.1814328742021</v>
      </c>
      <c r="KQ34" s="115">
        <f t="shared" si="81"/>
        <v>3546.3740284972764</v>
      </c>
      <c r="KR34" s="114" t="s">
        <v>195</v>
      </c>
      <c r="KS34" s="111">
        <f t="shared" si="81"/>
        <v>1562.7059864222699</v>
      </c>
      <c r="KT34" s="111">
        <f t="shared" si="81"/>
        <v>1562.7059864222699</v>
      </c>
      <c r="KU34" s="111">
        <f t="shared" si="81"/>
        <v>3237.1090045025126</v>
      </c>
      <c r="KV34" s="111">
        <f t="shared" si="81"/>
        <v>3112.4450766991449</v>
      </c>
      <c r="KW34" s="111">
        <f t="shared" si="81"/>
        <v>4419.9999999999991</v>
      </c>
      <c r="KX34" s="111">
        <f t="shared" si="81"/>
        <v>4419.9999999999991</v>
      </c>
      <c r="KY34" s="111">
        <f t="shared" si="81"/>
        <v>3998.7817114442801</v>
      </c>
      <c r="KZ34" s="112">
        <f t="shared" si="81"/>
        <v>7065.5027562954629</v>
      </c>
      <c r="LA34" s="110" t="s">
        <v>195</v>
      </c>
      <c r="LB34" s="111" t="s">
        <v>195</v>
      </c>
      <c r="LC34" s="111" t="s">
        <v>195</v>
      </c>
      <c r="LD34" s="111" t="s">
        <v>195</v>
      </c>
      <c r="LE34" s="111" t="s">
        <v>195</v>
      </c>
      <c r="LF34" s="111" t="s">
        <v>195</v>
      </c>
      <c r="LG34" s="111" t="s">
        <v>195</v>
      </c>
      <c r="LH34" s="111" t="s">
        <v>195</v>
      </c>
      <c r="LI34" s="111" t="s">
        <v>195</v>
      </c>
      <c r="LJ34" s="111" t="s">
        <v>195</v>
      </c>
      <c r="LK34" s="111" t="s">
        <v>195</v>
      </c>
      <c r="LL34" s="111" t="s">
        <v>195</v>
      </c>
      <c r="LM34" s="111" t="s">
        <v>195</v>
      </c>
      <c r="LN34" s="112" t="s">
        <v>195</v>
      </c>
      <c r="LO34" s="110" t="s">
        <v>195</v>
      </c>
      <c r="LP34" s="111" t="s">
        <v>195</v>
      </c>
      <c r="LQ34" s="111" t="s">
        <v>195</v>
      </c>
      <c r="LR34" s="111" t="s">
        <v>195</v>
      </c>
      <c r="LS34" s="111" t="s">
        <v>195</v>
      </c>
      <c r="LT34" s="112" t="s">
        <v>195</v>
      </c>
      <c r="LU34" s="110" t="s">
        <v>195</v>
      </c>
      <c r="LV34" s="111">
        <f>LV$32*LV31*SQRT(2500)*(LV$12^1.5)</f>
        <v>1864.6875</v>
      </c>
      <c r="LW34" s="112">
        <f>LW$32*LW31*SQRT(2500)*(LW$12^1.5)</f>
        <v>1864.6875</v>
      </c>
      <c r="LX34" s="110" t="s">
        <v>195</v>
      </c>
      <c r="LY34" s="111" t="s">
        <v>195</v>
      </c>
      <c r="LZ34" s="112" t="s">
        <v>195</v>
      </c>
      <c r="MA34" s="110">
        <f t="shared" si="81"/>
        <v>1562.7059864222699</v>
      </c>
      <c r="MB34" s="111">
        <f t="shared" si="82"/>
        <v>1562.7059864222699</v>
      </c>
      <c r="MC34" s="111">
        <f t="shared" si="82"/>
        <v>3237.1090045025126</v>
      </c>
      <c r="MD34" s="111">
        <f t="shared" si="82"/>
        <v>3112.4450766991449</v>
      </c>
      <c r="ME34" s="111">
        <f t="shared" si="82"/>
        <v>4419.9999999999991</v>
      </c>
      <c r="MF34" s="111">
        <f t="shared" si="82"/>
        <v>3998.7817114442801</v>
      </c>
      <c r="MG34" s="112">
        <f t="shared" si="82"/>
        <v>7065.5027562954629</v>
      </c>
      <c r="MH34" s="110" t="s">
        <v>195</v>
      </c>
      <c r="MI34" s="111" t="s">
        <v>195</v>
      </c>
      <c r="MJ34" s="116" t="s">
        <v>195</v>
      </c>
      <c r="MK34" s="110">
        <f t="shared" si="82"/>
        <v>1081.8733752154176</v>
      </c>
      <c r="ML34" s="111">
        <f t="shared" si="82"/>
        <v>2183.9480090537872</v>
      </c>
      <c r="MM34" s="111">
        <f t="shared" si="82"/>
        <v>3237.1090045025126</v>
      </c>
      <c r="MN34" s="115">
        <f t="shared" si="82"/>
        <v>4012.1686852117459</v>
      </c>
      <c r="MO34" s="110">
        <f t="shared" si="82"/>
        <v>1081.8733752154176</v>
      </c>
      <c r="MP34" s="114">
        <f t="shared" si="82"/>
        <v>2183.9480090537872</v>
      </c>
      <c r="MQ34" s="114">
        <f t="shared" si="82"/>
        <v>3237.1090045025126</v>
      </c>
      <c r="MR34" s="112">
        <f t="shared" si="82"/>
        <v>4012.1686852117459</v>
      </c>
      <c r="MS34" s="110">
        <f t="shared" si="82"/>
        <v>1562.7059864222699</v>
      </c>
      <c r="MT34" s="111">
        <f t="shared" si="82"/>
        <v>1562.7059864222699</v>
      </c>
      <c r="MU34" s="111">
        <f t="shared" si="82"/>
        <v>3237.1090045025126</v>
      </c>
      <c r="MV34" s="111">
        <f t="shared" si="82"/>
        <v>3112.4450766991449</v>
      </c>
      <c r="MW34" s="111">
        <f t="shared" si="82"/>
        <v>4419.9999999999991</v>
      </c>
      <c r="MX34" s="111">
        <f t="shared" si="82"/>
        <v>3998.7817114442801</v>
      </c>
      <c r="MY34" s="112">
        <f t="shared" si="82"/>
        <v>7065.5027562954629</v>
      </c>
      <c r="MZ34" s="110" t="s">
        <v>195</v>
      </c>
      <c r="NA34" s="111">
        <f>NA$32*NA31*SQRT(2500)*(NA$12^1.5)</f>
        <v>1864.6875</v>
      </c>
      <c r="NB34" s="111">
        <f>NB$32*NB31*SQRT(2500)*(NB$12^1.5)</f>
        <v>1864.6875</v>
      </c>
      <c r="NC34" s="111">
        <f>NC$32*NC31*SQRT(2500)*(NC$12^1.5)</f>
        <v>3557.0800876561661</v>
      </c>
      <c r="ND34" s="112">
        <f>ND$32*ND31*SQRT(2500)*(ND$12^1.5)</f>
        <v>3998.7817114442801</v>
      </c>
      <c r="NE34" s="110" t="s">
        <v>195</v>
      </c>
      <c r="NF34" s="114">
        <f>NF$32*NF31*SQRT(2500)*(NF$12^1.5)</f>
        <v>1562.7059864222699</v>
      </c>
      <c r="NG34" s="111">
        <f>NG$32*NG31*SQRT(2500)*(NG$12^1.5)</f>
        <v>1562.7059864222699</v>
      </c>
      <c r="NH34" s="111">
        <f>NH$32*NH31*SQRT(2500)*(NH$12^1.5)</f>
        <v>3237.1090045025126</v>
      </c>
      <c r="NI34" s="111">
        <f>NI$32*NI31*SQRT(2500)*(NI$12^1.5)</f>
        <v>3112.4450766991449</v>
      </c>
      <c r="NJ34" s="111">
        <f>NJ$32*NJ31*SQRT(2500)*(NI$12^1.5)</f>
        <v>2519.5983954231174</v>
      </c>
      <c r="NK34" s="111">
        <f>NK$32*NK31*SQRT(2500)*(NJ$12^1.5)</f>
        <v>4419.9999999999991</v>
      </c>
      <c r="NL34" s="111">
        <f>NL$32*NL31*SQRT(2500)*(NL$12^1.5)</f>
        <v>3998.7817114442801</v>
      </c>
      <c r="NM34" s="112">
        <f>NM$32*NM31*SQRT(2500)*(NM$12^1.5)</f>
        <v>7065.5027562954629</v>
      </c>
      <c r="NN34" s="110" t="s">
        <v>195</v>
      </c>
      <c r="NO34" s="111">
        <f t="shared" si="83"/>
        <v>1562.7059864222699</v>
      </c>
      <c r="NP34" s="111">
        <f t="shared" si="83"/>
        <v>1562.7059864222699</v>
      </c>
      <c r="NQ34" s="111">
        <f t="shared" si="83"/>
        <v>3237.1090045025126</v>
      </c>
      <c r="NR34" s="111">
        <f t="shared" si="83"/>
        <v>2519.5983954231174</v>
      </c>
      <c r="NS34" s="111">
        <f t="shared" si="83"/>
        <v>4419.9999999999991</v>
      </c>
      <c r="NT34" s="111">
        <f t="shared" si="83"/>
        <v>3998.7817114442801</v>
      </c>
      <c r="NU34" s="112">
        <f t="shared" si="83"/>
        <v>5719.6927074772793</v>
      </c>
      <c r="NV34" s="110">
        <f t="shared" si="83"/>
        <v>1422.1594847273632</v>
      </c>
      <c r="NW34" s="111">
        <f t="shared" si="83"/>
        <v>2588.6261220964288</v>
      </c>
      <c r="NX34" s="111">
        <f t="shared" si="83"/>
        <v>3015.607557980647</v>
      </c>
      <c r="NY34" s="111">
        <f t="shared" si="83"/>
        <v>5337.6118457461853</v>
      </c>
      <c r="NZ34" s="111">
        <f t="shared" si="83"/>
        <v>5337.6118457461853</v>
      </c>
      <c r="OA34" s="111">
        <f t="shared" si="83"/>
        <v>7448.1825069744355</v>
      </c>
      <c r="OB34" s="111">
        <f t="shared" si="83"/>
        <v>7448.1825069744355</v>
      </c>
      <c r="OC34" s="114">
        <f t="shared" si="83"/>
        <v>11235.105703962025</v>
      </c>
      <c r="OD34" s="110">
        <f t="shared" si="83"/>
        <v>2054.2303668284135</v>
      </c>
      <c r="OE34" s="111">
        <f t="shared" si="83"/>
        <v>2588.6261220964288</v>
      </c>
      <c r="OF34" s="111">
        <f t="shared" si="83"/>
        <v>3015.607557980647</v>
      </c>
      <c r="OG34" s="111">
        <f t="shared" si="83"/>
        <v>6100.1278237099268</v>
      </c>
      <c r="OH34" s="110">
        <f t="shared" si="83"/>
        <v>1562.7059864222699</v>
      </c>
      <c r="OI34" s="111">
        <f t="shared" si="83"/>
        <v>1562.7059864222699</v>
      </c>
      <c r="OJ34" s="111">
        <f t="shared" si="83"/>
        <v>3617.7149858370549</v>
      </c>
      <c r="OK34" s="111">
        <f t="shared" si="83"/>
        <v>3112.4450766991449</v>
      </c>
      <c r="OL34" s="111">
        <f t="shared" si="83"/>
        <v>4419.9999999999991</v>
      </c>
      <c r="OM34" s="111">
        <f t="shared" si="83"/>
        <v>3998.7817114442801</v>
      </c>
      <c r="ON34" s="112">
        <f t="shared" si="83"/>
        <v>7065.5027562954629</v>
      </c>
      <c r="OO34" s="110" t="str">
        <f>IF(OO31="NP","NP",OO$32*OO31*SQRT(2500)*(OO$12^1.5))</f>
        <v>NP</v>
      </c>
      <c r="OP34" s="114">
        <f>IF(OP31="NP","NP",OP$32*OP31*SQRT(2500)*(OP$12^1.5))</f>
        <v>1562.7059864222699</v>
      </c>
      <c r="OQ34" s="111">
        <f t="shared" si="83"/>
        <v>1562.7059864222699</v>
      </c>
      <c r="OR34" s="111">
        <f t="shared" si="83"/>
        <v>3237.1090045025126</v>
      </c>
      <c r="OS34" s="111">
        <f t="shared" si="83"/>
        <v>3112.4450766991449</v>
      </c>
      <c r="OT34" s="111">
        <f t="shared" si="83"/>
        <v>4419.9999999999991</v>
      </c>
      <c r="OU34" s="111">
        <f t="shared" si="83"/>
        <v>3998.7817114442801</v>
      </c>
      <c r="OV34" s="112">
        <f t="shared" si="83"/>
        <v>7065.5027562954629</v>
      </c>
      <c r="OW34" s="110" t="str">
        <f>IF(OW31="NP","NP",OW$32*OW31*SQRT(2500)*(OW$12^1.5))</f>
        <v>NP</v>
      </c>
      <c r="OX34" s="114">
        <f>IF(OX31="NP","NP",OX$32*OX31*SQRT(2500)*(OX$12^1.5))</f>
        <v>1562.7059864222699</v>
      </c>
      <c r="OY34" s="111">
        <f t="shared" si="83"/>
        <v>1562.7059864222699</v>
      </c>
      <c r="OZ34" s="111">
        <f t="shared" si="83"/>
        <v>3237.1090045025126</v>
      </c>
      <c r="PA34" s="111">
        <f t="shared" si="83"/>
        <v>2519.5983954231174</v>
      </c>
      <c r="PB34" s="111">
        <f t="shared" si="83"/>
        <v>4419.9999999999991</v>
      </c>
      <c r="PC34" s="111">
        <f t="shared" si="83"/>
        <v>3998.7817114442801</v>
      </c>
      <c r="PD34" s="112">
        <f t="shared" si="83"/>
        <v>5719.6927074772793</v>
      </c>
    </row>
    <row r="35" spans="1:420" ht="18" x14ac:dyDescent="0.25">
      <c r="A35" s="87" t="s">
        <v>199</v>
      </c>
      <c r="B35" s="88"/>
      <c r="C35" s="89"/>
      <c r="D35" s="90" t="s">
        <v>190</v>
      </c>
      <c r="E35" s="110" t="s">
        <v>195</v>
      </c>
      <c r="F35" s="111">
        <f>0.75*F34</f>
        <v>761.25548412433454</v>
      </c>
      <c r="G35" s="111">
        <f t="shared" ref="G35:Q35" si="85">0.75*G34</f>
        <v>1637.9610067903404</v>
      </c>
      <c r="H35" s="111">
        <f t="shared" si="85"/>
        <v>1398.515625</v>
      </c>
      <c r="I35" s="111">
        <f t="shared" si="85"/>
        <v>1398.515625</v>
      </c>
      <c r="J35" s="111">
        <f t="shared" si="85"/>
        <v>2569.2372589196298</v>
      </c>
      <c r="K35" s="111">
        <f t="shared" si="85"/>
        <v>1889.6987965673379</v>
      </c>
      <c r="L35" s="111">
        <f>0.75*L34</f>
        <v>1889.6987965673379</v>
      </c>
      <c r="M35" s="111">
        <f t="shared" si="85"/>
        <v>3955.5995281313708</v>
      </c>
      <c r="N35" s="111">
        <v>2569.2372589196298</v>
      </c>
      <c r="O35" s="111">
        <f t="shared" si="85"/>
        <v>4632.853340882376</v>
      </c>
      <c r="P35" s="111">
        <f t="shared" si="85"/>
        <v>3347.0457545726986</v>
      </c>
      <c r="Q35" s="112">
        <f t="shared" si="85"/>
        <v>9466.8750000000018</v>
      </c>
      <c r="R35" s="110" t="s">
        <v>195</v>
      </c>
      <c r="S35" s="111">
        <f t="shared" ref="S35:AA35" si="86">0.75*S34</f>
        <v>761.25548412433454</v>
      </c>
      <c r="T35" s="111">
        <f t="shared" si="86"/>
        <v>1637.9610067903404</v>
      </c>
      <c r="U35" s="111">
        <f t="shared" si="86"/>
        <v>1398.515625</v>
      </c>
      <c r="V35" s="111">
        <f t="shared" si="86"/>
        <v>2569.2372589196298</v>
      </c>
      <c r="W35" s="111">
        <f t="shared" si="86"/>
        <v>2569.2372589196298</v>
      </c>
      <c r="X35" s="111">
        <f t="shared" si="86"/>
        <v>1889.6987965673379</v>
      </c>
      <c r="Y35" s="111">
        <f t="shared" si="86"/>
        <v>3955.5995281313708</v>
      </c>
      <c r="Z35" s="111">
        <f t="shared" si="86"/>
        <v>2569.2372589196298</v>
      </c>
      <c r="AA35" s="111">
        <f t="shared" si="86"/>
        <v>4632.853340882376</v>
      </c>
      <c r="AB35" s="113" t="s">
        <v>195</v>
      </c>
      <c r="AC35" s="111">
        <f t="shared" ref="AC35:AI35" si="87">0.75*AC34</f>
        <v>1172.0294898167024</v>
      </c>
      <c r="AD35" s="111">
        <f t="shared" si="87"/>
        <v>1172.0294898167024</v>
      </c>
      <c r="AE35" s="111">
        <f t="shared" si="87"/>
        <v>2427.8317533768845</v>
      </c>
      <c r="AF35" s="111">
        <f t="shared" si="87"/>
        <v>2334.3338075243587</v>
      </c>
      <c r="AG35" s="111">
        <f t="shared" si="87"/>
        <v>3314.9999999999991</v>
      </c>
      <c r="AH35" s="111">
        <f t="shared" si="87"/>
        <v>2999.0862835832099</v>
      </c>
      <c r="AI35" s="112">
        <f t="shared" si="87"/>
        <v>5299.1270672215969</v>
      </c>
      <c r="AJ35" s="113" t="s">
        <v>195</v>
      </c>
      <c r="AK35" s="111">
        <f t="shared" ref="AK35:AQ35" si="88">0.75*AK34</f>
        <v>1172.0294898167024</v>
      </c>
      <c r="AL35" s="111">
        <f t="shared" si="88"/>
        <v>1172.0294898167024</v>
      </c>
      <c r="AM35" s="111">
        <f t="shared" si="88"/>
        <v>2427.8317533768845</v>
      </c>
      <c r="AN35" s="111">
        <f t="shared" si="88"/>
        <v>1889.6987965673379</v>
      </c>
      <c r="AO35" s="111">
        <f t="shared" si="88"/>
        <v>3314.9999999999991</v>
      </c>
      <c r="AP35" s="111">
        <f t="shared" si="88"/>
        <v>2999.0862835832099</v>
      </c>
      <c r="AQ35" s="112">
        <f t="shared" si="88"/>
        <v>4289.7695306079595</v>
      </c>
      <c r="AR35" s="110" t="s">
        <v>195</v>
      </c>
      <c r="AS35" s="111">
        <f t="shared" ref="AS35:BL35" si="89">0.75*AS34</f>
        <v>1172.0294898167024</v>
      </c>
      <c r="AT35" s="111">
        <f t="shared" si="89"/>
        <v>1172.0294898167024</v>
      </c>
      <c r="AU35" s="111">
        <f t="shared" si="89"/>
        <v>2427.8317533768845</v>
      </c>
      <c r="AV35" s="111">
        <f t="shared" si="89"/>
        <v>2334.3338075243587</v>
      </c>
      <c r="AW35" s="111">
        <f t="shared" si="89"/>
        <v>3314.9999999999991</v>
      </c>
      <c r="AX35" s="111">
        <f t="shared" si="89"/>
        <v>2999.0862835832099</v>
      </c>
      <c r="AY35" s="112">
        <f t="shared" si="89"/>
        <v>5299.1270672215969</v>
      </c>
      <c r="AZ35" s="110" t="s">
        <v>195</v>
      </c>
      <c r="BA35" s="111">
        <f t="shared" ref="BA35:BG35" si="90">0.75*BA34</f>
        <v>1172.0294898167024</v>
      </c>
      <c r="BB35" s="111">
        <f t="shared" si="90"/>
        <v>1172.0294898167024</v>
      </c>
      <c r="BC35" s="111">
        <f t="shared" si="90"/>
        <v>2427.8317533768845</v>
      </c>
      <c r="BD35" s="111">
        <f t="shared" si="90"/>
        <v>1889.6987965673379</v>
      </c>
      <c r="BE35" s="111">
        <f t="shared" si="90"/>
        <v>3314.9999999999991</v>
      </c>
      <c r="BF35" s="111">
        <f t="shared" si="90"/>
        <v>2999.0862835832099</v>
      </c>
      <c r="BG35" s="112">
        <f t="shared" si="90"/>
        <v>4289.7695306079595</v>
      </c>
      <c r="BH35" s="110">
        <f t="shared" si="89"/>
        <v>1172.0294898167024</v>
      </c>
      <c r="BI35" s="111">
        <f t="shared" si="89"/>
        <v>1172.0294898167024</v>
      </c>
      <c r="BJ35" s="111">
        <f t="shared" si="89"/>
        <v>2023.3635966233617</v>
      </c>
      <c r="BK35" s="111">
        <f t="shared" si="89"/>
        <v>2659.7805213729571</v>
      </c>
      <c r="BL35" s="112">
        <f t="shared" si="89"/>
        <v>3830.5217497098238</v>
      </c>
      <c r="BM35" s="110" t="s">
        <v>195</v>
      </c>
      <c r="BN35" s="111">
        <f>0.75*BN34</f>
        <v>1172.0294898167024</v>
      </c>
      <c r="BO35" s="111">
        <f>0.75*BO34</f>
        <v>1727.578125</v>
      </c>
      <c r="BP35" s="111">
        <f>0.75*BP34</f>
        <v>2334.3338075243587</v>
      </c>
      <c r="BQ35" s="112">
        <f>0.75*BQ34</f>
        <v>2827.7365907801877</v>
      </c>
      <c r="BR35" s="110" t="s">
        <v>195</v>
      </c>
      <c r="BS35" s="111">
        <f>0.75*BS34</f>
        <v>1398.515625</v>
      </c>
      <c r="BT35" s="111">
        <f>0.75*BT34</f>
        <v>1398.515625</v>
      </c>
      <c r="BU35" s="111">
        <f>0.75*BU34</f>
        <v>2667.8100657421246</v>
      </c>
      <c r="BV35" s="112">
        <f>0.75*BV34</f>
        <v>2999.0862835832099</v>
      </c>
      <c r="BW35" s="110" t="s">
        <v>195</v>
      </c>
      <c r="BX35" s="111" t="s">
        <v>195</v>
      </c>
      <c r="BY35" s="111" t="s">
        <v>195</v>
      </c>
      <c r="BZ35" s="112" t="s">
        <v>195</v>
      </c>
      <c r="CA35" s="110" t="s">
        <v>195</v>
      </c>
      <c r="CB35" s="111">
        <f>0.75*CB34</f>
        <v>761.25548412433454</v>
      </c>
      <c r="CC35" s="111">
        <f t="shared" ref="CC35:DB35" si="91">0.75*CC34</f>
        <v>1172.0294898167024</v>
      </c>
      <c r="CD35" s="111">
        <f t="shared" si="91"/>
        <v>1172.0294898167024</v>
      </c>
      <c r="CE35" s="111">
        <f t="shared" si="91"/>
        <v>1637.9610067903404</v>
      </c>
      <c r="CF35" s="111">
        <f t="shared" si="91"/>
        <v>1172.0294898167024</v>
      </c>
      <c r="CG35" s="111">
        <f t="shared" si="91"/>
        <v>1172.0294898167024</v>
      </c>
      <c r="CH35" s="111">
        <f t="shared" si="91"/>
        <v>2427.8317533768845</v>
      </c>
      <c r="CI35" s="111">
        <f t="shared" si="91"/>
        <v>2427.8317533768845</v>
      </c>
      <c r="CJ35" s="111">
        <f t="shared" si="91"/>
        <v>1889.6987965673379</v>
      </c>
      <c r="CK35" s="111">
        <f t="shared" si="91"/>
        <v>1889.6987965673379</v>
      </c>
      <c r="CL35" s="111">
        <f t="shared" si="91"/>
        <v>3314.9999999999991</v>
      </c>
      <c r="CM35" s="111">
        <f t="shared" si="91"/>
        <v>3314.9999999999991</v>
      </c>
      <c r="CN35" s="111">
        <f t="shared" si="91"/>
        <v>2827.7365907801877</v>
      </c>
      <c r="CO35" s="111">
        <f t="shared" si="91"/>
        <v>4289.7695306079595</v>
      </c>
      <c r="CP35" s="111">
        <f t="shared" si="91"/>
        <v>3351.7065309960954</v>
      </c>
      <c r="CQ35" s="111">
        <f t="shared" si="91"/>
        <v>5353.316888526625</v>
      </c>
      <c r="CR35" s="112">
        <f t="shared" si="91"/>
        <v>7289.9335391935747</v>
      </c>
      <c r="CS35" s="110">
        <f t="shared" si="91"/>
        <v>1172.0294898167024</v>
      </c>
      <c r="CT35" s="111">
        <f t="shared" si="91"/>
        <v>1172.0294898167024</v>
      </c>
      <c r="CU35" s="111">
        <f t="shared" si="91"/>
        <v>1172.0294898167024</v>
      </c>
      <c r="CV35" s="111">
        <f t="shared" si="91"/>
        <v>2427.8317533768845</v>
      </c>
      <c r="CW35" s="111">
        <f t="shared" si="91"/>
        <v>2427.8317533768845</v>
      </c>
      <c r="CX35" s="111">
        <f t="shared" si="91"/>
        <v>2427.8317533768845</v>
      </c>
      <c r="CY35" s="111">
        <f t="shared" si="91"/>
        <v>3630.5877739325506</v>
      </c>
      <c r="CZ35" s="111">
        <f t="shared" si="91"/>
        <v>3630.5877739325506</v>
      </c>
      <c r="DA35" s="111">
        <f t="shared" si="91"/>
        <v>3009.1265139088096</v>
      </c>
      <c r="DB35" s="112">
        <f t="shared" si="91"/>
        <v>4632.853340882376</v>
      </c>
      <c r="DC35" s="110" t="s">
        <v>195</v>
      </c>
      <c r="DD35" s="111">
        <f>0.75*DD34</f>
        <v>761.25548412433454</v>
      </c>
      <c r="DE35" s="111">
        <f>0.75*DE34</f>
        <v>761.25548412433454</v>
      </c>
      <c r="DF35" s="111">
        <f t="shared" ref="DF35:EL35" si="92">0.75*DF34</f>
        <v>1447.8011344794559</v>
      </c>
      <c r="DG35" s="111">
        <f t="shared" si="92"/>
        <v>1447.8011344794559</v>
      </c>
      <c r="DH35" s="111">
        <f t="shared" si="92"/>
        <v>2334.3338075243587</v>
      </c>
      <c r="DI35" s="111">
        <f t="shared" si="92"/>
        <v>2334.3338075243587</v>
      </c>
      <c r="DJ35" s="111">
        <f t="shared" si="92"/>
        <v>3717.1562818873526</v>
      </c>
      <c r="DK35" s="112">
        <f t="shared" si="92"/>
        <v>3717.1562818873526</v>
      </c>
      <c r="DL35" s="110">
        <f t="shared" si="92"/>
        <v>1172.0294898167024</v>
      </c>
      <c r="DM35" s="111">
        <f t="shared" si="92"/>
        <v>1172.0294898167024</v>
      </c>
      <c r="DN35" s="111">
        <f t="shared" si="92"/>
        <v>2427.8317533768845</v>
      </c>
      <c r="DO35" s="111">
        <f t="shared" si="92"/>
        <v>2334.3338075243587</v>
      </c>
      <c r="DP35" s="111">
        <f t="shared" si="92"/>
        <v>3314.9999999999991</v>
      </c>
      <c r="DQ35" s="111">
        <f t="shared" si="92"/>
        <v>2999.0862835832099</v>
      </c>
      <c r="DR35" s="112">
        <f t="shared" si="92"/>
        <v>5299.1270672215969</v>
      </c>
      <c r="DS35" s="110">
        <f t="shared" si="92"/>
        <v>1502.3168910968818</v>
      </c>
      <c r="DT35" s="111">
        <f t="shared" si="92"/>
        <v>2347.0781055868156</v>
      </c>
      <c r="DU35" s="111">
        <f t="shared" si="92"/>
        <v>2861.7372053305398</v>
      </c>
      <c r="DV35" s="111">
        <f t="shared" si="92"/>
        <v>4575.0958677824456</v>
      </c>
      <c r="DW35" s="111">
        <f t="shared" si="92"/>
        <v>6384.1564345495171</v>
      </c>
      <c r="DX35" s="112">
        <f t="shared" si="92"/>
        <v>8404.9878002871046</v>
      </c>
      <c r="DY35" s="110">
        <f t="shared" si="92"/>
        <v>1502.3168910968818</v>
      </c>
      <c r="DZ35" s="111">
        <f t="shared" si="92"/>
        <v>2347.0781055868156</v>
      </c>
      <c r="EA35" s="111">
        <f t="shared" si="92"/>
        <v>2861.7372053305398</v>
      </c>
      <c r="EB35" s="111">
        <f t="shared" si="92"/>
        <v>4575.0958677824456</v>
      </c>
      <c r="EC35" s="111">
        <f t="shared" si="92"/>
        <v>6384.1564345495171</v>
      </c>
      <c r="ED35" s="112">
        <f t="shared" si="92"/>
        <v>8404.9878002871046</v>
      </c>
      <c r="EE35" s="110">
        <f t="shared" si="92"/>
        <v>975.78344416826963</v>
      </c>
      <c r="EF35" s="111">
        <f t="shared" si="92"/>
        <v>1502.3168910968818</v>
      </c>
      <c r="EG35" s="111">
        <f t="shared" si="92"/>
        <v>1900.015609284565</v>
      </c>
      <c r="EH35" s="111">
        <f t="shared" si="92"/>
        <v>3586.9314475432902</v>
      </c>
      <c r="EI35" s="111">
        <f t="shared" si="92"/>
        <v>4003.208884309639</v>
      </c>
      <c r="EJ35" s="112">
        <f t="shared" si="92"/>
        <v>5586.1368802308261</v>
      </c>
      <c r="EK35" s="110">
        <f t="shared" si="92"/>
        <v>975.78344416826963</v>
      </c>
      <c r="EL35" s="111">
        <f t="shared" si="92"/>
        <v>1502.3168910968818</v>
      </c>
      <c r="EM35" s="111">
        <f>0.75*EM34</f>
        <v>1900.015609284565</v>
      </c>
      <c r="EN35" s="111">
        <f>0.75*EN34</f>
        <v>3586.9314475432902</v>
      </c>
      <c r="EO35" s="111">
        <f>0.75*EO34</f>
        <v>4003.208884309639</v>
      </c>
      <c r="EP35" s="112">
        <f>0.75*EP34</f>
        <v>5586.1368802308261</v>
      </c>
      <c r="EQ35" s="110">
        <f t="shared" ref="EQ35:ER35" si="93">0.75*EQ34</f>
        <v>975.78344416826963</v>
      </c>
      <c r="ER35" s="111">
        <f t="shared" si="93"/>
        <v>1502.3168910968818</v>
      </c>
      <c r="ES35" s="111">
        <f>0.75*ES34</f>
        <v>1900.015609284565</v>
      </c>
      <c r="ET35" s="111">
        <f>0.75*ET34</f>
        <v>3586.9314475432902</v>
      </c>
      <c r="EU35" s="111">
        <f>0.75*EU34</f>
        <v>4003.208884309639</v>
      </c>
      <c r="EV35" s="112">
        <f>0.75*EV34</f>
        <v>5586.1368802308261</v>
      </c>
      <c r="EW35" s="110">
        <f t="shared" ref="EW35:EX35" si="94">0.75*EW34</f>
        <v>975.78344416826963</v>
      </c>
      <c r="EX35" s="111">
        <f t="shared" si="94"/>
        <v>1502.3168910968818</v>
      </c>
      <c r="EY35" s="111">
        <f>0.75*EY34</f>
        <v>1900.015609284565</v>
      </c>
      <c r="EZ35" s="111">
        <f>0.75*EZ34</f>
        <v>3586.9314475432902</v>
      </c>
      <c r="FA35" s="111">
        <f>0.75*FA34</f>
        <v>4003.208884309639</v>
      </c>
      <c r="FB35" s="112">
        <f>0.75*FB34</f>
        <v>5586.1368802308261</v>
      </c>
      <c r="FC35" s="110">
        <f t="shared" ref="FC35:GA35" si="95">0.75*FC34</f>
        <v>1502.3168910968818</v>
      </c>
      <c r="FD35" s="111">
        <f>0.75*FD34</f>
        <v>2682.3749778135043</v>
      </c>
      <c r="FE35" s="111">
        <f t="shared" si="95"/>
        <v>3270.5568060920459</v>
      </c>
      <c r="FF35" s="111">
        <f t="shared" si="95"/>
        <v>4575.0958677824456</v>
      </c>
      <c r="FG35" s="111">
        <f t="shared" si="95"/>
        <v>6384.1564345495171</v>
      </c>
      <c r="FH35" s="112">
        <f t="shared" si="95"/>
        <v>8404.9878002871046</v>
      </c>
      <c r="FI35" s="110">
        <f t="shared" si="95"/>
        <v>1502.3168910968818</v>
      </c>
      <c r="FJ35" s="111">
        <f t="shared" si="95"/>
        <v>2682.3749778135043</v>
      </c>
      <c r="FK35" s="112">
        <f t="shared" si="95"/>
        <v>3270.5568060920459</v>
      </c>
      <c r="FL35" s="110">
        <f t="shared" si="95"/>
        <v>1502.3168910968818</v>
      </c>
      <c r="FM35" s="111">
        <f t="shared" si="95"/>
        <v>2682.3749778135043</v>
      </c>
      <c r="FN35" s="111">
        <f t="shared" si="95"/>
        <v>3270.5568060920459</v>
      </c>
      <c r="FO35" s="111">
        <f t="shared" si="95"/>
        <v>4575.0958677824456</v>
      </c>
      <c r="FP35" s="111">
        <f t="shared" si="95"/>
        <v>6384.1564345495171</v>
      </c>
      <c r="FQ35" s="112">
        <f t="shared" si="95"/>
        <v>8404.9878002871046</v>
      </c>
      <c r="FR35" s="110">
        <f t="shared" si="95"/>
        <v>1040.0655399901489</v>
      </c>
      <c r="FS35" s="111">
        <f t="shared" si="95"/>
        <v>1985.9891662657669</v>
      </c>
      <c r="FT35" s="111">
        <f t="shared" si="95"/>
        <v>2767.3942205394233</v>
      </c>
      <c r="FU35" s="111">
        <f t="shared" si="95"/>
        <v>4575.0958677824456</v>
      </c>
      <c r="FV35" s="112">
        <f t="shared" si="95"/>
        <v>6384.1564345495171</v>
      </c>
      <c r="FW35" s="110">
        <f t="shared" si="95"/>
        <v>1040.0655399901489</v>
      </c>
      <c r="FX35" s="111">
        <f t="shared" si="95"/>
        <v>1985.9891662657669</v>
      </c>
      <c r="FY35" s="111">
        <f t="shared" si="95"/>
        <v>2767.3942205394233</v>
      </c>
      <c r="FZ35" s="111">
        <f t="shared" si="95"/>
        <v>4575.0958677824456</v>
      </c>
      <c r="GA35" s="112">
        <f t="shared" si="95"/>
        <v>6384.1564345495171</v>
      </c>
      <c r="GB35" s="110" t="s">
        <v>195</v>
      </c>
      <c r="GC35" s="111" t="s">
        <v>195</v>
      </c>
      <c r="GD35" s="111" t="s">
        <v>195</v>
      </c>
      <c r="GE35" s="111" t="s">
        <v>195</v>
      </c>
      <c r="GF35" s="111" t="s">
        <v>195</v>
      </c>
      <c r="GG35" s="111" t="s">
        <v>195</v>
      </c>
      <c r="GH35" s="111" t="s">
        <v>195</v>
      </c>
      <c r="GI35" s="111" t="s">
        <v>195</v>
      </c>
      <c r="GJ35" s="111" t="s">
        <v>195</v>
      </c>
      <c r="GK35" s="111" t="s">
        <v>195</v>
      </c>
      <c r="GL35" s="111" t="s">
        <v>195</v>
      </c>
      <c r="GM35" s="111" t="s">
        <v>195</v>
      </c>
      <c r="GN35" s="112" t="s">
        <v>195</v>
      </c>
      <c r="GO35" s="110"/>
      <c r="GP35" s="111" t="s">
        <v>195</v>
      </c>
      <c r="GQ35" s="111" t="s">
        <v>195</v>
      </c>
      <c r="GR35" s="111" t="s">
        <v>195</v>
      </c>
      <c r="GS35" s="111" t="s">
        <v>195</v>
      </c>
      <c r="GT35" s="111" t="s">
        <v>195</v>
      </c>
      <c r="GU35" s="111" t="s">
        <v>195</v>
      </c>
      <c r="GV35" s="111" t="s">
        <v>195</v>
      </c>
      <c r="GW35" s="111" t="s">
        <v>195</v>
      </c>
      <c r="GX35" s="111" t="s">
        <v>195</v>
      </c>
      <c r="GY35" s="111" t="s">
        <v>195</v>
      </c>
      <c r="GZ35" s="111" t="s">
        <v>195</v>
      </c>
      <c r="HA35" s="111" t="s">
        <v>195</v>
      </c>
      <c r="HB35" s="111"/>
      <c r="HC35" s="112"/>
      <c r="HD35" s="110" t="s">
        <v>195</v>
      </c>
      <c r="HE35" s="111" t="s">
        <v>195</v>
      </c>
      <c r="HF35" s="111" t="s">
        <v>195</v>
      </c>
      <c r="HG35" s="111" t="s">
        <v>195</v>
      </c>
      <c r="HH35" s="111" t="s">
        <v>195</v>
      </c>
      <c r="HI35" s="111" t="s">
        <v>195</v>
      </c>
      <c r="HJ35" s="111" t="s">
        <v>195</v>
      </c>
      <c r="HK35" s="111" t="s">
        <v>195</v>
      </c>
      <c r="HL35" s="111" t="s">
        <v>195</v>
      </c>
      <c r="HM35" s="112" t="s">
        <v>195</v>
      </c>
      <c r="HN35" s="114">
        <f>0.75*HN34</f>
        <v>644.1392557975139</v>
      </c>
      <c r="HO35" s="111">
        <f t="shared" ref="HO35:IB35" si="96">0.75*HO34</f>
        <v>1172.0294898167024</v>
      </c>
      <c r="HP35" s="111">
        <f t="shared" si="96"/>
        <v>1172.0294898167024</v>
      </c>
      <c r="HQ35" s="111">
        <f t="shared" si="96"/>
        <v>1889.6987965673379</v>
      </c>
      <c r="HR35" s="111">
        <f t="shared" si="96"/>
        <v>1172.0294898167024</v>
      </c>
      <c r="HS35" s="111">
        <f t="shared" si="96"/>
        <v>1172.0294898167024</v>
      </c>
      <c r="HT35" s="111">
        <f t="shared" si="96"/>
        <v>2427.8317533768845</v>
      </c>
      <c r="HU35" s="111">
        <f t="shared" si="96"/>
        <v>2427.8317533768845</v>
      </c>
      <c r="HV35" s="111">
        <f t="shared" si="96"/>
        <v>2289.1200972982469</v>
      </c>
      <c r="HW35" s="111">
        <f t="shared" si="96"/>
        <v>3314.9999999999991</v>
      </c>
      <c r="HX35" s="111">
        <f t="shared" si="96"/>
        <v>3314.9999999999991</v>
      </c>
      <c r="HY35" s="111">
        <f t="shared" si="96"/>
        <v>2427.8317533768845</v>
      </c>
      <c r="HZ35" s="111">
        <f t="shared" si="96"/>
        <v>3009.1265139088096</v>
      </c>
      <c r="IA35" s="111">
        <f t="shared" si="96"/>
        <v>3009.1265139088096</v>
      </c>
      <c r="IB35" s="112">
        <f t="shared" si="96"/>
        <v>4289.7695306079595</v>
      </c>
      <c r="IC35" s="114">
        <f>0.75*IC34</f>
        <v>1172.0294898167024</v>
      </c>
      <c r="ID35" s="111">
        <f t="shared" ref="ID35:KI35" si="97">0.75*ID34</f>
        <v>1172.0294898167024</v>
      </c>
      <c r="IE35" s="111">
        <f t="shared" si="97"/>
        <v>1400.071426749364</v>
      </c>
      <c r="IF35" s="111">
        <f t="shared" si="97"/>
        <v>1400.071426749364</v>
      </c>
      <c r="IG35" s="111">
        <f t="shared" si="97"/>
        <v>2427.8317533768845</v>
      </c>
      <c r="IH35" s="111">
        <f t="shared" si="97"/>
        <v>2427.8317533768845</v>
      </c>
      <c r="II35" s="111">
        <f t="shared" si="97"/>
        <v>2289.1200972982469</v>
      </c>
      <c r="IJ35" s="111">
        <f t="shared" si="97"/>
        <v>3314.9999999999991</v>
      </c>
      <c r="IK35" s="111">
        <f t="shared" si="97"/>
        <v>3314.9999999999991</v>
      </c>
      <c r="IL35" s="111">
        <f t="shared" si="97"/>
        <v>4248.1786078712612</v>
      </c>
      <c r="IM35" s="111">
        <f t="shared" si="97"/>
        <v>4248.1786078712612</v>
      </c>
      <c r="IN35" s="112">
        <f t="shared" si="97"/>
        <v>4289.7695306079595</v>
      </c>
      <c r="IO35" s="110">
        <f t="shared" si="97"/>
        <v>527.02302747069314</v>
      </c>
      <c r="IP35" s="111">
        <f>0.75*IP34</f>
        <v>940.37442156535462</v>
      </c>
      <c r="IQ35" s="111">
        <f>0.75*IQ34</f>
        <v>1447.8011344794559</v>
      </c>
      <c r="IR35" s="111">
        <f>0.75*IR34</f>
        <v>1637.9610067903404</v>
      </c>
      <c r="IS35" s="111">
        <f t="shared" si="97"/>
        <v>1074.7136246461196</v>
      </c>
      <c r="IT35" s="111">
        <f>0.75*IT34</f>
        <v>1447.8011344794559</v>
      </c>
      <c r="IU35" s="111">
        <f>0.75*IU34</f>
        <v>2023.3635966233617</v>
      </c>
      <c r="IV35" s="111">
        <f t="shared" si="97"/>
        <v>2427.8317533768845</v>
      </c>
      <c r="IW35" s="111">
        <f t="shared" si="97"/>
        <v>2334.3338075243587</v>
      </c>
      <c r="IX35" s="111">
        <f>0.75*IX34</f>
        <v>2999.0862835832099</v>
      </c>
      <c r="IY35" s="111">
        <f t="shared" si="97"/>
        <v>3314.9999999999991</v>
      </c>
      <c r="IZ35" s="111">
        <f>0.75*IZ34</f>
        <v>2999.0862835832099</v>
      </c>
      <c r="JA35" s="111">
        <f>0.75*JA34</f>
        <v>3717.1562818873526</v>
      </c>
      <c r="JB35" s="111">
        <f>0.75*JB34</f>
        <v>5299.1270672215969</v>
      </c>
      <c r="JC35" s="111">
        <f t="shared" si="97"/>
        <v>4094.9999999999991</v>
      </c>
      <c r="JD35" s="112">
        <f t="shared" si="97"/>
        <v>7057.7405003626345</v>
      </c>
      <c r="JE35" s="110">
        <f t="shared" si="97"/>
        <v>527.02302747069314</v>
      </c>
      <c r="JF35" s="111">
        <f t="shared" si="97"/>
        <v>940.37442156535462</v>
      </c>
      <c r="JG35" s="111">
        <f t="shared" si="97"/>
        <v>1447.8011344794559</v>
      </c>
      <c r="JH35" s="111">
        <f t="shared" si="97"/>
        <v>1637.9610067903404</v>
      </c>
      <c r="JI35" s="111">
        <f t="shared" si="97"/>
        <v>1172.0294898167024</v>
      </c>
      <c r="JJ35" s="111">
        <f t="shared" si="97"/>
        <v>2023.3635966233617</v>
      </c>
      <c r="JK35" s="111">
        <f t="shared" si="97"/>
        <v>2427.8317533768845</v>
      </c>
      <c r="JL35" s="111">
        <f t="shared" si="97"/>
        <v>2334.3338075243587</v>
      </c>
      <c r="JM35" s="111">
        <f t="shared" si="97"/>
        <v>2999.0862835832099</v>
      </c>
      <c r="JN35" s="111">
        <f t="shared" si="97"/>
        <v>3314.9999999999991</v>
      </c>
      <c r="JO35" s="111">
        <f>0.75*JO34</f>
        <v>2999.0862835832099</v>
      </c>
      <c r="JP35" s="111">
        <f>0.75*JP34</f>
        <v>3717.1562818873526</v>
      </c>
      <c r="JQ35" s="111">
        <f>0.75*JQ34</f>
        <v>5299.1270672215969</v>
      </c>
      <c r="JR35" s="111">
        <f t="shared" si="97"/>
        <v>4679.9999999999991</v>
      </c>
      <c r="JS35" s="112">
        <f t="shared" si="97"/>
        <v>7057.7405003626345</v>
      </c>
      <c r="JT35" s="110">
        <f t="shared" si="97"/>
        <v>761.25548412433454</v>
      </c>
      <c r="JU35" s="111">
        <f t="shared" si="97"/>
        <v>1172.0294898167024</v>
      </c>
      <c r="JV35" s="111">
        <f t="shared" si="97"/>
        <v>1172.0294898167024</v>
      </c>
      <c r="JW35" s="111">
        <f t="shared" si="97"/>
        <v>2427.8317533768845</v>
      </c>
      <c r="JX35" s="111">
        <f t="shared" si="97"/>
        <v>1889.6987965673379</v>
      </c>
      <c r="JY35" s="111">
        <f t="shared" si="97"/>
        <v>3314.9999999999991</v>
      </c>
      <c r="JZ35" s="111">
        <f t="shared" si="97"/>
        <v>2827.7365907801877</v>
      </c>
      <c r="KA35" s="112">
        <f t="shared" si="97"/>
        <v>4289.7695306079595</v>
      </c>
      <c r="KB35" s="110">
        <f t="shared" si="97"/>
        <v>761.25548412433454</v>
      </c>
      <c r="KC35" s="111">
        <f t="shared" si="97"/>
        <v>1172.0294898167024</v>
      </c>
      <c r="KD35" s="111">
        <f t="shared" si="97"/>
        <v>1172.0294898167024</v>
      </c>
      <c r="KE35" s="111">
        <f t="shared" si="97"/>
        <v>2427.8317533768845</v>
      </c>
      <c r="KF35" s="111">
        <f t="shared" si="97"/>
        <v>1889.6987965673379</v>
      </c>
      <c r="KG35" s="111">
        <f t="shared" si="97"/>
        <v>3314.9999999999991</v>
      </c>
      <c r="KH35" s="111">
        <f t="shared" si="97"/>
        <v>2999.0862835832099</v>
      </c>
      <c r="KI35" s="112">
        <f t="shared" si="97"/>
        <v>5299.1270672215969</v>
      </c>
      <c r="KJ35" s="110">
        <f>0.75*KJ34</f>
        <v>165.62735847377391</v>
      </c>
      <c r="KK35" s="111">
        <f t="shared" ref="KK35:KQ35" si="98">0.75*KK34</f>
        <v>165.62735847377391</v>
      </c>
      <c r="KL35" s="111">
        <f t="shared" si="98"/>
        <v>165.62735847377391</v>
      </c>
      <c r="KM35" s="111">
        <f t="shared" si="98"/>
        <v>165.62735847377391</v>
      </c>
      <c r="KN35" s="112">
        <f t="shared" si="98"/>
        <v>315</v>
      </c>
      <c r="KO35" s="113">
        <f t="shared" si="98"/>
        <v>533.01946662387479</v>
      </c>
      <c r="KP35" s="111">
        <f t="shared" si="98"/>
        <v>1239.8860746556516</v>
      </c>
      <c r="KQ35" s="115">
        <f t="shared" si="98"/>
        <v>2659.7805213729571</v>
      </c>
      <c r="KR35" s="114" t="s">
        <v>195</v>
      </c>
      <c r="KS35" s="111">
        <f t="shared" ref="KS35:KY35" si="99">0.75*KS34</f>
        <v>1172.0294898167024</v>
      </c>
      <c r="KT35" s="111">
        <f t="shared" si="99"/>
        <v>1172.0294898167024</v>
      </c>
      <c r="KU35" s="111">
        <f t="shared" si="99"/>
        <v>2427.8317533768845</v>
      </c>
      <c r="KV35" s="111">
        <f t="shared" si="99"/>
        <v>2334.3338075243587</v>
      </c>
      <c r="KW35" s="111">
        <f t="shared" si="99"/>
        <v>3314.9999999999991</v>
      </c>
      <c r="KX35" s="111">
        <f t="shared" si="99"/>
        <v>3314.9999999999991</v>
      </c>
      <c r="KY35" s="111">
        <f t="shared" si="99"/>
        <v>2999.0862835832099</v>
      </c>
      <c r="KZ35" s="112">
        <f>0.75*KZ34</f>
        <v>5299.1270672215969</v>
      </c>
      <c r="LA35" s="110" t="s">
        <v>195</v>
      </c>
      <c r="LB35" s="111" t="s">
        <v>195</v>
      </c>
      <c r="LC35" s="111" t="s">
        <v>195</v>
      </c>
      <c r="LD35" s="111" t="s">
        <v>195</v>
      </c>
      <c r="LE35" s="111" t="s">
        <v>195</v>
      </c>
      <c r="LF35" s="111" t="s">
        <v>195</v>
      </c>
      <c r="LG35" s="111" t="s">
        <v>195</v>
      </c>
      <c r="LH35" s="111" t="s">
        <v>195</v>
      </c>
      <c r="LI35" s="111" t="s">
        <v>195</v>
      </c>
      <c r="LJ35" s="111" t="s">
        <v>195</v>
      </c>
      <c r="LK35" s="111" t="s">
        <v>195</v>
      </c>
      <c r="LL35" s="111" t="s">
        <v>195</v>
      </c>
      <c r="LM35" s="111" t="s">
        <v>195</v>
      </c>
      <c r="LN35" s="112" t="s">
        <v>195</v>
      </c>
      <c r="LO35" s="110" t="s">
        <v>195</v>
      </c>
      <c r="LP35" s="111" t="s">
        <v>195</v>
      </c>
      <c r="LQ35" s="111" t="s">
        <v>195</v>
      </c>
      <c r="LR35" s="111" t="s">
        <v>195</v>
      </c>
      <c r="LS35" s="111" t="s">
        <v>195</v>
      </c>
      <c r="LT35" s="112" t="s">
        <v>195</v>
      </c>
      <c r="LU35" s="110" t="s">
        <v>195</v>
      </c>
      <c r="LV35" s="111">
        <f t="shared" ref="LV35:MG35" si="100">0.75*LV34</f>
        <v>1398.515625</v>
      </c>
      <c r="LW35" s="112">
        <f t="shared" si="100"/>
        <v>1398.515625</v>
      </c>
      <c r="LX35" s="110" t="s">
        <v>195</v>
      </c>
      <c r="LY35" s="111" t="s">
        <v>195</v>
      </c>
      <c r="LZ35" s="112" t="s">
        <v>195</v>
      </c>
      <c r="MA35" s="110">
        <f t="shared" si="100"/>
        <v>1172.0294898167024</v>
      </c>
      <c r="MB35" s="111">
        <f t="shared" si="100"/>
        <v>1172.0294898167024</v>
      </c>
      <c r="MC35" s="111">
        <f t="shared" si="100"/>
        <v>2427.8317533768845</v>
      </c>
      <c r="MD35" s="111">
        <f t="shared" si="100"/>
        <v>2334.3338075243587</v>
      </c>
      <c r="ME35" s="111">
        <f t="shared" si="100"/>
        <v>3314.9999999999991</v>
      </c>
      <c r="MF35" s="111">
        <f t="shared" si="100"/>
        <v>2999.0862835832099</v>
      </c>
      <c r="MG35" s="112">
        <f t="shared" si="100"/>
        <v>5299.1270672215969</v>
      </c>
      <c r="MH35" s="110" t="s">
        <v>195</v>
      </c>
      <c r="MI35" s="111" t="s">
        <v>195</v>
      </c>
      <c r="MJ35" s="116" t="s">
        <v>195</v>
      </c>
      <c r="MK35" s="110">
        <f t="shared" ref="MK35:MY35" si="101">0.75*MK34</f>
        <v>811.40503141156319</v>
      </c>
      <c r="ML35" s="111">
        <f t="shared" si="101"/>
        <v>1637.9610067903404</v>
      </c>
      <c r="MM35" s="111">
        <f t="shared" si="101"/>
        <v>2427.8317533768845</v>
      </c>
      <c r="MN35" s="115">
        <f t="shared" si="101"/>
        <v>3009.1265139088096</v>
      </c>
      <c r="MO35" s="110">
        <f t="shared" si="101"/>
        <v>811.40503141156319</v>
      </c>
      <c r="MP35" s="114">
        <f t="shared" si="101"/>
        <v>1637.9610067903404</v>
      </c>
      <c r="MQ35" s="114">
        <f t="shared" si="101"/>
        <v>2427.8317533768845</v>
      </c>
      <c r="MR35" s="112">
        <f t="shared" si="101"/>
        <v>3009.1265139088096</v>
      </c>
      <c r="MS35" s="110">
        <f t="shared" si="101"/>
        <v>1172.0294898167024</v>
      </c>
      <c r="MT35" s="111">
        <f t="shared" si="101"/>
        <v>1172.0294898167024</v>
      </c>
      <c r="MU35" s="111">
        <f t="shared" si="101"/>
        <v>2427.8317533768845</v>
      </c>
      <c r="MV35" s="111">
        <f t="shared" si="101"/>
        <v>2334.3338075243587</v>
      </c>
      <c r="MW35" s="111">
        <f t="shared" si="101"/>
        <v>3314.9999999999991</v>
      </c>
      <c r="MX35" s="111">
        <f t="shared" si="101"/>
        <v>2999.0862835832099</v>
      </c>
      <c r="MY35" s="112">
        <f t="shared" si="101"/>
        <v>5299.1270672215969</v>
      </c>
      <c r="MZ35" s="110" t="s">
        <v>195</v>
      </c>
      <c r="NA35" s="111">
        <f>0.75*NA34</f>
        <v>1398.515625</v>
      </c>
      <c r="NB35" s="111">
        <f>0.75*NB34</f>
        <v>1398.515625</v>
      </c>
      <c r="NC35" s="111">
        <f>0.75*NC34</f>
        <v>2667.8100657421246</v>
      </c>
      <c r="ND35" s="112">
        <f>0.75*ND34</f>
        <v>2999.0862835832099</v>
      </c>
      <c r="NE35" s="110" t="s">
        <v>195</v>
      </c>
      <c r="NF35" s="114">
        <f>0.75*NF34</f>
        <v>1172.0294898167024</v>
      </c>
      <c r="NG35" s="111">
        <f t="shared" ref="NG35:ON35" si="102">0.75*NG34</f>
        <v>1172.0294898167024</v>
      </c>
      <c r="NH35" s="111">
        <f t="shared" si="102"/>
        <v>2427.8317533768845</v>
      </c>
      <c r="NI35" s="111">
        <f t="shared" si="102"/>
        <v>2334.3338075243587</v>
      </c>
      <c r="NJ35" s="111">
        <f>0.75*NJ34</f>
        <v>1889.6987965673379</v>
      </c>
      <c r="NK35" s="111">
        <f t="shared" si="102"/>
        <v>3314.9999999999991</v>
      </c>
      <c r="NL35" s="111">
        <f t="shared" si="102"/>
        <v>2999.0862835832099</v>
      </c>
      <c r="NM35" s="112">
        <f t="shared" si="102"/>
        <v>5299.1270672215969</v>
      </c>
      <c r="NN35" s="110" t="s">
        <v>195</v>
      </c>
      <c r="NO35" s="111">
        <f>0.75*NO34</f>
        <v>1172.0294898167024</v>
      </c>
      <c r="NP35" s="111">
        <f t="shared" si="102"/>
        <v>1172.0294898167024</v>
      </c>
      <c r="NQ35" s="111">
        <f t="shared" si="102"/>
        <v>2427.8317533768845</v>
      </c>
      <c r="NR35" s="111">
        <f t="shared" si="102"/>
        <v>1889.6987965673379</v>
      </c>
      <c r="NS35" s="111">
        <f t="shared" si="102"/>
        <v>3314.9999999999991</v>
      </c>
      <c r="NT35" s="111">
        <f t="shared" si="102"/>
        <v>2999.0862835832099</v>
      </c>
      <c r="NU35" s="112">
        <f t="shared" si="102"/>
        <v>4289.7695306079595</v>
      </c>
      <c r="NV35" s="110">
        <f t="shared" si="102"/>
        <v>1066.6196135455225</v>
      </c>
      <c r="NW35" s="111">
        <f t="shared" si="102"/>
        <v>1941.4695915723216</v>
      </c>
      <c r="NX35" s="111">
        <f t="shared" si="102"/>
        <v>2261.7056684854851</v>
      </c>
      <c r="NY35" s="111">
        <f t="shared" si="102"/>
        <v>4003.208884309639</v>
      </c>
      <c r="NZ35" s="111">
        <f t="shared" si="102"/>
        <v>4003.208884309639</v>
      </c>
      <c r="OA35" s="111">
        <f>0.75*OA34</f>
        <v>5586.1368802308261</v>
      </c>
      <c r="OB35" s="111">
        <f>0.75*OB34</f>
        <v>5586.1368802308261</v>
      </c>
      <c r="OC35" s="114">
        <f t="shared" si="102"/>
        <v>8426.3292779715193</v>
      </c>
      <c r="OD35" s="110">
        <f t="shared" si="102"/>
        <v>1540.6727751213102</v>
      </c>
      <c r="OE35" s="111">
        <f t="shared" si="102"/>
        <v>1941.4695915723216</v>
      </c>
      <c r="OF35" s="111">
        <f t="shared" si="102"/>
        <v>2261.7056684854851</v>
      </c>
      <c r="OG35" s="111">
        <f t="shared" si="102"/>
        <v>4575.0958677824456</v>
      </c>
      <c r="OH35" s="110">
        <f t="shared" si="102"/>
        <v>1172.0294898167024</v>
      </c>
      <c r="OI35" s="111">
        <f t="shared" si="102"/>
        <v>1172.0294898167024</v>
      </c>
      <c r="OJ35" s="111">
        <f t="shared" si="102"/>
        <v>2713.2862393777914</v>
      </c>
      <c r="OK35" s="111">
        <f t="shared" si="102"/>
        <v>2334.3338075243587</v>
      </c>
      <c r="OL35" s="111">
        <f t="shared" si="102"/>
        <v>3314.9999999999991</v>
      </c>
      <c r="OM35" s="111">
        <f t="shared" si="102"/>
        <v>2999.0862835832099</v>
      </c>
      <c r="ON35" s="112">
        <f t="shared" si="102"/>
        <v>5299.1270672215969</v>
      </c>
      <c r="OO35" s="110" t="str">
        <f>IF(OO31="NP","NP",0.75*OO34)</f>
        <v>NP</v>
      </c>
      <c r="OP35" s="114">
        <f>IF(OP31="NP","NP",0.75*OP34)</f>
        <v>1172.0294898167024</v>
      </c>
      <c r="OQ35" s="111">
        <f t="shared" ref="OQ35:OV35" si="103">0.75*OQ34</f>
        <v>1172.0294898167024</v>
      </c>
      <c r="OR35" s="111">
        <f t="shared" si="103"/>
        <v>2427.8317533768845</v>
      </c>
      <c r="OS35" s="111">
        <f t="shared" si="103"/>
        <v>2334.3338075243587</v>
      </c>
      <c r="OT35" s="111">
        <f t="shared" si="103"/>
        <v>3314.9999999999991</v>
      </c>
      <c r="OU35" s="111">
        <f t="shared" si="103"/>
        <v>2999.0862835832099</v>
      </c>
      <c r="OV35" s="112">
        <f t="shared" si="103"/>
        <v>5299.1270672215969</v>
      </c>
      <c r="OW35" s="110" t="str">
        <f>IF(OW31="NP","NP",0.75*OW34)</f>
        <v>NP</v>
      </c>
      <c r="OX35" s="114">
        <f>IF(OX31="NP","NP",0.75*OX34)</f>
        <v>1172.0294898167024</v>
      </c>
      <c r="OY35" s="111">
        <f t="shared" ref="OY35:PD35" si="104">0.75*OY34</f>
        <v>1172.0294898167024</v>
      </c>
      <c r="OZ35" s="111">
        <f t="shared" si="104"/>
        <v>2427.8317533768845</v>
      </c>
      <c r="PA35" s="111">
        <f t="shared" si="104"/>
        <v>1889.6987965673379</v>
      </c>
      <c r="PB35" s="111">
        <f t="shared" si="104"/>
        <v>3314.9999999999991</v>
      </c>
      <c r="PC35" s="111">
        <f t="shared" si="104"/>
        <v>2999.0862835832099</v>
      </c>
      <c r="PD35" s="112">
        <f t="shared" si="104"/>
        <v>4289.7695306079595</v>
      </c>
    </row>
    <row r="36" spans="1:420" x14ac:dyDescent="0.25">
      <c r="A36" s="17"/>
      <c r="B36" s="19"/>
      <c r="C36" s="16"/>
      <c r="D36" s="59"/>
      <c r="E36" s="60"/>
      <c r="F36" s="68"/>
      <c r="G36" s="68"/>
      <c r="H36" s="68"/>
      <c r="I36" s="68"/>
      <c r="J36" s="68"/>
      <c r="K36" s="68"/>
      <c r="L36" s="68"/>
      <c r="M36" s="68"/>
      <c r="N36" s="68"/>
      <c r="O36" s="68"/>
      <c r="P36" s="68"/>
      <c r="Q36" s="70"/>
      <c r="R36" s="60"/>
      <c r="S36" s="68"/>
      <c r="T36" s="68"/>
      <c r="U36" s="68"/>
      <c r="V36" s="68"/>
      <c r="W36" s="68"/>
      <c r="X36" s="68"/>
      <c r="Y36" s="68"/>
      <c r="Z36" s="68"/>
      <c r="AA36" s="68"/>
      <c r="AB36" s="60"/>
      <c r="AC36" s="71"/>
      <c r="AD36" s="68"/>
      <c r="AE36" s="68"/>
      <c r="AF36" s="68"/>
      <c r="AG36" s="68"/>
      <c r="AH36" s="68"/>
      <c r="AI36" s="70"/>
      <c r="AJ36" s="73"/>
      <c r="AK36" s="66"/>
      <c r="AL36" s="66"/>
      <c r="AM36" s="66"/>
      <c r="AN36" s="66"/>
      <c r="AO36" s="66"/>
      <c r="AP36" s="66"/>
      <c r="AQ36" s="72"/>
      <c r="AR36" s="60"/>
      <c r="AS36" s="68"/>
      <c r="AT36" s="68"/>
      <c r="AU36" s="68"/>
      <c r="AV36" s="68"/>
      <c r="AW36" s="68"/>
      <c r="AX36" s="68"/>
      <c r="AY36" s="70"/>
      <c r="AZ36" s="60"/>
      <c r="BA36" s="68"/>
      <c r="BB36" s="68"/>
      <c r="BC36" s="68"/>
      <c r="BD36" s="68"/>
      <c r="BE36" s="68"/>
      <c r="BF36" s="68"/>
      <c r="BG36" s="70"/>
      <c r="BH36" s="60"/>
      <c r="BI36" s="71"/>
      <c r="BJ36" s="68"/>
      <c r="BK36" s="68"/>
      <c r="BL36" s="70"/>
      <c r="BM36" s="60"/>
      <c r="BN36" s="68"/>
      <c r="BO36" s="68"/>
      <c r="BP36" s="68"/>
      <c r="BQ36" s="70"/>
      <c r="BR36" s="60"/>
      <c r="BS36" s="68"/>
      <c r="BT36" s="68"/>
      <c r="BU36" s="68"/>
      <c r="BV36" s="70"/>
      <c r="BW36" s="60"/>
      <c r="BX36" s="68"/>
      <c r="BY36" s="68"/>
      <c r="BZ36" s="70"/>
      <c r="CA36" s="60"/>
      <c r="CB36" s="68"/>
      <c r="CC36" s="68"/>
      <c r="CD36" s="68"/>
      <c r="CE36" s="68"/>
      <c r="CF36" s="68"/>
      <c r="CG36" s="68"/>
      <c r="CH36" s="68"/>
      <c r="CI36" s="68"/>
      <c r="CJ36" s="68"/>
      <c r="CK36" s="68"/>
      <c r="CL36" s="68"/>
      <c r="CM36" s="68"/>
      <c r="CN36" s="68"/>
      <c r="CO36" s="68"/>
      <c r="CP36" s="68"/>
      <c r="CQ36" s="68"/>
      <c r="CR36" s="70"/>
      <c r="CS36" s="60"/>
      <c r="CT36" s="68"/>
      <c r="CU36" s="68"/>
      <c r="CV36" s="68"/>
      <c r="CW36" s="68"/>
      <c r="CX36" s="68"/>
      <c r="CY36" s="68"/>
      <c r="CZ36" s="68"/>
      <c r="DA36" s="68"/>
      <c r="DB36" s="70"/>
      <c r="DC36" s="60"/>
      <c r="DD36" s="68"/>
      <c r="DE36" s="68"/>
      <c r="DF36" s="68"/>
      <c r="DG36" s="68"/>
      <c r="DH36" s="68"/>
      <c r="DI36" s="68"/>
      <c r="DJ36" s="68"/>
      <c r="DK36" s="70"/>
      <c r="DL36" s="60"/>
      <c r="DM36" s="68"/>
      <c r="DN36" s="68"/>
      <c r="DO36" s="68"/>
      <c r="DP36" s="68"/>
      <c r="DQ36" s="68"/>
      <c r="DR36" s="70"/>
      <c r="DS36" s="60"/>
      <c r="DT36" s="68"/>
      <c r="DU36" s="68"/>
      <c r="DV36" s="68"/>
      <c r="DW36" s="68"/>
      <c r="DX36" s="70"/>
      <c r="DY36" s="60"/>
      <c r="DZ36" s="68"/>
      <c r="EA36" s="68"/>
      <c r="EB36" s="68"/>
      <c r="EC36" s="68"/>
      <c r="ED36" s="70"/>
      <c r="EE36" s="60"/>
      <c r="EF36" s="68"/>
      <c r="EG36" s="68"/>
      <c r="EH36" s="68"/>
      <c r="EI36" s="68"/>
      <c r="EJ36" s="70"/>
      <c r="EK36" s="60"/>
      <c r="EL36" s="68"/>
      <c r="EM36" s="68"/>
      <c r="EN36" s="68"/>
      <c r="EO36" s="68"/>
      <c r="EP36" s="70"/>
      <c r="EQ36" s="60"/>
      <c r="ER36" s="68"/>
      <c r="ES36" s="68"/>
      <c r="ET36" s="68"/>
      <c r="EU36" s="68"/>
      <c r="EV36" s="70"/>
      <c r="EW36" s="60"/>
      <c r="EX36" s="68"/>
      <c r="EY36" s="68"/>
      <c r="EZ36" s="68"/>
      <c r="FA36" s="68"/>
      <c r="FB36" s="70"/>
      <c r="FC36" s="60"/>
      <c r="FD36" s="68"/>
      <c r="FE36" s="68"/>
      <c r="FF36" s="68"/>
      <c r="FG36" s="68"/>
      <c r="FH36" s="70"/>
      <c r="FI36" s="60"/>
      <c r="FJ36" s="68"/>
      <c r="FK36" s="70"/>
      <c r="FL36" s="60"/>
      <c r="FM36" s="68"/>
      <c r="FN36" s="68"/>
      <c r="FO36" s="68"/>
      <c r="FP36" s="68"/>
      <c r="FQ36" s="70"/>
      <c r="FR36" s="60"/>
      <c r="FS36" s="68"/>
      <c r="FT36" s="68"/>
      <c r="FU36" s="68"/>
      <c r="FV36" s="70"/>
      <c r="FW36" s="60"/>
      <c r="FX36" s="68"/>
      <c r="FY36" s="68"/>
      <c r="FZ36" s="68"/>
      <c r="GA36" s="70"/>
      <c r="GB36" s="60"/>
      <c r="GC36" s="68"/>
      <c r="GD36" s="68"/>
      <c r="GE36" s="68"/>
      <c r="GF36" s="68"/>
      <c r="GG36" s="68"/>
      <c r="GH36" s="68"/>
      <c r="GI36" s="68"/>
      <c r="GJ36" s="68"/>
      <c r="GK36" s="68"/>
      <c r="GL36" s="68"/>
      <c r="GM36" s="68"/>
      <c r="GN36" s="70"/>
      <c r="GO36" s="60"/>
      <c r="GP36" s="68"/>
      <c r="GQ36" s="68"/>
      <c r="GR36" s="68"/>
      <c r="GS36" s="68"/>
      <c r="GT36" s="68"/>
      <c r="GU36" s="68"/>
      <c r="GV36" s="68"/>
      <c r="GW36" s="68"/>
      <c r="GX36" s="68"/>
      <c r="GY36" s="68"/>
      <c r="GZ36" s="68"/>
      <c r="HA36" s="68"/>
      <c r="HB36" s="68"/>
      <c r="HC36" s="70"/>
      <c r="HD36" s="60"/>
      <c r="HE36" s="68"/>
      <c r="HF36" s="68"/>
      <c r="HG36" s="68"/>
      <c r="HH36" s="68"/>
      <c r="HI36" s="68"/>
      <c r="HJ36" s="68"/>
      <c r="HK36" s="68"/>
      <c r="HL36" s="68"/>
      <c r="HM36" s="70"/>
      <c r="HN36" s="71"/>
      <c r="HO36" s="68"/>
      <c r="HP36" s="68"/>
      <c r="HQ36" s="68"/>
      <c r="HR36" s="68"/>
      <c r="HS36" s="68"/>
      <c r="HT36" s="68"/>
      <c r="HU36" s="68"/>
      <c r="HV36" s="68"/>
      <c r="HW36" s="68"/>
      <c r="HX36" s="68"/>
      <c r="HY36" s="68"/>
      <c r="HZ36" s="68"/>
      <c r="IA36" s="68"/>
      <c r="IB36" s="70"/>
      <c r="IC36" s="71"/>
      <c r="ID36" s="68"/>
      <c r="IE36" s="68"/>
      <c r="IF36" s="68"/>
      <c r="IG36" s="68"/>
      <c r="IH36" s="68"/>
      <c r="II36" s="68"/>
      <c r="IJ36" s="68"/>
      <c r="IK36" s="68"/>
      <c r="IL36" s="68"/>
      <c r="IM36" s="68"/>
      <c r="IN36" s="70"/>
      <c r="IO36" s="60"/>
      <c r="IP36" s="68"/>
      <c r="IQ36" s="68"/>
      <c r="IR36" s="68"/>
      <c r="IS36" s="68"/>
      <c r="IT36" s="68"/>
      <c r="IU36" s="68"/>
      <c r="IV36" s="68"/>
      <c r="IW36" s="68"/>
      <c r="IX36" s="68"/>
      <c r="IY36" s="68"/>
      <c r="IZ36" s="68"/>
      <c r="JA36" s="68"/>
      <c r="JB36" s="68"/>
      <c r="JC36" s="68"/>
      <c r="JD36" s="70"/>
      <c r="JE36" s="60"/>
      <c r="JF36" s="68"/>
      <c r="JG36" s="68"/>
      <c r="JH36" s="68"/>
      <c r="JI36" s="68"/>
      <c r="JJ36" s="68"/>
      <c r="JK36" s="68"/>
      <c r="JL36" s="68"/>
      <c r="JM36" s="68"/>
      <c r="JN36" s="68"/>
      <c r="JO36" s="68"/>
      <c r="JP36" s="68"/>
      <c r="JQ36" s="68"/>
      <c r="JR36" s="68"/>
      <c r="JS36" s="70"/>
      <c r="JT36" s="60"/>
      <c r="JU36" s="68"/>
      <c r="JV36" s="68"/>
      <c r="JW36" s="68"/>
      <c r="JX36" s="68"/>
      <c r="JY36" s="68"/>
      <c r="JZ36" s="68"/>
      <c r="KA36" s="70"/>
      <c r="KB36" s="60"/>
      <c r="KC36" s="68"/>
      <c r="KD36" s="68"/>
      <c r="KE36" s="68"/>
      <c r="KF36" s="68"/>
      <c r="KG36" s="68"/>
      <c r="KH36" s="68"/>
      <c r="KI36" s="70"/>
      <c r="KJ36" s="60"/>
      <c r="KK36" s="66"/>
      <c r="KL36" s="66"/>
      <c r="KM36" s="66"/>
      <c r="KN36" s="70"/>
      <c r="KO36" s="73"/>
      <c r="KP36" s="66"/>
      <c r="KQ36" s="72"/>
      <c r="KR36" s="71"/>
      <c r="KS36" s="68"/>
      <c r="KT36" s="68"/>
      <c r="KU36" s="68"/>
      <c r="KV36" s="68"/>
      <c r="KW36" s="68"/>
      <c r="KX36" s="68"/>
      <c r="KY36" s="68"/>
      <c r="KZ36" s="70"/>
      <c r="LA36" s="60"/>
      <c r="LB36" s="68"/>
      <c r="LC36" s="68"/>
      <c r="LD36" s="68"/>
      <c r="LE36" s="68"/>
      <c r="LF36" s="68"/>
      <c r="LG36" s="68"/>
      <c r="LH36" s="68"/>
      <c r="LI36" s="68"/>
      <c r="LJ36" s="68"/>
      <c r="LK36" s="68"/>
      <c r="LL36" s="68"/>
      <c r="LM36" s="68"/>
      <c r="LN36" s="70"/>
      <c r="LO36" s="60"/>
      <c r="LP36" s="68"/>
      <c r="LQ36" s="68"/>
      <c r="LR36" s="68"/>
      <c r="LS36" s="68"/>
      <c r="LT36" s="70"/>
      <c r="LU36" s="60"/>
      <c r="LV36" s="68"/>
      <c r="LW36" s="70"/>
      <c r="LX36" s="60"/>
      <c r="LY36" s="68"/>
      <c r="LZ36" s="70"/>
      <c r="MA36" s="60"/>
      <c r="MB36" s="68"/>
      <c r="MC36" s="68"/>
      <c r="MD36" s="68"/>
      <c r="ME36" s="68"/>
      <c r="MF36" s="68"/>
      <c r="MG36" s="70"/>
      <c r="MH36" s="60"/>
      <c r="MI36" s="68"/>
      <c r="MJ36" s="59"/>
      <c r="MK36" s="60"/>
      <c r="ML36" s="68"/>
      <c r="MM36" s="68"/>
      <c r="MN36" s="72"/>
      <c r="MO36" s="60"/>
      <c r="MP36" s="71"/>
      <c r="MQ36" s="71"/>
      <c r="MR36" s="70"/>
      <c r="MS36" s="60"/>
      <c r="MT36" s="68"/>
      <c r="MU36" s="68"/>
      <c r="MV36" s="68"/>
      <c r="MW36" s="68"/>
      <c r="MX36" s="68"/>
      <c r="MY36" s="70"/>
      <c r="MZ36" s="60"/>
      <c r="NA36" s="68"/>
      <c r="NB36" s="68"/>
      <c r="NC36" s="68"/>
      <c r="ND36" s="70"/>
      <c r="NE36" s="60"/>
      <c r="NF36" s="71"/>
      <c r="NG36" s="68"/>
      <c r="NH36" s="68"/>
      <c r="NI36" s="68"/>
      <c r="NJ36" s="68"/>
      <c r="NK36" s="68"/>
      <c r="NL36" s="68"/>
      <c r="NM36" s="70"/>
      <c r="NN36" s="60"/>
      <c r="NO36" s="68"/>
      <c r="NP36" s="68"/>
      <c r="NQ36" s="68"/>
      <c r="NR36" s="68"/>
      <c r="NS36" s="68"/>
      <c r="NT36" s="68"/>
      <c r="NU36" s="70"/>
      <c r="NV36" s="60"/>
      <c r="NW36" s="68"/>
      <c r="NX36" s="68"/>
      <c r="NY36" s="68"/>
      <c r="NZ36" s="68"/>
      <c r="OA36" s="68"/>
      <c r="OB36" s="68"/>
      <c r="OC36" s="71"/>
      <c r="OD36" s="60"/>
      <c r="OE36" s="68"/>
      <c r="OF36" s="68"/>
      <c r="OG36" s="68"/>
      <c r="OH36" s="60"/>
      <c r="OI36" s="68"/>
      <c r="OJ36" s="68"/>
      <c r="OK36" s="68"/>
      <c r="OL36" s="68"/>
      <c r="OM36" s="68"/>
      <c r="ON36" s="70"/>
      <c r="OO36" s="60"/>
      <c r="OP36" s="71"/>
      <c r="OQ36" s="68"/>
      <c r="OR36" s="68"/>
      <c r="OS36" s="68"/>
      <c r="OT36" s="68"/>
      <c r="OU36" s="68"/>
      <c r="OV36" s="70"/>
      <c r="OW36" s="60"/>
      <c r="OX36" s="71"/>
      <c r="OY36" s="68"/>
      <c r="OZ36" s="68"/>
      <c r="PA36" s="68"/>
      <c r="PB36" s="68"/>
      <c r="PC36" s="68"/>
      <c r="PD36" s="70"/>
    </row>
    <row r="37" spans="1:420" x14ac:dyDescent="0.25">
      <c r="A37" s="17" t="s">
        <v>200</v>
      </c>
      <c r="B37" s="19"/>
      <c r="C37" s="16"/>
      <c r="D37" s="59" t="s">
        <v>190</v>
      </c>
      <c r="E37" s="60" t="s">
        <v>104</v>
      </c>
      <c r="F37" s="68" t="s">
        <v>104</v>
      </c>
      <c r="G37" s="68">
        <v>3340</v>
      </c>
      <c r="H37" s="68">
        <v>3615</v>
      </c>
      <c r="I37" s="68">
        <v>3615</v>
      </c>
      <c r="J37" s="68">
        <v>5255</v>
      </c>
      <c r="K37" s="68" t="s">
        <v>104</v>
      </c>
      <c r="L37" s="68" t="s">
        <v>104</v>
      </c>
      <c r="M37" s="68">
        <v>9025</v>
      </c>
      <c r="N37" s="68">
        <v>7115</v>
      </c>
      <c r="O37" s="68">
        <v>8870</v>
      </c>
      <c r="P37" s="68">
        <v>8360</v>
      </c>
      <c r="Q37" s="70">
        <v>9690</v>
      </c>
      <c r="R37" s="60">
        <v>1925</v>
      </c>
      <c r="S37" s="68" t="s">
        <v>104</v>
      </c>
      <c r="T37" s="68">
        <v>4770</v>
      </c>
      <c r="U37" s="68">
        <v>3230</v>
      </c>
      <c r="V37" s="68">
        <v>4495</v>
      </c>
      <c r="W37" s="68">
        <v>4495</v>
      </c>
      <c r="X37" s="68" t="s">
        <v>104</v>
      </c>
      <c r="Y37" s="68">
        <v>7615</v>
      </c>
      <c r="Z37" s="68">
        <v>7725</v>
      </c>
      <c r="AA37" s="68">
        <v>9625</v>
      </c>
      <c r="AB37" s="73">
        <v>1575</v>
      </c>
      <c r="AC37" s="68">
        <v>3325</v>
      </c>
      <c r="AD37" s="68">
        <v>3394</v>
      </c>
      <c r="AE37" s="68">
        <v>5723</v>
      </c>
      <c r="AF37" s="68" t="s">
        <v>104</v>
      </c>
      <c r="AG37" s="68" t="s">
        <v>104</v>
      </c>
      <c r="AH37" s="68" t="s">
        <v>104</v>
      </c>
      <c r="AI37" s="70" t="s">
        <v>104</v>
      </c>
      <c r="AJ37" s="73">
        <v>1247</v>
      </c>
      <c r="AK37" s="68">
        <v>3299</v>
      </c>
      <c r="AL37" s="68">
        <v>3723</v>
      </c>
      <c r="AM37" s="68">
        <v>6257</v>
      </c>
      <c r="AN37" s="68" t="s">
        <v>104</v>
      </c>
      <c r="AO37" s="68">
        <v>9977</v>
      </c>
      <c r="AP37" s="68" t="s">
        <v>104</v>
      </c>
      <c r="AQ37" s="70" t="s">
        <v>104</v>
      </c>
      <c r="AR37" s="60">
        <v>1575</v>
      </c>
      <c r="AS37" s="68">
        <v>3325</v>
      </c>
      <c r="AT37" s="68">
        <v>3394</v>
      </c>
      <c r="AU37" s="68">
        <v>5723</v>
      </c>
      <c r="AV37" s="68" t="s">
        <v>104</v>
      </c>
      <c r="AW37" s="68" t="s">
        <v>104</v>
      </c>
      <c r="AX37" s="68" t="s">
        <v>104</v>
      </c>
      <c r="AY37" s="70" t="s">
        <v>104</v>
      </c>
      <c r="AZ37" s="60">
        <v>1247</v>
      </c>
      <c r="BA37" s="68">
        <v>3299</v>
      </c>
      <c r="BB37" s="68">
        <v>3723</v>
      </c>
      <c r="BC37" s="68">
        <v>6257</v>
      </c>
      <c r="BD37" s="68" t="s">
        <v>104</v>
      </c>
      <c r="BE37" s="68">
        <v>9977</v>
      </c>
      <c r="BF37" s="68" t="s">
        <v>104</v>
      </c>
      <c r="BG37" s="70" t="s">
        <v>104</v>
      </c>
      <c r="BH37" s="60">
        <v>3013</v>
      </c>
      <c r="BI37" s="71">
        <v>3013</v>
      </c>
      <c r="BJ37" s="68">
        <v>3394</v>
      </c>
      <c r="BK37" s="68" t="s">
        <v>104</v>
      </c>
      <c r="BL37" s="70" t="s">
        <v>104</v>
      </c>
      <c r="BM37" s="60">
        <v>1795</v>
      </c>
      <c r="BN37" s="68">
        <v>3800</v>
      </c>
      <c r="BO37" s="68" t="s">
        <v>104</v>
      </c>
      <c r="BP37" s="68" t="s">
        <v>104</v>
      </c>
      <c r="BQ37" s="70" t="s">
        <v>104</v>
      </c>
      <c r="BR37" s="60">
        <v>1190</v>
      </c>
      <c r="BS37" s="68">
        <v>2940</v>
      </c>
      <c r="BT37" s="68" t="s">
        <v>104</v>
      </c>
      <c r="BU37" s="68" t="s">
        <v>104</v>
      </c>
      <c r="BV37" s="70" t="s">
        <v>104</v>
      </c>
      <c r="BW37" s="60">
        <v>3021</v>
      </c>
      <c r="BX37" s="68">
        <v>4232</v>
      </c>
      <c r="BY37" s="68" t="s">
        <v>104</v>
      </c>
      <c r="BZ37" s="70" t="s">
        <v>104</v>
      </c>
      <c r="CA37" s="60" t="s">
        <v>104</v>
      </c>
      <c r="CB37" s="68">
        <v>2865</v>
      </c>
      <c r="CC37" s="68">
        <v>2865</v>
      </c>
      <c r="CD37" s="68">
        <v>2865</v>
      </c>
      <c r="CE37" s="68">
        <v>4575</v>
      </c>
      <c r="CF37" s="68">
        <v>3220</v>
      </c>
      <c r="CG37" s="68">
        <v>3220</v>
      </c>
      <c r="CH37" s="68">
        <v>5530</v>
      </c>
      <c r="CI37" s="68">
        <v>5530</v>
      </c>
      <c r="CJ37" s="68" t="s">
        <v>104</v>
      </c>
      <c r="CK37" s="68" t="s">
        <v>104</v>
      </c>
      <c r="CL37" s="68" t="s">
        <v>104</v>
      </c>
      <c r="CM37" s="68" t="s">
        <v>104</v>
      </c>
      <c r="CN37" s="68" t="s">
        <v>104</v>
      </c>
      <c r="CO37" s="68" t="s">
        <v>104</v>
      </c>
      <c r="CP37" s="68" t="s">
        <v>104</v>
      </c>
      <c r="CQ37" s="68" t="s">
        <v>104</v>
      </c>
      <c r="CR37" s="70" t="s">
        <v>104</v>
      </c>
      <c r="CS37" s="60">
        <v>2775</v>
      </c>
      <c r="CT37" s="68" t="s">
        <v>104</v>
      </c>
      <c r="CU37" s="68" t="s">
        <v>104</v>
      </c>
      <c r="CV37" s="68">
        <v>6615</v>
      </c>
      <c r="CW37" s="68">
        <v>6615</v>
      </c>
      <c r="CX37" s="68" t="s">
        <v>104</v>
      </c>
      <c r="CY37" s="68" t="s">
        <v>104</v>
      </c>
      <c r="CZ37" s="68" t="s">
        <v>104</v>
      </c>
      <c r="DA37" s="68" t="s">
        <v>104</v>
      </c>
      <c r="DB37" s="70" t="s">
        <v>104</v>
      </c>
      <c r="DC37" s="60">
        <v>1510</v>
      </c>
      <c r="DD37" s="68" t="s">
        <v>104</v>
      </c>
      <c r="DE37" s="68" t="s">
        <v>104</v>
      </c>
      <c r="DF37" s="68" t="s">
        <v>104</v>
      </c>
      <c r="DG37" s="68" t="s">
        <v>104</v>
      </c>
      <c r="DH37" s="68" t="s">
        <v>104</v>
      </c>
      <c r="DI37" s="68" t="s">
        <v>104</v>
      </c>
      <c r="DJ37" s="68">
        <v>8520</v>
      </c>
      <c r="DK37" s="70">
        <v>8520</v>
      </c>
      <c r="DL37" s="60">
        <v>3325</v>
      </c>
      <c r="DM37" s="68">
        <v>3394</v>
      </c>
      <c r="DN37" s="68">
        <v>5723</v>
      </c>
      <c r="DO37" s="68" t="s">
        <v>104</v>
      </c>
      <c r="DP37" s="68" t="s">
        <v>104</v>
      </c>
      <c r="DQ37" s="68" t="s">
        <v>104</v>
      </c>
      <c r="DR37" s="70" t="s">
        <v>104</v>
      </c>
      <c r="DS37" s="60" t="s">
        <v>104</v>
      </c>
      <c r="DT37" s="68" t="s">
        <v>104</v>
      </c>
      <c r="DU37" s="68" t="s">
        <v>104</v>
      </c>
      <c r="DV37" s="68" t="s">
        <v>104</v>
      </c>
      <c r="DW37" s="68" t="s">
        <v>104</v>
      </c>
      <c r="DX37" s="70" t="s">
        <v>104</v>
      </c>
      <c r="DY37" s="60" t="s">
        <v>104</v>
      </c>
      <c r="DZ37" s="68" t="s">
        <v>104</v>
      </c>
      <c r="EA37" s="68" t="s">
        <v>104</v>
      </c>
      <c r="EB37" s="68" t="s">
        <v>104</v>
      </c>
      <c r="EC37" s="68" t="s">
        <v>104</v>
      </c>
      <c r="ED37" s="70" t="s">
        <v>104</v>
      </c>
      <c r="EE37" s="60" t="s">
        <v>104</v>
      </c>
      <c r="EF37" s="68" t="s">
        <v>104</v>
      </c>
      <c r="EG37" s="68" t="s">
        <v>104</v>
      </c>
      <c r="EH37" s="68" t="s">
        <v>104</v>
      </c>
      <c r="EI37" s="68" t="s">
        <v>104</v>
      </c>
      <c r="EJ37" s="70" t="s">
        <v>104</v>
      </c>
      <c r="EK37" s="60" t="s">
        <v>104</v>
      </c>
      <c r="EL37" s="68" t="s">
        <v>104</v>
      </c>
      <c r="EM37" s="68" t="s">
        <v>104</v>
      </c>
      <c r="EN37" s="68" t="s">
        <v>104</v>
      </c>
      <c r="EO37" s="68" t="s">
        <v>104</v>
      </c>
      <c r="EP37" s="70" t="s">
        <v>104</v>
      </c>
      <c r="EQ37" s="60" t="s">
        <v>104</v>
      </c>
      <c r="ER37" s="68" t="s">
        <v>104</v>
      </c>
      <c r="ES37" s="68" t="s">
        <v>104</v>
      </c>
      <c r="ET37" s="68" t="s">
        <v>104</v>
      </c>
      <c r="EU37" s="68" t="s">
        <v>104</v>
      </c>
      <c r="EV37" s="70" t="s">
        <v>104</v>
      </c>
      <c r="EW37" s="60" t="s">
        <v>104</v>
      </c>
      <c r="EX37" s="68" t="s">
        <v>104</v>
      </c>
      <c r="EY37" s="68" t="s">
        <v>104</v>
      </c>
      <c r="EZ37" s="68" t="s">
        <v>104</v>
      </c>
      <c r="FA37" s="68" t="s">
        <v>104</v>
      </c>
      <c r="FB37" s="70" t="s">
        <v>104</v>
      </c>
      <c r="FC37" s="60">
        <v>4204</v>
      </c>
      <c r="FD37" s="68" t="s">
        <v>104</v>
      </c>
      <c r="FE37" s="68" t="s">
        <v>104</v>
      </c>
      <c r="FF37" s="68" t="s">
        <v>104</v>
      </c>
      <c r="FG37" s="68" t="s">
        <v>104</v>
      </c>
      <c r="FH37" s="70" t="s">
        <v>104</v>
      </c>
      <c r="FI37" s="60">
        <v>4204</v>
      </c>
      <c r="FJ37" s="68" t="s">
        <v>104</v>
      </c>
      <c r="FK37" s="70" t="s">
        <v>104</v>
      </c>
      <c r="FL37" s="60">
        <v>4204</v>
      </c>
      <c r="FM37" s="68" t="s">
        <v>104</v>
      </c>
      <c r="FN37" s="68" t="s">
        <v>104</v>
      </c>
      <c r="FO37" s="68" t="s">
        <v>104</v>
      </c>
      <c r="FP37" s="68" t="s">
        <v>104</v>
      </c>
      <c r="FQ37" s="70" t="s">
        <v>104</v>
      </c>
      <c r="FR37" s="60">
        <v>3777</v>
      </c>
      <c r="FS37" s="68" t="s">
        <v>104</v>
      </c>
      <c r="FT37" s="68" t="s">
        <v>104</v>
      </c>
      <c r="FU37" s="68" t="s">
        <v>104</v>
      </c>
      <c r="FV37" s="70" t="s">
        <v>104</v>
      </c>
      <c r="FW37" s="60">
        <v>3777</v>
      </c>
      <c r="FX37" s="68" t="s">
        <v>104</v>
      </c>
      <c r="FY37" s="68" t="s">
        <v>104</v>
      </c>
      <c r="FZ37" s="68" t="s">
        <v>104</v>
      </c>
      <c r="GA37" s="70" t="s">
        <v>104</v>
      </c>
      <c r="GB37" s="60">
        <v>1575</v>
      </c>
      <c r="GC37" s="68" t="s">
        <v>104</v>
      </c>
      <c r="GD37" s="68" t="s">
        <v>104</v>
      </c>
      <c r="GE37" s="68" t="s">
        <v>104</v>
      </c>
      <c r="GF37" s="68" t="s">
        <v>104</v>
      </c>
      <c r="GG37" s="68">
        <v>6800</v>
      </c>
      <c r="GH37" s="68">
        <v>6800</v>
      </c>
      <c r="GI37" s="68" t="s">
        <v>104</v>
      </c>
      <c r="GJ37" s="68" t="s">
        <v>104</v>
      </c>
      <c r="GK37" s="68" t="s">
        <v>104</v>
      </c>
      <c r="GL37" s="68" t="s">
        <v>104</v>
      </c>
      <c r="GM37" s="68">
        <v>10585</v>
      </c>
      <c r="GN37" s="70">
        <v>10585</v>
      </c>
      <c r="GO37" s="60"/>
      <c r="GP37" s="68">
        <v>2965</v>
      </c>
      <c r="GQ37" s="68">
        <v>2965</v>
      </c>
      <c r="GR37" s="68">
        <v>3310</v>
      </c>
      <c r="GS37" s="68">
        <v>3310</v>
      </c>
      <c r="GT37" s="68">
        <v>6030</v>
      </c>
      <c r="GU37" s="68">
        <v>6030</v>
      </c>
      <c r="GV37" s="68">
        <v>6230</v>
      </c>
      <c r="GW37" s="68">
        <v>7830</v>
      </c>
      <c r="GX37" s="68">
        <v>7830</v>
      </c>
      <c r="GY37" s="68">
        <v>8555</v>
      </c>
      <c r="GZ37" s="68">
        <v>8555</v>
      </c>
      <c r="HA37" s="68">
        <v>10830</v>
      </c>
      <c r="HB37" s="68"/>
      <c r="HC37" s="70"/>
      <c r="HD37" s="60" t="s">
        <v>104</v>
      </c>
      <c r="HE37" s="68" t="s">
        <v>104</v>
      </c>
      <c r="HF37" s="68">
        <v>6540</v>
      </c>
      <c r="HG37" s="68">
        <v>6540</v>
      </c>
      <c r="HH37" s="68">
        <v>6465</v>
      </c>
      <c r="HI37" s="68">
        <v>9017</v>
      </c>
      <c r="HJ37" s="68">
        <v>9017</v>
      </c>
      <c r="HK37" s="68" t="s">
        <v>104</v>
      </c>
      <c r="HL37" s="68" t="s">
        <v>104</v>
      </c>
      <c r="HM37" s="70">
        <v>10175</v>
      </c>
      <c r="HN37" s="71">
        <v>2160</v>
      </c>
      <c r="HO37" s="68">
        <v>2515</v>
      </c>
      <c r="HP37" s="68">
        <v>2515</v>
      </c>
      <c r="HQ37" s="68">
        <v>4110</v>
      </c>
      <c r="HR37" s="68" t="s">
        <v>104</v>
      </c>
      <c r="HS37" s="68" t="s">
        <v>104</v>
      </c>
      <c r="HT37" s="68">
        <v>5515</v>
      </c>
      <c r="HU37" s="68">
        <v>5515</v>
      </c>
      <c r="HV37" s="68" t="s">
        <v>104</v>
      </c>
      <c r="HW37" s="68">
        <v>9145</v>
      </c>
      <c r="HX37" s="68">
        <v>9145</v>
      </c>
      <c r="HY37" s="68" t="s">
        <v>104</v>
      </c>
      <c r="HZ37" s="68">
        <v>8280</v>
      </c>
      <c r="IA37" s="68">
        <v>8280</v>
      </c>
      <c r="IB37" s="70">
        <v>10680</v>
      </c>
      <c r="IC37" s="71">
        <v>2630</v>
      </c>
      <c r="ID37" s="68">
        <v>2630</v>
      </c>
      <c r="IE37" s="68" t="s">
        <v>104</v>
      </c>
      <c r="IF37" s="68" t="s">
        <v>104</v>
      </c>
      <c r="IG37" s="68">
        <v>5760</v>
      </c>
      <c r="IH37" s="68">
        <v>5760</v>
      </c>
      <c r="II37" s="68" t="s">
        <v>104</v>
      </c>
      <c r="IJ37" s="68" t="s">
        <v>104</v>
      </c>
      <c r="IK37" s="68" t="s">
        <v>104</v>
      </c>
      <c r="IL37" s="68" t="s">
        <v>104</v>
      </c>
      <c r="IM37" s="68" t="s">
        <v>104</v>
      </c>
      <c r="IN37" s="70">
        <v>12040</v>
      </c>
      <c r="IO37" s="60">
        <v>2100</v>
      </c>
      <c r="IP37" s="68" t="s">
        <v>104</v>
      </c>
      <c r="IQ37" s="68" t="s">
        <v>104</v>
      </c>
      <c r="IR37" s="68">
        <v>4180</v>
      </c>
      <c r="IS37" s="68" t="s">
        <v>104</v>
      </c>
      <c r="IT37" s="68" t="s">
        <v>104</v>
      </c>
      <c r="IU37" s="68" t="s">
        <v>104</v>
      </c>
      <c r="IV37" s="68" t="s">
        <v>104</v>
      </c>
      <c r="IW37" s="68">
        <v>5380</v>
      </c>
      <c r="IX37" s="68" t="s">
        <v>104</v>
      </c>
      <c r="IY37" s="68">
        <v>8995</v>
      </c>
      <c r="IZ37" s="68" t="s">
        <v>104</v>
      </c>
      <c r="JA37" s="68" t="s">
        <v>104</v>
      </c>
      <c r="JB37" s="68" t="s">
        <v>104</v>
      </c>
      <c r="JC37" s="68" t="s">
        <v>104</v>
      </c>
      <c r="JD37" s="70" t="s">
        <v>104</v>
      </c>
      <c r="JE37" s="60">
        <v>1570</v>
      </c>
      <c r="JF37" s="68" t="s">
        <v>104</v>
      </c>
      <c r="JG37" s="68" t="s">
        <v>104</v>
      </c>
      <c r="JH37" s="68">
        <v>4185</v>
      </c>
      <c r="JI37" s="68">
        <v>3380</v>
      </c>
      <c r="JJ37" s="68">
        <v>4010</v>
      </c>
      <c r="JK37" s="68">
        <v>5500</v>
      </c>
      <c r="JL37" s="68">
        <v>4085</v>
      </c>
      <c r="JM37" s="68">
        <v>6015</v>
      </c>
      <c r="JN37" s="68">
        <v>8050</v>
      </c>
      <c r="JO37" s="68" t="s">
        <v>104</v>
      </c>
      <c r="JP37" s="68" t="s">
        <v>104</v>
      </c>
      <c r="JQ37" s="68" t="s">
        <v>104</v>
      </c>
      <c r="JR37" s="68" t="s">
        <v>104</v>
      </c>
      <c r="JS37" s="70" t="s">
        <v>104</v>
      </c>
      <c r="JT37" s="60">
        <v>2120</v>
      </c>
      <c r="JU37" s="68">
        <v>2490</v>
      </c>
      <c r="JV37" s="68">
        <v>3050</v>
      </c>
      <c r="JW37" s="68">
        <v>5460</v>
      </c>
      <c r="JX37" s="68">
        <v>4830</v>
      </c>
      <c r="JY37" s="68">
        <v>6310</v>
      </c>
      <c r="JZ37" s="68" t="s">
        <v>104</v>
      </c>
      <c r="KA37" s="70">
        <v>10570</v>
      </c>
      <c r="KB37" s="60" t="s">
        <v>104</v>
      </c>
      <c r="KC37" s="68">
        <v>3185</v>
      </c>
      <c r="KD37" s="68" t="s">
        <v>104</v>
      </c>
      <c r="KE37" s="68" t="s">
        <v>104</v>
      </c>
      <c r="KF37" s="68">
        <v>4840</v>
      </c>
      <c r="KG37" s="68">
        <v>9040</v>
      </c>
      <c r="KH37" s="68" t="s">
        <v>104</v>
      </c>
      <c r="KI37" s="70" t="s">
        <v>104</v>
      </c>
      <c r="KJ37" s="60" t="s">
        <v>104</v>
      </c>
      <c r="KK37" s="68" t="s">
        <v>104</v>
      </c>
      <c r="KL37" s="68" t="s">
        <v>104</v>
      </c>
      <c r="KM37" s="68" t="s">
        <v>104</v>
      </c>
      <c r="KN37" s="70" t="s">
        <v>104</v>
      </c>
      <c r="KO37" s="73" t="s">
        <v>104</v>
      </c>
      <c r="KP37" s="68" t="s">
        <v>104</v>
      </c>
      <c r="KQ37" s="72" t="s">
        <v>104</v>
      </c>
      <c r="KR37" s="71">
        <v>1575</v>
      </c>
      <c r="KS37" s="68">
        <v>3325</v>
      </c>
      <c r="KT37" s="68">
        <v>3394</v>
      </c>
      <c r="KU37" s="68">
        <v>5723</v>
      </c>
      <c r="KV37" s="68" t="s">
        <v>104</v>
      </c>
      <c r="KW37" s="68" t="s">
        <v>104</v>
      </c>
      <c r="KX37" s="68" t="s">
        <v>104</v>
      </c>
      <c r="KY37" s="68" t="s">
        <v>104</v>
      </c>
      <c r="KZ37" s="70" t="s">
        <v>104</v>
      </c>
      <c r="LA37" s="60">
        <v>2025</v>
      </c>
      <c r="LB37" s="68" t="s">
        <v>104</v>
      </c>
      <c r="LC37" s="68" t="s">
        <v>104</v>
      </c>
      <c r="LD37" s="68" t="s">
        <v>104</v>
      </c>
      <c r="LE37" s="68" t="s">
        <v>104</v>
      </c>
      <c r="LF37" s="68" t="s">
        <v>104</v>
      </c>
      <c r="LG37" s="68" t="s">
        <v>104</v>
      </c>
      <c r="LH37" s="68" t="s">
        <v>104</v>
      </c>
      <c r="LI37" s="68" t="s">
        <v>104</v>
      </c>
      <c r="LJ37" s="68" t="s">
        <v>104</v>
      </c>
      <c r="LK37" s="68" t="s">
        <v>104</v>
      </c>
      <c r="LL37" s="68" t="s">
        <v>104</v>
      </c>
      <c r="LM37" s="68" t="s">
        <v>104</v>
      </c>
      <c r="LN37" s="70" t="s">
        <v>104</v>
      </c>
      <c r="LO37" s="60">
        <v>1392</v>
      </c>
      <c r="LP37" s="68">
        <v>1706</v>
      </c>
      <c r="LQ37" s="68">
        <v>2198</v>
      </c>
      <c r="LR37" s="68">
        <v>3469</v>
      </c>
      <c r="LS37" s="68">
        <v>2400</v>
      </c>
      <c r="LT37" s="70">
        <v>4168</v>
      </c>
      <c r="LU37" s="60">
        <v>1190</v>
      </c>
      <c r="LV37" s="68">
        <v>2940</v>
      </c>
      <c r="LW37" s="70" t="s">
        <v>104</v>
      </c>
      <c r="LX37" s="60">
        <v>3027</v>
      </c>
      <c r="LY37" s="68" t="s">
        <v>104</v>
      </c>
      <c r="LZ37" s="70" t="s">
        <v>104</v>
      </c>
      <c r="MA37" s="60">
        <v>3325</v>
      </c>
      <c r="MB37" s="68">
        <v>3394</v>
      </c>
      <c r="MC37" s="68">
        <v>5723</v>
      </c>
      <c r="MD37" s="68" t="s">
        <v>104</v>
      </c>
      <c r="ME37" s="68" t="s">
        <v>104</v>
      </c>
      <c r="MF37" s="68" t="s">
        <v>104</v>
      </c>
      <c r="MG37" s="70" t="s">
        <v>104</v>
      </c>
      <c r="MH37" s="60">
        <v>3027</v>
      </c>
      <c r="MI37" s="68" t="s">
        <v>104</v>
      </c>
      <c r="MJ37" s="59" t="s">
        <v>104</v>
      </c>
      <c r="MK37" s="74">
        <v>2697</v>
      </c>
      <c r="ML37" s="75">
        <v>4495</v>
      </c>
      <c r="MM37" s="75" t="s">
        <v>104</v>
      </c>
      <c r="MN37" s="76">
        <v>7823</v>
      </c>
      <c r="MO37" s="74">
        <v>2697</v>
      </c>
      <c r="MP37" s="75">
        <v>4495</v>
      </c>
      <c r="MQ37" s="75" t="s">
        <v>104</v>
      </c>
      <c r="MR37" s="76">
        <v>7823</v>
      </c>
      <c r="MS37" s="60">
        <v>3325</v>
      </c>
      <c r="MT37" s="68">
        <v>3394</v>
      </c>
      <c r="MU37" s="68">
        <v>5723</v>
      </c>
      <c r="MV37" s="68" t="s">
        <v>104</v>
      </c>
      <c r="MW37" s="68" t="s">
        <v>104</v>
      </c>
      <c r="MX37" s="68" t="s">
        <v>104</v>
      </c>
      <c r="MY37" s="70" t="s">
        <v>104</v>
      </c>
      <c r="MZ37" s="60">
        <v>1190</v>
      </c>
      <c r="NA37" s="68">
        <v>2940</v>
      </c>
      <c r="NB37" s="68" t="s">
        <v>104</v>
      </c>
      <c r="NC37" s="68" t="s">
        <v>104</v>
      </c>
      <c r="ND37" s="70" t="s">
        <v>104</v>
      </c>
      <c r="NE37" s="60">
        <v>1575</v>
      </c>
      <c r="NF37" s="71">
        <v>3325</v>
      </c>
      <c r="NG37" s="68">
        <v>3394</v>
      </c>
      <c r="NH37" s="68">
        <v>5723</v>
      </c>
      <c r="NI37" s="68" t="s">
        <v>104</v>
      </c>
      <c r="NJ37" s="68" t="s">
        <v>104</v>
      </c>
      <c r="NK37" s="68" t="s">
        <v>104</v>
      </c>
      <c r="NL37" s="68" t="s">
        <v>104</v>
      </c>
      <c r="NM37" s="70" t="s">
        <v>104</v>
      </c>
      <c r="NN37" s="60">
        <v>1247</v>
      </c>
      <c r="NO37" s="68">
        <v>3299</v>
      </c>
      <c r="NP37" s="68">
        <v>3723</v>
      </c>
      <c r="NQ37" s="68">
        <v>6257</v>
      </c>
      <c r="NR37" s="68" t="s">
        <v>104</v>
      </c>
      <c r="NS37" s="68">
        <v>9977</v>
      </c>
      <c r="NT37" s="68" t="s">
        <v>104</v>
      </c>
      <c r="NU37" s="70" t="s">
        <v>104</v>
      </c>
      <c r="NV37" s="60">
        <v>3887</v>
      </c>
      <c r="NW37" s="68">
        <v>4734</v>
      </c>
      <c r="NX37" s="68" t="s">
        <v>104</v>
      </c>
      <c r="NY37" s="68" t="s">
        <v>104</v>
      </c>
      <c r="NZ37" s="68" t="s">
        <v>104</v>
      </c>
      <c r="OA37" s="68" t="s">
        <v>104</v>
      </c>
      <c r="OB37" s="68" t="s">
        <v>104</v>
      </c>
      <c r="OC37" s="71" t="s">
        <v>104</v>
      </c>
      <c r="OD37" s="60">
        <v>3600</v>
      </c>
      <c r="OE37" s="68">
        <v>5600</v>
      </c>
      <c r="OF37" s="68" t="s">
        <v>104</v>
      </c>
      <c r="OG37" s="68" t="s">
        <v>104</v>
      </c>
      <c r="OH37" s="60" t="s">
        <v>104</v>
      </c>
      <c r="OI37" s="68" t="s">
        <v>104</v>
      </c>
      <c r="OJ37" s="68">
        <v>6520</v>
      </c>
      <c r="OK37" s="68" t="s">
        <v>104</v>
      </c>
      <c r="OL37" s="68">
        <v>9379</v>
      </c>
      <c r="OM37" s="68" t="s">
        <v>104</v>
      </c>
      <c r="ON37" s="70" t="s">
        <v>104</v>
      </c>
      <c r="OO37" s="60">
        <v>1575</v>
      </c>
      <c r="OP37" s="71">
        <v>3325</v>
      </c>
      <c r="OQ37" s="68">
        <v>3394</v>
      </c>
      <c r="OR37" s="68">
        <v>5723</v>
      </c>
      <c r="OS37" s="68" t="s">
        <v>104</v>
      </c>
      <c r="OT37" s="68" t="s">
        <v>104</v>
      </c>
      <c r="OU37" s="68" t="s">
        <v>104</v>
      </c>
      <c r="OV37" s="70" t="s">
        <v>104</v>
      </c>
      <c r="OW37" s="60">
        <v>1247</v>
      </c>
      <c r="OX37" s="71">
        <v>3299</v>
      </c>
      <c r="OY37" s="68">
        <v>3723</v>
      </c>
      <c r="OZ37" s="68">
        <v>6257</v>
      </c>
      <c r="PA37" s="68" t="s">
        <v>104</v>
      </c>
      <c r="PB37" s="68">
        <v>9977</v>
      </c>
      <c r="PC37" s="68" t="s">
        <v>104</v>
      </c>
      <c r="PD37" s="70" t="s">
        <v>104</v>
      </c>
    </row>
    <row r="38" spans="1:420" x14ac:dyDescent="0.25">
      <c r="A38" s="17" t="s">
        <v>201</v>
      </c>
      <c r="B38" s="19"/>
      <c r="C38" s="16"/>
      <c r="D38" s="59" t="s">
        <v>190</v>
      </c>
      <c r="E38" s="60" t="s">
        <v>195</v>
      </c>
      <c r="F38" s="68">
        <v>1300</v>
      </c>
      <c r="G38" s="68">
        <v>2775</v>
      </c>
      <c r="H38" s="68" t="s">
        <v>104</v>
      </c>
      <c r="I38" s="68" t="s">
        <v>104</v>
      </c>
      <c r="J38" s="68">
        <v>4985</v>
      </c>
      <c r="K38" s="68" t="s">
        <v>104</v>
      </c>
      <c r="L38" s="68" t="s">
        <v>104</v>
      </c>
      <c r="M38" s="68">
        <v>6895</v>
      </c>
      <c r="N38" s="68" t="s">
        <v>104</v>
      </c>
      <c r="O38" s="68">
        <v>8500</v>
      </c>
      <c r="P38" s="68">
        <v>7700</v>
      </c>
      <c r="Q38" s="70">
        <v>11185</v>
      </c>
      <c r="R38" s="60" t="s">
        <v>195</v>
      </c>
      <c r="S38" s="68">
        <v>1720</v>
      </c>
      <c r="T38" s="68">
        <v>3145</v>
      </c>
      <c r="U38" s="68">
        <v>2560</v>
      </c>
      <c r="V38" s="68">
        <v>4305</v>
      </c>
      <c r="W38" s="68">
        <v>4305</v>
      </c>
      <c r="X38" s="68" t="s">
        <v>104</v>
      </c>
      <c r="Y38" s="68">
        <v>6545</v>
      </c>
      <c r="Z38" s="68" t="s">
        <v>104</v>
      </c>
      <c r="AA38" s="68">
        <v>8230</v>
      </c>
      <c r="AB38" s="73" t="s">
        <v>195</v>
      </c>
      <c r="AC38" s="68">
        <v>2163</v>
      </c>
      <c r="AD38" s="68" t="s">
        <v>104</v>
      </c>
      <c r="AE38" s="68">
        <v>4252</v>
      </c>
      <c r="AF38" s="68" t="s">
        <v>104</v>
      </c>
      <c r="AG38" s="68" t="s">
        <v>104</v>
      </c>
      <c r="AH38" s="68" t="s">
        <v>104</v>
      </c>
      <c r="AI38" s="70" t="s">
        <v>104</v>
      </c>
      <c r="AJ38" s="73" t="s">
        <v>195</v>
      </c>
      <c r="AK38" s="68">
        <v>2361</v>
      </c>
      <c r="AL38" s="68">
        <v>2117</v>
      </c>
      <c r="AM38" s="68" t="s">
        <v>104</v>
      </c>
      <c r="AN38" s="68" t="s">
        <v>104</v>
      </c>
      <c r="AO38" s="68" t="s">
        <v>104</v>
      </c>
      <c r="AP38" s="68" t="s">
        <v>104</v>
      </c>
      <c r="AQ38" s="70" t="s">
        <v>104</v>
      </c>
      <c r="AR38" s="60" t="s">
        <v>195</v>
      </c>
      <c r="AS38" s="68">
        <v>2163</v>
      </c>
      <c r="AT38" s="68" t="s">
        <v>104</v>
      </c>
      <c r="AU38" s="68">
        <v>4252</v>
      </c>
      <c r="AV38" s="68" t="s">
        <v>104</v>
      </c>
      <c r="AW38" s="68" t="s">
        <v>104</v>
      </c>
      <c r="AX38" s="68" t="s">
        <v>104</v>
      </c>
      <c r="AY38" s="70" t="s">
        <v>104</v>
      </c>
      <c r="AZ38" s="60" t="s">
        <v>195</v>
      </c>
      <c r="BA38" s="68">
        <v>2361</v>
      </c>
      <c r="BB38" s="68">
        <v>2117</v>
      </c>
      <c r="BC38" s="68" t="s">
        <v>104</v>
      </c>
      <c r="BD38" s="68" t="s">
        <v>104</v>
      </c>
      <c r="BE38" s="68" t="s">
        <v>104</v>
      </c>
      <c r="BF38" s="68" t="s">
        <v>104</v>
      </c>
      <c r="BG38" s="70" t="s">
        <v>104</v>
      </c>
      <c r="BH38" s="60" t="s">
        <v>104</v>
      </c>
      <c r="BI38" s="71" t="s">
        <v>104</v>
      </c>
      <c r="BJ38" s="68">
        <v>2970</v>
      </c>
      <c r="BK38" s="68">
        <v>4037</v>
      </c>
      <c r="BL38" s="70" t="s">
        <v>104</v>
      </c>
      <c r="BM38" s="60" t="s">
        <v>195</v>
      </c>
      <c r="BN38" s="68">
        <v>1740</v>
      </c>
      <c r="BO38" s="68" t="s">
        <v>104</v>
      </c>
      <c r="BP38" s="68" t="s">
        <v>104</v>
      </c>
      <c r="BQ38" s="70" t="s">
        <v>104</v>
      </c>
      <c r="BR38" s="60" t="s">
        <v>195</v>
      </c>
      <c r="BS38" s="68">
        <v>1330</v>
      </c>
      <c r="BT38" s="68">
        <v>1080</v>
      </c>
      <c r="BU38" s="68">
        <v>4380</v>
      </c>
      <c r="BV38" s="70" t="s">
        <v>104</v>
      </c>
      <c r="BW38" s="60" t="s">
        <v>195</v>
      </c>
      <c r="BX38" s="68" t="s">
        <v>195</v>
      </c>
      <c r="BY38" s="68" t="s">
        <v>195</v>
      </c>
      <c r="BZ38" s="70" t="s">
        <v>195</v>
      </c>
      <c r="CA38" s="60" t="s">
        <v>195</v>
      </c>
      <c r="CB38" s="68">
        <v>2035</v>
      </c>
      <c r="CC38" s="68">
        <v>2035</v>
      </c>
      <c r="CD38" s="68">
        <v>2035</v>
      </c>
      <c r="CE38" s="68">
        <v>2035</v>
      </c>
      <c r="CF38" s="68" t="s">
        <v>104</v>
      </c>
      <c r="CG38" s="68" t="s">
        <v>104</v>
      </c>
      <c r="CH38" s="68">
        <v>2505</v>
      </c>
      <c r="CI38" s="68">
        <v>2505</v>
      </c>
      <c r="CJ38" s="68" t="s">
        <v>104</v>
      </c>
      <c r="CK38" s="68" t="s">
        <v>104</v>
      </c>
      <c r="CL38" s="68" t="s">
        <v>104</v>
      </c>
      <c r="CM38" s="68">
        <v>4450</v>
      </c>
      <c r="CN38" s="68" t="s">
        <v>104</v>
      </c>
      <c r="CO38" s="68" t="s">
        <v>104</v>
      </c>
      <c r="CP38" s="68" t="s">
        <v>104</v>
      </c>
      <c r="CQ38" s="68" t="s">
        <v>104</v>
      </c>
      <c r="CR38" s="70">
        <v>11350</v>
      </c>
      <c r="CS38" s="60">
        <v>2165</v>
      </c>
      <c r="CT38" s="68" t="s">
        <v>104</v>
      </c>
      <c r="CU38" s="68" t="s">
        <v>104</v>
      </c>
      <c r="CV38" s="68">
        <v>4375</v>
      </c>
      <c r="CW38" s="68">
        <v>4375</v>
      </c>
      <c r="CX38" s="68" t="s">
        <v>104</v>
      </c>
      <c r="CY38" s="68" t="s">
        <v>104</v>
      </c>
      <c r="CZ38" s="68" t="s">
        <v>104</v>
      </c>
      <c r="DA38" s="68" t="s">
        <v>104</v>
      </c>
      <c r="DB38" s="70">
        <v>7795</v>
      </c>
      <c r="DC38" s="60" t="s">
        <v>104</v>
      </c>
      <c r="DD38" s="68">
        <v>1645</v>
      </c>
      <c r="DE38" s="68">
        <v>1645</v>
      </c>
      <c r="DF38" s="68" t="s">
        <v>104</v>
      </c>
      <c r="DG38" s="68" t="s">
        <v>104</v>
      </c>
      <c r="DH38" s="68" t="s">
        <v>104</v>
      </c>
      <c r="DI38" s="68" t="s">
        <v>104</v>
      </c>
      <c r="DJ38" s="68" t="s">
        <v>104</v>
      </c>
      <c r="DK38" s="70" t="s">
        <v>104</v>
      </c>
      <c r="DL38" s="60">
        <v>2163</v>
      </c>
      <c r="DM38" s="68" t="s">
        <v>104</v>
      </c>
      <c r="DN38" s="68">
        <v>4252</v>
      </c>
      <c r="DO38" s="68" t="s">
        <v>104</v>
      </c>
      <c r="DP38" s="68" t="s">
        <v>104</v>
      </c>
      <c r="DQ38" s="68" t="s">
        <v>104</v>
      </c>
      <c r="DR38" s="70" t="s">
        <v>104</v>
      </c>
      <c r="DS38" s="60" t="s">
        <v>104</v>
      </c>
      <c r="DT38" s="68" t="s">
        <v>104</v>
      </c>
      <c r="DU38" s="68" t="s">
        <v>104</v>
      </c>
      <c r="DV38" s="68" t="s">
        <v>104</v>
      </c>
      <c r="DW38" s="68" t="s">
        <v>104</v>
      </c>
      <c r="DX38" s="70" t="s">
        <v>104</v>
      </c>
      <c r="DY38" s="60" t="s">
        <v>104</v>
      </c>
      <c r="DZ38" s="68" t="s">
        <v>104</v>
      </c>
      <c r="EA38" s="68" t="s">
        <v>104</v>
      </c>
      <c r="EB38" s="68" t="s">
        <v>104</v>
      </c>
      <c r="EC38" s="68" t="s">
        <v>104</v>
      </c>
      <c r="ED38" s="70" t="s">
        <v>104</v>
      </c>
      <c r="EE38" s="60">
        <v>1281</v>
      </c>
      <c r="EF38" s="68">
        <v>2653</v>
      </c>
      <c r="EG38" s="68" t="s">
        <v>104</v>
      </c>
      <c r="EH38" s="68">
        <v>5327</v>
      </c>
      <c r="EI38" s="68">
        <v>6789</v>
      </c>
      <c r="EJ38" s="70" t="s">
        <v>104</v>
      </c>
      <c r="EK38" s="60">
        <v>1281</v>
      </c>
      <c r="EL38" s="68">
        <v>2653</v>
      </c>
      <c r="EM38" s="68" t="s">
        <v>104</v>
      </c>
      <c r="EN38" s="68">
        <v>5327</v>
      </c>
      <c r="EO38" s="68">
        <v>6789</v>
      </c>
      <c r="EP38" s="70" t="s">
        <v>104</v>
      </c>
      <c r="EQ38" s="60">
        <v>1281</v>
      </c>
      <c r="ER38" s="68">
        <v>2653</v>
      </c>
      <c r="ES38" s="68" t="s">
        <v>104</v>
      </c>
      <c r="ET38" s="68">
        <v>5327</v>
      </c>
      <c r="EU38" s="68">
        <v>6789</v>
      </c>
      <c r="EV38" s="70" t="s">
        <v>104</v>
      </c>
      <c r="EW38" s="60">
        <v>1281</v>
      </c>
      <c r="EX38" s="68">
        <v>2653</v>
      </c>
      <c r="EY38" s="68" t="s">
        <v>104</v>
      </c>
      <c r="EZ38" s="68">
        <v>5327</v>
      </c>
      <c r="FA38" s="68">
        <v>6789</v>
      </c>
      <c r="FB38" s="70" t="s">
        <v>104</v>
      </c>
      <c r="FC38" s="60">
        <v>2810</v>
      </c>
      <c r="FD38" s="68">
        <v>4496</v>
      </c>
      <c r="FE38" s="68" t="s">
        <v>104</v>
      </c>
      <c r="FF38" s="68" t="s">
        <v>104</v>
      </c>
      <c r="FG38" s="68" t="s">
        <v>104</v>
      </c>
      <c r="FH38" s="70" t="s">
        <v>104</v>
      </c>
      <c r="FI38" s="60">
        <v>2810</v>
      </c>
      <c r="FJ38" s="68">
        <v>4496</v>
      </c>
      <c r="FK38" s="70" t="s">
        <v>104</v>
      </c>
      <c r="FL38" s="60">
        <v>2810</v>
      </c>
      <c r="FM38" s="68">
        <v>4496</v>
      </c>
      <c r="FN38" s="68" t="s">
        <v>104</v>
      </c>
      <c r="FO38" s="68" t="s">
        <v>104</v>
      </c>
      <c r="FP38" s="68" t="s">
        <v>104</v>
      </c>
      <c r="FQ38" s="70" t="s">
        <v>104</v>
      </c>
      <c r="FR38" s="60" t="s">
        <v>104</v>
      </c>
      <c r="FS38" s="68">
        <v>4539</v>
      </c>
      <c r="FT38" s="68" t="s">
        <v>104</v>
      </c>
      <c r="FU38" s="68" t="s">
        <v>104</v>
      </c>
      <c r="FV38" s="70">
        <v>11868</v>
      </c>
      <c r="FW38" s="60" t="s">
        <v>104</v>
      </c>
      <c r="FX38" s="68">
        <v>4539</v>
      </c>
      <c r="FY38" s="68" t="s">
        <v>104</v>
      </c>
      <c r="FZ38" s="68" t="s">
        <v>104</v>
      </c>
      <c r="GA38" s="70">
        <v>11868</v>
      </c>
      <c r="GB38" s="60" t="s">
        <v>195</v>
      </c>
      <c r="GC38" s="68" t="s">
        <v>195</v>
      </c>
      <c r="GD38" s="68" t="s">
        <v>195</v>
      </c>
      <c r="GE38" s="68" t="s">
        <v>195</v>
      </c>
      <c r="GF38" s="68" t="s">
        <v>195</v>
      </c>
      <c r="GG38" s="68" t="s">
        <v>195</v>
      </c>
      <c r="GH38" s="68" t="s">
        <v>195</v>
      </c>
      <c r="GI38" s="68" t="s">
        <v>195</v>
      </c>
      <c r="GJ38" s="68" t="s">
        <v>195</v>
      </c>
      <c r="GK38" s="68" t="s">
        <v>195</v>
      </c>
      <c r="GL38" s="68" t="s">
        <v>195</v>
      </c>
      <c r="GM38" s="68" t="s">
        <v>195</v>
      </c>
      <c r="GN38" s="70" t="s">
        <v>195</v>
      </c>
      <c r="GO38" s="60"/>
      <c r="GP38" s="68" t="s">
        <v>195</v>
      </c>
      <c r="GQ38" s="68" t="s">
        <v>195</v>
      </c>
      <c r="GR38" s="68" t="s">
        <v>195</v>
      </c>
      <c r="GS38" s="68" t="s">
        <v>195</v>
      </c>
      <c r="GT38" s="68" t="s">
        <v>195</v>
      </c>
      <c r="GU38" s="68" t="s">
        <v>195</v>
      </c>
      <c r="GV38" s="68" t="s">
        <v>195</v>
      </c>
      <c r="GW38" s="68" t="s">
        <v>195</v>
      </c>
      <c r="GX38" s="68" t="s">
        <v>195</v>
      </c>
      <c r="GY38" s="68" t="s">
        <v>195</v>
      </c>
      <c r="GZ38" s="68" t="s">
        <v>195</v>
      </c>
      <c r="HA38" s="68" t="s">
        <v>195</v>
      </c>
      <c r="HB38" s="68"/>
      <c r="HC38" s="70"/>
      <c r="HD38" s="60" t="s">
        <v>195</v>
      </c>
      <c r="HE38" s="68" t="s">
        <v>195</v>
      </c>
      <c r="HF38" s="68" t="s">
        <v>195</v>
      </c>
      <c r="HG38" s="68" t="s">
        <v>195</v>
      </c>
      <c r="HH38" s="68" t="s">
        <v>195</v>
      </c>
      <c r="HI38" s="68" t="s">
        <v>195</v>
      </c>
      <c r="HJ38" s="68" t="s">
        <v>195</v>
      </c>
      <c r="HK38" s="68" t="s">
        <v>195</v>
      </c>
      <c r="HL38" s="68" t="s">
        <v>195</v>
      </c>
      <c r="HM38" s="70" t="s">
        <v>195</v>
      </c>
      <c r="HN38" s="71" t="s">
        <v>104</v>
      </c>
      <c r="HO38" s="68">
        <v>2270</v>
      </c>
      <c r="HP38" s="68">
        <v>2270</v>
      </c>
      <c r="HQ38" s="68">
        <v>3160</v>
      </c>
      <c r="HR38" s="68" t="s">
        <v>104</v>
      </c>
      <c r="HS38" s="68" t="s">
        <v>104</v>
      </c>
      <c r="HT38" s="68">
        <v>4915</v>
      </c>
      <c r="HU38" s="68">
        <v>4915</v>
      </c>
      <c r="HV38" s="68" t="s">
        <v>104</v>
      </c>
      <c r="HW38" s="68" t="s">
        <v>104</v>
      </c>
      <c r="HX38" s="68" t="s">
        <v>104</v>
      </c>
      <c r="HY38" s="68" t="s">
        <v>104</v>
      </c>
      <c r="HZ38" s="68" t="s">
        <v>104</v>
      </c>
      <c r="IA38" s="68" t="s">
        <v>104</v>
      </c>
      <c r="IB38" s="70" t="s">
        <v>104</v>
      </c>
      <c r="IC38" s="71">
        <v>2340</v>
      </c>
      <c r="ID38" s="68">
        <v>2340</v>
      </c>
      <c r="IE38" s="68">
        <v>3180</v>
      </c>
      <c r="IF38" s="68">
        <v>3180</v>
      </c>
      <c r="IG38" s="68" t="s">
        <v>104</v>
      </c>
      <c r="IH38" s="68" t="s">
        <v>104</v>
      </c>
      <c r="II38" s="68" t="s">
        <v>104</v>
      </c>
      <c r="IJ38" s="68">
        <v>5840</v>
      </c>
      <c r="IK38" s="68">
        <v>5840</v>
      </c>
      <c r="IL38" s="68">
        <v>8110</v>
      </c>
      <c r="IM38" s="68">
        <v>8110</v>
      </c>
      <c r="IN38" s="70" t="s">
        <v>104</v>
      </c>
      <c r="IO38" s="60">
        <v>625</v>
      </c>
      <c r="IP38" s="68" t="s">
        <v>104</v>
      </c>
      <c r="IQ38" s="68" t="s">
        <v>104</v>
      </c>
      <c r="IR38" s="68" t="s">
        <v>104</v>
      </c>
      <c r="IS38" s="68" t="s">
        <v>104</v>
      </c>
      <c r="IT38" s="68" t="s">
        <v>104</v>
      </c>
      <c r="IU38" s="68" t="s">
        <v>104</v>
      </c>
      <c r="IV38" s="68" t="s">
        <v>104</v>
      </c>
      <c r="IW38" s="68" t="s">
        <v>104</v>
      </c>
      <c r="IX38" s="68" t="s">
        <v>104</v>
      </c>
      <c r="IY38" s="68" t="s">
        <v>104</v>
      </c>
      <c r="IZ38" s="68" t="s">
        <v>104</v>
      </c>
      <c r="JA38" s="68" t="s">
        <v>104</v>
      </c>
      <c r="JB38" s="68">
        <v>8835</v>
      </c>
      <c r="JC38" s="68" t="s">
        <v>104</v>
      </c>
      <c r="JD38" s="70">
        <v>11810</v>
      </c>
      <c r="JE38" s="60">
        <v>670</v>
      </c>
      <c r="JF38" s="68" t="s">
        <v>104</v>
      </c>
      <c r="JG38" s="68" t="s">
        <v>104</v>
      </c>
      <c r="JH38" s="68" t="s">
        <v>104</v>
      </c>
      <c r="JI38" s="68" t="s">
        <v>104</v>
      </c>
      <c r="JJ38" s="68" t="s">
        <v>104</v>
      </c>
      <c r="JK38" s="68" t="s">
        <v>104</v>
      </c>
      <c r="JL38" s="68" t="s">
        <v>104</v>
      </c>
      <c r="JM38" s="68" t="s">
        <v>104</v>
      </c>
      <c r="JN38" s="68" t="s">
        <v>104</v>
      </c>
      <c r="JO38" s="68" t="s">
        <v>104</v>
      </c>
      <c r="JP38" s="68" t="s">
        <v>104</v>
      </c>
      <c r="JQ38" s="68">
        <v>8795</v>
      </c>
      <c r="JR38" s="68" t="s">
        <v>104</v>
      </c>
      <c r="JS38" s="70" t="s">
        <v>104</v>
      </c>
      <c r="JT38" s="60">
        <v>1190</v>
      </c>
      <c r="JU38" s="68">
        <v>2040</v>
      </c>
      <c r="JV38" s="68" t="s">
        <v>104</v>
      </c>
      <c r="JW38" s="68">
        <v>3260</v>
      </c>
      <c r="JX38" s="68" t="s">
        <v>104</v>
      </c>
      <c r="JY38" s="68">
        <v>4900</v>
      </c>
      <c r="JZ38" s="68" t="s">
        <v>104</v>
      </c>
      <c r="KA38" s="70" t="s">
        <v>104</v>
      </c>
      <c r="KB38" s="60" t="s">
        <v>104</v>
      </c>
      <c r="KC38" s="68" t="s">
        <v>104</v>
      </c>
      <c r="KD38" s="68" t="s">
        <v>104</v>
      </c>
      <c r="KE38" s="68" t="s">
        <v>104</v>
      </c>
      <c r="KF38" s="68" t="s">
        <v>104</v>
      </c>
      <c r="KG38" s="68" t="s">
        <v>104</v>
      </c>
      <c r="KH38" s="68">
        <v>4990</v>
      </c>
      <c r="KI38" s="70">
        <v>8895</v>
      </c>
      <c r="KJ38" s="60">
        <v>470</v>
      </c>
      <c r="KK38" s="68">
        <v>470</v>
      </c>
      <c r="KL38" s="68">
        <v>470</v>
      </c>
      <c r="KM38" s="68">
        <v>470</v>
      </c>
      <c r="KN38" s="70">
        <v>910</v>
      </c>
      <c r="KO38" s="73" t="s">
        <v>104</v>
      </c>
      <c r="KP38" s="68" t="s">
        <v>104</v>
      </c>
      <c r="KQ38" s="72" t="s">
        <v>104</v>
      </c>
      <c r="KR38" s="71" t="s">
        <v>195</v>
      </c>
      <c r="KS38" s="68">
        <v>2163</v>
      </c>
      <c r="KT38" s="68" t="s">
        <v>104</v>
      </c>
      <c r="KU38" s="68">
        <v>4252</v>
      </c>
      <c r="KV38" s="68" t="s">
        <v>104</v>
      </c>
      <c r="KW38" s="68" t="s">
        <v>104</v>
      </c>
      <c r="KX38" s="68" t="s">
        <v>104</v>
      </c>
      <c r="KY38" s="68" t="s">
        <v>104</v>
      </c>
      <c r="KZ38" s="70" t="s">
        <v>104</v>
      </c>
      <c r="LA38" s="60" t="s">
        <v>195</v>
      </c>
      <c r="LB38" s="68" t="s">
        <v>195</v>
      </c>
      <c r="LC38" s="68" t="s">
        <v>195</v>
      </c>
      <c r="LD38" s="68" t="s">
        <v>195</v>
      </c>
      <c r="LE38" s="68" t="s">
        <v>195</v>
      </c>
      <c r="LF38" s="68" t="s">
        <v>195</v>
      </c>
      <c r="LG38" s="68" t="s">
        <v>195</v>
      </c>
      <c r="LH38" s="68" t="s">
        <v>195</v>
      </c>
      <c r="LI38" s="68" t="s">
        <v>195</v>
      </c>
      <c r="LJ38" s="68" t="s">
        <v>195</v>
      </c>
      <c r="LK38" s="68" t="s">
        <v>195</v>
      </c>
      <c r="LL38" s="68" t="s">
        <v>195</v>
      </c>
      <c r="LM38" s="68" t="s">
        <v>195</v>
      </c>
      <c r="LN38" s="70" t="s">
        <v>195</v>
      </c>
      <c r="LO38" s="60" t="s">
        <v>195</v>
      </c>
      <c r="LP38" s="68" t="s">
        <v>195</v>
      </c>
      <c r="LQ38" s="68" t="s">
        <v>195</v>
      </c>
      <c r="LR38" s="68" t="s">
        <v>195</v>
      </c>
      <c r="LS38" s="68" t="s">
        <v>195</v>
      </c>
      <c r="LT38" s="70" t="s">
        <v>195</v>
      </c>
      <c r="LU38" s="60" t="s">
        <v>195</v>
      </c>
      <c r="LV38" s="68">
        <v>1330</v>
      </c>
      <c r="LW38" s="70">
        <v>1080</v>
      </c>
      <c r="LX38" s="60" t="s">
        <v>195</v>
      </c>
      <c r="LY38" s="68" t="s">
        <v>195</v>
      </c>
      <c r="LZ38" s="70" t="s">
        <v>195</v>
      </c>
      <c r="MA38" s="60">
        <v>2163</v>
      </c>
      <c r="MB38" s="68" t="s">
        <v>104</v>
      </c>
      <c r="MC38" s="68">
        <v>4252</v>
      </c>
      <c r="MD38" s="68" t="s">
        <v>104</v>
      </c>
      <c r="ME38" s="68" t="s">
        <v>104</v>
      </c>
      <c r="MF38" s="68" t="s">
        <v>104</v>
      </c>
      <c r="MG38" s="70" t="s">
        <v>104</v>
      </c>
      <c r="MH38" s="60" t="s">
        <v>195</v>
      </c>
      <c r="MI38" s="68" t="s">
        <v>195</v>
      </c>
      <c r="MJ38" s="59" t="s">
        <v>195</v>
      </c>
      <c r="MK38" s="74">
        <v>2113</v>
      </c>
      <c r="ML38" s="75">
        <v>2810</v>
      </c>
      <c r="MM38" s="75" t="s">
        <v>104</v>
      </c>
      <c r="MN38" s="76">
        <v>6092</v>
      </c>
      <c r="MO38" s="74">
        <v>2113</v>
      </c>
      <c r="MP38" s="75">
        <v>2810</v>
      </c>
      <c r="MQ38" s="75" t="s">
        <v>104</v>
      </c>
      <c r="MR38" s="76">
        <v>6092</v>
      </c>
      <c r="MS38" s="60">
        <v>2163</v>
      </c>
      <c r="MT38" s="68" t="s">
        <v>104</v>
      </c>
      <c r="MU38" s="68">
        <v>4252</v>
      </c>
      <c r="MV38" s="68" t="s">
        <v>104</v>
      </c>
      <c r="MW38" s="68" t="s">
        <v>104</v>
      </c>
      <c r="MX38" s="68" t="s">
        <v>104</v>
      </c>
      <c r="MY38" s="70" t="s">
        <v>104</v>
      </c>
      <c r="MZ38" s="60" t="s">
        <v>195</v>
      </c>
      <c r="NA38" s="68">
        <v>1330</v>
      </c>
      <c r="NB38" s="68">
        <v>1080</v>
      </c>
      <c r="NC38" s="68">
        <v>4380</v>
      </c>
      <c r="ND38" s="70" t="s">
        <v>104</v>
      </c>
      <c r="NE38" s="60" t="s">
        <v>195</v>
      </c>
      <c r="NF38" s="71">
        <v>2163</v>
      </c>
      <c r="NG38" s="68" t="s">
        <v>104</v>
      </c>
      <c r="NH38" s="68">
        <v>4252</v>
      </c>
      <c r="NI38" s="68" t="s">
        <v>104</v>
      </c>
      <c r="NJ38" s="68" t="s">
        <v>104</v>
      </c>
      <c r="NK38" s="68" t="s">
        <v>104</v>
      </c>
      <c r="NL38" s="68" t="s">
        <v>104</v>
      </c>
      <c r="NM38" s="70" t="s">
        <v>104</v>
      </c>
      <c r="NN38" s="60" t="s">
        <v>195</v>
      </c>
      <c r="NO38" s="68">
        <v>2361</v>
      </c>
      <c r="NP38" s="68">
        <v>2117</v>
      </c>
      <c r="NQ38" s="68" t="s">
        <v>104</v>
      </c>
      <c r="NR38" s="68" t="s">
        <v>104</v>
      </c>
      <c r="NS38" s="68" t="s">
        <v>104</v>
      </c>
      <c r="NT38" s="68" t="s">
        <v>104</v>
      </c>
      <c r="NU38" s="70" t="s">
        <v>104</v>
      </c>
      <c r="NV38" s="60">
        <v>2911</v>
      </c>
      <c r="NW38" s="68" t="s">
        <v>104</v>
      </c>
      <c r="NX38" s="68" t="s">
        <v>104</v>
      </c>
      <c r="NY38" s="68" t="s">
        <v>104</v>
      </c>
      <c r="NZ38" s="68" t="s">
        <v>104</v>
      </c>
      <c r="OA38" s="68" t="s">
        <v>104</v>
      </c>
      <c r="OB38" s="68" t="s">
        <v>104</v>
      </c>
      <c r="OC38" s="71" t="s">
        <v>104</v>
      </c>
      <c r="OD38" s="60">
        <v>2700</v>
      </c>
      <c r="OE38" s="68">
        <v>3600</v>
      </c>
      <c r="OF38" s="68" t="s">
        <v>104</v>
      </c>
      <c r="OG38" s="68" t="s">
        <v>104</v>
      </c>
      <c r="OH38" s="60">
        <v>2035</v>
      </c>
      <c r="OI38" s="68" t="s">
        <v>104</v>
      </c>
      <c r="OJ38" s="68">
        <v>4808</v>
      </c>
      <c r="OK38" s="68" t="s">
        <v>104</v>
      </c>
      <c r="OL38" s="68" t="s">
        <v>104</v>
      </c>
      <c r="OM38" s="68" t="s">
        <v>104</v>
      </c>
      <c r="ON38" s="70" t="s">
        <v>104</v>
      </c>
      <c r="OO38" s="60" t="s">
        <v>195</v>
      </c>
      <c r="OP38" s="71">
        <v>2163</v>
      </c>
      <c r="OQ38" s="68" t="s">
        <v>104</v>
      </c>
      <c r="OR38" s="68">
        <v>4252</v>
      </c>
      <c r="OS38" s="68" t="s">
        <v>104</v>
      </c>
      <c r="OT38" s="68" t="s">
        <v>104</v>
      </c>
      <c r="OU38" s="68" t="s">
        <v>104</v>
      </c>
      <c r="OV38" s="70" t="s">
        <v>104</v>
      </c>
      <c r="OW38" s="60" t="s">
        <v>195</v>
      </c>
      <c r="OX38" s="71">
        <v>2361</v>
      </c>
      <c r="OY38" s="68">
        <v>2117</v>
      </c>
      <c r="OZ38" s="68" t="s">
        <v>104</v>
      </c>
      <c r="PA38" s="68" t="s">
        <v>104</v>
      </c>
      <c r="PB38" s="68" t="s">
        <v>104</v>
      </c>
      <c r="PC38" s="68" t="s">
        <v>104</v>
      </c>
      <c r="PD38" s="70" t="s">
        <v>104</v>
      </c>
    </row>
    <row r="39" spans="1:420" x14ac:dyDescent="0.25">
      <c r="A39" s="17" t="s">
        <v>202</v>
      </c>
      <c r="B39" s="19"/>
      <c r="C39" s="16"/>
      <c r="D39" s="59" t="s">
        <v>190</v>
      </c>
      <c r="E39" s="60" t="s">
        <v>195</v>
      </c>
      <c r="F39" s="68">
        <v>1300</v>
      </c>
      <c r="G39" s="68">
        <v>2775</v>
      </c>
      <c r="H39" s="68" t="s">
        <v>104</v>
      </c>
      <c r="I39" s="68" t="s">
        <v>104</v>
      </c>
      <c r="J39" s="68">
        <v>4985</v>
      </c>
      <c r="K39" s="68" t="s">
        <v>104</v>
      </c>
      <c r="L39" s="68" t="s">
        <v>104</v>
      </c>
      <c r="M39" s="68">
        <v>6895</v>
      </c>
      <c r="N39" s="68" t="s">
        <v>104</v>
      </c>
      <c r="O39" s="68">
        <v>8500</v>
      </c>
      <c r="P39" s="68">
        <v>7700</v>
      </c>
      <c r="Q39" s="70">
        <v>11185</v>
      </c>
      <c r="R39" s="60" t="s">
        <v>195</v>
      </c>
      <c r="S39" s="68">
        <v>1720</v>
      </c>
      <c r="T39" s="68">
        <v>2830</v>
      </c>
      <c r="U39" s="68">
        <v>2560</v>
      </c>
      <c r="V39" s="68">
        <v>4305</v>
      </c>
      <c r="W39" s="68">
        <v>4305</v>
      </c>
      <c r="X39" s="68" t="s">
        <v>104</v>
      </c>
      <c r="Y39" s="68">
        <v>6545</v>
      </c>
      <c r="Z39" s="68" t="s">
        <v>104</v>
      </c>
      <c r="AA39" s="68">
        <v>8230</v>
      </c>
      <c r="AB39" s="73" t="s">
        <v>195</v>
      </c>
      <c r="AC39" s="68">
        <v>2115</v>
      </c>
      <c r="AD39" s="68" t="s">
        <v>104</v>
      </c>
      <c r="AE39" s="68">
        <v>4252</v>
      </c>
      <c r="AF39" s="68" t="s">
        <v>104</v>
      </c>
      <c r="AG39" s="68" t="s">
        <v>104</v>
      </c>
      <c r="AH39" s="68" t="s">
        <v>104</v>
      </c>
      <c r="AI39" s="70" t="s">
        <v>104</v>
      </c>
      <c r="AJ39" s="73" t="s">
        <v>195</v>
      </c>
      <c r="AK39" s="68">
        <v>2361</v>
      </c>
      <c r="AL39" s="68">
        <v>2117</v>
      </c>
      <c r="AM39" s="68" t="s">
        <v>104</v>
      </c>
      <c r="AN39" s="68" t="s">
        <v>104</v>
      </c>
      <c r="AO39" s="68" t="s">
        <v>104</v>
      </c>
      <c r="AP39" s="68" t="s">
        <v>104</v>
      </c>
      <c r="AQ39" s="70" t="s">
        <v>104</v>
      </c>
      <c r="AR39" s="60" t="s">
        <v>195</v>
      </c>
      <c r="AS39" s="68">
        <v>2115</v>
      </c>
      <c r="AT39" s="68" t="s">
        <v>104</v>
      </c>
      <c r="AU39" s="68">
        <v>4252</v>
      </c>
      <c r="AV39" s="68" t="s">
        <v>104</v>
      </c>
      <c r="AW39" s="68" t="s">
        <v>104</v>
      </c>
      <c r="AX39" s="68" t="s">
        <v>104</v>
      </c>
      <c r="AY39" s="70" t="s">
        <v>104</v>
      </c>
      <c r="AZ39" s="60" t="s">
        <v>195</v>
      </c>
      <c r="BA39" s="68">
        <v>2361</v>
      </c>
      <c r="BB39" s="68">
        <v>2117</v>
      </c>
      <c r="BC39" s="68" t="s">
        <v>104</v>
      </c>
      <c r="BD39" s="68" t="s">
        <v>104</v>
      </c>
      <c r="BE39" s="68" t="s">
        <v>104</v>
      </c>
      <c r="BF39" s="68" t="s">
        <v>104</v>
      </c>
      <c r="BG39" s="70" t="s">
        <v>104</v>
      </c>
      <c r="BH39" s="60" t="s">
        <v>104</v>
      </c>
      <c r="BI39" s="71" t="s">
        <v>104</v>
      </c>
      <c r="BJ39" s="68">
        <v>2970</v>
      </c>
      <c r="BK39" s="68">
        <v>4037</v>
      </c>
      <c r="BL39" s="70" t="s">
        <v>104</v>
      </c>
      <c r="BM39" s="60" t="s">
        <v>195</v>
      </c>
      <c r="BN39" s="68">
        <v>1740</v>
      </c>
      <c r="BO39" s="68" t="s">
        <v>104</v>
      </c>
      <c r="BP39" s="68" t="s">
        <v>104</v>
      </c>
      <c r="BQ39" s="70" t="s">
        <v>104</v>
      </c>
      <c r="BR39" s="60" t="s">
        <v>195</v>
      </c>
      <c r="BS39" s="68">
        <v>1330</v>
      </c>
      <c r="BT39" s="68">
        <v>1080</v>
      </c>
      <c r="BU39" s="68">
        <v>4380</v>
      </c>
      <c r="BV39" s="70" t="s">
        <v>104</v>
      </c>
      <c r="BW39" s="60" t="s">
        <v>195</v>
      </c>
      <c r="BX39" s="68" t="s">
        <v>195</v>
      </c>
      <c r="BY39" s="68" t="s">
        <v>195</v>
      </c>
      <c r="BZ39" s="70" t="s">
        <v>195</v>
      </c>
      <c r="CA39" s="60" t="s">
        <v>195</v>
      </c>
      <c r="CB39" s="68">
        <v>2035</v>
      </c>
      <c r="CC39" s="68">
        <v>2035</v>
      </c>
      <c r="CD39" s="68">
        <v>2035</v>
      </c>
      <c r="CE39" s="68">
        <v>2035</v>
      </c>
      <c r="CF39" s="68" t="s">
        <v>104</v>
      </c>
      <c r="CG39" s="68" t="s">
        <v>104</v>
      </c>
      <c r="CH39" s="68">
        <v>2505</v>
      </c>
      <c r="CI39" s="68">
        <v>2505</v>
      </c>
      <c r="CJ39" s="68" t="s">
        <v>104</v>
      </c>
      <c r="CK39" s="68" t="s">
        <v>104</v>
      </c>
      <c r="CL39" s="68" t="s">
        <v>104</v>
      </c>
      <c r="CM39" s="68">
        <v>4450</v>
      </c>
      <c r="CN39" s="68" t="s">
        <v>104</v>
      </c>
      <c r="CO39" s="68" t="s">
        <v>104</v>
      </c>
      <c r="CP39" s="68" t="s">
        <v>104</v>
      </c>
      <c r="CQ39" s="68" t="s">
        <v>104</v>
      </c>
      <c r="CR39" s="70">
        <v>11350</v>
      </c>
      <c r="CS39" s="60">
        <v>2165</v>
      </c>
      <c r="CT39" s="68" t="s">
        <v>104</v>
      </c>
      <c r="CU39" s="68" t="s">
        <v>104</v>
      </c>
      <c r="CV39" s="68">
        <v>4375</v>
      </c>
      <c r="CW39" s="68">
        <v>4375</v>
      </c>
      <c r="CX39" s="68" t="s">
        <v>104</v>
      </c>
      <c r="CY39" s="68" t="s">
        <v>104</v>
      </c>
      <c r="CZ39" s="68" t="s">
        <v>104</v>
      </c>
      <c r="DA39" s="68" t="s">
        <v>104</v>
      </c>
      <c r="DB39" s="70">
        <v>7795</v>
      </c>
      <c r="DC39" s="60" t="s">
        <v>104</v>
      </c>
      <c r="DD39" s="68">
        <v>1645</v>
      </c>
      <c r="DE39" s="68">
        <v>1645</v>
      </c>
      <c r="DF39" s="68" t="s">
        <v>104</v>
      </c>
      <c r="DG39" s="68" t="s">
        <v>104</v>
      </c>
      <c r="DH39" s="68" t="s">
        <v>104</v>
      </c>
      <c r="DI39" s="68" t="s">
        <v>104</v>
      </c>
      <c r="DJ39" s="68" t="s">
        <v>104</v>
      </c>
      <c r="DK39" s="70" t="s">
        <v>104</v>
      </c>
      <c r="DL39" s="60">
        <v>2115</v>
      </c>
      <c r="DM39" s="68" t="s">
        <v>104</v>
      </c>
      <c r="DN39" s="68">
        <v>4252</v>
      </c>
      <c r="DO39" s="68" t="s">
        <v>104</v>
      </c>
      <c r="DP39" s="68" t="s">
        <v>104</v>
      </c>
      <c r="DQ39" s="68" t="s">
        <v>104</v>
      </c>
      <c r="DR39" s="70" t="s">
        <v>104</v>
      </c>
      <c r="DS39" s="60" t="s">
        <v>104</v>
      </c>
      <c r="DT39" s="68" t="s">
        <v>104</v>
      </c>
      <c r="DU39" s="68" t="s">
        <v>104</v>
      </c>
      <c r="DV39" s="68" t="s">
        <v>104</v>
      </c>
      <c r="DW39" s="68" t="s">
        <v>104</v>
      </c>
      <c r="DX39" s="70" t="s">
        <v>104</v>
      </c>
      <c r="DY39" s="60" t="s">
        <v>104</v>
      </c>
      <c r="DZ39" s="68" t="s">
        <v>104</v>
      </c>
      <c r="EA39" s="68" t="s">
        <v>104</v>
      </c>
      <c r="EB39" s="68" t="s">
        <v>104</v>
      </c>
      <c r="EC39" s="68" t="s">
        <v>104</v>
      </c>
      <c r="ED39" s="70" t="s">
        <v>104</v>
      </c>
      <c r="EE39" s="60">
        <v>1281</v>
      </c>
      <c r="EF39" s="68">
        <v>2675</v>
      </c>
      <c r="EG39" s="68" t="s">
        <v>104</v>
      </c>
      <c r="EH39" s="68" t="s">
        <v>104</v>
      </c>
      <c r="EI39" s="68" t="s">
        <v>104</v>
      </c>
      <c r="EJ39" s="70" t="s">
        <v>104</v>
      </c>
      <c r="EK39" s="60">
        <v>1281</v>
      </c>
      <c r="EL39" s="68">
        <v>2675</v>
      </c>
      <c r="EM39" s="68" t="s">
        <v>104</v>
      </c>
      <c r="EN39" s="68" t="s">
        <v>104</v>
      </c>
      <c r="EO39" s="68" t="s">
        <v>104</v>
      </c>
      <c r="EP39" s="70" t="s">
        <v>104</v>
      </c>
      <c r="EQ39" s="60">
        <v>1281</v>
      </c>
      <c r="ER39" s="68">
        <v>2675</v>
      </c>
      <c r="ES39" s="68" t="s">
        <v>104</v>
      </c>
      <c r="ET39" s="68" t="s">
        <v>104</v>
      </c>
      <c r="EU39" s="68" t="s">
        <v>104</v>
      </c>
      <c r="EV39" s="70" t="s">
        <v>104</v>
      </c>
      <c r="EW39" s="60">
        <v>1281</v>
      </c>
      <c r="EX39" s="68">
        <v>2675</v>
      </c>
      <c r="EY39" s="68" t="s">
        <v>104</v>
      </c>
      <c r="EZ39" s="68" t="s">
        <v>104</v>
      </c>
      <c r="FA39" s="68" t="s">
        <v>104</v>
      </c>
      <c r="FB39" s="70" t="s">
        <v>104</v>
      </c>
      <c r="FC39" s="60">
        <v>2810</v>
      </c>
      <c r="FD39" s="68">
        <v>4496</v>
      </c>
      <c r="FE39" s="68" t="s">
        <v>104</v>
      </c>
      <c r="FF39" s="68" t="s">
        <v>104</v>
      </c>
      <c r="FG39" s="68" t="s">
        <v>104</v>
      </c>
      <c r="FH39" s="70" t="s">
        <v>195</v>
      </c>
      <c r="FI39" s="60">
        <v>2810</v>
      </c>
      <c r="FJ39" s="68">
        <v>4496</v>
      </c>
      <c r="FK39" s="70" t="s">
        <v>104</v>
      </c>
      <c r="FL39" s="60">
        <v>2810</v>
      </c>
      <c r="FM39" s="68">
        <v>4496</v>
      </c>
      <c r="FN39" s="68" t="s">
        <v>104</v>
      </c>
      <c r="FO39" s="68" t="s">
        <v>104</v>
      </c>
      <c r="FP39" s="68" t="s">
        <v>104</v>
      </c>
      <c r="FQ39" s="70">
        <v>14320</v>
      </c>
      <c r="FR39" s="60">
        <v>3080</v>
      </c>
      <c r="FS39" s="68">
        <v>4539</v>
      </c>
      <c r="FT39" s="68">
        <v>6699</v>
      </c>
      <c r="FU39" s="68">
        <v>9375</v>
      </c>
      <c r="FV39" s="70">
        <v>11868</v>
      </c>
      <c r="FW39" s="60">
        <v>3080</v>
      </c>
      <c r="FX39" s="68">
        <v>4539</v>
      </c>
      <c r="FY39" s="68">
        <v>6699</v>
      </c>
      <c r="FZ39" s="68">
        <v>9375</v>
      </c>
      <c r="GA39" s="70">
        <v>11868</v>
      </c>
      <c r="GB39" s="60" t="s">
        <v>195</v>
      </c>
      <c r="GC39" s="68" t="s">
        <v>195</v>
      </c>
      <c r="GD39" s="68" t="s">
        <v>195</v>
      </c>
      <c r="GE39" s="68" t="s">
        <v>195</v>
      </c>
      <c r="GF39" s="68" t="s">
        <v>195</v>
      </c>
      <c r="GG39" s="68" t="s">
        <v>195</v>
      </c>
      <c r="GH39" s="68" t="s">
        <v>195</v>
      </c>
      <c r="GI39" s="68" t="s">
        <v>195</v>
      </c>
      <c r="GJ39" s="68" t="s">
        <v>195</v>
      </c>
      <c r="GK39" s="68" t="s">
        <v>195</v>
      </c>
      <c r="GL39" s="68" t="s">
        <v>195</v>
      </c>
      <c r="GM39" s="68" t="s">
        <v>195</v>
      </c>
      <c r="GN39" s="70" t="s">
        <v>195</v>
      </c>
      <c r="GO39" s="60"/>
      <c r="GP39" s="68" t="s">
        <v>195</v>
      </c>
      <c r="GQ39" s="68" t="s">
        <v>195</v>
      </c>
      <c r="GR39" s="68" t="s">
        <v>195</v>
      </c>
      <c r="GS39" s="68" t="s">
        <v>195</v>
      </c>
      <c r="GT39" s="68" t="s">
        <v>195</v>
      </c>
      <c r="GU39" s="68" t="s">
        <v>195</v>
      </c>
      <c r="GV39" s="68" t="s">
        <v>195</v>
      </c>
      <c r="GW39" s="68" t="s">
        <v>195</v>
      </c>
      <c r="GX39" s="68" t="s">
        <v>195</v>
      </c>
      <c r="GY39" s="68" t="s">
        <v>195</v>
      </c>
      <c r="GZ39" s="68" t="s">
        <v>195</v>
      </c>
      <c r="HA39" s="68" t="s">
        <v>195</v>
      </c>
      <c r="HB39" s="68"/>
      <c r="HC39" s="70"/>
      <c r="HD39" s="60" t="s">
        <v>195</v>
      </c>
      <c r="HE39" s="68" t="s">
        <v>195</v>
      </c>
      <c r="HF39" s="68" t="s">
        <v>195</v>
      </c>
      <c r="HG39" s="68" t="s">
        <v>195</v>
      </c>
      <c r="HH39" s="68" t="s">
        <v>195</v>
      </c>
      <c r="HI39" s="68" t="s">
        <v>195</v>
      </c>
      <c r="HJ39" s="68" t="s">
        <v>195</v>
      </c>
      <c r="HK39" s="68" t="s">
        <v>195</v>
      </c>
      <c r="HL39" s="68" t="s">
        <v>195</v>
      </c>
      <c r="HM39" s="70" t="s">
        <v>195</v>
      </c>
      <c r="HN39" s="71" t="s">
        <v>104</v>
      </c>
      <c r="HO39" s="68">
        <v>2270</v>
      </c>
      <c r="HP39" s="68">
        <v>2270</v>
      </c>
      <c r="HQ39" s="68">
        <v>3160</v>
      </c>
      <c r="HR39" s="68" t="s">
        <v>104</v>
      </c>
      <c r="HS39" s="68" t="s">
        <v>104</v>
      </c>
      <c r="HT39" s="68">
        <v>4915</v>
      </c>
      <c r="HU39" s="68">
        <v>4915</v>
      </c>
      <c r="HV39" s="68" t="s">
        <v>104</v>
      </c>
      <c r="HW39" s="68" t="s">
        <v>104</v>
      </c>
      <c r="HX39" s="68" t="s">
        <v>104</v>
      </c>
      <c r="HY39" s="68" t="s">
        <v>104</v>
      </c>
      <c r="HZ39" s="68" t="s">
        <v>104</v>
      </c>
      <c r="IA39" s="68" t="s">
        <v>104</v>
      </c>
      <c r="IB39" s="70" t="s">
        <v>104</v>
      </c>
      <c r="IC39" s="71">
        <v>2340</v>
      </c>
      <c r="ID39" s="68">
        <v>2340</v>
      </c>
      <c r="IE39" s="68">
        <v>2735</v>
      </c>
      <c r="IF39" s="68">
        <v>2735</v>
      </c>
      <c r="IG39" s="68" t="s">
        <v>104</v>
      </c>
      <c r="IH39" s="68" t="s">
        <v>104</v>
      </c>
      <c r="II39" s="68" t="s">
        <v>104</v>
      </c>
      <c r="IJ39" s="68">
        <v>5840</v>
      </c>
      <c r="IK39" s="68">
        <v>5840</v>
      </c>
      <c r="IL39" s="68">
        <v>8110</v>
      </c>
      <c r="IM39" s="68">
        <v>8110</v>
      </c>
      <c r="IN39" s="70" t="s">
        <v>104</v>
      </c>
      <c r="IO39" s="60">
        <v>625</v>
      </c>
      <c r="IP39" s="68" t="s">
        <v>104</v>
      </c>
      <c r="IQ39" s="68" t="s">
        <v>104</v>
      </c>
      <c r="IR39" s="68" t="s">
        <v>104</v>
      </c>
      <c r="IS39" s="68" t="s">
        <v>104</v>
      </c>
      <c r="IT39" s="68" t="s">
        <v>104</v>
      </c>
      <c r="IU39" s="68" t="s">
        <v>104</v>
      </c>
      <c r="IV39" s="68" t="s">
        <v>104</v>
      </c>
      <c r="IW39" s="68" t="s">
        <v>104</v>
      </c>
      <c r="IX39" s="68" t="s">
        <v>104</v>
      </c>
      <c r="IY39" s="68" t="s">
        <v>104</v>
      </c>
      <c r="IZ39" s="68" t="s">
        <v>104</v>
      </c>
      <c r="JA39" s="68" t="s">
        <v>104</v>
      </c>
      <c r="JB39" s="68">
        <v>8700</v>
      </c>
      <c r="JC39" s="68" t="s">
        <v>104</v>
      </c>
      <c r="JD39" s="70">
        <v>11810</v>
      </c>
      <c r="JE39" s="60">
        <v>670</v>
      </c>
      <c r="JF39" s="68" t="s">
        <v>104</v>
      </c>
      <c r="JG39" s="68" t="s">
        <v>104</v>
      </c>
      <c r="JH39" s="68" t="s">
        <v>104</v>
      </c>
      <c r="JI39" s="68" t="s">
        <v>104</v>
      </c>
      <c r="JJ39" s="68" t="s">
        <v>104</v>
      </c>
      <c r="JK39" s="68" t="s">
        <v>104</v>
      </c>
      <c r="JL39" s="68" t="s">
        <v>104</v>
      </c>
      <c r="JM39" s="68" t="s">
        <v>104</v>
      </c>
      <c r="JN39" s="68" t="s">
        <v>104</v>
      </c>
      <c r="JO39" s="68" t="s">
        <v>104</v>
      </c>
      <c r="JP39" s="68" t="s">
        <v>104</v>
      </c>
      <c r="JQ39" s="68">
        <v>8795</v>
      </c>
      <c r="JR39" s="68" t="s">
        <v>104</v>
      </c>
      <c r="JS39" s="70" t="s">
        <v>104</v>
      </c>
      <c r="JT39" s="60">
        <v>1190</v>
      </c>
      <c r="JU39" s="68">
        <v>2040</v>
      </c>
      <c r="JV39" s="68" t="s">
        <v>104</v>
      </c>
      <c r="JW39" s="68">
        <v>3260</v>
      </c>
      <c r="JX39" s="68" t="s">
        <v>104</v>
      </c>
      <c r="JY39" s="68">
        <v>4900</v>
      </c>
      <c r="JZ39" s="68" t="s">
        <v>104</v>
      </c>
      <c r="KA39" s="70" t="s">
        <v>104</v>
      </c>
      <c r="KB39" s="60" t="s">
        <v>104</v>
      </c>
      <c r="KC39" s="68" t="s">
        <v>104</v>
      </c>
      <c r="KD39" s="68" t="s">
        <v>104</v>
      </c>
      <c r="KE39" s="68">
        <v>4955</v>
      </c>
      <c r="KF39" s="68" t="s">
        <v>104</v>
      </c>
      <c r="KG39" s="68" t="s">
        <v>104</v>
      </c>
      <c r="KH39" s="68">
        <v>4990</v>
      </c>
      <c r="KI39" s="70">
        <v>7995</v>
      </c>
      <c r="KJ39" s="60">
        <v>465</v>
      </c>
      <c r="KK39" s="68">
        <v>465</v>
      </c>
      <c r="KL39" s="68">
        <v>465</v>
      </c>
      <c r="KM39" s="68">
        <v>465</v>
      </c>
      <c r="KN39" s="70">
        <v>820</v>
      </c>
      <c r="KO39" s="73" t="s">
        <v>104</v>
      </c>
      <c r="KP39" s="68" t="s">
        <v>104</v>
      </c>
      <c r="KQ39" s="72" t="s">
        <v>104</v>
      </c>
      <c r="KR39" s="71" t="s">
        <v>195</v>
      </c>
      <c r="KS39" s="68">
        <v>2115</v>
      </c>
      <c r="KT39" s="68" t="s">
        <v>104</v>
      </c>
      <c r="KU39" s="68">
        <v>4252</v>
      </c>
      <c r="KV39" s="68" t="s">
        <v>104</v>
      </c>
      <c r="KW39" s="68" t="s">
        <v>104</v>
      </c>
      <c r="KX39" s="68" t="s">
        <v>104</v>
      </c>
      <c r="KY39" s="68" t="s">
        <v>104</v>
      </c>
      <c r="KZ39" s="70" t="s">
        <v>104</v>
      </c>
      <c r="LA39" s="60" t="s">
        <v>195</v>
      </c>
      <c r="LB39" s="68" t="s">
        <v>195</v>
      </c>
      <c r="LC39" s="68" t="s">
        <v>195</v>
      </c>
      <c r="LD39" s="68" t="s">
        <v>195</v>
      </c>
      <c r="LE39" s="68" t="s">
        <v>195</v>
      </c>
      <c r="LF39" s="68" t="s">
        <v>195</v>
      </c>
      <c r="LG39" s="68" t="s">
        <v>195</v>
      </c>
      <c r="LH39" s="68" t="s">
        <v>195</v>
      </c>
      <c r="LI39" s="68" t="s">
        <v>195</v>
      </c>
      <c r="LJ39" s="68" t="s">
        <v>195</v>
      </c>
      <c r="LK39" s="68" t="s">
        <v>195</v>
      </c>
      <c r="LL39" s="68" t="s">
        <v>195</v>
      </c>
      <c r="LM39" s="68" t="s">
        <v>195</v>
      </c>
      <c r="LN39" s="70" t="s">
        <v>195</v>
      </c>
      <c r="LO39" s="60" t="s">
        <v>195</v>
      </c>
      <c r="LP39" s="68" t="s">
        <v>195</v>
      </c>
      <c r="LQ39" s="68" t="s">
        <v>195</v>
      </c>
      <c r="LR39" s="68" t="s">
        <v>195</v>
      </c>
      <c r="LS39" s="68" t="s">
        <v>195</v>
      </c>
      <c r="LT39" s="70" t="s">
        <v>195</v>
      </c>
      <c r="LU39" s="60" t="s">
        <v>195</v>
      </c>
      <c r="LV39" s="68">
        <v>1330</v>
      </c>
      <c r="LW39" s="70">
        <v>1080</v>
      </c>
      <c r="LX39" s="60" t="s">
        <v>195</v>
      </c>
      <c r="LY39" s="68" t="s">
        <v>195</v>
      </c>
      <c r="LZ39" s="70" t="s">
        <v>195</v>
      </c>
      <c r="MA39" s="60">
        <v>2115</v>
      </c>
      <c r="MB39" s="68" t="s">
        <v>104</v>
      </c>
      <c r="MC39" s="68">
        <v>4252</v>
      </c>
      <c r="MD39" s="68" t="s">
        <v>104</v>
      </c>
      <c r="ME39" s="68" t="s">
        <v>104</v>
      </c>
      <c r="MF39" s="68" t="s">
        <v>104</v>
      </c>
      <c r="MG39" s="70" t="s">
        <v>104</v>
      </c>
      <c r="MH39" s="60" t="s">
        <v>195</v>
      </c>
      <c r="MI39" s="68" t="s">
        <v>195</v>
      </c>
      <c r="MJ39" s="59" t="s">
        <v>195</v>
      </c>
      <c r="MK39" s="74">
        <v>2113</v>
      </c>
      <c r="ML39" s="75">
        <v>2810</v>
      </c>
      <c r="MM39" s="75" t="s">
        <v>104</v>
      </c>
      <c r="MN39" s="76">
        <v>6092</v>
      </c>
      <c r="MO39" s="74">
        <v>2113</v>
      </c>
      <c r="MP39" s="75">
        <v>2810</v>
      </c>
      <c r="MQ39" s="75" t="s">
        <v>104</v>
      </c>
      <c r="MR39" s="76">
        <v>6092</v>
      </c>
      <c r="MS39" s="60">
        <v>2115</v>
      </c>
      <c r="MT39" s="68" t="s">
        <v>104</v>
      </c>
      <c r="MU39" s="68">
        <v>4252</v>
      </c>
      <c r="MV39" s="68" t="s">
        <v>104</v>
      </c>
      <c r="MW39" s="68" t="s">
        <v>104</v>
      </c>
      <c r="MX39" s="68" t="s">
        <v>104</v>
      </c>
      <c r="MY39" s="70" t="s">
        <v>104</v>
      </c>
      <c r="MZ39" s="60" t="s">
        <v>195</v>
      </c>
      <c r="NA39" s="68">
        <v>1330</v>
      </c>
      <c r="NB39" s="68">
        <v>1080</v>
      </c>
      <c r="NC39" s="68">
        <v>4380</v>
      </c>
      <c r="ND39" s="70" t="s">
        <v>104</v>
      </c>
      <c r="NE39" s="60" t="s">
        <v>195</v>
      </c>
      <c r="NF39" s="71">
        <v>2115</v>
      </c>
      <c r="NG39" s="68" t="s">
        <v>104</v>
      </c>
      <c r="NH39" s="68">
        <v>4252</v>
      </c>
      <c r="NI39" s="68" t="s">
        <v>104</v>
      </c>
      <c r="NJ39" s="68" t="s">
        <v>104</v>
      </c>
      <c r="NK39" s="68" t="s">
        <v>104</v>
      </c>
      <c r="NL39" s="68" t="s">
        <v>104</v>
      </c>
      <c r="NM39" s="70" t="s">
        <v>104</v>
      </c>
      <c r="NN39" s="60" t="s">
        <v>195</v>
      </c>
      <c r="NO39" s="68">
        <v>2361</v>
      </c>
      <c r="NP39" s="68">
        <v>2117</v>
      </c>
      <c r="NQ39" s="68" t="s">
        <v>104</v>
      </c>
      <c r="NR39" s="68" t="s">
        <v>104</v>
      </c>
      <c r="NS39" s="68" t="s">
        <v>104</v>
      </c>
      <c r="NT39" s="68" t="s">
        <v>104</v>
      </c>
      <c r="NU39" s="70" t="s">
        <v>104</v>
      </c>
      <c r="NV39" s="60">
        <v>2911</v>
      </c>
      <c r="NW39" s="68" t="s">
        <v>104</v>
      </c>
      <c r="NX39" s="68" t="s">
        <v>104</v>
      </c>
      <c r="NY39" s="68" t="s">
        <v>104</v>
      </c>
      <c r="NZ39" s="68" t="s">
        <v>104</v>
      </c>
      <c r="OA39" s="68" t="s">
        <v>104</v>
      </c>
      <c r="OB39" s="68" t="s">
        <v>104</v>
      </c>
      <c r="OC39" s="71">
        <v>16748</v>
      </c>
      <c r="OD39" s="60">
        <v>2700</v>
      </c>
      <c r="OE39" s="68">
        <v>3600</v>
      </c>
      <c r="OF39" s="68">
        <v>5685</v>
      </c>
      <c r="OG39" s="68" t="s">
        <v>104</v>
      </c>
      <c r="OH39" s="60">
        <v>2035</v>
      </c>
      <c r="OI39" s="68" t="s">
        <v>104</v>
      </c>
      <c r="OJ39" s="68">
        <v>4808</v>
      </c>
      <c r="OK39" s="68" t="s">
        <v>104</v>
      </c>
      <c r="OL39" s="68" t="s">
        <v>104</v>
      </c>
      <c r="OM39" s="68" t="s">
        <v>104</v>
      </c>
      <c r="ON39" s="70" t="s">
        <v>104</v>
      </c>
      <c r="OO39" s="60" t="s">
        <v>195</v>
      </c>
      <c r="OP39" s="71">
        <v>2115</v>
      </c>
      <c r="OQ39" s="68" t="s">
        <v>104</v>
      </c>
      <c r="OR39" s="68">
        <v>4252</v>
      </c>
      <c r="OS39" s="68" t="s">
        <v>104</v>
      </c>
      <c r="OT39" s="68" t="s">
        <v>104</v>
      </c>
      <c r="OU39" s="68" t="s">
        <v>104</v>
      </c>
      <c r="OV39" s="70" t="s">
        <v>104</v>
      </c>
      <c r="OW39" s="60" t="s">
        <v>195</v>
      </c>
      <c r="OX39" s="71">
        <v>2361</v>
      </c>
      <c r="OY39" s="68">
        <v>2117</v>
      </c>
      <c r="OZ39" s="68" t="s">
        <v>104</v>
      </c>
      <c r="PA39" s="68" t="s">
        <v>104</v>
      </c>
      <c r="PB39" s="68" t="s">
        <v>104</v>
      </c>
      <c r="PC39" s="68" t="s">
        <v>104</v>
      </c>
      <c r="PD39" s="70" t="s">
        <v>104</v>
      </c>
    </row>
    <row r="40" spans="1:420" x14ac:dyDescent="0.25">
      <c r="A40" s="17" t="s">
        <v>203</v>
      </c>
      <c r="B40" s="19"/>
      <c r="C40" s="16"/>
      <c r="D40" s="59"/>
      <c r="E40" s="60">
        <v>0.65</v>
      </c>
      <c r="F40" s="68">
        <v>0.65</v>
      </c>
      <c r="G40" s="68">
        <v>0.65</v>
      </c>
      <c r="H40" s="68">
        <v>0.65</v>
      </c>
      <c r="I40" s="68">
        <v>0.65</v>
      </c>
      <c r="J40" s="68">
        <v>0.65</v>
      </c>
      <c r="K40" s="68">
        <v>0.65</v>
      </c>
      <c r="L40" s="68">
        <v>0.65</v>
      </c>
      <c r="M40" s="68">
        <v>0.65</v>
      </c>
      <c r="N40" s="68">
        <v>0.65</v>
      </c>
      <c r="O40" s="68">
        <v>0.65</v>
      </c>
      <c r="P40" s="68">
        <v>0.55000000000000004</v>
      </c>
      <c r="Q40" s="70">
        <v>0.55000000000000004</v>
      </c>
      <c r="R40" s="60">
        <v>0.65</v>
      </c>
      <c r="S40" s="68">
        <v>0.65</v>
      </c>
      <c r="T40" s="68">
        <v>0.65</v>
      </c>
      <c r="U40" s="68">
        <v>0.65</v>
      </c>
      <c r="V40" s="68">
        <v>0.65</v>
      </c>
      <c r="W40" s="68">
        <v>0.65</v>
      </c>
      <c r="X40" s="68">
        <v>0.65</v>
      </c>
      <c r="Y40" s="68">
        <v>0.65</v>
      </c>
      <c r="Z40" s="68">
        <v>0.65</v>
      </c>
      <c r="AA40" s="68">
        <v>0.65</v>
      </c>
      <c r="AB40" s="73">
        <v>0.65</v>
      </c>
      <c r="AC40" s="68">
        <v>0.65</v>
      </c>
      <c r="AD40" s="68">
        <v>0.65</v>
      </c>
      <c r="AE40" s="68">
        <v>0.65</v>
      </c>
      <c r="AF40" s="68">
        <v>0.65</v>
      </c>
      <c r="AG40" s="68">
        <v>0.65</v>
      </c>
      <c r="AH40" s="68">
        <v>0.65</v>
      </c>
      <c r="AI40" s="70">
        <v>0.65</v>
      </c>
      <c r="AJ40" s="73">
        <v>0.65</v>
      </c>
      <c r="AK40" s="68">
        <v>0.65</v>
      </c>
      <c r="AL40" s="68">
        <v>0.65</v>
      </c>
      <c r="AM40" s="68">
        <v>0.65</v>
      </c>
      <c r="AN40" s="68">
        <v>0.65</v>
      </c>
      <c r="AO40" s="68">
        <v>0.65</v>
      </c>
      <c r="AP40" s="68">
        <v>0.65</v>
      </c>
      <c r="AQ40" s="70">
        <v>0.65</v>
      </c>
      <c r="AR40" s="60">
        <v>0.65</v>
      </c>
      <c r="AS40" s="68">
        <v>0.65</v>
      </c>
      <c r="AT40" s="68">
        <v>0.65</v>
      </c>
      <c r="AU40" s="68">
        <v>0.65</v>
      </c>
      <c r="AV40" s="68">
        <v>0.65</v>
      </c>
      <c r="AW40" s="68">
        <v>0.65</v>
      </c>
      <c r="AX40" s="68">
        <v>0.65</v>
      </c>
      <c r="AY40" s="70">
        <v>0.65</v>
      </c>
      <c r="AZ40" s="60">
        <v>0.65</v>
      </c>
      <c r="BA40" s="68">
        <v>0.65</v>
      </c>
      <c r="BB40" s="68">
        <v>0.65</v>
      </c>
      <c r="BC40" s="68">
        <v>0.65</v>
      </c>
      <c r="BD40" s="68">
        <v>0.65</v>
      </c>
      <c r="BE40" s="68">
        <v>0.65</v>
      </c>
      <c r="BF40" s="68">
        <v>0.65</v>
      </c>
      <c r="BG40" s="70">
        <v>0.65</v>
      </c>
      <c r="BH40" s="60">
        <v>0.65</v>
      </c>
      <c r="BI40" s="71">
        <v>0.65</v>
      </c>
      <c r="BJ40" s="68">
        <v>0.65</v>
      </c>
      <c r="BK40" s="68">
        <v>0.65</v>
      </c>
      <c r="BL40" s="70">
        <v>0.65</v>
      </c>
      <c r="BM40" s="60">
        <v>0.65</v>
      </c>
      <c r="BN40" s="68">
        <v>0.65</v>
      </c>
      <c r="BO40" s="68">
        <v>0.65</v>
      </c>
      <c r="BP40" s="68">
        <v>0.65</v>
      </c>
      <c r="BQ40" s="70">
        <v>0.65</v>
      </c>
      <c r="BR40" s="60">
        <v>0.65</v>
      </c>
      <c r="BS40" s="68">
        <v>0.65</v>
      </c>
      <c r="BT40" s="68">
        <v>0.65</v>
      </c>
      <c r="BU40" s="68">
        <v>0.65</v>
      </c>
      <c r="BV40" s="70">
        <v>0.65</v>
      </c>
      <c r="BW40" s="60">
        <v>0.55000000000000004</v>
      </c>
      <c r="BX40" s="68">
        <v>0.45</v>
      </c>
      <c r="BY40" s="68">
        <v>0.65</v>
      </c>
      <c r="BZ40" s="70">
        <v>0.55000000000000004</v>
      </c>
      <c r="CA40" s="60">
        <v>0.65</v>
      </c>
      <c r="CB40" s="68">
        <v>0.65</v>
      </c>
      <c r="CC40" s="68">
        <v>0.65</v>
      </c>
      <c r="CD40" s="68">
        <v>0.65</v>
      </c>
      <c r="CE40" s="68">
        <v>0.65</v>
      </c>
      <c r="CF40" s="68">
        <v>0.65</v>
      </c>
      <c r="CG40" s="68">
        <v>0.65</v>
      </c>
      <c r="CH40" s="68">
        <v>0.65</v>
      </c>
      <c r="CI40" s="68">
        <v>0.65</v>
      </c>
      <c r="CJ40" s="68">
        <v>0.65</v>
      </c>
      <c r="CK40" s="68">
        <v>0.65</v>
      </c>
      <c r="CL40" s="68">
        <v>0.65</v>
      </c>
      <c r="CM40" s="68">
        <v>0.65</v>
      </c>
      <c r="CN40" s="68">
        <v>0.65</v>
      </c>
      <c r="CO40" s="68">
        <v>0.65</v>
      </c>
      <c r="CP40" s="68">
        <v>0.65</v>
      </c>
      <c r="CQ40" s="68">
        <v>0.65</v>
      </c>
      <c r="CR40" s="70">
        <v>0.65</v>
      </c>
      <c r="CS40" s="60">
        <v>0.65</v>
      </c>
      <c r="CT40" s="68">
        <v>0.65</v>
      </c>
      <c r="CU40" s="68">
        <v>0.65</v>
      </c>
      <c r="CV40" s="68">
        <v>0.65</v>
      </c>
      <c r="CW40" s="68">
        <v>0.65</v>
      </c>
      <c r="CX40" s="68">
        <v>0.65</v>
      </c>
      <c r="CY40" s="68">
        <v>0.65</v>
      </c>
      <c r="CZ40" s="68">
        <v>0.65</v>
      </c>
      <c r="DA40" s="68">
        <v>0.65</v>
      </c>
      <c r="DB40" s="70">
        <v>0.65</v>
      </c>
      <c r="DC40" s="60">
        <v>0.65</v>
      </c>
      <c r="DD40" s="68">
        <v>0.65</v>
      </c>
      <c r="DE40" s="68">
        <v>0.65</v>
      </c>
      <c r="DF40" s="68">
        <v>0.65</v>
      </c>
      <c r="DG40" s="68">
        <v>0.65</v>
      </c>
      <c r="DH40" s="68">
        <v>0.65</v>
      </c>
      <c r="DI40" s="68">
        <v>0.65</v>
      </c>
      <c r="DJ40" s="68">
        <v>0.65</v>
      </c>
      <c r="DK40" s="70">
        <v>0.65</v>
      </c>
      <c r="DL40" s="60">
        <v>0.65</v>
      </c>
      <c r="DM40" s="68">
        <v>0.65</v>
      </c>
      <c r="DN40" s="68">
        <v>0.65</v>
      </c>
      <c r="DO40" s="68">
        <v>0.65</v>
      </c>
      <c r="DP40" s="68">
        <v>0.65</v>
      </c>
      <c r="DQ40" s="68">
        <v>0.65</v>
      </c>
      <c r="DR40" s="70">
        <v>0.65</v>
      </c>
      <c r="DS40" s="60" t="s">
        <v>104</v>
      </c>
      <c r="DT40" s="68" t="s">
        <v>104</v>
      </c>
      <c r="DU40" s="68" t="s">
        <v>104</v>
      </c>
      <c r="DV40" s="68" t="s">
        <v>104</v>
      </c>
      <c r="DW40" s="68" t="s">
        <v>104</v>
      </c>
      <c r="DX40" s="70" t="s">
        <v>104</v>
      </c>
      <c r="DY40" s="60" t="s">
        <v>104</v>
      </c>
      <c r="DZ40" s="68" t="s">
        <v>104</v>
      </c>
      <c r="EA40" s="68" t="s">
        <v>104</v>
      </c>
      <c r="EB40" s="68" t="s">
        <v>104</v>
      </c>
      <c r="EC40" s="68" t="s">
        <v>104</v>
      </c>
      <c r="ED40" s="70" t="s">
        <v>104</v>
      </c>
      <c r="EE40" s="60">
        <v>0.65</v>
      </c>
      <c r="EF40" s="68">
        <v>0.65</v>
      </c>
      <c r="EG40" s="68">
        <v>0.65</v>
      </c>
      <c r="EH40" s="68">
        <v>0.65</v>
      </c>
      <c r="EI40" s="68">
        <v>0.65</v>
      </c>
      <c r="EJ40" s="70">
        <v>0.65</v>
      </c>
      <c r="EK40" s="60">
        <v>0.65</v>
      </c>
      <c r="EL40" s="68">
        <v>0.65</v>
      </c>
      <c r="EM40" s="68">
        <v>0.65</v>
      </c>
      <c r="EN40" s="68">
        <v>0.65</v>
      </c>
      <c r="EO40" s="68">
        <v>0.65</v>
      </c>
      <c r="EP40" s="70">
        <v>0.65</v>
      </c>
      <c r="EQ40" s="60">
        <v>0.65</v>
      </c>
      <c r="ER40" s="68">
        <v>0.65</v>
      </c>
      <c r="ES40" s="68">
        <v>0.65</v>
      </c>
      <c r="ET40" s="68">
        <v>0.65</v>
      </c>
      <c r="EU40" s="68">
        <v>0.65</v>
      </c>
      <c r="EV40" s="70">
        <v>0.65</v>
      </c>
      <c r="EW40" s="60">
        <v>0.65</v>
      </c>
      <c r="EX40" s="68">
        <v>0.65</v>
      </c>
      <c r="EY40" s="68">
        <v>0.65</v>
      </c>
      <c r="EZ40" s="68">
        <v>0.65</v>
      </c>
      <c r="FA40" s="68">
        <v>0.65</v>
      </c>
      <c r="FB40" s="70">
        <v>0.65</v>
      </c>
      <c r="FC40" s="60">
        <v>0.65</v>
      </c>
      <c r="FD40" s="68">
        <v>0.65</v>
      </c>
      <c r="FE40" s="68">
        <v>0.65</v>
      </c>
      <c r="FF40" s="68">
        <v>0.65</v>
      </c>
      <c r="FG40" s="68">
        <v>0.65</v>
      </c>
      <c r="FH40" s="70">
        <v>0.65</v>
      </c>
      <c r="FI40" s="60">
        <v>0.65</v>
      </c>
      <c r="FJ40" s="68">
        <v>0.65</v>
      </c>
      <c r="FK40" s="70">
        <v>0.65</v>
      </c>
      <c r="FL40" s="60">
        <v>0.65</v>
      </c>
      <c r="FM40" s="68">
        <v>0.65</v>
      </c>
      <c r="FN40" s="68">
        <v>0.65</v>
      </c>
      <c r="FO40" s="68">
        <v>0.65</v>
      </c>
      <c r="FP40" s="68">
        <v>0.65</v>
      </c>
      <c r="FQ40" s="70">
        <v>0.65</v>
      </c>
      <c r="FR40" s="60">
        <v>0.45</v>
      </c>
      <c r="FS40" s="68">
        <v>0.55000000000000004</v>
      </c>
      <c r="FT40" s="68">
        <v>0.55000000000000004</v>
      </c>
      <c r="FU40" s="68">
        <v>0.65</v>
      </c>
      <c r="FV40" s="70">
        <v>0.65</v>
      </c>
      <c r="FW40" s="60">
        <v>0.45</v>
      </c>
      <c r="FX40" s="68">
        <v>0.55000000000000004</v>
      </c>
      <c r="FY40" s="68">
        <v>0.55000000000000004</v>
      </c>
      <c r="FZ40" s="68">
        <v>0.65</v>
      </c>
      <c r="GA40" s="70">
        <v>0.65</v>
      </c>
      <c r="GB40" s="60">
        <v>0.65</v>
      </c>
      <c r="GC40" s="68">
        <v>0.65</v>
      </c>
      <c r="GD40" s="68">
        <v>0.65</v>
      </c>
      <c r="GE40" s="68">
        <v>0.65</v>
      </c>
      <c r="GF40" s="68">
        <v>0.65</v>
      </c>
      <c r="GG40" s="68">
        <v>0.65</v>
      </c>
      <c r="GH40" s="68">
        <v>0.65</v>
      </c>
      <c r="GI40" s="68">
        <v>0.65</v>
      </c>
      <c r="GJ40" s="68">
        <v>0.65</v>
      </c>
      <c r="GK40" s="68">
        <v>0.65</v>
      </c>
      <c r="GL40" s="68">
        <v>0.65</v>
      </c>
      <c r="GM40" s="68">
        <v>0.65</v>
      </c>
      <c r="GN40" s="70">
        <v>0.65</v>
      </c>
      <c r="GO40" s="60"/>
      <c r="GP40" s="68">
        <v>0.65</v>
      </c>
      <c r="GQ40" s="68">
        <v>0.65</v>
      </c>
      <c r="GR40" s="68">
        <v>0.65</v>
      </c>
      <c r="GS40" s="68">
        <v>0.65</v>
      </c>
      <c r="GT40" s="68">
        <v>0.65</v>
      </c>
      <c r="GU40" s="68">
        <v>0.65</v>
      </c>
      <c r="GV40" s="68">
        <v>0.65</v>
      </c>
      <c r="GW40" s="68">
        <v>0.65</v>
      </c>
      <c r="GX40" s="68">
        <v>0.65</v>
      </c>
      <c r="GY40" s="68">
        <v>0.65</v>
      </c>
      <c r="GZ40" s="68">
        <v>0.65</v>
      </c>
      <c r="HA40" s="68">
        <v>0.65</v>
      </c>
      <c r="HB40" s="68"/>
      <c r="HC40" s="70"/>
      <c r="HD40" s="60">
        <v>0.65</v>
      </c>
      <c r="HE40" s="68">
        <v>0.65</v>
      </c>
      <c r="HF40" s="68">
        <v>0.65</v>
      </c>
      <c r="HG40" s="68">
        <v>0.65</v>
      </c>
      <c r="HH40" s="68">
        <v>0.65</v>
      </c>
      <c r="HI40" s="68">
        <v>0.65</v>
      </c>
      <c r="HJ40" s="68">
        <v>0.65</v>
      </c>
      <c r="HK40" s="68">
        <v>0.65</v>
      </c>
      <c r="HL40" s="68">
        <v>0.65</v>
      </c>
      <c r="HM40" s="70">
        <v>0.65</v>
      </c>
      <c r="HN40" s="71">
        <v>0.55000000000000004</v>
      </c>
      <c r="HO40" s="68">
        <v>0.65</v>
      </c>
      <c r="HP40" s="68">
        <v>0.65</v>
      </c>
      <c r="HQ40" s="68">
        <v>0.65</v>
      </c>
      <c r="HR40" s="68">
        <v>0.65</v>
      </c>
      <c r="HS40" s="68">
        <v>0.65</v>
      </c>
      <c r="HT40" s="68">
        <v>0.65</v>
      </c>
      <c r="HU40" s="68">
        <v>0.65</v>
      </c>
      <c r="HV40" s="68">
        <v>0.65</v>
      </c>
      <c r="HW40" s="68">
        <v>0.65</v>
      </c>
      <c r="HX40" s="68">
        <v>0.65</v>
      </c>
      <c r="HY40" s="68">
        <v>0.65</v>
      </c>
      <c r="HZ40" s="68">
        <v>0.65</v>
      </c>
      <c r="IA40" s="68">
        <v>0.65</v>
      </c>
      <c r="IB40" s="70">
        <v>0.65</v>
      </c>
      <c r="IC40" s="71">
        <v>0.65</v>
      </c>
      <c r="ID40" s="68">
        <v>0.65</v>
      </c>
      <c r="IE40" s="68">
        <v>0.55000000000000004</v>
      </c>
      <c r="IF40" s="68">
        <v>0.55000000000000004</v>
      </c>
      <c r="IG40" s="68">
        <v>0.65</v>
      </c>
      <c r="IH40" s="68">
        <v>0.65</v>
      </c>
      <c r="II40" s="68">
        <v>0.65</v>
      </c>
      <c r="IJ40" s="68">
        <v>0.65</v>
      </c>
      <c r="IK40" s="68">
        <v>0.65</v>
      </c>
      <c r="IL40" s="68">
        <v>0.65</v>
      </c>
      <c r="IM40" s="68">
        <v>0.65</v>
      </c>
      <c r="IN40" s="70">
        <v>0.65</v>
      </c>
      <c r="IO40" s="60">
        <v>0.45</v>
      </c>
      <c r="IP40" s="68">
        <v>0.65</v>
      </c>
      <c r="IQ40" s="68">
        <v>0.65</v>
      </c>
      <c r="IR40" s="68">
        <v>0.65</v>
      </c>
      <c r="IS40" s="68">
        <v>0.65</v>
      </c>
      <c r="IT40" s="68">
        <v>0.65</v>
      </c>
      <c r="IU40" s="68">
        <v>0.65</v>
      </c>
      <c r="IV40" s="68">
        <v>0.65</v>
      </c>
      <c r="IW40" s="68">
        <v>0.65</v>
      </c>
      <c r="IX40" s="68">
        <v>0.65</v>
      </c>
      <c r="IY40" s="68">
        <v>0.65</v>
      </c>
      <c r="IZ40" s="68">
        <v>0.65</v>
      </c>
      <c r="JA40" s="68">
        <v>0.65</v>
      </c>
      <c r="JB40" s="68">
        <v>0.65</v>
      </c>
      <c r="JC40" s="68">
        <v>0.65</v>
      </c>
      <c r="JD40" s="70">
        <v>0.65</v>
      </c>
      <c r="JE40" s="60">
        <v>0.45</v>
      </c>
      <c r="JF40" s="68">
        <v>0.65</v>
      </c>
      <c r="JG40" s="68">
        <v>0.65</v>
      </c>
      <c r="JH40" s="68">
        <v>0.65</v>
      </c>
      <c r="JI40" s="68">
        <v>0.65</v>
      </c>
      <c r="JJ40" s="68">
        <v>0.65</v>
      </c>
      <c r="JK40" s="68">
        <v>0.65</v>
      </c>
      <c r="JL40" s="68">
        <v>0.65</v>
      </c>
      <c r="JM40" s="68">
        <v>0.65</v>
      </c>
      <c r="JN40" s="68">
        <v>0.65</v>
      </c>
      <c r="JO40" s="68">
        <v>0.65</v>
      </c>
      <c r="JP40" s="68">
        <v>0.65</v>
      </c>
      <c r="JQ40" s="68">
        <v>0.65</v>
      </c>
      <c r="JR40" s="68">
        <v>0.65</v>
      </c>
      <c r="JS40" s="70">
        <v>0.65</v>
      </c>
      <c r="JT40" s="60">
        <v>0.65</v>
      </c>
      <c r="JU40" s="68">
        <v>0.65</v>
      </c>
      <c r="JV40" s="68">
        <v>0.65</v>
      </c>
      <c r="JW40" s="68">
        <v>0.65</v>
      </c>
      <c r="JX40" s="68">
        <v>0.65</v>
      </c>
      <c r="JY40" s="68">
        <v>0.65</v>
      </c>
      <c r="JZ40" s="68">
        <v>0.65</v>
      </c>
      <c r="KA40" s="70">
        <v>0.65</v>
      </c>
      <c r="KB40" s="60">
        <v>0.65</v>
      </c>
      <c r="KC40" s="68">
        <v>0.65</v>
      </c>
      <c r="KD40" s="68">
        <v>0.65</v>
      </c>
      <c r="KE40" s="68">
        <v>0.65</v>
      </c>
      <c r="KF40" s="68">
        <v>0.65</v>
      </c>
      <c r="KG40" s="68">
        <v>0.65</v>
      </c>
      <c r="KH40" s="68">
        <v>0.65</v>
      </c>
      <c r="KI40" s="70">
        <v>0.65</v>
      </c>
      <c r="KJ40" s="60">
        <v>0.4</v>
      </c>
      <c r="KK40" s="68">
        <v>0.4</v>
      </c>
      <c r="KL40" s="68">
        <v>0.4</v>
      </c>
      <c r="KM40" s="68">
        <v>0.4</v>
      </c>
      <c r="KN40" s="70">
        <v>0.4</v>
      </c>
      <c r="KO40" s="73">
        <v>0.4</v>
      </c>
      <c r="KP40" s="68">
        <v>0.65</v>
      </c>
      <c r="KQ40" s="72">
        <v>0.65</v>
      </c>
      <c r="KR40" s="71">
        <v>0.65</v>
      </c>
      <c r="KS40" s="68">
        <v>0.65</v>
      </c>
      <c r="KT40" s="68">
        <v>0.65</v>
      </c>
      <c r="KU40" s="68">
        <v>0.65</v>
      </c>
      <c r="KV40" s="68">
        <v>0.65</v>
      </c>
      <c r="KW40" s="68">
        <v>0.65</v>
      </c>
      <c r="KX40" s="68">
        <v>0.65</v>
      </c>
      <c r="KY40" s="68">
        <v>0.65</v>
      </c>
      <c r="KZ40" s="70">
        <v>0.65</v>
      </c>
      <c r="LA40" s="60">
        <v>0.65</v>
      </c>
      <c r="LB40" s="68">
        <v>0.55000000000000004</v>
      </c>
      <c r="LC40" s="68">
        <v>0.55000000000000004</v>
      </c>
      <c r="LD40" s="68">
        <v>0.55000000000000004</v>
      </c>
      <c r="LE40" s="68">
        <v>0.65</v>
      </c>
      <c r="LF40" s="68">
        <v>0.65</v>
      </c>
      <c r="LG40" s="68">
        <v>0.65</v>
      </c>
      <c r="LH40" s="68">
        <v>0.65</v>
      </c>
      <c r="LI40" s="68">
        <v>0.65</v>
      </c>
      <c r="LJ40" s="68">
        <v>0.65</v>
      </c>
      <c r="LK40" s="68">
        <v>0.65</v>
      </c>
      <c r="LL40" s="68">
        <v>0.65</v>
      </c>
      <c r="LM40" s="68">
        <v>0.65</v>
      </c>
      <c r="LN40" s="70">
        <v>0.65</v>
      </c>
      <c r="LO40" s="60">
        <v>0.65</v>
      </c>
      <c r="LP40" s="68">
        <v>0.65</v>
      </c>
      <c r="LQ40" s="68">
        <v>0.65</v>
      </c>
      <c r="LR40" s="68">
        <v>0.65</v>
      </c>
      <c r="LS40" s="68">
        <v>0.65</v>
      </c>
      <c r="LT40" s="70">
        <v>0.65</v>
      </c>
      <c r="LU40" s="60">
        <v>0.65</v>
      </c>
      <c r="LV40" s="68">
        <v>0.65</v>
      </c>
      <c r="LW40" s="70">
        <v>0.65</v>
      </c>
      <c r="LX40" s="60">
        <v>0.65</v>
      </c>
      <c r="LY40" s="68">
        <v>0.65</v>
      </c>
      <c r="LZ40" s="70">
        <v>0.65</v>
      </c>
      <c r="MA40" s="60">
        <v>0.65</v>
      </c>
      <c r="MB40" s="68">
        <v>0.65</v>
      </c>
      <c r="MC40" s="68">
        <v>0.65</v>
      </c>
      <c r="MD40" s="68">
        <v>0.65</v>
      </c>
      <c r="ME40" s="68">
        <v>0.65</v>
      </c>
      <c r="MF40" s="68">
        <v>0.65</v>
      </c>
      <c r="MG40" s="70">
        <v>0.65</v>
      </c>
      <c r="MH40" s="60">
        <v>0.65</v>
      </c>
      <c r="MI40" s="68">
        <v>0.65</v>
      </c>
      <c r="MJ40" s="59">
        <v>0.65</v>
      </c>
      <c r="MK40" s="74">
        <v>0.45</v>
      </c>
      <c r="ML40" s="75">
        <v>0.65</v>
      </c>
      <c r="MM40" s="75">
        <v>0.65</v>
      </c>
      <c r="MN40" s="76">
        <v>0.65</v>
      </c>
      <c r="MO40" s="74">
        <v>0.45</v>
      </c>
      <c r="MP40" s="75">
        <v>0.65</v>
      </c>
      <c r="MQ40" s="75">
        <v>0.65</v>
      </c>
      <c r="MR40" s="76">
        <v>0.65</v>
      </c>
      <c r="MS40" s="60">
        <v>0.65</v>
      </c>
      <c r="MT40" s="68">
        <v>0.65</v>
      </c>
      <c r="MU40" s="68">
        <v>0.65</v>
      </c>
      <c r="MV40" s="68">
        <v>0.65</v>
      </c>
      <c r="MW40" s="68">
        <v>0.65</v>
      </c>
      <c r="MX40" s="68">
        <v>0.65</v>
      </c>
      <c r="MY40" s="70">
        <v>0.65</v>
      </c>
      <c r="MZ40" s="60">
        <v>0.65</v>
      </c>
      <c r="NA40" s="68">
        <v>0.65</v>
      </c>
      <c r="NB40" s="68">
        <v>0.65</v>
      </c>
      <c r="NC40" s="68">
        <v>0.65</v>
      </c>
      <c r="ND40" s="70">
        <v>0.65</v>
      </c>
      <c r="NE40" s="60">
        <v>0.65</v>
      </c>
      <c r="NF40" s="71">
        <v>0.65</v>
      </c>
      <c r="NG40" s="68">
        <v>0.65</v>
      </c>
      <c r="NH40" s="68">
        <v>0.65</v>
      </c>
      <c r="NI40" s="68">
        <v>0.65</v>
      </c>
      <c r="NJ40" s="68">
        <v>0.65</v>
      </c>
      <c r="NK40" s="68">
        <v>0.65</v>
      </c>
      <c r="NL40" s="68">
        <v>0.65</v>
      </c>
      <c r="NM40" s="70">
        <v>0.65</v>
      </c>
      <c r="NN40" s="60">
        <v>0.65</v>
      </c>
      <c r="NO40" s="68">
        <v>0.65</v>
      </c>
      <c r="NP40" s="68">
        <v>0.65</v>
      </c>
      <c r="NQ40" s="68">
        <v>0.65</v>
      </c>
      <c r="NR40" s="68">
        <v>0.65</v>
      </c>
      <c r="NS40" s="68">
        <v>0.65</v>
      </c>
      <c r="NT40" s="68">
        <v>0.65</v>
      </c>
      <c r="NU40" s="70">
        <v>0.65</v>
      </c>
      <c r="NV40" s="60">
        <v>0.45</v>
      </c>
      <c r="NW40" s="68">
        <v>0.65</v>
      </c>
      <c r="NX40" s="68">
        <v>0.65</v>
      </c>
      <c r="NY40" s="68">
        <v>0.65</v>
      </c>
      <c r="NZ40" s="68">
        <v>0.65</v>
      </c>
      <c r="OA40" s="68">
        <v>0.65</v>
      </c>
      <c r="OB40" s="68">
        <v>0.65</v>
      </c>
      <c r="OC40" s="71">
        <v>0.65</v>
      </c>
      <c r="OD40" s="60">
        <v>0.65</v>
      </c>
      <c r="OE40" s="68">
        <v>0.65</v>
      </c>
      <c r="OF40" s="68">
        <v>0.65</v>
      </c>
      <c r="OG40" s="68">
        <v>0.65</v>
      </c>
      <c r="OH40" s="60">
        <v>0.65</v>
      </c>
      <c r="OI40" s="68">
        <v>0.65</v>
      </c>
      <c r="OJ40" s="68">
        <v>0.65</v>
      </c>
      <c r="OK40" s="68">
        <v>0.65</v>
      </c>
      <c r="OL40" s="68">
        <v>0.65</v>
      </c>
      <c r="OM40" s="68">
        <v>0.65</v>
      </c>
      <c r="ON40" s="70">
        <v>0.65</v>
      </c>
      <c r="OO40" s="60">
        <v>0.65</v>
      </c>
      <c r="OP40" s="71">
        <v>0.65</v>
      </c>
      <c r="OQ40" s="68">
        <v>0.65</v>
      </c>
      <c r="OR40" s="68">
        <v>0.65</v>
      </c>
      <c r="OS40" s="68">
        <v>0.65</v>
      </c>
      <c r="OT40" s="68">
        <v>0.65</v>
      </c>
      <c r="OU40" s="68">
        <v>0.65</v>
      </c>
      <c r="OV40" s="70">
        <v>0.65</v>
      </c>
      <c r="OW40" s="60">
        <v>0.65</v>
      </c>
      <c r="OX40" s="71">
        <v>0.65</v>
      </c>
      <c r="OY40" s="68">
        <v>0.65</v>
      </c>
      <c r="OZ40" s="68">
        <v>0.65</v>
      </c>
      <c r="PA40" s="68">
        <v>0.65</v>
      </c>
      <c r="PB40" s="68">
        <v>0.65</v>
      </c>
      <c r="PC40" s="68">
        <v>0.65</v>
      </c>
      <c r="PD40" s="70">
        <v>0.65</v>
      </c>
    </row>
    <row r="41" spans="1:420" ht="18" customHeight="1" x14ac:dyDescent="0.25">
      <c r="A41" s="87" t="s">
        <v>204</v>
      </c>
      <c r="B41" s="88"/>
      <c r="C41" s="89"/>
      <c r="D41" s="90" t="s">
        <v>190</v>
      </c>
      <c r="E41" s="110" t="str">
        <f>IF(E37="N/A","N/A",IF(E37="NP","NP",E37*E$40))</f>
        <v>N/A</v>
      </c>
      <c r="F41" s="111" t="str">
        <f t="shared" ref="F41:Q42" si="105">IF(F37="N/A","N/A",IF(F37="NP","NP",F37*F$40))</f>
        <v>N/A</v>
      </c>
      <c r="G41" s="111">
        <f t="shared" si="105"/>
        <v>2171</v>
      </c>
      <c r="H41" s="111">
        <f t="shared" si="105"/>
        <v>2349.75</v>
      </c>
      <c r="I41" s="111">
        <f t="shared" si="105"/>
        <v>2349.75</v>
      </c>
      <c r="J41" s="111">
        <f t="shared" si="105"/>
        <v>3415.75</v>
      </c>
      <c r="K41" s="111" t="str">
        <f t="shared" si="105"/>
        <v>N/A</v>
      </c>
      <c r="L41" s="111" t="str">
        <f>IF(L37="N/A","N/A",IF(L37="NP","NP",L37*L$40))</f>
        <v>N/A</v>
      </c>
      <c r="M41" s="111">
        <f t="shared" si="105"/>
        <v>5866.25</v>
      </c>
      <c r="N41" s="111">
        <v>4624.75</v>
      </c>
      <c r="O41" s="111">
        <f t="shared" si="105"/>
        <v>5765.5</v>
      </c>
      <c r="P41" s="111">
        <f t="shared" si="105"/>
        <v>4598</v>
      </c>
      <c r="Q41" s="112">
        <f t="shared" si="105"/>
        <v>5329.5</v>
      </c>
      <c r="R41" s="110">
        <f>IF(R37="N/A","N/A",IF(R37="NP","NP",R37*R$40))</f>
        <v>1251.25</v>
      </c>
      <c r="S41" s="111" t="str">
        <f t="shared" ref="S41:BB42" si="106">IF(S37="N/A","N/A",IF(S37="NP","NP",S37*S$40))</f>
        <v>N/A</v>
      </c>
      <c r="T41" s="111">
        <f t="shared" si="106"/>
        <v>3100.5</v>
      </c>
      <c r="U41" s="111">
        <f t="shared" si="106"/>
        <v>2099.5</v>
      </c>
      <c r="V41" s="111">
        <f t="shared" si="106"/>
        <v>2921.75</v>
      </c>
      <c r="W41" s="111">
        <f t="shared" si="106"/>
        <v>2921.75</v>
      </c>
      <c r="X41" s="111" t="str">
        <f t="shared" si="106"/>
        <v>N/A</v>
      </c>
      <c r="Y41" s="111">
        <f t="shared" si="106"/>
        <v>4949.75</v>
      </c>
      <c r="Z41" s="111">
        <f t="shared" si="106"/>
        <v>5021.25</v>
      </c>
      <c r="AA41" s="111">
        <f t="shared" si="106"/>
        <v>6256.25</v>
      </c>
      <c r="AB41" s="113">
        <f t="shared" si="106"/>
        <v>1023.75</v>
      </c>
      <c r="AC41" s="111">
        <f t="shared" si="106"/>
        <v>2161.25</v>
      </c>
      <c r="AD41" s="111">
        <f t="shared" si="106"/>
        <v>2206.1</v>
      </c>
      <c r="AE41" s="111">
        <f t="shared" si="106"/>
        <v>3719.9500000000003</v>
      </c>
      <c r="AF41" s="111" t="str">
        <f t="shared" si="106"/>
        <v>N/A</v>
      </c>
      <c r="AG41" s="111" t="str">
        <f t="shared" si="106"/>
        <v>N/A</v>
      </c>
      <c r="AH41" s="111" t="str">
        <f t="shared" si="106"/>
        <v>N/A</v>
      </c>
      <c r="AI41" s="112" t="str">
        <f t="shared" si="106"/>
        <v>N/A</v>
      </c>
      <c r="AJ41" s="113">
        <f t="shared" si="106"/>
        <v>810.55000000000007</v>
      </c>
      <c r="AK41" s="111">
        <f t="shared" si="106"/>
        <v>2144.35</v>
      </c>
      <c r="AL41" s="111">
        <f t="shared" si="106"/>
        <v>2419.9500000000003</v>
      </c>
      <c r="AM41" s="111">
        <f t="shared" si="106"/>
        <v>4067.05</v>
      </c>
      <c r="AN41" s="111" t="str">
        <f t="shared" si="106"/>
        <v>N/A</v>
      </c>
      <c r="AO41" s="111">
        <f t="shared" si="106"/>
        <v>6485.05</v>
      </c>
      <c r="AP41" s="111" t="str">
        <f t="shared" si="106"/>
        <v>N/A</v>
      </c>
      <c r="AQ41" s="112" t="str">
        <f t="shared" si="106"/>
        <v>N/A</v>
      </c>
      <c r="AR41" s="110">
        <f t="shared" si="106"/>
        <v>1023.75</v>
      </c>
      <c r="AS41" s="111">
        <f t="shared" si="106"/>
        <v>2161.25</v>
      </c>
      <c r="AT41" s="111">
        <f t="shared" si="106"/>
        <v>2206.1</v>
      </c>
      <c r="AU41" s="111">
        <f>IF(AU37="N/A","N/A",IF(AU37="NP","NP",AU37*AU$40))</f>
        <v>3719.9500000000003</v>
      </c>
      <c r="AV41" s="111" t="str">
        <f t="shared" si="106"/>
        <v>N/A</v>
      </c>
      <c r="AW41" s="111" t="str">
        <f>IF(AW37="N/A","N/A",IF(AW37="NP","NP",AW37*AW$40))</f>
        <v>N/A</v>
      </c>
      <c r="AX41" s="111" t="str">
        <f>IF(AX37="N/A","N/A",IF(AX37="NP","NP",AX37*AX$40))</f>
        <v>N/A</v>
      </c>
      <c r="AY41" s="112" t="str">
        <f t="shared" si="106"/>
        <v>N/A</v>
      </c>
      <c r="AZ41" s="110">
        <f t="shared" si="106"/>
        <v>810.55000000000007</v>
      </c>
      <c r="BA41" s="111">
        <f t="shared" si="106"/>
        <v>2144.35</v>
      </c>
      <c r="BB41" s="111">
        <f t="shared" si="106"/>
        <v>2419.9500000000003</v>
      </c>
      <c r="BC41" s="111">
        <f>IF(BC37="N/A","N/A",IF(BC37="NP","NP",BC37*BC$40))</f>
        <v>4067.05</v>
      </c>
      <c r="BD41" s="111" t="str">
        <f t="shared" ref="BD41:BD42" si="107">IF(BD37="N/A","N/A",IF(BD37="NP","NP",BD37*BD$40))</f>
        <v>N/A</v>
      </c>
      <c r="BE41" s="111">
        <f>IF(BE37="N/A","N/A",IF(BE37="NP","NP",BE37*BE$40))</f>
        <v>6485.05</v>
      </c>
      <c r="BF41" s="111" t="str">
        <f>IF(BF37="N/A","N/A",IF(BF37="NP","NP",BF37*BF$40))</f>
        <v>N/A</v>
      </c>
      <c r="BG41" s="112" t="str">
        <f t="shared" ref="BG41:DR42" si="108">IF(BG37="N/A","N/A",IF(BG37="NP","NP",BG37*BG$40))</f>
        <v>N/A</v>
      </c>
      <c r="BH41" s="110">
        <f t="shared" si="108"/>
        <v>1958.45</v>
      </c>
      <c r="BI41" s="111">
        <f>IF(BI37="N/A","N/A",IF(BI37="NP","NP",BI37*BI$40))</f>
        <v>1958.45</v>
      </c>
      <c r="BJ41" s="111">
        <f t="shared" si="108"/>
        <v>2206.1</v>
      </c>
      <c r="BK41" s="111" t="str">
        <f t="shared" si="108"/>
        <v>N/A</v>
      </c>
      <c r="BL41" s="112" t="str">
        <f t="shared" si="108"/>
        <v>N/A</v>
      </c>
      <c r="BM41" s="110">
        <f t="shared" si="108"/>
        <v>1166.75</v>
      </c>
      <c r="BN41" s="111">
        <f t="shared" si="108"/>
        <v>2470</v>
      </c>
      <c r="BO41" s="111" t="str">
        <f t="shared" si="108"/>
        <v>N/A</v>
      </c>
      <c r="BP41" s="111" t="str">
        <f t="shared" si="108"/>
        <v>N/A</v>
      </c>
      <c r="BQ41" s="112" t="str">
        <f t="shared" si="108"/>
        <v>N/A</v>
      </c>
      <c r="BR41" s="110">
        <f t="shared" si="108"/>
        <v>773.5</v>
      </c>
      <c r="BS41" s="111">
        <f t="shared" si="108"/>
        <v>1911</v>
      </c>
      <c r="BT41" s="111" t="str">
        <f t="shared" si="108"/>
        <v>N/A</v>
      </c>
      <c r="BU41" s="111" t="str">
        <f t="shared" si="108"/>
        <v>N/A</v>
      </c>
      <c r="BV41" s="112" t="str">
        <f t="shared" si="108"/>
        <v>N/A</v>
      </c>
      <c r="BW41" s="110">
        <f t="shared" si="108"/>
        <v>1661.5500000000002</v>
      </c>
      <c r="BX41" s="111">
        <f t="shared" si="108"/>
        <v>1904.4</v>
      </c>
      <c r="BY41" s="111" t="str">
        <f t="shared" si="108"/>
        <v>N/A</v>
      </c>
      <c r="BZ41" s="112" t="str">
        <f t="shared" si="108"/>
        <v>N/A</v>
      </c>
      <c r="CA41" s="110" t="str">
        <f t="shared" si="108"/>
        <v>N/A</v>
      </c>
      <c r="CB41" s="111">
        <f t="shared" si="108"/>
        <v>1862.25</v>
      </c>
      <c r="CC41" s="111">
        <f>IF(CC37="N/A","N/A",IF(CC37="NP","NP",CC37*CC$40))</f>
        <v>1862.25</v>
      </c>
      <c r="CD41" s="111">
        <f>IF(CD37="N/A","N/A",IF(CD37="NP","NP",CD37*CD$40))</f>
        <v>1862.25</v>
      </c>
      <c r="CE41" s="111">
        <f t="shared" si="108"/>
        <v>2973.75</v>
      </c>
      <c r="CF41" s="111">
        <f t="shared" si="108"/>
        <v>2093</v>
      </c>
      <c r="CG41" s="111">
        <f>IF(CG37="N/A","N/A",IF(CG37="NP","NP",CG37*CG$40))</f>
        <v>2093</v>
      </c>
      <c r="CH41" s="111">
        <f t="shared" si="108"/>
        <v>3594.5</v>
      </c>
      <c r="CI41" s="111">
        <f t="shared" si="108"/>
        <v>3594.5</v>
      </c>
      <c r="CJ41" s="111" t="str">
        <f t="shared" si="108"/>
        <v>N/A</v>
      </c>
      <c r="CK41" s="111" t="str">
        <f>IF(CK37="N/A","N/A",IF(CK37="NP","NP",CK37*CK$40))</f>
        <v>N/A</v>
      </c>
      <c r="CL41" s="111" t="str">
        <f>IF(CL37="N/A","N/A",IF(CL37="NP","NP",CL37*CL$40))</f>
        <v>N/A</v>
      </c>
      <c r="CM41" s="111" t="str">
        <f t="shared" si="108"/>
        <v>N/A</v>
      </c>
      <c r="CN41" s="111" t="str">
        <f t="shared" si="108"/>
        <v>N/A</v>
      </c>
      <c r="CO41" s="111" t="str">
        <f t="shared" si="108"/>
        <v>N/A</v>
      </c>
      <c r="CP41" s="111" t="str">
        <f>IF(CP37="N/A","N/A",IF(CP37="NP","NP",CP37*CP$40))</f>
        <v>N/A</v>
      </c>
      <c r="CQ41" s="111" t="str">
        <f>IF(CQ37="N/A","N/A",IF(CQ37="NP","NP",CQ37*CQ$40))</f>
        <v>N/A</v>
      </c>
      <c r="CR41" s="112" t="str">
        <f t="shared" si="108"/>
        <v>N/A</v>
      </c>
      <c r="CS41" s="110">
        <f t="shared" si="108"/>
        <v>1803.75</v>
      </c>
      <c r="CT41" s="111" t="str">
        <f t="shared" si="108"/>
        <v>N/A</v>
      </c>
      <c r="CU41" s="111" t="str">
        <f t="shared" si="108"/>
        <v>N/A</v>
      </c>
      <c r="CV41" s="111">
        <f t="shared" si="108"/>
        <v>4299.75</v>
      </c>
      <c r="CW41" s="111">
        <f t="shared" si="108"/>
        <v>4299.75</v>
      </c>
      <c r="CX41" s="111" t="str">
        <f t="shared" si="108"/>
        <v>N/A</v>
      </c>
      <c r="CY41" s="111" t="str">
        <f t="shared" si="108"/>
        <v>N/A</v>
      </c>
      <c r="CZ41" s="111" t="str">
        <f t="shared" si="108"/>
        <v>N/A</v>
      </c>
      <c r="DA41" s="111" t="str">
        <f t="shared" si="108"/>
        <v>N/A</v>
      </c>
      <c r="DB41" s="112" t="str">
        <f t="shared" si="108"/>
        <v>N/A</v>
      </c>
      <c r="DC41" s="110">
        <f t="shared" si="108"/>
        <v>981.5</v>
      </c>
      <c r="DD41" s="111" t="str">
        <f>IF(DD37="N/A","N/A",IF(DD37="NP","NP",DD37*DD$40))</f>
        <v>N/A</v>
      </c>
      <c r="DE41" s="111" t="str">
        <f>IF(DE37="N/A","N/A",IF(DE37="NP","NP",DE37*DE$40))</f>
        <v>N/A</v>
      </c>
      <c r="DF41" s="111" t="str">
        <f t="shared" si="108"/>
        <v>N/A</v>
      </c>
      <c r="DG41" s="111" t="str">
        <f t="shared" si="108"/>
        <v>N/A</v>
      </c>
      <c r="DH41" s="111" t="str">
        <f t="shared" si="108"/>
        <v>N/A</v>
      </c>
      <c r="DI41" s="111" t="str">
        <f t="shared" si="108"/>
        <v>N/A</v>
      </c>
      <c r="DJ41" s="111">
        <f t="shared" si="108"/>
        <v>5538</v>
      </c>
      <c r="DK41" s="112">
        <f t="shared" si="108"/>
        <v>5538</v>
      </c>
      <c r="DL41" s="110">
        <f t="shared" si="108"/>
        <v>2161.25</v>
      </c>
      <c r="DM41" s="111">
        <f t="shared" si="108"/>
        <v>2206.1</v>
      </c>
      <c r="DN41" s="111">
        <f t="shared" si="108"/>
        <v>3719.9500000000003</v>
      </c>
      <c r="DO41" s="111" t="str">
        <f t="shared" si="108"/>
        <v>N/A</v>
      </c>
      <c r="DP41" s="111" t="str">
        <f t="shared" si="108"/>
        <v>N/A</v>
      </c>
      <c r="DQ41" s="111" t="str">
        <f t="shared" si="108"/>
        <v>N/A</v>
      </c>
      <c r="DR41" s="112" t="str">
        <f t="shared" si="108"/>
        <v>N/A</v>
      </c>
      <c r="DS41" s="110" t="str">
        <f t="shared" ref="DS41:GA42" si="109">IF(DS37="N/A","N/A",IF(DS37="NP","NP",DS37*DS$40))</f>
        <v>N/A</v>
      </c>
      <c r="DT41" s="111" t="str">
        <f t="shared" si="109"/>
        <v>N/A</v>
      </c>
      <c r="DU41" s="111" t="str">
        <f t="shared" si="109"/>
        <v>N/A</v>
      </c>
      <c r="DV41" s="111" t="str">
        <f t="shared" si="109"/>
        <v>N/A</v>
      </c>
      <c r="DW41" s="111" t="str">
        <f t="shared" si="109"/>
        <v>N/A</v>
      </c>
      <c r="DX41" s="112" t="str">
        <f t="shared" si="109"/>
        <v>N/A</v>
      </c>
      <c r="DY41" s="110" t="str">
        <f t="shared" si="109"/>
        <v>N/A</v>
      </c>
      <c r="DZ41" s="111" t="str">
        <f t="shared" si="109"/>
        <v>N/A</v>
      </c>
      <c r="EA41" s="111" t="str">
        <f t="shared" si="109"/>
        <v>N/A</v>
      </c>
      <c r="EB41" s="111" t="str">
        <f t="shared" si="109"/>
        <v>N/A</v>
      </c>
      <c r="EC41" s="111" t="str">
        <f t="shared" si="109"/>
        <v>N/A</v>
      </c>
      <c r="ED41" s="112" t="str">
        <f t="shared" si="109"/>
        <v>N/A</v>
      </c>
      <c r="EE41" s="110" t="str">
        <f t="shared" si="109"/>
        <v>N/A</v>
      </c>
      <c r="EF41" s="111" t="str">
        <f t="shared" si="109"/>
        <v>N/A</v>
      </c>
      <c r="EG41" s="111" t="str">
        <f t="shared" si="109"/>
        <v>N/A</v>
      </c>
      <c r="EH41" s="111" t="str">
        <f t="shared" si="109"/>
        <v>N/A</v>
      </c>
      <c r="EI41" s="111" t="str">
        <f t="shared" si="109"/>
        <v>N/A</v>
      </c>
      <c r="EJ41" s="112" t="str">
        <f t="shared" si="109"/>
        <v>N/A</v>
      </c>
      <c r="EK41" s="110" t="str">
        <f t="shared" si="109"/>
        <v>N/A</v>
      </c>
      <c r="EL41" s="111" t="str">
        <f t="shared" si="109"/>
        <v>N/A</v>
      </c>
      <c r="EM41" s="111" t="str">
        <f t="shared" si="109"/>
        <v>N/A</v>
      </c>
      <c r="EN41" s="111" t="str">
        <f t="shared" si="109"/>
        <v>N/A</v>
      </c>
      <c r="EO41" s="111" t="str">
        <f t="shared" si="109"/>
        <v>N/A</v>
      </c>
      <c r="EP41" s="112" t="str">
        <f t="shared" si="109"/>
        <v>N/A</v>
      </c>
      <c r="EQ41" s="110" t="str">
        <f t="shared" si="109"/>
        <v>N/A</v>
      </c>
      <c r="ER41" s="111" t="str">
        <f t="shared" si="109"/>
        <v>N/A</v>
      </c>
      <c r="ES41" s="111" t="str">
        <f t="shared" si="109"/>
        <v>N/A</v>
      </c>
      <c r="ET41" s="111" t="str">
        <f t="shared" si="109"/>
        <v>N/A</v>
      </c>
      <c r="EU41" s="111" t="str">
        <f t="shared" si="109"/>
        <v>N/A</v>
      </c>
      <c r="EV41" s="112" t="str">
        <f t="shared" si="109"/>
        <v>N/A</v>
      </c>
      <c r="EW41" s="110" t="str">
        <f t="shared" si="109"/>
        <v>N/A</v>
      </c>
      <c r="EX41" s="111" t="str">
        <f t="shared" si="109"/>
        <v>N/A</v>
      </c>
      <c r="EY41" s="111" t="str">
        <f t="shared" si="109"/>
        <v>N/A</v>
      </c>
      <c r="EZ41" s="111" t="str">
        <f t="shared" si="109"/>
        <v>N/A</v>
      </c>
      <c r="FA41" s="111" t="str">
        <f t="shared" si="109"/>
        <v>N/A</v>
      </c>
      <c r="FB41" s="112" t="str">
        <f t="shared" si="109"/>
        <v>N/A</v>
      </c>
      <c r="FC41" s="110">
        <f t="shared" si="109"/>
        <v>2732.6</v>
      </c>
      <c r="FD41" s="111" t="str">
        <f t="shared" si="109"/>
        <v>N/A</v>
      </c>
      <c r="FE41" s="111" t="str">
        <f t="shared" si="109"/>
        <v>N/A</v>
      </c>
      <c r="FF41" s="111" t="str">
        <f t="shared" si="109"/>
        <v>N/A</v>
      </c>
      <c r="FG41" s="111" t="str">
        <f t="shared" si="109"/>
        <v>N/A</v>
      </c>
      <c r="FH41" s="112" t="str">
        <f t="shared" si="109"/>
        <v>N/A</v>
      </c>
      <c r="FI41" s="110">
        <f t="shared" si="109"/>
        <v>2732.6</v>
      </c>
      <c r="FJ41" s="111" t="str">
        <f t="shared" si="109"/>
        <v>N/A</v>
      </c>
      <c r="FK41" s="112" t="str">
        <f t="shared" si="109"/>
        <v>N/A</v>
      </c>
      <c r="FL41" s="110">
        <f t="shared" si="109"/>
        <v>2732.6</v>
      </c>
      <c r="FM41" s="111" t="str">
        <f t="shared" si="109"/>
        <v>N/A</v>
      </c>
      <c r="FN41" s="111" t="str">
        <f t="shared" si="109"/>
        <v>N/A</v>
      </c>
      <c r="FO41" s="111" t="str">
        <f t="shared" si="109"/>
        <v>N/A</v>
      </c>
      <c r="FP41" s="111" t="str">
        <f t="shared" si="109"/>
        <v>N/A</v>
      </c>
      <c r="FQ41" s="112" t="str">
        <f t="shared" si="109"/>
        <v>N/A</v>
      </c>
      <c r="FR41" s="110">
        <f t="shared" si="109"/>
        <v>1699.65</v>
      </c>
      <c r="FS41" s="111" t="str">
        <f t="shared" si="109"/>
        <v>N/A</v>
      </c>
      <c r="FT41" s="111" t="str">
        <f t="shared" si="109"/>
        <v>N/A</v>
      </c>
      <c r="FU41" s="111" t="str">
        <f t="shared" si="109"/>
        <v>N/A</v>
      </c>
      <c r="FV41" s="112" t="str">
        <f t="shared" si="109"/>
        <v>N/A</v>
      </c>
      <c r="FW41" s="110">
        <f t="shared" si="109"/>
        <v>1699.65</v>
      </c>
      <c r="FX41" s="111" t="str">
        <f t="shared" si="109"/>
        <v>N/A</v>
      </c>
      <c r="FY41" s="111" t="str">
        <f t="shared" si="109"/>
        <v>N/A</v>
      </c>
      <c r="FZ41" s="111" t="str">
        <f t="shared" si="109"/>
        <v>N/A</v>
      </c>
      <c r="GA41" s="112" t="str">
        <f t="shared" si="109"/>
        <v>N/A</v>
      </c>
      <c r="GB41" s="110">
        <f>IF(GB37="N/A","N/A",IF(GB37="NP","NP",GB37*GB$40))</f>
        <v>1023.75</v>
      </c>
      <c r="GC41" s="111" t="str">
        <f t="shared" ref="GC41:GN42" si="110">IF(GC37="N/A","N/A",IF(GC37="NP","NP",GC37*GC$40))</f>
        <v>N/A</v>
      </c>
      <c r="GD41" s="111" t="str">
        <f t="shared" si="110"/>
        <v>N/A</v>
      </c>
      <c r="GE41" s="111" t="str">
        <f t="shared" si="110"/>
        <v>N/A</v>
      </c>
      <c r="GF41" s="111" t="str">
        <f t="shared" si="110"/>
        <v>N/A</v>
      </c>
      <c r="GG41" s="111">
        <f t="shared" si="110"/>
        <v>4420</v>
      </c>
      <c r="GH41" s="111">
        <f t="shared" si="110"/>
        <v>4420</v>
      </c>
      <c r="GI41" s="111" t="str">
        <f t="shared" si="110"/>
        <v>N/A</v>
      </c>
      <c r="GJ41" s="111" t="str">
        <f t="shared" si="110"/>
        <v>N/A</v>
      </c>
      <c r="GK41" s="111" t="str">
        <f t="shared" si="110"/>
        <v>N/A</v>
      </c>
      <c r="GL41" s="111" t="str">
        <f t="shared" si="110"/>
        <v>N/A</v>
      </c>
      <c r="GM41" s="111">
        <f t="shared" si="110"/>
        <v>6880.25</v>
      </c>
      <c r="GN41" s="112">
        <f t="shared" si="110"/>
        <v>6880.25</v>
      </c>
      <c r="GO41" s="110"/>
      <c r="GP41" s="111">
        <f t="shared" ref="GP41:HA42" si="111">IF(GP37="N/A","N/A",IF(GP37="NP","NP",GP37*GP$40))</f>
        <v>1927.25</v>
      </c>
      <c r="GQ41" s="111">
        <f t="shared" si="111"/>
        <v>1927.25</v>
      </c>
      <c r="GR41" s="111">
        <f t="shared" si="111"/>
        <v>2151.5</v>
      </c>
      <c r="GS41" s="111">
        <f>IF(GS37="N/A","N/A",IF(GS37="NP","NP",GS37*GS$40))</f>
        <v>2151.5</v>
      </c>
      <c r="GT41" s="111">
        <f t="shared" si="111"/>
        <v>3919.5</v>
      </c>
      <c r="GU41" s="111">
        <f t="shared" si="111"/>
        <v>3919.5</v>
      </c>
      <c r="GV41" s="111">
        <f t="shared" si="111"/>
        <v>4049.5</v>
      </c>
      <c r="GW41" s="111">
        <f>IF(GW37="N/A","N/A",IF(GW37="NP","NP",GW37*GW$40))</f>
        <v>5089.5</v>
      </c>
      <c r="GX41" s="111">
        <f t="shared" si="111"/>
        <v>5089.5</v>
      </c>
      <c r="GY41" s="111">
        <f t="shared" si="111"/>
        <v>5560.75</v>
      </c>
      <c r="GZ41" s="111">
        <f t="shared" si="111"/>
        <v>5560.75</v>
      </c>
      <c r="HA41" s="111">
        <f t="shared" si="111"/>
        <v>7039.5</v>
      </c>
      <c r="HB41" s="111"/>
      <c r="HC41" s="112"/>
      <c r="HD41" s="110" t="str">
        <f t="shared" ref="HD41:JO42" si="112">IF(HD37="N/A","N/A",IF(HD37="NP","NP",HD37*HD$40))</f>
        <v>N/A</v>
      </c>
      <c r="HE41" s="111" t="str">
        <f t="shared" si="112"/>
        <v>N/A</v>
      </c>
      <c r="HF41" s="111">
        <f t="shared" si="112"/>
        <v>4251</v>
      </c>
      <c r="HG41" s="111">
        <f t="shared" si="112"/>
        <v>4251</v>
      </c>
      <c r="HH41" s="111">
        <f t="shared" si="112"/>
        <v>4202.25</v>
      </c>
      <c r="HI41" s="111">
        <f t="shared" si="112"/>
        <v>5861.05</v>
      </c>
      <c r="HJ41" s="111">
        <f t="shared" si="112"/>
        <v>5861.05</v>
      </c>
      <c r="HK41" s="111" t="str">
        <f t="shared" si="112"/>
        <v>N/A</v>
      </c>
      <c r="HL41" s="111" t="str">
        <f t="shared" si="112"/>
        <v>N/A</v>
      </c>
      <c r="HM41" s="112">
        <f t="shared" si="112"/>
        <v>6613.75</v>
      </c>
      <c r="HN41" s="114">
        <f t="shared" si="112"/>
        <v>1188</v>
      </c>
      <c r="HO41" s="111">
        <f t="shared" si="112"/>
        <v>1634.75</v>
      </c>
      <c r="HP41" s="111">
        <f t="shared" si="112"/>
        <v>1634.75</v>
      </c>
      <c r="HQ41" s="111">
        <f t="shared" si="112"/>
        <v>2671.5</v>
      </c>
      <c r="HR41" s="111" t="str">
        <f t="shared" si="112"/>
        <v>N/A</v>
      </c>
      <c r="HS41" s="111" t="str">
        <f t="shared" si="112"/>
        <v>N/A</v>
      </c>
      <c r="HT41" s="111">
        <f t="shared" si="112"/>
        <v>3584.75</v>
      </c>
      <c r="HU41" s="111">
        <f t="shared" si="112"/>
        <v>3584.75</v>
      </c>
      <c r="HV41" s="111" t="str">
        <f t="shared" si="112"/>
        <v>N/A</v>
      </c>
      <c r="HW41" s="111">
        <f t="shared" si="112"/>
        <v>5944.25</v>
      </c>
      <c r="HX41" s="111">
        <f t="shared" si="112"/>
        <v>5944.25</v>
      </c>
      <c r="HY41" s="111" t="str">
        <f t="shared" si="112"/>
        <v>N/A</v>
      </c>
      <c r="HZ41" s="111">
        <f t="shared" si="112"/>
        <v>5382</v>
      </c>
      <c r="IA41" s="111">
        <f t="shared" si="112"/>
        <v>5382</v>
      </c>
      <c r="IB41" s="112">
        <f t="shared" si="112"/>
        <v>6942</v>
      </c>
      <c r="IC41" s="114">
        <f t="shared" si="112"/>
        <v>1709.5</v>
      </c>
      <c r="ID41" s="111">
        <f t="shared" si="112"/>
        <v>1709.5</v>
      </c>
      <c r="IE41" s="111" t="str">
        <f t="shared" si="112"/>
        <v>N/A</v>
      </c>
      <c r="IF41" s="111" t="str">
        <f t="shared" si="112"/>
        <v>N/A</v>
      </c>
      <c r="IG41" s="111">
        <f t="shared" si="112"/>
        <v>3744</v>
      </c>
      <c r="IH41" s="111">
        <f t="shared" si="112"/>
        <v>3744</v>
      </c>
      <c r="II41" s="111" t="str">
        <f t="shared" si="112"/>
        <v>N/A</v>
      </c>
      <c r="IJ41" s="111" t="str">
        <f t="shared" si="112"/>
        <v>N/A</v>
      </c>
      <c r="IK41" s="111" t="str">
        <f t="shared" si="112"/>
        <v>N/A</v>
      </c>
      <c r="IL41" s="111" t="str">
        <f t="shared" si="112"/>
        <v>N/A</v>
      </c>
      <c r="IM41" s="111" t="str">
        <f t="shared" si="112"/>
        <v>N/A</v>
      </c>
      <c r="IN41" s="112">
        <f t="shared" si="112"/>
        <v>7826</v>
      </c>
      <c r="IO41" s="110">
        <f t="shared" si="112"/>
        <v>945</v>
      </c>
      <c r="IP41" s="111" t="str">
        <f t="shared" si="112"/>
        <v>N/A</v>
      </c>
      <c r="IQ41" s="111" t="str">
        <f t="shared" si="112"/>
        <v>N/A</v>
      </c>
      <c r="IR41" s="111">
        <f t="shared" si="112"/>
        <v>2717</v>
      </c>
      <c r="IS41" s="111" t="str">
        <f t="shared" si="112"/>
        <v>N/A</v>
      </c>
      <c r="IT41" s="111" t="str">
        <f t="shared" si="112"/>
        <v>N/A</v>
      </c>
      <c r="IU41" s="111" t="str">
        <f t="shared" si="112"/>
        <v>N/A</v>
      </c>
      <c r="IV41" s="111" t="str">
        <f t="shared" si="112"/>
        <v>N/A</v>
      </c>
      <c r="IW41" s="111">
        <f t="shared" si="112"/>
        <v>3497</v>
      </c>
      <c r="IX41" s="111" t="str">
        <f t="shared" si="112"/>
        <v>N/A</v>
      </c>
      <c r="IY41" s="111">
        <f t="shared" si="112"/>
        <v>5846.75</v>
      </c>
      <c r="IZ41" s="111" t="str">
        <f t="shared" si="112"/>
        <v>N/A</v>
      </c>
      <c r="JA41" s="111" t="str">
        <f t="shared" si="112"/>
        <v>N/A</v>
      </c>
      <c r="JB41" s="111" t="str">
        <f t="shared" si="112"/>
        <v>N/A</v>
      </c>
      <c r="JC41" s="111" t="str">
        <f t="shared" si="112"/>
        <v>N/A</v>
      </c>
      <c r="JD41" s="112" t="str">
        <f t="shared" si="112"/>
        <v>N/A</v>
      </c>
      <c r="JE41" s="110">
        <f t="shared" si="112"/>
        <v>706.5</v>
      </c>
      <c r="JF41" s="111" t="str">
        <f t="shared" si="112"/>
        <v>N/A</v>
      </c>
      <c r="JG41" s="111" t="str">
        <f t="shared" si="112"/>
        <v>N/A</v>
      </c>
      <c r="JH41" s="111">
        <f t="shared" si="112"/>
        <v>2720.25</v>
      </c>
      <c r="JI41" s="111">
        <f t="shared" si="112"/>
        <v>2197</v>
      </c>
      <c r="JJ41" s="111">
        <f t="shared" si="112"/>
        <v>2606.5</v>
      </c>
      <c r="JK41" s="111">
        <f t="shared" si="112"/>
        <v>3575</v>
      </c>
      <c r="JL41" s="111">
        <f t="shared" si="112"/>
        <v>2655.25</v>
      </c>
      <c r="JM41" s="111">
        <f t="shared" si="112"/>
        <v>3909.75</v>
      </c>
      <c r="JN41" s="111">
        <f t="shared" si="112"/>
        <v>5232.5</v>
      </c>
      <c r="JO41" s="111" t="str">
        <f t="shared" si="112"/>
        <v>N/A</v>
      </c>
      <c r="JP41" s="111" t="str">
        <f t="shared" ref="JP41:MA42" si="113">IF(JP37="N/A","N/A",IF(JP37="NP","NP",JP37*JP$40))</f>
        <v>N/A</v>
      </c>
      <c r="JQ41" s="111" t="str">
        <f t="shared" si="113"/>
        <v>N/A</v>
      </c>
      <c r="JR41" s="111" t="str">
        <f t="shared" si="113"/>
        <v>N/A</v>
      </c>
      <c r="JS41" s="112" t="str">
        <f t="shared" si="113"/>
        <v>N/A</v>
      </c>
      <c r="JT41" s="110">
        <f t="shared" si="113"/>
        <v>1378</v>
      </c>
      <c r="JU41" s="111">
        <f t="shared" si="113"/>
        <v>1618.5</v>
      </c>
      <c r="JV41" s="111">
        <f t="shared" si="113"/>
        <v>1982.5</v>
      </c>
      <c r="JW41" s="111">
        <f t="shared" si="113"/>
        <v>3549</v>
      </c>
      <c r="JX41" s="111">
        <f t="shared" si="113"/>
        <v>3139.5</v>
      </c>
      <c r="JY41" s="111">
        <f t="shared" si="113"/>
        <v>4101.5</v>
      </c>
      <c r="JZ41" s="111" t="str">
        <f t="shared" si="113"/>
        <v>N/A</v>
      </c>
      <c r="KA41" s="112">
        <f t="shared" si="113"/>
        <v>6870.5</v>
      </c>
      <c r="KB41" s="110" t="str">
        <f t="shared" si="113"/>
        <v>N/A</v>
      </c>
      <c r="KC41" s="111">
        <f t="shared" si="113"/>
        <v>2070.25</v>
      </c>
      <c r="KD41" s="111" t="str">
        <f t="shared" si="113"/>
        <v>N/A</v>
      </c>
      <c r="KE41" s="111" t="str">
        <f t="shared" si="113"/>
        <v>N/A</v>
      </c>
      <c r="KF41" s="111">
        <f t="shared" si="113"/>
        <v>3146</v>
      </c>
      <c r="KG41" s="111">
        <f>IF(KG37="N/A","N/A",IF(KG37="NP","NP",KG37*KG$40))</f>
        <v>5876</v>
      </c>
      <c r="KH41" s="111" t="str">
        <f>IF(KH37="N/A","N/A",IF(KH37="NP","NP",KH37*KH$40))</f>
        <v>N/A</v>
      </c>
      <c r="KI41" s="112" t="str">
        <f>IF(KI37="N/A","N/A",IF(KI37="NP","NP",KI37*KI$40))</f>
        <v>N/A</v>
      </c>
      <c r="KJ41" s="110" t="str">
        <f>IF(KJ37="N/A","N/A",IF(KJ37="NP","NP",KJ37*KJ$40))</f>
        <v>N/A</v>
      </c>
      <c r="KK41" s="111" t="str">
        <f t="shared" ref="KK41:KM42" si="114">IF(KK37="N/A","N/A",IF(KK37="NP","NP",KK37*KK$40))</f>
        <v>N/A</v>
      </c>
      <c r="KL41" s="111" t="str">
        <f t="shared" si="114"/>
        <v>N/A</v>
      </c>
      <c r="KM41" s="111" t="str">
        <f t="shared" si="114"/>
        <v>N/A</v>
      </c>
      <c r="KN41" s="112" t="str">
        <f t="shared" si="113"/>
        <v>N/A</v>
      </c>
      <c r="KO41" s="113" t="str">
        <f t="shared" si="113"/>
        <v>N/A</v>
      </c>
      <c r="KP41" s="111" t="str">
        <f t="shared" si="113"/>
        <v>N/A</v>
      </c>
      <c r="KQ41" s="115" t="str">
        <f t="shared" si="113"/>
        <v>N/A</v>
      </c>
      <c r="KR41" s="114">
        <f t="shared" si="113"/>
        <v>1023.75</v>
      </c>
      <c r="KS41" s="111">
        <f t="shared" si="113"/>
        <v>2161.25</v>
      </c>
      <c r="KT41" s="111">
        <f t="shared" si="113"/>
        <v>2206.1</v>
      </c>
      <c r="KU41" s="111">
        <f t="shared" si="113"/>
        <v>3719.9500000000003</v>
      </c>
      <c r="KV41" s="111" t="str">
        <f t="shared" si="113"/>
        <v>N/A</v>
      </c>
      <c r="KW41" s="111" t="str">
        <f t="shared" si="113"/>
        <v>N/A</v>
      </c>
      <c r="KX41" s="111" t="str">
        <f t="shared" si="113"/>
        <v>N/A</v>
      </c>
      <c r="KY41" s="111" t="str">
        <f t="shared" si="113"/>
        <v>N/A</v>
      </c>
      <c r="KZ41" s="112" t="str">
        <f t="shared" si="113"/>
        <v>N/A</v>
      </c>
      <c r="LA41" s="110">
        <f t="shared" si="113"/>
        <v>1316.25</v>
      </c>
      <c r="LB41" s="111" t="str">
        <f t="shared" si="113"/>
        <v>N/A</v>
      </c>
      <c r="LC41" s="111" t="str">
        <f t="shared" si="113"/>
        <v>N/A</v>
      </c>
      <c r="LD41" s="111" t="str">
        <f t="shared" si="113"/>
        <v>N/A</v>
      </c>
      <c r="LE41" s="111" t="str">
        <f t="shared" si="113"/>
        <v>N/A</v>
      </c>
      <c r="LF41" s="111" t="str">
        <f t="shared" si="113"/>
        <v>N/A</v>
      </c>
      <c r="LG41" s="111" t="str">
        <f t="shared" si="113"/>
        <v>N/A</v>
      </c>
      <c r="LH41" s="111" t="str">
        <f t="shared" si="113"/>
        <v>N/A</v>
      </c>
      <c r="LI41" s="111" t="str">
        <f t="shared" si="113"/>
        <v>N/A</v>
      </c>
      <c r="LJ41" s="111" t="str">
        <f t="shared" si="113"/>
        <v>N/A</v>
      </c>
      <c r="LK41" s="111" t="str">
        <f t="shared" si="113"/>
        <v>N/A</v>
      </c>
      <c r="LL41" s="111" t="str">
        <f t="shared" si="113"/>
        <v>N/A</v>
      </c>
      <c r="LM41" s="111" t="str">
        <f t="shared" si="113"/>
        <v>N/A</v>
      </c>
      <c r="LN41" s="112" t="str">
        <f t="shared" si="113"/>
        <v>N/A</v>
      </c>
      <c r="LO41" s="110">
        <f t="shared" si="113"/>
        <v>904.80000000000007</v>
      </c>
      <c r="LP41" s="111">
        <f t="shared" si="113"/>
        <v>1108.9000000000001</v>
      </c>
      <c r="LQ41" s="111">
        <f t="shared" si="113"/>
        <v>1428.7</v>
      </c>
      <c r="LR41" s="111">
        <f t="shared" si="113"/>
        <v>2254.85</v>
      </c>
      <c r="LS41" s="111">
        <f t="shared" si="113"/>
        <v>1560</v>
      </c>
      <c r="LT41" s="112">
        <f t="shared" si="113"/>
        <v>2709.2000000000003</v>
      </c>
      <c r="LU41" s="110">
        <f t="shared" si="113"/>
        <v>773.5</v>
      </c>
      <c r="LV41" s="111">
        <f t="shared" si="113"/>
        <v>1911</v>
      </c>
      <c r="LW41" s="112" t="str">
        <f t="shared" si="113"/>
        <v>N/A</v>
      </c>
      <c r="LX41" s="110">
        <f t="shared" si="113"/>
        <v>1967.55</v>
      </c>
      <c r="LY41" s="111" t="str">
        <f t="shared" si="113"/>
        <v>N/A</v>
      </c>
      <c r="LZ41" s="112" t="str">
        <f t="shared" si="113"/>
        <v>N/A</v>
      </c>
      <c r="MA41" s="110">
        <f t="shared" si="113"/>
        <v>2161.25</v>
      </c>
      <c r="MB41" s="111">
        <f t="shared" ref="MA41:MH42" si="115">IF(MB37="N/A","N/A",IF(MB37="NP","NP",MB37*MB$40))</f>
        <v>2206.1</v>
      </c>
      <c r="MC41" s="111">
        <f t="shared" si="115"/>
        <v>3719.9500000000003</v>
      </c>
      <c r="MD41" s="111" t="str">
        <f t="shared" si="115"/>
        <v>N/A</v>
      </c>
      <c r="ME41" s="111" t="str">
        <f t="shared" si="115"/>
        <v>N/A</v>
      </c>
      <c r="MF41" s="111" t="str">
        <f t="shared" si="115"/>
        <v>N/A</v>
      </c>
      <c r="MG41" s="112" t="str">
        <f t="shared" si="115"/>
        <v>N/A</v>
      </c>
      <c r="MH41" s="110">
        <f>IF(MH37="N/A","N/A",IF(MH37="NP","NP",MH37*MH$40))</f>
        <v>1967.55</v>
      </c>
      <c r="MI41" s="111" t="str">
        <f>IF(MI37="N/A","N/A",IF(MI37="NP","NP",MI37*MI$40))</f>
        <v>N/A</v>
      </c>
      <c r="MJ41" s="116" t="str">
        <f>IF(MJ37="N/A","N/A",IF(MJ37="NP","NP",MJ37*MJ$40))</f>
        <v>N/A</v>
      </c>
      <c r="MK41" s="110">
        <f t="shared" ref="MK41:OV42" si="116">IF(MK37="N/A","N/A",IF(MK37="NP","NP",MK37*MK$40))</f>
        <v>1213.6500000000001</v>
      </c>
      <c r="ML41" s="111">
        <f t="shared" si="116"/>
        <v>2921.75</v>
      </c>
      <c r="MM41" s="111" t="str">
        <f t="shared" si="116"/>
        <v>N/A</v>
      </c>
      <c r="MN41" s="115">
        <f t="shared" si="116"/>
        <v>5084.95</v>
      </c>
      <c r="MO41" s="110">
        <f t="shared" si="116"/>
        <v>1213.6500000000001</v>
      </c>
      <c r="MP41" s="114">
        <f t="shared" si="116"/>
        <v>2921.75</v>
      </c>
      <c r="MQ41" s="114" t="str">
        <f t="shared" si="116"/>
        <v>N/A</v>
      </c>
      <c r="MR41" s="112">
        <f t="shared" si="116"/>
        <v>5084.95</v>
      </c>
      <c r="MS41" s="110">
        <f t="shared" si="116"/>
        <v>2161.25</v>
      </c>
      <c r="MT41" s="111">
        <f t="shared" si="116"/>
        <v>2206.1</v>
      </c>
      <c r="MU41" s="111">
        <f t="shared" si="116"/>
        <v>3719.9500000000003</v>
      </c>
      <c r="MV41" s="111" t="str">
        <f t="shared" si="116"/>
        <v>N/A</v>
      </c>
      <c r="MW41" s="111" t="str">
        <f t="shared" si="116"/>
        <v>N/A</v>
      </c>
      <c r="MX41" s="111" t="str">
        <f t="shared" si="116"/>
        <v>N/A</v>
      </c>
      <c r="MY41" s="112" t="str">
        <f t="shared" si="116"/>
        <v>N/A</v>
      </c>
      <c r="MZ41" s="110">
        <f t="shared" si="116"/>
        <v>773.5</v>
      </c>
      <c r="NA41" s="111">
        <f t="shared" si="116"/>
        <v>1911</v>
      </c>
      <c r="NB41" s="111" t="str">
        <f t="shared" si="116"/>
        <v>N/A</v>
      </c>
      <c r="NC41" s="111" t="str">
        <f t="shared" si="116"/>
        <v>N/A</v>
      </c>
      <c r="ND41" s="112" t="str">
        <f t="shared" si="116"/>
        <v>N/A</v>
      </c>
      <c r="NE41" s="110">
        <f t="shared" si="116"/>
        <v>1023.75</v>
      </c>
      <c r="NF41" s="114">
        <f>IF(NF37="N/A","N/A",IF(NF37="NP","NP",NF37*NF$40))</f>
        <v>2161.25</v>
      </c>
      <c r="NG41" s="111">
        <f t="shared" si="116"/>
        <v>2206.1</v>
      </c>
      <c r="NH41" s="111">
        <f t="shared" si="116"/>
        <v>3719.9500000000003</v>
      </c>
      <c r="NI41" s="111" t="str">
        <f t="shared" si="116"/>
        <v>N/A</v>
      </c>
      <c r="NJ41" s="111" t="str">
        <f>IF(NJ37="N/A","N/A",IF(NJ37="NP","NP",NJ37*NJ$40))</f>
        <v>N/A</v>
      </c>
      <c r="NK41" s="111" t="str">
        <f t="shared" si="116"/>
        <v>N/A</v>
      </c>
      <c r="NL41" s="111" t="str">
        <f t="shared" si="116"/>
        <v>N/A</v>
      </c>
      <c r="NM41" s="112" t="str">
        <f t="shared" si="116"/>
        <v>N/A</v>
      </c>
      <c r="NN41" s="110">
        <f t="shared" si="116"/>
        <v>810.55000000000007</v>
      </c>
      <c r="NO41" s="111">
        <f>IF(NO37="N/A","N/A",IF(NO37="NP","NP",NO37*NO$40))</f>
        <v>2144.35</v>
      </c>
      <c r="NP41" s="111">
        <f t="shared" ref="NP41:NU42" si="117">IF(NP37="N/A","N/A",IF(NP37="NP","NP",NP37*NP$40))</f>
        <v>2419.9500000000003</v>
      </c>
      <c r="NQ41" s="111">
        <f t="shared" si="117"/>
        <v>4067.05</v>
      </c>
      <c r="NR41" s="111" t="str">
        <f t="shared" si="117"/>
        <v>N/A</v>
      </c>
      <c r="NS41" s="111">
        <f t="shared" si="117"/>
        <v>6485.05</v>
      </c>
      <c r="NT41" s="111" t="str">
        <f t="shared" si="117"/>
        <v>N/A</v>
      </c>
      <c r="NU41" s="112" t="str">
        <f t="shared" si="117"/>
        <v>N/A</v>
      </c>
      <c r="NV41" s="110">
        <f t="shared" si="116"/>
        <v>1749.15</v>
      </c>
      <c r="NW41" s="111">
        <f t="shared" si="116"/>
        <v>3077.1</v>
      </c>
      <c r="NX41" s="111" t="str">
        <f t="shared" si="116"/>
        <v>N/A</v>
      </c>
      <c r="NY41" s="111" t="str">
        <f t="shared" si="116"/>
        <v>N/A</v>
      </c>
      <c r="NZ41" s="111" t="str">
        <f t="shared" si="116"/>
        <v>N/A</v>
      </c>
      <c r="OA41" s="111" t="str">
        <f t="shared" si="116"/>
        <v>N/A</v>
      </c>
      <c r="OB41" s="111" t="str">
        <f t="shared" si="116"/>
        <v>N/A</v>
      </c>
      <c r="OC41" s="114" t="str">
        <f t="shared" si="116"/>
        <v>N/A</v>
      </c>
      <c r="OD41" s="110">
        <f t="shared" si="116"/>
        <v>2340</v>
      </c>
      <c r="OE41" s="111">
        <f t="shared" si="116"/>
        <v>3640</v>
      </c>
      <c r="OF41" s="111" t="str">
        <f t="shared" si="116"/>
        <v>N/A</v>
      </c>
      <c r="OG41" s="111" t="str">
        <f t="shared" si="116"/>
        <v>N/A</v>
      </c>
      <c r="OH41" s="110" t="str">
        <f t="shared" si="116"/>
        <v>N/A</v>
      </c>
      <c r="OI41" s="111" t="str">
        <f t="shared" si="116"/>
        <v>N/A</v>
      </c>
      <c r="OJ41" s="111">
        <f t="shared" si="116"/>
        <v>4238</v>
      </c>
      <c r="OK41" s="111" t="str">
        <f t="shared" si="116"/>
        <v>N/A</v>
      </c>
      <c r="OL41" s="111">
        <f t="shared" si="116"/>
        <v>6096.35</v>
      </c>
      <c r="OM41" s="111" t="str">
        <f t="shared" si="116"/>
        <v>N/A</v>
      </c>
      <c r="ON41" s="112" t="str">
        <f t="shared" si="116"/>
        <v>N/A</v>
      </c>
      <c r="OO41" s="110">
        <f t="shared" si="116"/>
        <v>1023.75</v>
      </c>
      <c r="OP41" s="114">
        <f t="shared" si="116"/>
        <v>2161.25</v>
      </c>
      <c r="OQ41" s="111">
        <f t="shared" si="116"/>
        <v>2206.1</v>
      </c>
      <c r="OR41" s="111">
        <f t="shared" si="116"/>
        <v>3719.9500000000003</v>
      </c>
      <c r="OS41" s="111" t="str">
        <f t="shared" si="116"/>
        <v>N/A</v>
      </c>
      <c r="OT41" s="111" t="str">
        <f t="shared" si="116"/>
        <v>N/A</v>
      </c>
      <c r="OU41" s="111" t="str">
        <f t="shared" si="116"/>
        <v>N/A</v>
      </c>
      <c r="OV41" s="112" t="str">
        <f t="shared" si="116"/>
        <v>N/A</v>
      </c>
      <c r="OW41" s="110">
        <f t="shared" ref="OW41:PD42" si="118">IF(OW37="N/A","N/A",IF(OW37="NP","NP",OW37*OW$40))</f>
        <v>810.55000000000007</v>
      </c>
      <c r="OX41" s="114">
        <f t="shared" si="118"/>
        <v>2144.35</v>
      </c>
      <c r="OY41" s="111">
        <f t="shared" si="118"/>
        <v>2419.9500000000003</v>
      </c>
      <c r="OZ41" s="111">
        <f t="shared" si="118"/>
        <v>4067.05</v>
      </c>
      <c r="PA41" s="111" t="str">
        <f t="shared" si="118"/>
        <v>N/A</v>
      </c>
      <c r="PB41" s="111">
        <f t="shared" si="118"/>
        <v>6485.05</v>
      </c>
      <c r="PC41" s="111" t="str">
        <f t="shared" si="118"/>
        <v>N/A</v>
      </c>
      <c r="PD41" s="112" t="str">
        <f t="shared" si="118"/>
        <v>N/A</v>
      </c>
    </row>
    <row r="42" spans="1:420" ht="18" x14ac:dyDescent="0.25">
      <c r="A42" s="87" t="s">
        <v>205</v>
      </c>
      <c r="B42" s="88"/>
      <c r="C42" s="89"/>
      <c r="D42" s="90" t="s">
        <v>190</v>
      </c>
      <c r="E42" s="110" t="str">
        <f>IF(E38="N/A","N/A",IF(E38="NP","NP",E38*E$40))</f>
        <v>NP</v>
      </c>
      <c r="F42" s="111">
        <f t="shared" si="105"/>
        <v>845</v>
      </c>
      <c r="G42" s="111">
        <f t="shared" si="105"/>
        <v>1803.75</v>
      </c>
      <c r="H42" s="111" t="str">
        <f t="shared" si="105"/>
        <v>N/A</v>
      </c>
      <c r="I42" s="111" t="str">
        <f t="shared" si="105"/>
        <v>N/A</v>
      </c>
      <c r="J42" s="111">
        <f t="shared" si="105"/>
        <v>3240.25</v>
      </c>
      <c r="K42" s="111" t="str">
        <f t="shared" si="105"/>
        <v>N/A</v>
      </c>
      <c r="L42" s="111" t="str">
        <f>IF(L38="N/A","N/A",IF(L38="NP","NP",L38*L$40))</f>
        <v>N/A</v>
      </c>
      <c r="M42" s="111">
        <f t="shared" si="105"/>
        <v>4481.75</v>
      </c>
      <c r="N42" s="111" t="s">
        <v>104</v>
      </c>
      <c r="O42" s="111">
        <f t="shared" si="105"/>
        <v>5525</v>
      </c>
      <c r="P42" s="111">
        <f t="shared" si="105"/>
        <v>4235</v>
      </c>
      <c r="Q42" s="112">
        <f t="shared" si="105"/>
        <v>6151.7500000000009</v>
      </c>
      <c r="R42" s="110" t="str">
        <f>IF(R38="N/A","N/A",IF(R38="NP","NP",R38*R$40))</f>
        <v>NP</v>
      </c>
      <c r="S42" s="111">
        <f t="shared" si="106"/>
        <v>1118</v>
      </c>
      <c r="T42" s="111">
        <f t="shared" si="106"/>
        <v>2044.25</v>
      </c>
      <c r="U42" s="111">
        <f t="shared" si="106"/>
        <v>1664</v>
      </c>
      <c r="V42" s="111">
        <f t="shared" si="106"/>
        <v>2798.25</v>
      </c>
      <c r="W42" s="111">
        <f t="shared" si="106"/>
        <v>2798.25</v>
      </c>
      <c r="X42" s="111" t="str">
        <f t="shared" si="106"/>
        <v>N/A</v>
      </c>
      <c r="Y42" s="111">
        <f t="shared" si="106"/>
        <v>4254.25</v>
      </c>
      <c r="Z42" s="111" t="str">
        <f t="shared" si="106"/>
        <v>N/A</v>
      </c>
      <c r="AA42" s="111">
        <f t="shared" si="106"/>
        <v>5349.5</v>
      </c>
      <c r="AB42" s="113" t="str">
        <f t="shared" si="106"/>
        <v>NP</v>
      </c>
      <c r="AC42" s="111">
        <f t="shared" si="106"/>
        <v>1405.95</v>
      </c>
      <c r="AD42" s="111" t="str">
        <f t="shared" si="106"/>
        <v>N/A</v>
      </c>
      <c r="AE42" s="111">
        <f t="shared" si="106"/>
        <v>2763.8</v>
      </c>
      <c r="AF42" s="111" t="str">
        <f t="shared" si="106"/>
        <v>N/A</v>
      </c>
      <c r="AG42" s="111" t="str">
        <f t="shared" si="106"/>
        <v>N/A</v>
      </c>
      <c r="AH42" s="111" t="str">
        <f t="shared" si="106"/>
        <v>N/A</v>
      </c>
      <c r="AI42" s="112" t="str">
        <f t="shared" si="106"/>
        <v>N/A</v>
      </c>
      <c r="AJ42" s="113" t="str">
        <f t="shared" si="106"/>
        <v>NP</v>
      </c>
      <c r="AK42" s="111">
        <f t="shared" si="106"/>
        <v>1534.65</v>
      </c>
      <c r="AL42" s="111">
        <f t="shared" si="106"/>
        <v>1376.05</v>
      </c>
      <c r="AM42" s="111" t="str">
        <f t="shared" si="106"/>
        <v>N/A</v>
      </c>
      <c r="AN42" s="111" t="str">
        <f t="shared" si="106"/>
        <v>N/A</v>
      </c>
      <c r="AO42" s="111" t="str">
        <f t="shared" si="106"/>
        <v>N/A</v>
      </c>
      <c r="AP42" s="111" t="str">
        <f t="shared" si="106"/>
        <v>N/A</v>
      </c>
      <c r="AQ42" s="112" t="str">
        <f t="shared" si="106"/>
        <v>N/A</v>
      </c>
      <c r="AR42" s="110" t="str">
        <f t="shared" si="106"/>
        <v>NP</v>
      </c>
      <c r="AS42" s="111">
        <f t="shared" si="106"/>
        <v>1405.95</v>
      </c>
      <c r="AT42" s="111" t="str">
        <f t="shared" si="106"/>
        <v>N/A</v>
      </c>
      <c r="AU42" s="111">
        <f>IF(AU38="N/A","N/A",IF(AU38="NP","NP",AU38*AU$40))</f>
        <v>2763.8</v>
      </c>
      <c r="AV42" s="111" t="str">
        <f t="shared" si="106"/>
        <v>N/A</v>
      </c>
      <c r="AW42" s="111" t="str">
        <f>IF(AW38="N/A","N/A",IF(AW38="NP","NP",AW38*AW$40))</f>
        <v>N/A</v>
      </c>
      <c r="AX42" s="111" t="str">
        <f>IF(AX38="N/A","N/A",IF(AX38="NP","NP",AX38*AX$40))</f>
        <v>N/A</v>
      </c>
      <c r="AY42" s="112" t="str">
        <f t="shared" si="106"/>
        <v>N/A</v>
      </c>
      <c r="AZ42" s="110" t="str">
        <f t="shared" si="106"/>
        <v>NP</v>
      </c>
      <c r="BA42" s="111">
        <f t="shared" si="106"/>
        <v>1534.65</v>
      </c>
      <c r="BB42" s="111">
        <f t="shared" si="106"/>
        <v>1376.05</v>
      </c>
      <c r="BC42" s="111" t="str">
        <f>IF(BC38="N/A","N/A",IF(BC38="NP","NP",BC38*BC$40))</f>
        <v>N/A</v>
      </c>
      <c r="BD42" s="111" t="str">
        <f t="shared" si="107"/>
        <v>N/A</v>
      </c>
      <c r="BE42" s="111" t="str">
        <f>IF(BE38="N/A","N/A",IF(BE38="NP","NP",BE38*BE$40))</f>
        <v>N/A</v>
      </c>
      <c r="BF42" s="111" t="str">
        <f>IF(BF38="N/A","N/A",IF(BF38="NP","NP",BF38*BF$40))</f>
        <v>N/A</v>
      </c>
      <c r="BG42" s="112" t="str">
        <f t="shared" si="108"/>
        <v>N/A</v>
      </c>
      <c r="BH42" s="110" t="str">
        <f t="shared" si="108"/>
        <v>N/A</v>
      </c>
      <c r="BI42" s="111" t="str">
        <f>IF(BI38="N/A","N/A",IF(BI38="NP","NP",BI38*BI$40))</f>
        <v>N/A</v>
      </c>
      <c r="BJ42" s="111">
        <f t="shared" si="108"/>
        <v>1930.5</v>
      </c>
      <c r="BK42" s="111">
        <f t="shared" si="108"/>
        <v>2624.05</v>
      </c>
      <c r="BL42" s="112" t="str">
        <f t="shared" si="108"/>
        <v>N/A</v>
      </c>
      <c r="BM42" s="110" t="str">
        <f t="shared" si="108"/>
        <v>NP</v>
      </c>
      <c r="BN42" s="111">
        <f t="shared" si="108"/>
        <v>1131</v>
      </c>
      <c r="BO42" s="111" t="str">
        <f t="shared" si="108"/>
        <v>N/A</v>
      </c>
      <c r="BP42" s="111" t="str">
        <f t="shared" si="108"/>
        <v>N/A</v>
      </c>
      <c r="BQ42" s="112" t="str">
        <f t="shared" si="108"/>
        <v>N/A</v>
      </c>
      <c r="BR42" s="110" t="str">
        <f t="shared" si="108"/>
        <v>NP</v>
      </c>
      <c r="BS42" s="111">
        <f t="shared" si="108"/>
        <v>864.5</v>
      </c>
      <c r="BT42" s="111">
        <f t="shared" si="108"/>
        <v>702</v>
      </c>
      <c r="BU42" s="111">
        <f t="shared" si="108"/>
        <v>2847</v>
      </c>
      <c r="BV42" s="112" t="str">
        <f t="shared" si="108"/>
        <v>N/A</v>
      </c>
      <c r="BW42" s="110" t="str">
        <f t="shared" si="108"/>
        <v>NP</v>
      </c>
      <c r="BX42" s="111" t="str">
        <f t="shared" si="108"/>
        <v>NP</v>
      </c>
      <c r="BY42" s="111" t="str">
        <f t="shared" si="108"/>
        <v>NP</v>
      </c>
      <c r="BZ42" s="112" t="str">
        <f t="shared" si="108"/>
        <v>NP</v>
      </c>
      <c r="CA42" s="110" t="str">
        <f t="shared" si="108"/>
        <v>NP</v>
      </c>
      <c r="CB42" s="111">
        <f t="shared" si="108"/>
        <v>1322.75</v>
      </c>
      <c r="CC42" s="111">
        <f>IF(CC38="N/A","N/A",IF(CC38="NP","NP",CC38*CC$40))</f>
        <v>1322.75</v>
      </c>
      <c r="CD42" s="111">
        <f>IF(CD38="N/A","N/A",IF(CD38="NP","NP",CD38*CD$40))</f>
        <v>1322.75</v>
      </c>
      <c r="CE42" s="111">
        <f t="shared" si="108"/>
        <v>1322.75</v>
      </c>
      <c r="CF42" s="111" t="str">
        <f t="shared" si="108"/>
        <v>N/A</v>
      </c>
      <c r="CG42" s="111" t="str">
        <f>IF(CG38="N/A","N/A",IF(CG38="NP","NP",CG38*CG$40))</f>
        <v>N/A</v>
      </c>
      <c r="CH42" s="111">
        <f t="shared" si="108"/>
        <v>1628.25</v>
      </c>
      <c r="CI42" s="111">
        <f t="shared" si="108"/>
        <v>1628.25</v>
      </c>
      <c r="CJ42" s="111" t="str">
        <f t="shared" si="108"/>
        <v>N/A</v>
      </c>
      <c r="CK42" s="111" t="str">
        <f>IF(CK38="N/A","N/A",IF(CK38="NP","NP",CK38*CK$40))</f>
        <v>N/A</v>
      </c>
      <c r="CL42" s="111" t="str">
        <f>IF(CL38="N/A","N/A",IF(CL38="NP","NP",CL38*CL$40))</f>
        <v>N/A</v>
      </c>
      <c r="CM42" s="111">
        <f t="shared" si="108"/>
        <v>2892.5</v>
      </c>
      <c r="CN42" s="111" t="str">
        <f t="shared" si="108"/>
        <v>N/A</v>
      </c>
      <c r="CO42" s="111" t="str">
        <f t="shared" si="108"/>
        <v>N/A</v>
      </c>
      <c r="CP42" s="111" t="str">
        <f>IF(CP38="N/A","N/A",IF(CP38="NP","NP",CP38*CP$40))</f>
        <v>N/A</v>
      </c>
      <c r="CQ42" s="111" t="str">
        <f>IF(CQ38="N/A","N/A",IF(CQ38="NP","NP",CQ38*CQ$40))</f>
        <v>N/A</v>
      </c>
      <c r="CR42" s="112">
        <f t="shared" si="108"/>
        <v>7377.5</v>
      </c>
      <c r="CS42" s="110">
        <f t="shared" si="108"/>
        <v>1407.25</v>
      </c>
      <c r="CT42" s="111" t="str">
        <f t="shared" si="108"/>
        <v>N/A</v>
      </c>
      <c r="CU42" s="111" t="str">
        <f t="shared" si="108"/>
        <v>N/A</v>
      </c>
      <c r="CV42" s="111">
        <f t="shared" si="108"/>
        <v>2843.75</v>
      </c>
      <c r="CW42" s="111">
        <f t="shared" si="108"/>
        <v>2843.75</v>
      </c>
      <c r="CX42" s="111" t="str">
        <f t="shared" si="108"/>
        <v>N/A</v>
      </c>
      <c r="CY42" s="111" t="str">
        <f t="shared" si="108"/>
        <v>N/A</v>
      </c>
      <c r="CZ42" s="111" t="str">
        <f t="shared" si="108"/>
        <v>N/A</v>
      </c>
      <c r="DA42" s="111" t="str">
        <f t="shared" si="108"/>
        <v>N/A</v>
      </c>
      <c r="DB42" s="112">
        <f t="shared" si="108"/>
        <v>5066.75</v>
      </c>
      <c r="DC42" s="110" t="str">
        <f t="shared" si="108"/>
        <v>N/A</v>
      </c>
      <c r="DD42" s="111">
        <f>IF(DD38="N/A","N/A",IF(DD38="NP","NP",DD38*DD$40))</f>
        <v>1069.25</v>
      </c>
      <c r="DE42" s="111">
        <f>IF(DE38="N/A","N/A",IF(DE38="NP","NP",DE38*DE$40))</f>
        <v>1069.25</v>
      </c>
      <c r="DF42" s="111" t="str">
        <f t="shared" si="108"/>
        <v>N/A</v>
      </c>
      <c r="DG42" s="111" t="str">
        <f t="shared" si="108"/>
        <v>N/A</v>
      </c>
      <c r="DH42" s="111" t="str">
        <f t="shared" si="108"/>
        <v>N/A</v>
      </c>
      <c r="DI42" s="111" t="str">
        <f t="shared" si="108"/>
        <v>N/A</v>
      </c>
      <c r="DJ42" s="111" t="str">
        <f t="shared" si="108"/>
        <v>N/A</v>
      </c>
      <c r="DK42" s="112" t="str">
        <f t="shared" si="108"/>
        <v>N/A</v>
      </c>
      <c r="DL42" s="110">
        <f t="shared" si="108"/>
        <v>1405.95</v>
      </c>
      <c r="DM42" s="111" t="str">
        <f t="shared" si="108"/>
        <v>N/A</v>
      </c>
      <c r="DN42" s="111">
        <f t="shared" si="108"/>
        <v>2763.8</v>
      </c>
      <c r="DO42" s="111" t="str">
        <f t="shared" si="108"/>
        <v>N/A</v>
      </c>
      <c r="DP42" s="111" t="str">
        <f t="shared" si="108"/>
        <v>N/A</v>
      </c>
      <c r="DQ42" s="111" t="str">
        <f t="shared" si="108"/>
        <v>N/A</v>
      </c>
      <c r="DR42" s="112" t="str">
        <f t="shared" si="108"/>
        <v>N/A</v>
      </c>
      <c r="DS42" s="110" t="str">
        <f t="shared" si="109"/>
        <v>N/A</v>
      </c>
      <c r="DT42" s="111" t="str">
        <f t="shared" si="109"/>
        <v>N/A</v>
      </c>
      <c r="DU42" s="111" t="str">
        <f t="shared" si="109"/>
        <v>N/A</v>
      </c>
      <c r="DV42" s="111" t="str">
        <f t="shared" si="109"/>
        <v>N/A</v>
      </c>
      <c r="DW42" s="111" t="str">
        <f t="shared" si="109"/>
        <v>N/A</v>
      </c>
      <c r="DX42" s="112" t="str">
        <f t="shared" si="109"/>
        <v>N/A</v>
      </c>
      <c r="DY42" s="110" t="str">
        <f t="shared" si="109"/>
        <v>N/A</v>
      </c>
      <c r="DZ42" s="111" t="str">
        <f t="shared" si="109"/>
        <v>N/A</v>
      </c>
      <c r="EA42" s="111" t="str">
        <f t="shared" si="109"/>
        <v>N/A</v>
      </c>
      <c r="EB42" s="111" t="str">
        <f t="shared" si="109"/>
        <v>N/A</v>
      </c>
      <c r="EC42" s="111" t="str">
        <f t="shared" si="109"/>
        <v>N/A</v>
      </c>
      <c r="ED42" s="112" t="str">
        <f t="shared" si="109"/>
        <v>N/A</v>
      </c>
      <c r="EE42" s="110">
        <f t="shared" si="109"/>
        <v>832.65</v>
      </c>
      <c r="EF42" s="111">
        <f t="shared" si="109"/>
        <v>1724.45</v>
      </c>
      <c r="EG42" s="111" t="str">
        <f t="shared" si="109"/>
        <v>N/A</v>
      </c>
      <c r="EH42" s="111">
        <f t="shared" si="109"/>
        <v>3462.55</v>
      </c>
      <c r="EI42" s="111">
        <f t="shared" si="109"/>
        <v>4412.8500000000004</v>
      </c>
      <c r="EJ42" s="112" t="str">
        <f t="shared" si="109"/>
        <v>N/A</v>
      </c>
      <c r="EK42" s="110">
        <f t="shared" si="109"/>
        <v>832.65</v>
      </c>
      <c r="EL42" s="111">
        <f t="shared" si="109"/>
        <v>1724.45</v>
      </c>
      <c r="EM42" s="111" t="str">
        <f t="shared" si="109"/>
        <v>N/A</v>
      </c>
      <c r="EN42" s="111">
        <f t="shared" si="109"/>
        <v>3462.55</v>
      </c>
      <c r="EO42" s="111">
        <f t="shared" si="109"/>
        <v>4412.8500000000004</v>
      </c>
      <c r="EP42" s="112" t="str">
        <f t="shared" si="109"/>
        <v>N/A</v>
      </c>
      <c r="EQ42" s="110">
        <f t="shared" si="109"/>
        <v>832.65</v>
      </c>
      <c r="ER42" s="111">
        <f t="shared" si="109"/>
        <v>1724.45</v>
      </c>
      <c r="ES42" s="111" t="str">
        <f t="shared" si="109"/>
        <v>N/A</v>
      </c>
      <c r="ET42" s="111">
        <f t="shared" si="109"/>
        <v>3462.55</v>
      </c>
      <c r="EU42" s="111">
        <f t="shared" si="109"/>
        <v>4412.8500000000004</v>
      </c>
      <c r="EV42" s="112" t="str">
        <f t="shared" si="109"/>
        <v>N/A</v>
      </c>
      <c r="EW42" s="110">
        <f t="shared" si="109"/>
        <v>832.65</v>
      </c>
      <c r="EX42" s="111">
        <f t="shared" si="109"/>
        <v>1724.45</v>
      </c>
      <c r="EY42" s="111" t="str">
        <f t="shared" si="109"/>
        <v>N/A</v>
      </c>
      <c r="EZ42" s="111">
        <f t="shared" si="109"/>
        <v>3462.55</v>
      </c>
      <c r="FA42" s="111">
        <f t="shared" si="109"/>
        <v>4412.8500000000004</v>
      </c>
      <c r="FB42" s="112" t="str">
        <f t="shared" si="109"/>
        <v>N/A</v>
      </c>
      <c r="FC42" s="110">
        <f t="shared" si="109"/>
        <v>1826.5</v>
      </c>
      <c r="FD42" s="111">
        <f t="shared" si="109"/>
        <v>2922.4</v>
      </c>
      <c r="FE42" s="111" t="str">
        <f t="shared" si="109"/>
        <v>N/A</v>
      </c>
      <c r="FF42" s="111" t="str">
        <f t="shared" si="109"/>
        <v>N/A</v>
      </c>
      <c r="FG42" s="111" t="str">
        <f t="shared" si="109"/>
        <v>N/A</v>
      </c>
      <c r="FH42" s="112" t="str">
        <f t="shared" si="109"/>
        <v>N/A</v>
      </c>
      <c r="FI42" s="110">
        <f t="shared" si="109"/>
        <v>1826.5</v>
      </c>
      <c r="FJ42" s="111">
        <f t="shared" si="109"/>
        <v>2922.4</v>
      </c>
      <c r="FK42" s="112" t="str">
        <f t="shared" si="109"/>
        <v>N/A</v>
      </c>
      <c r="FL42" s="110">
        <f t="shared" si="109"/>
        <v>1826.5</v>
      </c>
      <c r="FM42" s="111">
        <f t="shared" si="109"/>
        <v>2922.4</v>
      </c>
      <c r="FN42" s="111" t="str">
        <f t="shared" si="109"/>
        <v>N/A</v>
      </c>
      <c r="FO42" s="111" t="str">
        <f t="shared" si="109"/>
        <v>N/A</v>
      </c>
      <c r="FP42" s="111" t="str">
        <f t="shared" si="109"/>
        <v>N/A</v>
      </c>
      <c r="FQ42" s="112" t="str">
        <f t="shared" si="109"/>
        <v>N/A</v>
      </c>
      <c r="FR42" s="110" t="str">
        <f>IF(FR38="N/A","N/A",IF(FR38="NP","NP",FR38*FR$40))</f>
        <v>N/A</v>
      </c>
      <c r="FS42" s="111">
        <f>IF(FS38="N/A","N/A",IF(FS38="NP","NP",FS38*FS$40))</f>
        <v>2496.4500000000003</v>
      </c>
      <c r="FT42" s="111" t="str">
        <f>IF(FT38="N/A","N/A",IF(FT38="NP","NP",FT38*FT$40))</f>
        <v>N/A</v>
      </c>
      <c r="FU42" s="111" t="str">
        <f>IF(FU38="N/A","N/A",IF(FU38="NP","NP",FU38*FU$40))</f>
        <v>N/A</v>
      </c>
      <c r="FV42" s="112">
        <f t="shared" si="109"/>
        <v>7714.2</v>
      </c>
      <c r="FW42" s="110" t="str">
        <f t="shared" si="109"/>
        <v>N/A</v>
      </c>
      <c r="FX42" s="111">
        <f t="shared" si="109"/>
        <v>2496.4500000000003</v>
      </c>
      <c r="FY42" s="111" t="str">
        <f t="shared" si="109"/>
        <v>N/A</v>
      </c>
      <c r="FZ42" s="111" t="str">
        <f t="shared" si="109"/>
        <v>N/A</v>
      </c>
      <c r="GA42" s="112">
        <f t="shared" si="109"/>
        <v>7714.2</v>
      </c>
      <c r="GB42" s="110" t="str">
        <f>IF(GB38="N/A","N/A",IF(GB38="NP","NP",GB38*GB$40))</f>
        <v>NP</v>
      </c>
      <c r="GC42" s="111" t="str">
        <f>IF(GC38="N/A","N/A",IF(GC38="NP","NP",GC38*GC$40))</f>
        <v>NP</v>
      </c>
      <c r="GD42" s="111" t="str">
        <f>IF(GD38="N/A","N/A",IF(GD38="NP","NP",GD38*GD$40))</f>
        <v>NP</v>
      </c>
      <c r="GE42" s="111" t="str">
        <f>IF(GE38="N/A","N/A",IF(GE38="NP","NP",GE38*GE$40))</f>
        <v>NP</v>
      </c>
      <c r="GF42" s="111" t="str">
        <f t="shared" si="110"/>
        <v>NP</v>
      </c>
      <c r="GG42" s="111" t="str">
        <f t="shared" si="110"/>
        <v>NP</v>
      </c>
      <c r="GH42" s="111" t="str">
        <f t="shared" si="110"/>
        <v>NP</v>
      </c>
      <c r="GI42" s="111" t="str">
        <f t="shared" si="110"/>
        <v>NP</v>
      </c>
      <c r="GJ42" s="111" t="str">
        <f t="shared" si="110"/>
        <v>NP</v>
      </c>
      <c r="GK42" s="111" t="str">
        <f t="shared" si="110"/>
        <v>NP</v>
      </c>
      <c r="GL42" s="111" t="str">
        <f t="shared" si="110"/>
        <v>NP</v>
      </c>
      <c r="GM42" s="111" t="str">
        <f t="shared" si="110"/>
        <v>NP</v>
      </c>
      <c r="GN42" s="112" t="str">
        <f t="shared" si="110"/>
        <v>NP</v>
      </c>
      <c r="GO42" s="110"/>
      <c r="GP42" s="111" t="str">
        <f t="shared" si="111"/>
        <v>NP</v>
      </c>
      <c r="GQ42" s="111" t="str">
        <f t="shared" si="111"/>
        <v>NP</v>
      </c>
      <c r="GR42" s="111" t="str">
        <f t="shared" si="111"/>
        <v>NP</v>
      </c>
      <c r="GS42" s="111" t="str">
        <f>IF(GS38="N/A","N/A",IF(GS38="NP","NP",GS38*GS$40))</f>
        <v>NP</v>
      </c>
      <c r="GT42" s="111" t="str">
        <f t="shared" si="111"/>
        <v>NP</v>
      </c>
      <c r="GU42" s="111" t="str">
        <f t="shared" si="111"/>
        <v>NP</v>
      </c>
      <c r="GV42" s="111" t="str">
        <f t="shared" si="111"/>
        <v>NP</v>
      </c>
      <c r="GW42" s="111" t="str">
        <f>IF(GW38="N/A","N/A",IF(GW38="NP","NP",GW38*GW$40))</f>
        <v>NP</v>
      </c>
      <c r="GX42" s="111" t="str">
        <f t="shared" si="111"/>
        <v>NP</v>
      </c>
      <c r="GY42" s="111" t="str">
        <f t="shared" si="111"/>
        <v>NP</v>
      </c>
      <c r="GZ42" s="111" t="str">
        <f t="shared" si="111"/>
        <v>NP</v>
      </c>
      <c r="HA42" s="111" t="str">
        <f t="shared" si="111"/>
        <v>NP</v>
      </c>
      <c r="HB42" s="111"/>
      <c r="HC42" s="112"/>
      <c r="HD42" s="110" t="str">
        <f t="shared" si="112"/>
        <v>NP</v>
      </c>
      <c r="HE42" s="111" t="str">
        <f t="shared" si="112"/>
        <v>NP</v>
      </c>
      <c r="HF42" s="111" t="str">
        <f t="shared" si="112"/>
        <v>NP</v>
      </c>
      <c r="HG42" s="111" t="str">
        <f t="shared" si="112"/>
        <v>NP</v>
      </c>
      <c r="HH42" s="111" t="str">
        <f t="shared" si="112"/>
        <v>NP</v>
      </c>
      <c r="HI42" s="111" t="str">
        <f t="shared" si="112"/>
        <v>NP</v>
      </c>
      <c r="HJ42" s="111" t="str">
        <f t="shared" si="112"/>
        <v>NP</v>
      </c>
      <c r="HK42" s="111" t="str">
        <f t="shared" si="112"/>
        <v>NP</v>
      </c>
      <c r="HL42" s="111" t="str">
        <f t="shared" si="112"/>
        <v>NP</v>
      </c>
      <c r="HM42" s="112" t="str">
        <f t="shared" si="112"/>
        <v>NP</v>
      </c>
      <c r="HN42" s="114" t="str">
        <f t="shared" si="112"/>
        <v>N/A</v>
      </c>
      <c r="HO42" s="111">
        <f t="shared" si="112"/>
        <v>1475.5</v>
      </c>
      <c r="HP42" s="111">
        <f t="shared" si="112"/>
        <v>1475.5</v>
      </c>
      <c r="HQ42" s="111">
        <f t="shared" si="112"/>
        <v>2054</v>
      </c>
      <c r="HR42" s="111" t="str">
        <f t="shared" si="112"/>
        <v>N/A</v>
      </c>
      <c r="HS42" s="111" t="str">
        <f t="shared" si="112"/>
        <v>N/A</v>
      </c>
      <c r="HT42" s="111">
        <f t="shared" si="112"/>
        <v>3194.75</v>
      </c>
      <c r="HU42" s="111">
        <f t="shared" si="112"/>
        <v>3194.75</v>
      </c>
      <c r="HV42" s="111" t="str">
        <f t="shared" si="112"/>
        <v>N/A</v>
      </c>
      <c r="HW42" s="111" t="str">
        <f t="shared" si="112"/>
        <v>N/A</v>
      </c>
      <c r="HX42" s="111" t="str">
        <f t="shared" si="112"/>
        <v>N/A</v>
      </c>
      <c r="HY42" s="111" t="str">
        <f t="shared" si="112"/>
        <v>N/A</v>
      </c>
      <c r="HZ42" s="111" t="str">
        <f t="shared" si="112"/>
        <v>N/A</v>
      </c>
      <c r="IA42" s="111" t="str">
        <f t="shared" si="112"/>
        <v>N/A</v>
      </c>
      <c r="IB42" s="112" t="str">
        <f t="shared" si="112"/>
        <v>N/A</v>
      </c>
      <c r="IC42" s="114">
        <f t="shared" si="112"/>
        <v>1521</v>
      </c>
      <c r="ID42" s="111">
        <f t="shared" si="112"/>
        <v>1521</v>
      </c>
      <c r="IE42" s="111">
        <f t="shared" si="112"/>
        <v>1749.0000000000002</v>
      </c>
      <c r="IF42" s="111">
        <f t="shared" si="112"/>
        <v>1749.0000000000002</v>
      </c>
      <c r="IG42" s="111" t="str">
        <f t="shared" si="112"/>
        <v>N/A</v>
      </c>
      <c r="IH42" s="111" t="str">
        <f t="shared" si="112"/>
        <v>N/A</v>
      </c>
      <c r="II42" s="111" t="str">
        <f t="shared" si="112"/>
        <v>N/A</v>
      </c>
      <c r="IJ42" s="111">
        <f t="shared" si="112"/>
        <v>3796</v>
      </c>
      <c r="IK42" s="111">
        <f t="shared" si="112"/>
        <v>3796</v>
      </c>
      <c r="IL42" s="111">
        <f t="shared" si="112"/>
        <v>5271.5</v>
      </c>
      <c r="IM42" s="111">
        <f t="shared" si="112"/>
        <v>5271.5</v>
      </c>
      <c r="IN42" s="112" t="str">
        <f t="shared" si="112"/>
        <v>N/A</v>
      </c>
      <c r="IO42" s="110">
        <f t="shared" si="112"/>
        <v>281.25</v>
      </c>
      <c r="IP42" s="111" t="str">
        <f t="shared" si="112"/>
        <v>N/A</v>
      </c>
      <c r="IQ42" s="111" t="str">
        <f t="shared" si="112"/>
        <v>N/A</v>
      </c>
      <c r="IR42" s="111" t="str">
        <f t="shared" si="112"/>
        <v>N/A</v>
      </c>
      <c r="IS42" s="111" t="str">
        <f t="shared" si="112"/>
        <v>N/A</v>
      </c>
      <c r="IT42" s="111" t="str">
        <f t="shared" si="112"/>
        <v>N/A</v>
      </c>
      <c r="IU42" s="111" t="str">
        <f t="shared" si="112"/>
        <v>N/A</v>
      </c>
      <c r="IV42" s="111" t="str">
        <f t="shared" si="112"/>
        <v>N/A</v>
      </c>
      <c r="IW42" s="111" t="str">
        <f t="shared" si="112"/>
        <v>N/A</v>
      </c>
      <c r="IX42" s="111" t="str">
        <f t="shared" si="112"/>
        <v>N/A</v>
      </c>
      <c r="IY42" s="111" t="str">
        <f t="shared" si="112"/>
        <v>N/A</v>
      </c>
      <c r="IZ42" s="111" t="str">
        <f t="shared" si="112"/>
        <v>N/A</v>
      </c>
      <c r="JA42" s="111" t="str">
        <f t="shared" si="112"/>
        <v>N/A</v>
      </c>
      <c r="JB42" s="111">
        <f t="shared" si="112"/>
        <v>5742.75</v>
      </c>
      <c r="JC42" s="111" t="str">
        <f t="shared" si="112"/>
        <v>N/A</v>
      </c>
      <c r="JD42" s="112">
        <f t="shared" si="112"/>
        <v>7676.5</v>
      </c>
      <c r="JE42" s="110">
        <f>IF(JE38="N/A","N/A",IF(JE38="NP","NP",JE38*JE$40))</f>
        <v>301.5</v>
      </c>
      <c r="JF42" s="111" t="str">
        <f>IF(JF38="N/A","N/A",IF(JF38="NP","NP",JF38*JF$40))</f>
        <v>N/A</v>
      </c>
      <c r="JG42" s="111" t="str">
        <f t="shared" si="112"/>
        <v>N/A</v>
      </c>
      <c r="JH42" s="111" t="str">
        <f t="shared" si="112"/>
        <v>N/A</v>
      </c>
      <c r="JI42" s="111" t="str">
        <f t="shared" si="112"/>
        <v>N/A</v>
      </c>
      <c r="JJ42" s="111" t="str">
        <f t="shared" si="112"/>
        <v>N/A</v>
      </c>
      <c r="JK42" s="111" t="str">
        <f t="shared" si="112"/>
        <v>N/A</v>
      </c>
      <c r="JL42" s="111" t="str">
        <f t="shared" si="112"/>
        <v>N/A</v>
      </c>
      <c r="JM42" s="111" t="str">
        <f t="shared" si="112"/>
        <v>N/A</v>
      </c>
      <c r="JN42" s="111" t="str">
        <f t="shared" si="112"/>
        <v>N/A</v>
      </c>
      <c r="JO42" s="111" t="str">
        <f t="shared" si="112"/>
        <v>N/A</v>
      </c>
      <c r="JP42" s="111" t="str">
        <f t="shared" si="113"/>
        <v>N/A</v>
      </c>
      <c r="JQ42" s="111">
        <f t="shared" si="113"/>
        <v>5716.75</v>
      </c>
      <c r="JR42" s="111" t="str">
        <f t="shared" si="113"/>
        <v>N/A</v>
      </c>
      <c r="JS42" s="112" t="str">
        <f t="shared" si="113"/>
        <v>N/A</v>
      </c>
      <c r="JT42" s="110">
        <f t="shared" si="113"/>
        <v>773.5</v>
      </c>
      <c r="JU42" s="111">
        <f t="shared" si="113"/>
        <v>1326</v>
      </c>
      <c r="JV42" s="111" t="str">
        <f t="shared" si="113"/>
        <v>N/A</v>
      </c>
      <c r="JW42" s="111">
        <f t="shared" si="113"/>
        <v>2119</v>
      </c>
      <c r="JX42" s="111" t="str">
        <f t="shared" si="113"/>
        <v>N/A</v>
      </c>
      <c r="JY42" s="111">
        <f t="shared" si="113"/>
        <v>3185</v>
      </c>
      <c r="JZ42" s="111" t="str">
        <f t="shared" si="113"/>
        <v>N/A</v>
      </c>
      <c r="KA42" s="112" t="str">
        <f t="shared" si="113"/>
        <v>N/A</v>
      </c>
      <c r="KB42" s="110" t="str">
        <f t="shared" si="113"/>
        <v>N/A</v>
      </c>
      <c r="KC42" s="111" t="str">
        <f t="shared" si="113"/>
        <v>N/A</v>
      </c>
      <c r="KD42" s="111" t="str">
        <f t="shared" si="113"/>
        <v>N/A</v>
      </c>
      <c r="KE42" s="111" t="str">
        <f t="shared" si="113"/>
        <v>N/A</v>
      </c>
      <c r="KF42" s="111" t="str">
        <f t="shared" si="113"/>
        <v>N/A</v>
      </c>
      <c r="KG42" s="111" t="str">
        <f t="shared" si="113"/>
        <v>N/A</v>
      </c>
      <c r="KH42" s="111">
        <f t="shared" si="113"/>
        <v>3243.5</v>
      </c>
      <c r="KI42" s="112">
        <f t="shared" si="113"/>
        <v>5781.75</v>
      </c>
      <c r="KJ42" s="110">
        <f>IF(KJ38="N/A","N/A",IF(KJ38="NP","NP",KJ38*KJ$40))</f>
        <v>188</v>
      </c>
      <c r="KK42" s="111">
        <f t="shared" si="114"/>
        <v>188</v>
      </c>
      <c r="KL42" s="111">
        <f t="shared" si="114"/>
        <v>188</v>
      </c>
      <c r="KM42" s="111">
        <f t="shared" si="114"/>
        <v>188</v>
      </c>
      <c r="KN42" s="112">
        <f t="shared" si="113"/>
        <v>364</v>
      </c>
      <c r="KO42" s="113" t="str">
        <f t="shared" si="113"/>
        <v>N/A</v>
      </c>
      <c r="KP42" s="111" t="str">
        <f t="shared" si="113"/>
        <v>N/A</v>
      </c>
      <c r="KQ42" s="115" t="str">
        <f t="shared" si="113"/>
        <v>N/A</v>
      </c>
      <c r="KR42" s="114" t="str">
        <f t="shared" si="113"/>
        <v>NP</v>
      </c>
      <c r="KS42" s="111">
        <f t="shared" si="113"/>
        <v>1405.95</v>
      </c>
      <c r="KT42" s="111" t="str">
        <f t="shared" si="113"/>
        <v>N/A</v>
      </c>
      <c r="KU42" s="111">
        <f t="shared" si="113"/>
        <v>2763.8</v>
      </c>
      <c r="KV42" s="111" t="str">
        <f t="shared" si="113"/>
        <v>N/A</v>
      </c>
      <c r="KW42" s="111" t="str">
        <f t="shared" si="113"/>
        <v>N/A</v>
      </c>
      <c r="KX42" s="111" t="str">
        <f t="shared" si="113"/>
        <v>N/A</v>
      </c>
      <c r="KY42" s="111" t="str">
        <f t="shared" si="113"/>
        <v>N/A</v>
      </c>
      <c r="KZ42" s="112" t="str">
        <f t="shared" si="113"/>
        <v>N/A</v>
      </c>
      <c r="LA42" s="110" t="str">
        <f t="shared" si="113"/>
        <v>NP</v>
      </c>
      <c r="LB42" s="111" t="str">
        <f t="shared" si="113"/>
        <v>NP</v>
      </c>
      <c r="LC42" s="111" t="str">
        <f t="shared" si="113"/>
        <v>NP</v>
      </c>
      <c r="LD42" s="111" t="str">
        <f t="shared" si="113"/>
        <v>NP</v>
      </c>
      <c r="LE42" s="111" t="str">
        <f t="shared" si="113"/>
        <v>NP</v>
      </c>
      <c r="LF42" s="111" t="str">
        <f t="shared" si="113"/>
        <v>NP</v>
      </c>
      <c r="LG42" s="111" t="str">
        <f t="shared" si="113"/>
        <v>NP</v>
      </c>
      <c r="LH42" s="111" t="str">
        <f t="shared" si="113"/>
        <v>NP</v>
      </c>
      <c r="LI42" s="111" t="str">
        <f t="shared" si="113"/>
        <v>NP</v>
      </c>
      <c r="LJ42" s="111" t="str">
        <f t="shared" si="113"/>
        <v>NP</v>
      </c>
      <c r="LK42" s="111" t="str">
        <f t="shared" si="113"/>
        <v>NP</v>
      </c>
      <c r="LL42" s="111" t="str">
        <f t="shared" si="113"/>
        <v>NP</v>
      </c>
      <c r="LM42" s="111" t="str">
        <f t="shared" si="113"/>
        <v>NP</v>
      </c>
      <c r="LN42" s="112" t="str">
        <f t="shared" si="113"/>
        <v>NP</v>
      </c>
      <c r="LO42" s="110" t="str">
        <f t="shared" si="113"/>
        <v>NP</v>
      </c>
      <c r="LP42" s="111" t="str">
        <f t="shared" si="113"/>
        <v>NP</v>
      </c>
      <c r="LQ42" s="111" t="str">
        <f t="shared" si="113"/>
        <v>NP</v>
      </c>
      <c r="LR42" s="111" t="str">
        <f t="shared" si="113"/>
        <v>NP</v>
      </c>
      <c r="LS42" s="111" t="str">
        <f t="shared" si="113"/>
        <v>NP</v>
      </c>
      <c r="LT42" s="112" t="str">
        <f t="shared" si="113"/>
        <v>NP</v>
      </c>
      <c r="LU42" s="110" t="str">
        <f t="shared" si="113"/>
        <v>NP</v>
      </c>
      <c r="LV42" s="111">
        <f t="shared" si="113"/>
        <v>864.5</v>
      </c>
      <c r="LW42" s="112">
        <f t="shared" si="113"/>
        <v>702</v>
      </c>
      <c r="LX42" s="110" t="str">
        <f t="shared" si="113"/>
        <v>NP</v>
      </c>
      <c r="LY42" s="111" t="str">
        <f t="shared" si="113"/>
        <v>NP</v>
      </c>
      <c r="LZ42" s="112" t="str">
        <f t="shared" si="113"/>
        <v>NP</v>
      </c>
      <c r="MA42" s="110">
        <f t="shared" si="115"/>
        <v>1405.95</v>
      </c>
      <c r="MB42" s="111" t="str">
        <f t="shared" si="115"/>
        <v>N/A</v>
      </c>
      <c r="MC42" s="111">
        <f t="shared" si="115"/>
        <v>2763.8</v>
      </c>
      <c r="MD42" s="111" t="str">
        <f t="shared" si="115"/>
        <v>N/A</v>
      </c>
      <c r="ME42" s="111" t="str">
        <f t="shared" si="115"/>
        <v>N/A</v>
      </c>
      <c r="MF42" s="111" t="str">
        <f t="shared" si="115"/>
        <v>N/A</v>
      </c>
      <c r="MG42" s="112" t="str">
        <f t="shared" si="115"/>
        <v>N/A</v>
      </c>
      <c r="MH42" s="110" t="str">
        <f t="shared" si="115"/>
        <v>NP</v>
      </c>
      <c r="MI42" s="111" t="str">
        <f>IF(MI38="N/A","N/A",IF(MI38="NP","NP",MI38*MI$40))</f>
        <v>NP</v>
      </c>
      <c r="MJ42" s="116" t="str">
        <f>IF(MJ38="N/A","N/A",IF(MJ38="NP","NP",MJ38*MJ$40))</f>
        <v>NP</v>
      </c>
      <c r="MK42" s="110">
        <f t="shared" si="116"/>
        <v>950.85</v>
      </c>
      <c r="ML42" s="111">
        <f t="shared" si="116"/>
        <v>1826.5</v>
      </c>
      <c r="MM42" s="111" t="str">
        <f t="shared" si="116"/>
        <v>N/A</v>
      </c>
      <c r="MN42" s="115">
        <f t="shared" si="116"/>
        <v>3959.8</v>
      </c>
      <c r="MO42" s="110">
        <f t="shared" si="116"/>
        <v>950.85</v>
      </c>
      <c r="MP42" s="114">
        <f t="shared" si="116"/>
        <v>1826.5</v>
      </c>
      <c r="MQ42" s="114" t="str">
        <f t="shared" si="116"/>
        <v>N/A</v>
      </c>
      <c r="MR42" s="112">
        <f t="shared" si="116"/>
        <v>3959.8</v>
      </c>
      <c r="MS42" s="110">
        <f t="shared" si="116"/>
        <v>1405.95</v>
      </c>
      <c r="MT42" s="111" t="str">
        <f t="shared" si="116"/>
        <v>N/A</v>
      </c>
      <c r="MU42" s="111">
        <f t="shared" si="116"/>
        <v>2763.8</v>
      </c>
      <c r="MV42" s="111" t="str">
        <f t="shared" si="116"/>
        <v>N/A</v>
      </c>
      <c r="MW42" s="111" t="str">
        <f t="shared" si="116"/>
        <v>N/A</v>
      </c>
      <c r="MX42" s="111" t="str">
        <f t="shared" si="116"/>
        <v>N/A</v>
      </c>
      <c r="MY42" s="112" t="str">
        <f t="shared" si="116"/>
        <v>N/A</v>
      </c>
      <c r="MZ42" s="110" t="str">
        <f t="shared" si="116"/>
        <v>NP</v>
      </c>
      <c r="NA42" s="111">
        <f t="shared" si="116"/>
        <v>864.5</v>
      </c>
      <c r="NB42" s="111">
        <f t="shared" si="116"/>
        <v>702</v>
      </c>
      <c r="NC42" s="111">
        <f t="shared" si="116"/>
        <v>2847</v>
      </c>
      <c r="ND42" s="112" t="str">
        <f t="shared" si="116"/>
        <v>N/A</v>
      </c>
      <c r="NE42" s="110" t="s">
        <v>195</v>
      </c>
      <c r="NF42" s="114">
        <f>IF(NF38="N/A","N/A",IF(NF38="NP","NP",NF38*NF$40))</f>
        <v>1405.95</v>
      </c>
      <c r="NG42" s="111" t="str">
        <f t="shared" si="116"/>
        <v>N/A</v>
      </c>
      <c r="NH42" s="111">
        <f t="shared" si="116"/>
        <v>2763.8</v>
      </c>
      <c r="NI42" s="111" t="str">
        <f t="shared" si="116"/>
        <v>N/A</v>
      </c>
      <c r="NJ42" s="111" t="str">
        <f>IF(NJ38="N/A","N/A",IF(NJ38="NP","NP",NJ38*NJ$40))</f>
        <v>N/A</v>
      </c>
      <c r="NK42" s="111" t="str">
        <f t="shared" si="116"/>
        <v>N/A</v>
      </c>
      <c r="NL42" s="111" t="str">
        <f t="shared" si="116"/>
        <v>N/A</v>
      </c>
      <c r="NM42" s="112" t="str">
        <f t="shared" si="116"/>
        <v>N/A</v>
      </c>
      <c r="NN42" s="110" t="str">
        <f t="shared" si="116"/>
        <v>NP</v>
      </c>
      <c r="NO42" s="111">
        <f>IF(NO38="N/A","N/A",IF(NO38="NP","NP",NO38*NO$40))</f>
        <v>1534.65</v>
      </c>
      <c r="NP42" s="111">
        <f t="shared" si="117"/>
        <v>1376.05</v>
      </c>
      <c r="NQ42" s="111" t="str">
        <f t="shared" si="117"/>
        <v>N/A</v>
      </c>
      <c r="NR42" s="111" t="str">
        <f t="shared" si="117"/>
        <v>N/A</v>
      </c>
      <c r="NS42" s="111" t="str">
        <f t="shared" si="117"/>
        <v>N/A</v>
      </c>
      <c r="NT42" s="111" t="str">
        <f t="shared" si="117"/>
        <v>N/A</v>
      </c>
      <c r="NU42" s="112" t="str">
        <f t="shared" si="117"/>
        <v>N/A</v>
      </c>
      <c r="NV42" s="110">
        <f t="shared" si="116"/>
        <v>1309.95</v>
      </c>
      <c r="NW42" s="111" t="str">
        <f t="shared" si="116"/>
        <v>N/A</v>
      </c>
      <c r="NX42" s="111" t="str">
        <f t="shared" si="116"/>
        <v>N/A</v>
      </c>
      <c r="NY42" s="111" t="str">
        <f t="shared" si="116"/>
        <v>N/A</v>
      </c>
      <c r="NZ42" s="111" t="str">
        <f t="shared" si="116"/>
        <v>N/A</v>
      </c>
      <c r="OA42" s="111" t="str">
        <f t="shared" si="116"/>
        <v>N/A</v>
      </c>
      <c r="OB42" s="111" t="str">
        <f t="shared" si="116"/>
        <v>N/A</v>
      </c>
      <c r="OC42" s="114" t="str">
        <f t="shared" si="116"/>
        <v>N/A</v>
      </c>
      <c r="OD42" s="110">
        <f t="shared" si="116"/>
        <v>1755</v>
      </c>
      <c r="OE42" s="111">
        <f t="shared" si="116"/>
        <v>2340</v>
      </c>
      <c r="OF42" s="111" t="str">
        <f t="shared" si="116"/>
        <v>N/A</v>
      </c>
      <c r="OG42" s="111" t="str">
        <f t="shared" si="116"/>
        <v>N/A</v>
      </c>
      <c r="OH42" s="110">
        <f t="shared" si="116"/>
        <v>1322.75</v>
      </c>
      <c r="OI42" s="111" t="str">
        <f t="shared" si="116"/>
        <v>N/A</v>
      </c>
      <c r="OJ42" s="111">
        <f t="shared" si="116"/>
        <v>3125.2000000000003</v>
      </c>
      <c r="OK42" s="111" t="str">
        <f t="shared" si="116"/>
        <v>N/A</v>
      </c>
      <c r="OL42" s="111" t="str">
        <f t="shared" si="116"/>
        <v>N/A</v>
      </c>
      <c r="OM42" s="111" t="str">
        <f t="shared" si="116"/>
        <v>N/A</v>
      </c>
      <c r="ON42" s="112" t="str">
        <f t="shared" si="116"/>
        <v>N/A</v>
      </c>
      <c r="OO42" s="110" t="str">
        <f t="shared" si="116"/>
        <v>NP</v>
      </c>
      <c r="OP42" s="114">
        <f t="shared" si="116"/>
        <v>1405.95</v>
      </c>
      <c r="OQ42" s="111" t="str">
        <f t="shared" si="116"/>
        <v>N/A</v>
      </c>
      <c r="OR42" s="111">
        <f t="shared" si="116"/>
        <v>2763.8</v>
      </c>
      <c r="OS42" s="111" t="str">
        <f t="shared" si="116"/>
        <v>N/A</v>
      </c>
      <c r="OT42" s="111" t="str">
        <f t="shared" si="116"/>
        <v>N/A</v>
      </c>
      <c r="OU42" s="111" t="str">
        <f t="shared" si="116"/>
        <v>N/A</v>
      </c>
      <c r="OV42" s="112" t="str">
        <f t="shared" si="116"/>
        <v>N/A</v>
      </c>
      <c r="OW42" s="110" t="str">
        <f t="shared" si="118"/>
        <v>NP</v>
      </c>
      <c r="OX42" s="114">
        <f t="shared" si="118"/>
        <v>1534.65</v>
      </c>
      <c r="OY42" s="111">
        <f t="shared" si="118"/>
        <v>1376.05</v>
      </c>
      <c r="OZ42" s="111" t="str">
        <f t="shared" si="118"/>
        <v>N/A</v>
      </c>
      <c r="PA42" s="111" t="str">
        <f t="shared" si="118"/>
        <v>N/A</v>
      </c>
      <c r="PB42" s="111" t="str">
        <f t="shared" si="118"/>
        <v>N/A</v>
      </c>
      <c r="PC42" s="111" t="str">
        <f t="shared" si="118"/>
        <v>N/A</v>
      </c>
      <c r="PD42" s="112" t="str">
        <f t="shared" si="118"/>
        <v>N/A</v>
      </c>
    </row>
    <row r="43" spans="1:420" ht="18" x14ac:dyDescent="0.25">
      <c r="A43" s="87" t="s">
        <v>206</v>
      </c>
      <c r="B43" s="88"/>
      <c r="C43" s="89"/>
      <c r="D43" s="90" t="s">
        <v>190</v>
      </c>
      <c r="E43" s="110" t="str">
        <f>IF(E39="N/A","N/A",IF(E39="NP","NP",0.75*E39*E$40))</f>
        <v>NP</v>
      </c>
      <c r="F43" s="111">
        <f t="shared" ref="F43:Q43" si="119">IF(F39="N/A","N/A",IF(F39="NP","NP",0.75*F39*F$40))</f>
        <v>633.75</v>
      </c>
      <c r="G43" s="111">
        <f t="shared" si="119"/>
        <v>1352.8125</v>
      </c>
      <c r="H43" s="111" t="str">
        <f t="shared" si="119"/>
        <v>N/A</v>
      </c>
      <c r="I43" s="111" t="str">
        <f t="shared" si="119"/>
        <v>N/A</v>
      </c>
      <c r="J43" s="111">
        <f t="shared" si="119"/>
        <v>2430.1875</v>
      </c>
      <c r="K43" s="111" t="str">
        <f t="shared" si="119"/>
        <v>N/A</v>
      </c>
      <c r="L43" s="111" t="str">
        <f>IF(L39="N/A","N/A",IF(L39="NP","NP",0.75*L39*L$40))</f>
        <v>N/A</v>
      </c>
      <c r="M43" s="111">
        <f t="shared" si="119"/>
        <v>3361.3125</v>
      </c>
      <c r="N43" s="111" t="s">
        <v>104</v>
      </c>
      <c r="O43" s="111">
        <f t="shared" si="119"/>
        <v>4143.75</v>
      </c>
      <c r="P43" s="111">
        <f t="shared" si="119"/>
        <v>3176.2500000000005</v>
      </c>
      <c r="Q43" s="112">
        <f t="shared" si="119"/>
        <v>4613.8125</v>
      </c>
      <c r="R43" s="110" t="str">
        <f>IF(R39="N/A","N/A",IF(R39="NP","NP",0.75*R39*R$40))</f>
        <v>NP</v>
      </c>
      <c r="S43" s="111">
        <f t="shared" ref="S43:BB43" si="120">IF(S39="N/A","N/A",IF(S39="NP","NP",0.75*S39*S$40))</f>
        <v>838.5</v>
      </c>
      <c r="T43" s="111">
        <f t="shared" si="120"/>
        <v>1379.625</v>
      </c>
      <c r="U43" s="111">
        <f t="shared" si="120"/>
        <v>1248</v>
      </c>
      <c r="V43" s="111">
        <f t="shared" si="120"/>
        <v>2098.6875</v>
      </c>
      <c r="W43" s="111">
        <f t="shared" si="120"/>
        <v>2098.6875</v>
      </c>
      <c r="X43" s="111" t="str">
        <f t="shared" si="120"/>
        <v>N/A</v>
      </c>
      <c r="Y43" s="111">
        <f t="shared" si="120"/>
        <v>3190.6875</v>
      </c>
      <c r="Z43" s="111" t="str">
        <f t="shared" si="120"/>
        <v>N/A</v>
      </c>
      <c r="AA43" s="111">
        <f t="shared" si="120"/>
        <v>4012.125</v>
      </c>
      <c r="AB43" s="113" t="str">
        <f t="shared" si="120"/>
        <v>NP</v>
      </c>
      <c r="AC43" s="111">
        <f t="shared" si="120"/>
        <v>1031.0625</v>
      </c>
      <c r="AD43" s="111" t="str">
        <f t="shared" si="120"/>
        <v>N/A</v>
      </c>
      <c r="AE43" s="111">
        <f t="shared" si="120"/>
        <v>2072.85</v>
      </c>
      <c r="AF43" s="111" t="str">
        <f t="shared" si="120"/>
        <v>N/A</v>
      </c>
      <c r="AG43" s="111" t="str">
        <f t="shared" si="120"/>
        <v>N/A</v>
      </c>
      <c r="AH43" s="111" t="str">
        <f t="shared" si="120"/>
        <v>N/A</v>
      </c>
      <c r="AI43" s="112" t="str">
        <f t="shared" si="120"/>
        <v>N/A</v>
      </c>
      <c r="AJ43" s="113" t="str">
        <f t="shared" si="120"/>
        <v>NP</v>
      </c>
      <c r="AK43" s="111">
        <f t="shared" si="120"/>
        <v>1150.9875</v>
      </c>
      <c r="AL43" s="111">
        <f t="shared" si="120"/>
        <v>1032.0375000000001</v>
      </c>
      <c r="AM43" s="111" t="str">
        <f t="shared" si="120"/>
        <v>N/A</v>
      </c>
      <c r="AN43" s="111" t="str">
        <f t="shared" si="120"/>
        <v>N/A</v>
      </c>
      <c r="AO43" s="111" t="str">
        <f t="shared" si="120"/>
        <v>N/A</v>
      </c>
      <c r="AP43" s="111" t="str">
        <f t="shared" si="120"/>
        <v>N/A</v>
      </c>
      <c r="AQ43" s="112" t="str">
        <f t="shared" si="120"/>
        <v>N/A</v>
      </c>
      <c r="AR43" s="110" t="str">
        <f t="shared" si="120"/>
        <v>NP</v>
      </c>
      <c r="AS43" s="111">
        <f t="shared" si="120"/>
        <v>1031.0625</v>
      </c>
      <c r="AT43" s="111" t="str">
        <f t="shared" si="120"/>
        <v>N/A</v>
      </c>
      <c r="AU43" s="111">
        <f>IF(AU39="N/A","N/A",IF(AU39="NP","NP",0.75*AU39*AU$40))</f>
        <v>2072.85</v>
      </c>
      <c r="AV43" s="111" t="str">
        <f t="shared" si="120"/>
        <v>N/A</v>
      </c>
      <c r="AW43" s="111" t="str">
        <f>IF(AW39="N/A","N/A",IF(AW39="NP","NP",0.75*AW39*AW$40))</f>
        <v>N/A</v>
      </c>
      <c r="AX43" s="111" t="str">
        <f>IF(AX39="N/A","N/A",IF(AX39="NP","NP",0.75*AX39*AX$40))</f>
        <v>N/A</v>
      </c>
      <c r="AY43" s="112" t="str">
        <f t="shared" si="120"/>
        <v>N/A</v>
      </c>
      <c r="AZ43" s="110" t="str">
        <f t="shared" si="120"/>
        <v>NP</v>
      </c>
      <c r="BA43" s="111">
        <f t="shared" si="120"/>
        <v>1150.9875</v>
      </c>
      <c r="BB43" s="111">
        <f t="shared" si="120"/>
        <v>1032.0375000000001</v>
      </c>
      <c r="BC43" s="111" t="str">
        <f>IF(BC39="N/A","N/A",IF(BC39="NP","NP",0.75*BC39*BC$40))</f>
        <v>N/A</v>
      </c>
      <c r="BD43" s="111" t="str">
        <f t="shared" ref="BD43" si="121">IF(BD39="N/A","N/A",IF(BD39="NP","NP",0.75*BD39*BD$40))</f>
        <v>N/A</v>
      </c>
      <c r="BE43" s="111" t="str">
        <f>IF(BE39="N/A","N/A",IF(BE39="NP","NP",0.75*BE39*BE$40))</f>
        <v>N/A</v>
      </c>
      <c r="BF43" s="111" t="str">
        <f>IF(BF39="N/A","N/A",IF(BF39="NP","NP",0.75*BF39*BF$40))</f>
        <v>N/A</v>
      </c>
      <c r="BG43" s="112" t="str">
        <f t="shared" ref="BG43:DR43" si="122">IF(BG39="N/A","N/A",IF(BG39="NP","NP",0.75*BG39*BG$40))</f>
        <v>N/A</v>
      </c>
      <c r="BH43" s="110" t="str">
        <f t="shared" si="122"/>
        <v>N/A</v>
      </c>
      <c r="BI43" s="111" t="str">
        <f>IF(BI39="N/A","N/A",IF(BI39="NP","NP",0.75*BI39*BI$40))</f>
        <v>N/A</v>
      </c>
      <c r="BJ43" s="111">
        <f t="shared" si="122"/>
        <v>1447.875</v>
      </c>
      <c r="BK43" s="111">
        <f t="shared" si="122"/>
        <v>1968.0375000000001</v>
      </c>
      <c r="BL43" s="112" t="str">
        <f t="shared" si="122"/>
        <v>N/A</v>
      </c>
      <c r="BM43" s="110" t="str">
        <f t="shared" si="122"/>
        <v>NP</v>
      </c>
      <c r="BN43" s="111">
        <f t="shared" si="122"/>
        <v>848.25</v>
      </c>
      <c r="BO43" s="111" t="str">
        <f t="shared" si="122"/>
        <v>N/A</v>
      </c>
      <c r="BP43" s="111" t="str">
        <f t="shared" si="122"/>
        <v>N/A</v>
      </c>
      <c r="BQ43" s="112" t="str">
        <f t="shared" si="122"/>
        <v>N/A</v>
      </c>
      <c r="BR43" s="110" t="str">
        <f t="shared" si="122"/>
        <v>NP</v>
      </c>
      <c r="BS43" s="111">
        <f t="shared" si="122"/>
        <v>648.375</v>
      </c>
      <c r="BT43" s="111">
        <f t="shared" si="122"/>
        <v>526.5</v>
      </c>
      <c r="BU43" s="111">
        <f t="shared" si="122"/>
        <v>2135.25</v>
      </c>
      <c r="BV43" s="112" t="str">
        <f t="shared" si="122"/>
        <v>N/A</v>
      </c>
      <c r="BW43" s="110" t="str">
        <f t="shared" si="122"/>
        <v>NP</v>
      </c>
      <c r="BX43" s="111" t="str">
        <f t="shared" si="122"/>
        <v>NP</v>
      </c>
      <c r="BY43" s="111" t="str">
        <f t="shared" si="122"/>
        <v>NP</v>
      </c>
      <c r="BZ43" s="112" t="str">
        <f t="shared" si="122"/>
        <v>NP</v>
      </c>
      <c r="CA43" s="110" t="str">
        <f t="shared" si="122"/>
        <v>NP</v>
      </c>
      <c r="CB43" s="111">
        <f t="shared" si="122"/>
        <v>992.0625</v>
      </c>
      <c r="CC43" s="111">
        <f>IF(CC39="N/A","N/A",IF(CC39="NP","NP",0.75*CC39*CC$40))</f>
        <v>992.0625</v>
      </c>
      <c r="CD43" s="111">
        <f>IF(CD39="N/A","N/A",IF(CD39="NP","NP",0.75*CD39*CD$40))</f>
        <v>992.0625</v>
      </c>
      <c r="CE43" s="111">
        <f t="shared" si="122"/>
        <v>992.0625</v>
      </c>
      <c r="CF43" s="111" t="str">
        <f t="shared" si="122"/>
        <v>N/A</v>
      </c>
      <c r="CG43" s="111" t="str">
        <f>IF(CG39="N/A","N/A",IF(CG39="NP","NP",0.75*CG39*CG$40))</f>
        <v>N/A</v>
      </c>
      <c r="CH43" s="111">
        <f t="shared" si="122"/>
        <v>1221.1875</v>
      </c>
      <c r="CI43" s="111">
        <f t="shared" si="122"/>
        <v>1221.1875</v>
      </c>
      <c r="CJ43" s="111" t="str">
        <f t="shared" si="122"/>
        <v>N/A</v>
      </c>
      <c r="CK43" s="111" t="str">
        <f>IF(CK39="N/A","N/A",IF(CK39="NP","NP",0.75*CK39*CK$40))</f>
        <v>N/A</v>
      </c>
      <c r="CL43" s="111" t="str">
        <f>IF(CL39="N/A","N/A",IF(CL39="NP","NP",0.75*CL39*CL$40))</f>
        <v>N/A</v>
      </c>
      <c r="CM43" s="111">
        <f t="shared" si="122"/>
        <v>2169.375</v>
      </c>
      <c r="CN43" s="111" t="str">
        <f t="shared" si="122"/>
        <v>N/A</v>
      </c>
      <c r="CO43" s="111" t="str">
        <f t="shared" si="122"/>
        <v>N/A</v>
      </c>
      <c r="CP43" s="111" t="str">
        <f>IF(CP39="N/A","N/A",IF(CP39="NP","NP",0.75*CP39*CP$40))</f>
        <v>N/A</v>
      </c>
      <c r="CQ43" s="111" t="str">
        <f>IF(CQ39="N/A","N/A",IF(CQ39="NP","NP",0.75*CQ39*CQ$40))</f>
        <v>N/A</v>
      </c>
      <c r="CR43" s="112">
        <f t="shared" si="122"/>
        <v>5533.125</v>
      </c>
      <c r="CS43" s="110">
        <f t="shared" si="122"/>
        <v>1055.4375</v>
      </c>
      <c r="CT43" s="111" t="str">
        <f t="shared" si="122"/>
        <v>N/A</v>
      </c>
      <c r="CU43" s="111" t="str">
        <f t="shared" si="122"/>
        <v>N/A</v>
      </c>
      <c r="CV43" s="111">
        <f t="shared" si="122"/>
        <v>2132.8125</v>
      </c>
      <c r="CW43" s="111">
        <f t="shared" si="122"/>
        <v>2132.8125</v>
      </c>
      <c r="CX43" s="111" t="str">
        <f t="shared" si="122"/>
        <v>N/A</v>
      </c>
      <c r="CY43" s="111" t="str">
        <f t="shared" si="122"/>
        <v>N/A</v>
      </c>
      <c r="CZ43" s="111" t="str">
        <f t="shared" si="122"/>
        <v>N/A</v>
      </c>
      <c r="DA43" s="111" t="str">
        <f t="shared" si="122"/>
        <v>N/A</v>
      </c>
      <c r="DB43" s="112">
        <f t="shared" si="122"/>
        <v>3800.0625</v>
      </c>
      <c r="DC43" s="110" t="str">
        <f t="shared" si="122"/>
        <v>N/A</v>
      </c>
      <c r="DD43" s="111">
        <f>IF(DD39="N/A","N/A",IF(DD39="NP","NP",0.75*DD39*DD$40))</f>
        <v>801.9375</v>
      </c>
      <c r="DE43" s="111">
        <f>IF(DE39="N/A","N/A",IF(DE39="NP","NP",0.75*DE39*DE$40))</f>
        <v>801.9375</v>
      </c>
      <c r="DF43" s="111" t="str">
        <f t="shared" si="122"/>
        <v>N/A</v>
      </c>
      <c r="DG43" s="111" t="str">
        <f t="shared" si="122"/>
        <v>N/A</v>
      </c>
      <c r="DH43" s="111" t="str">
        <f t="shared" si="122"/>
        <v>N/A</v>
      </c>
      <c r="DI43" s="111" t="str">
        <f t="shared" si="122"/>
        <v>N/A</v>
      </c>
      <c r="DJ43" s="111" t="str">
        <f t="shared" si="122"/>
        <v>N/A</v>
      </c>
      <c r="DK43" s="112" t="str">
        <f t="shared" si="122"/>
        <v>N/A</v>
      </c>
      <c r="DL43" s="110">
        <f t="shared" si="122"/>
        <v>1031.0625</v>
      </c>
      <c r="DM43" s="111" t="str">
        <f t="shared" si="122"/>
        <v>N/A</v>
      </c>
      <c r="DN43" s="111">
        <f t="shared" si="122"/>
        <v>2072.85</v>
      </c>
      <c r="DO43" s="111" t="str">
        <f t="shared" si="122"/>
        <v>N/A</v>
      </c>
      <c r="DP43" s="111" t="str">
        <f t="shared" si="122"/>
        <v>N/A</v>
      </c>
      <c r="DQ43" s="111" t="str">
        <f t="shared" si="122"/>
        <v>N/A</v>
      </c>
      <c r="DR43" s="112" t="str">
        <f t="shared" si="122"/>
        <v>N/A</v>
      </c>
      <c r="DS43" s="110" t="str">
        <f t="shared" ref="DS43:FS43" si="123">IF(DS39="N/A","N/A",IF(DS39="NP","NP",0.75*DS39*DS$40))</f>
        <v>N/A</v>
      </c>
      <c r="DT43" s="111" t="str">
        <f t="shared" si="123"/>
        <v>N/A</v>
      </c>
      <c r="DU43" s="111" t="str">
        <f t="shared" si="123"/>
        <v>N/A</v>
      </c>
      <c r="DV43" s="111" t="str">
        <f t="shared" si="123"/>
        <v>N/A</v>
      </c>
      <c r="DW43" s="111" t="str">
        <f t="shared" si="123"/>
        <v>N/A</v>
      </c>
      <c r="DX43" s="112" t="str">
        <f t="shared" si="123"/>
        <v>N/A</v>
      </c>
      <c r="DY43" s="110" t="str">
        <f t="shared" si="123"/>
        <v>N/A</v>
      </c>
      <c r="DZ43" s="111" t="str">
        <f t="shared" si="123"/>
        <v>N/A</v>
      </c>
      <c r="EA43" s="111" t="str">
        <f t="shared" si="123"/>
        <v>N/A</v>
      </c>
      <c r="EB43" s="111" t="str">
        <f t="shared" si="123"/>
        <v>N/A</v>
      </c>
      <c r="EC43" s="111" t="str">
        <f t="shared" si="123"/>
        <v>N/A</v>
      </c>
      <c r="ED43" s="112" t="str">
        <f t="shared" si="123"/>
        <v>N/A</v>
      </c>
      <c r="EE43" s="110">
        <f t="shared" si="123"/>
        <v>624.48750000000007</v>
      </c>
      <c r="EF43" s="111">
        <f t="shared" si="123"/>
        <v>1304.0625</v>
      </c>
      <c r="EG43" s="111" t="str">
        <f t="shared" si="123"/>
        <v>N/A</v>
      </c>
      <c r="EH43" s="111" t="str">
        <f t="shared" si="123"/>
        <v>N/A</v>
      </c>
      <c r="EI43" s="111" t="str">
        <f t="shared" si="123"/>
        <v>N/A</v>
      </c>
      <c r="EJ43" s="112" t="str">
        <f t="shared" si="123"/>
        <v>N/A</v>
      </c>
      <c r="EK43" s="110">
        <f t="shared" si="123"/>
        <v>624.48750000000007</v>
      </c>
      <c r="EL43" s="111">
        <f t="shared" si="123"/>
        <v>1304.0625</v>
      </c>
      <c r="EM43" s="111" t="str">
        <f>IF(EM39="N/A","N/A",IF(EM39="NP","NP",0.75*EM39*EM$40))</f>
        <v>N/A</v>
      </c>
      <c r="EN43" s="111" t="str">
        <f>IF(EN39="N/A","N/A",IF(EN39="NP","NP",0.75*EN39*EN$40))</f>
        <v>N/A</v>
      </c>
      <c r="EO43" s="111" t="str">
        <f>IF(EO39="N/A","N/A",IF(EO39="NP","NP",0.75*EO39*EO$40))</f>
        <v>N/A</v>
      </c>
      <c r="EP43" s="112" t="str">
        <f>IF(EP39="N/A","N/A",IF(EP39="NP","NP",0.75*EP39*EP$40))</f>
        <v>N/A</v>
      </c>
      <c r="EQ43" s="110">
        <f t="shared" ref="EQ43:ER43" si="124">IF(EQ39="N/A","N/A",IF(EQ39="NP","NP",0.75*EQ39*EQ$40))</f>
        <v>624.48750000000007</v>
      </c>
      <c r="ER43" s="111">
        <f t="shared" si="124"/>
        <v>1304.0625</v>
      </c>
      <c r="ES43" s="111" t="str">
        <f>IF(ES39="N/A","N/A",IF(ES39="NP","NP",0.75*ES39*ES$40))</f>
        <v>N/A</v>
      </c>
      <c r="ET43" s="111" t="str">
        <f>IF(ET39="N/A","N/A",IF(ET39="NP","NP",0.75*ET39*ET$40))</f>
        <v>N/A</v>
      </c>
      <c r="EU43" s="111" t="str">
        <f>IF(EU39="N/A","N/A",IF(EU39="NP","NP",0.75*EU39*EU$40))</f>
        <v>N/A</v>
      </c>
      <c r="EV43" s="112" t="str">
        <f>IF(EV39="N/A","N/A",IF(EV39="NP","NP",0.75*EV39*EV$40))</f>
        <v>N/A</v>
      </c>
      <c r="EW43" s="110">
        <f t="shared" ref="EW43:EX43" si="125">IF(EW39="N/A","N/A",IF(EW39="NP","NP",0.75*EW39*EW$40))</f>
        <v>624.48750000000007</v>
      </c>
      <c r="EX43" s="111">
        <f t="shared" si="125"/>
        <v>1304.0625</v>
      </c>
      <c r="EY43" s="111" t="str">
        <f>IF(EY39="N/A","N/A",IF(EY39="NP","NP",0.75*EY39*EY$40))</f>
        <v>N/A</v>
      </c>
      <c r="EZ43" s="111" t="str">
        <f>IF(EZ39="N/A","N/A",IF(EZ39="NP","NP",0.75*EZ39*EZ$40))</f>
        <v>N/A</v>
      </c>
      <c r="FA43" s="111" t="str">
        <f>IF(FA39="N/A","N/A",IF(FA39="NP","NP",0.75*FA39*FA$40))</f>
        <v>N/A</v>
      </c>
      <c r="FB43" s="112" t="str">
        <f>IF(FB39="N/A","N/A",IF(FB39="NP","NP",0.75*FB39*FB$40))</f>
        <v>N/A</v>
      </c>
      <c r="FC43" s="110">
        <f t="shared" si="123"/>
        <v>1369.875</v>
      </c>
      <c r="FD43" s="111">
        <f t="shared" si="123"/>
        <v>2191.8000000000002</v>
      </c>
      <c r="FE43" s="111" t="str">
        <f t="shared" si="123"/>
        <v>N/A</v>
      </c>
      <c r="FF43" s="111" t="str">
        <f t="shared" si="123"/>
        <v>N/A</v>
      </c>
      <c r="FG43" s="111" t="str">
        <f t="shared" si="123"/>
        <v>N/A</v>
      </c>
      <c r="FH43" s="112" t="str">
        <f t="shared" si="123"/>
        <v>NP</v>
      </c>
      <c r="FI43" s="110">
        <f t="shared" si="123"/>
        <v>1369.875</v>
      </c>
      <c r="FJ43" s="111">
        <f t="shared" si="123"/>
        <v>2191.8000000000002</v>
      </c>
      <c r="FK43" s="112" t="str">
        <f t="shared" si="123"/>
        <v>N/A</v>
      </c>
      <c r="FL43" s="110">
        <f t="shared" si="123"/>
        <v>1369.875</v>
      </c>
      <c r="FM43" s="111">
        <f t="shared" si="123"/>
        <v>2191.8000000000002</v>
      </c>
      <c r="FN43" s="111" t="str">
        <f t="shared" si="123"/>
        <v>N/A</v>
      </c>
      <c r="FO43" s="111" t="str">
        <f t="shared" si="123"/>
        <v>N/A</v>
      </c>
      <c r="FP43" s="111" t="str">
        <f t="shared" si="123"/>
        <v>N/A</v>
      </c>
      <c r="FQ43" s="112">
        <f t="shared" si="123"/>
        <v>6981</v>
      </c>
      <c r="FR43" s="110">
        <f>IF(FR39="N/A","N/A",IF(FR39="NP","NP",0.75*FR39*FR$40))</f>
        <v>1039.5</v>
      </c>
      <c r="FS43" s="111">
        <f t="shared" ref="FS43:GA43" si="126">IF(FS39="N/A","N/A",IF(FS39="NP","NP",0.75*FS39*FS$40))</f>
        <v>1872.3375000000001</v>
      </c>
      <c r="FT43" s="111">
        <f t="shared" si="126"/>
        <v>2763.3375000000001</v>
      </c>
      <c r="FU43" s="111">
        <f t="shared" si="126"/>
        <v>4570.3125</v>
      </c>
      <c r="FV43" s="112">
        <f t="shared" si="126"/>
        <v>5785.6500000000005</v>
      </c>
      <c r="FW43" s="110">
        <f t="shared" si="126"/>
        <v>1039.5</v>
      </c>
      <c r="FX43" s="111">
        <f t="shared" si="126"/>
        <v>1872.3375000000001</v>
      </c>
      <c r="FY43" s="111">
        <f t="shared" si="126"/>
        <v>2763.3375000000001</v>
      </c>
      <c r="FZ43" s="111">
        <f t="shared" si="126"/>
        <v>4570.3125</v>
      </c>
      <c r="GA43" s="112">
        <f t="shared" si="126"/>
        <v>5785.6500000000005</v>
      </c>
      <c r="GB43" s="110" t="str">
        <f>IF(GB39="N/A","N/A",IF(GB39="NP","NP",0.75*GB39*GB$40))</f>
        <v>NP</v>
      </c>
      <c r="GC43" s="111" t="str">
        <f t="shared" ref="GC43:GN43" si="127">IF(GC39="N/A","N/A",IF(GC39="NP","NP",0.75*GC39*GC$40))</f>
        <v>NP</v>
      </c>
      <c r="GD43" s="111" t="str">
        <f t="shared" si="127"/>
        <v>NP</v>
      </c>
      <c r="GE43" s="111" t="str">
        <f t="shared" si="127"/>
        <v>NP</v>
      </c>
      <c r="GF43" s="111" t="str">
        <f t="shared" si="127"/>
        <v>NP</v>
      </c>
      <c r="GG43" s="111" t="str">
        <f t="shared" si="127"/>
        <v>NP</v>
      </c>
      <c r="GH43" s="111" t="str">
        <f t="shared" si="127"/>
        <v>NP</v>
      </c>
      <c r="GI43" s="111" t="str">
        <f t="shared" si="127"/>
        <v>NP</v>
      </c>
      <c r="GJ43" s="111" t="str">
        <f t="shared" si="127"/>
        <v>NP</v>
      </c>
      <c r="GK43" s="111" t="str">
        <f t="shared" si="127"/>
        <v>NP</v>
      </c>
      <c r="GL43" s="111" t="str">
        <f t="shared" si="127"/>
        <v>NP</v>
      </c>
      <c r="GM43" s="111" t="str">
        <f t="shared" si="127"/>
        <v>NP</v>
      </c>
      <c r="GN43" s="112" t="str">
        <f t="shared" si="127"/>
        <v>NP</v>
      </c>
      <c r="GO43" s="110"/>
      <c r="GP43" s="111" t="str">
        <f t="shared" ref="GP43:GX43" si="128">IF(GP39="N/A","N/A",IF(GP39="NP","NP",0.75*GP39*GP$40))</f>
        <v>NP</v>
      </c>
      <c r="GQ43" s="111" t="str">
        <f t="shared" si="128"/>
        <v>NP</v>
      </c>
      <c r="GR43" s="111" t="str">
        <f t="shared" si="128"/>
        <v>NP</v>
      </c>
      <c r="GS43" s="111" t="str">
        <f>IF(GS39="N/A","N/A",IF(GS39="NP","NP",0.75*GS39*GS$40))</f>
        <v>NP</v>
      </c>
      <c r="GT43" s="111" t="str">
        <f t="shared" si="128"/>
        <v>NP</v>
      </c>
      <c r="GU43" s="111" t="str">
        <f t="shared" si="128"/>
        <v>NP</v>
      </c>
      <c r="GV43" s="111" t="str">
        <f t="shared" si="128"/>
        <v>NP</v>
      </c>
      <c r="GW43" s="111" t="str">
        <f>IF(GW39="N/A","N/A",IF(GW39="NP","NP",0.75*GW39*GW$40))</f>
        <v>NP</v>
      </c>
      <c r="GX43" s="111" t="str">
        <f t="shared" si="128"/>
        <v>NP</v>
      </c>
      <c r="GY43" s="111" t="str">
        <f>IF(GY39="N/A","N/A",IF(GY39="NP","NP",0.75*GY39*GY$40))</f>
        <v>NP</v>
      </c>
      <c r="GZ43" s="111" t="str">
        <f>IF(GZ39="N/A","N/A",IF(GZ39="NP","NP",0.75*GZ39*GZ$40))</f>
        <v>NP</v>
      </c>
      <c r="HA43" s="111" t="str">
        <f>IF(HA39="N/A","N/A",IF(HA39="NP","NP",0.75*HA39*HA$40))</f>
        <v>NP</v>
      </c>
      <c r="HB43" s="111"/>
      <c r="HC43" s="112"/>
      <c r="HD43" s="110" t="str">
        <f t="shared" ref="HD43:JN43" si="129">IF(HD39="N/A","N/A",IF(HD39="NP","NP",0.75*HD39*HD$40))</f>
        <v>NP</v>
      </c>
      <c r="HE43" s="111" t="str">
        <f t="shared" si="129"/>
        <v>NP</v>
      </c>
      <c r="HF43" s="111" t="str">
        <f t="shared" si="129"/>
        <v>NP</v>
      </c>
      <c r="HG43" s="111" t="str">
        <f t="shared" si="129"/>
        <v>NP</v>
      </c>
      <c r="HH43" s="111" t="str">
        <f t="shared" si="129"/>
        <v>NP</v>
      </c>
      <c r="HI43" s="111" t="str">
        <f t="shared" si="129"/>
        <v>NP</v>
      </c>
      <c r="HJ43" s="111" t="str">
        <f t="shared" si="129"/>
        <v>NP</v>
      </c>
      <c r="HK43" s="111" t="str">
        <f t="shared" si="129"/>
        <v>NP</v>
      </c>
      <c r="HL43" s="111" t="str">
        <f t="shared" si="129"/>
        <v>NP</v>
      </c>
      <c r="HM43" s="112" t="str">
        <f t="shared" si="129"/>
        <v>NP</v>
      </c>
      <c r="HN43" s="114" t="str">
        <f t="shared" si="129"/>
        <v>N/A</v>
      </c>
      <c r="HO43" s="111">
        <f t="shared" si="129"/>
        <v>1106.625</v>
      </c>
      <c r="HP43" s="111">
        <f t="shared" si="129"/>
        <v>1106.625</v>
      </c>
      <c r="HQ43" s="111">
        <f t="shared" si="129"/>
        <v>1540.5</v>
      </c>
      <c r="HR43" s="111" t="str">
        <f t="shared" si="129"/>
        <v>N/A</v>
      </c>
      <c r="HS43" s="111" t="str">
        <f t="shared" si="129"/>
        <v>N/A</v>
      </c>
      <c r="HT43" s="111">
        <f t="shared" si="129"/>
        <v>2396.0625</v>
      </c>
      <c r="HU43" s="111">
        <f t="shared" si="129"/>
        <v>2396.0625</v>
      </c>
      <c r="HV43" s="111" t="str">
        <f t="shared" si="129"/>
        <v>N/A</v>
      </c>
      <c r="HW43" s="111" t="str">
        <f t="shared" si="129"/>
        <v>N/A</v>
      </c>
      <c r="HX43" s="111" t="str">
        <f t="shared" si="129"/>
        <v>N/A</v>
      </c>
      <c r="HY43" s="111" t="str">
        <f t="shared" si="129"/>
        <v>N/A</v>
      </c>
      <c r="HZ43" s="111" t="str">
        <f t="shared" si="129"/>
        <v>N/A</v>
      </c>
      <c r="IA43" s="111" t="str">
        <f t="shared" si="129"/>
        <v>N/A</v>
      </c>
      <c r="IB43" s="112" t="str">
        <f t="shared" si="129"/>
        <v>N/A</v>
      </c>
      <c r="IC43" s="114">
        <f t="shared" si="129"/>
        <v>1140.75</v>
      </c>
      <c r="ID43" s="111">
        <f t="shared" si="129"/>
        <v>1140.75</v>
      </c>
      <c r="IE43" s="111">
        <f t="shared" si="129"/>
        <v>1128.1875</v>
      </c>
      <c r="IF43" s="111">
        <f t="shared" si="129"/>
        <v>1128.1875</v>
      </c>
      <c r="IG43" s="111" t="str">
        <f t="shared" si="129"/>
        <v>N/A</v>
      </c>
      <c r="IH43" s="111" t="str">
        <f t="shared" si="129"/>
        <v>N/A</v>
      </c>
      <c r="II43" s="111" t="str">
        <f t="shared" si="129"/>
        <v>N/A</v>
      </c>
      <c r="IJ43" s="111">
        <f t="shared" si="129"/>
        <v>2847</v>
      </c>
      <c r="IK43" s="111">
        <f t="shared" si="129"/>
        <v>2847</v>
      </c>
      <c r="IL43" s="111">
        <f t="shared" si="129"/>
        <v>3953.625</v>
      </c>
      <c r="IM43" s="111">
        <f t="shared" si="129"/>
        <v>3953.625</v>
      </c>
      <c r="IN43" s="112" t="str">
        <f t="shared" si="129"/>
        <v>N/A</v>
      </c>
      <c r="IO43" s="110">
        <f t="shared" si="129"/>
        <v>210.9375</v>
      </c>
      <c r="IP43" s="111" t="str">
        <f t="shared" si="129"/>
        <v>N/A</v>
      </c>
      <c r="IQ43" s="111" t="str">
        <f t="shared" si="129"/>
        <v>N/A</v>
      </c>
      <c r="IR43" s="111" t="str">
        <f t="shared" si="129"/>
        <v>N/A</v>
      </c>
      <c r="IS43" s="111" t="str">
        <f t="shared" si="129"/>
        <v>N/A</v>
      </c>
      <c r="IT43" s="111" t="str">
        <f t="shared" si="129"/>
        <v>N/A</v>
      </c>
      <c r="IU43" s="111" t="str">
        <f t="shared" si="129"/>
        <v>N/A</v>
      </c>
      <c r="IV43" s="111" t="str">
        <f t="shared" si="129"/>
        <v>N/A</v>
      </c>
      <c r="IW43" s="111" t="str">
        <f t="shared" si="129"/>
        <v>N/A</v>
      </c>
      <c r="IX43" s="111" t="str">
        <f t="shared" si="129"/>
        <v>N/A</v>
      </c>
      <c r="IY43" s="111" t="str">
        <f t="shared" si="129"/>
        <v>N/A</v>
      </c>
      <c r="IZ43" s="111" t="str">
        <f t="shared" si="129"/>
        <v>N/A</v>
      </c>
      <c r="JA43" s="111" t="str">
        <f t="shared" si="129"/>
        <v>N/A</v>
      </c>
      <c r="JB43" s="111">
        <f t="shared" si="129"/>
        <v>4241.25</v>
      </c>
      <c r="JC43" s="111" t="str">
        <f t="shared" si="129"/>
        <v>N/A</v>
      </c>
      <c r="JD43" s="112">
        <f t="shared" si="129"/>
        <v>5757.375</v>
      </c>
      <c r="JE43" s="110">
        <f t="shared" si="129"/>
        <v>226.125</v>
      </c>
      <c r="JF43" s="111" t="str">
        <f t="shared" si="129"/>
        <v>N/A</v>
      </c>
      <c r="JG43" s="111" t="str">
        <f t="shared" si="129"/>
        <v>N/A</v>
      </c>
      <c r="JH43" s="111" t="str">
        <f t="shared" si="129"/>
        <v>N/A</v>
      </c>
      <c r="JI43" s="111" t="str">
        <f t="shared" si="129"/>
        <v>N/A</v>
      </c>
      <c r="JJ43" s="111" t="str">
        <f t="shared" si="129"/>
        <v>N/A</v>
      </c>
      <c r="JK43" s="111" t="str">
        <f t="shared" si="129"/>
        <v>N/A</v>
      </c>
      <c r="JL43" s="111" t="str">
        <f t="shared" si="129"/>
        <v>N/A</v>
      </c>
      <c r="JM43" s="111" t="str">
        <f t="shared" si="129"/>
        <v>N/A</v>
      </c>
      <c r="JN43" s="111" t="str">
        <f t="shared" si="129"/>
        <v>N/A</v>
      </c>
      <c r="JO43" s="111" t="str">
        <f>IF(JO39="N/A","N/A",IF(JO39="NP","NP",0.75*JO39*JO$40))</f>
        <v>N/A</v>
      </c>
      <c r="JP43" s="111" t="str">
        <f>IF(JP39="N/A","N/A",IF(JP39="NP","NP",0.75*JP39*JP$40))</f>
        <v>N/A</v>
      </c>
      <c r="JQ43" s="111">
        <f>IF(JQ39="N/A","N/A",IF(JQ39="NP","NP",0.75*JQ39*JQ$40))</f>
        <v>4287.5625</v>
      </c>
      <c r="JR43" s="111" t="str">
        <f t="shared" ref="JR43:LW43" si="130">IF(JR39="N/A","N/A",IF(JR39="NP","NP",0.75*JR39*JR$40))</f>
        <v>N/A</v>
      </c>
      <c r="JS43" s="112" t="str">
        <f t="shared" si="130"/>
        <v>N/A</v>
      </c>
      <c r="JT43" s="110">
        <f t="shared" si="130"/>
        <v>580.125</v>
      </c>
      <c r="JU43" s="111">
        <f t="shared" si="130"/>
        <v>994.5</v>
      </c>
      <c r="JV43" s="111" t="str">
        <f t="shared" si="130"/>
        <v>N/A</v>
      </c>
      <c r="JW43" s="111">
        <f t="shared" si="130"/>
        <v>1589.25</v>
      </c>
      <c r="JX43" s="111" t="str">
        <f t="shared" si="130"/>
        <v>N/A</v>
      </c>
      <c r="JY43" s="111">
        <f t="shared" si="130"/>
        <v>2388.75</v>
      </c>
      <c r="JZ43" s="111" t="str">
        <f t="shared" si="130"/>
        <v>N/A</v>
      </c>
      <c r="KA43" s="112" t="str">
        <f t="shared" si="130"/>
        <v>N/A</v>
      </c>
      <c r="KB43" s="110" t="str">
        <f t="shared" si="130"/>
        <v>N/A</v>
      </c>
      <c r="KC43" s="111" t="str">
        <f t="shared" si="130"/>
        <v>N/A</v>
      </c>
      <c r="KD43" s="111" t="str">
        <f t="shared" si="130"/>
        <v>N/A</v>
      </c>
      <c r="KE43" s="111">
        <f t="shared" si="130"/>
        <v>2415.5625</v>
      </c>
      <c r="KF43" s="111" t="str">
        <f t="shared" si="130"/>
        <v>N/A</v>
      </c>
      <c r="KG43" s="111" t="str">
        <f>IF(KG39="N/A","N/A",IF(KG39="NP","NP",0.75*KG39*KG$40))</f>
        <v>N/A</v>
      </c>
      <c r="KH43" s="111">
        <f>IF(KH39="N/A","N/A",IF(KH39="NP","NP",0.75*KH39*KH$40))</f>
        <v>2432.625</v>
      </c>
      <c r="KI43" s="112">
        <f>IF(KI39="N/A","N/A",IF(KI39="NP","NP",0.75*KI39*KI$40))</f>
        <v>3897.5625</v>
      </c>
      <c r="KJ43" s="110">
        <f>IF(KJ39="N/A","N/A",IF(KJ39="NP","NP",0.75*KJ39*KJ$40))</f>
        <v>139.5</v>
      </c>
      <c r="KK43" s="111">
        <f t="shared" ref="KK43:KM43" si="131">IF(KK39="N/A","N/A",IF(KK39="NP","NP",0.75*KK39*KK$40))</f>
        <v>139.5</v>
      </c>
      <c r="KL43" s="111">
        <f t="shared" si="131"/>
        <v>139.5</v>
      </c>
      <c r="KM43" s="111">
        <f t="shared" si="131"/>
        <v>139.5</v>
      </c>
      <c r="KN43" s="112">
        <f t="shared" si="130"/>
        <v>246</v>
      </c>
      <c r="KO43" s="113" t="str">
        <f t="shared" si="130"/>
        <v>N/A</v>
      </c>
      <c r="KP43" s="111" t="str">
        <f t="shared" si="130"/>
        <v>N/A</v>
      </c>
      <c r="KQ43" s="115" t="str">
        <f t="shared" si="130"/>
        <v>N/A</v>
      </c>
      <c r="KR43" s="114" t="str">
        <f t="shared" si="130"/>
        <v>NP</v>
      </c>
      <c r="KS43" s="111">
        <f t="shared" si="130"/>
        <v>1031.0625</v>
      </c>
      <c r="KT43" s="111" t="str">
        <f t="shared" si="130"/>
        <v>N/A</v>
      </c>
      <c r="KU43" s="111">
        <f t="shared" si="130"/>
        <v>2072.85</v>
      </c>
      <c r="KV43" s="111" t="str">
        <f t="shared" si="130"/>
        <v>N/A</v>
      </c>
      <c r="KW43" s="111" t="str">
        <f t="shared" si="130"/>
        <v>N/A</v>
      </c>
      <c r="KX43" s="111" t="str">
        <f t="shared" si="130"/>
        <v>N/A</v>
      </c>
      <c r="KY43" s="111" t="str">
        <f t="shared" si="130"/>
        <v>N/A</v>
      </c>
      <c r="KZ43" s="112" t="str">
        <f t="shared" si="130"/>
        <v>N/A</v>
      </c>
      <c r="LA43" s="110" t="str">
        <f t="shared" si="130"/>
        <v>NP</v>
      </c>
      <c r="LB43" s="111" t="str">
        <f t="shared" si="130"/>
        <v>NP</v>
      </c>
      <c r="LC43" s="111" t="str">
        <f t="shared" si="130"/>
        <v>NP</v>
      </c>
      <c r="LD43" s="111" t="str">
        <f t="shared" si="130"/>
        <v>NP</v>
      </c>
      <c r="LE43" s="111" t="str">
        <f t="shared" si="130"/>
        <v>NP</v>
      </c>
      <c r="LF43" s="111" t="str">
        <f t="shared" si="130"/>
        <v>NP</v>
      </c>
      <c r="LG43" s="111" t="str">
        <f t="shared" si="130"/>
        <v>NP</v>
      </c>
      <c r="LH43" s="111" t="str">
        <f t="shared" si="130"/>
        <v>NP</v>
      </c>
      <c r="LI43" s="111" t="str">
        <f t="shared" si="130"/>
        <v>NP</v>
      </c>
      <c r="LJ43" s="111" t="str">
        <f t="shared" si="130"/>
        <v>NP</v>
      </c>
      <c r="LK43" s="111" t="str">
        <f t="shared" si="130"/>
        <v>NP</v>
      </c>
      <c r="LL43" s="111" t="str">
        <f t="shared" si="130"/>
        <v>NP</v>
      </c>
      <c r="LM43" s="111" t="str">
        <f t="shared" si="130"/>
        <v>NP</v>
      </c>
      <c r="LN43" s="112" t="str">
        <f t="shared" si="130"/>
        <v>NP</v>
      </c>
      <c r="LO43" s="110" t="str">
        <f t="shared" si="130"/>
        <v>NP</v>
      </c>
      <c r="LP43" s="111" t="str">
        <f t="shared" si="130"/>
        <v>NP</v>
      </c>
      <c r="LQ43" s="111" t="str">
        <f t="shared" si="130"/>
        <v>NP</v>
      </c>
      <c r="LR43" s="111" t="str">
        <f t="shared" si="130"/>
        <v>NP</v>
      </c>
      <c r="LS43" s="111" t="str">
        <f t="shared" si="130"/>
        <v>NP</v>
      </c>
      <c r="LT43" s="112" t="str">
        <f t="shared" si="130"/>
        <v>NP</v>
      </c>
      <c r="LU43" s="110" t="str">
        <f t="shared" si="130"/>
        <v>NP</v>
      </c>
      <c r="LV43" s="111">
        <f t="shared" si="130"/>
        <v>648.375</v>
      </c>
      <c r="LW43" s="112">
        <f t="shared" si="130"/>
        <v>526.5</v>
      </c>
      <c r="LX43" s="110" t="str">
        <f>IF(LX39="N/A","N/A",IF(LX39="NP","NP",0.75*LX39*LX$40))</f>
        <v>NP</v>
      </c>
      <c r="LY43" s="111" t="str">
        <f>IF(LY39="N/A","N/A",IF(LY39="NP","NP",0.75*LY39*LY$40))</f>
        <v>NP</v>
      </c>
      <c r="LZ43" s="112" t="str">
        <f>IF(LZ39="N/A","N/A",IF(LZ39="NP","NP",0.75*LZ39*LZ$40))</f>
        <v>NP</v>
      </c>
      <c r="MA43" s="110">
        <f t="shared" ref="MA43:MG43" si="132">IF(MA39="N/A","N/A",IF(MA39="NP","NP",0.75*MA39*MA$40))</f>
        <v>1031.0625</v>
      </c>
      <c r="MB43" s="111" t="str">
        <f t="shared" si="132"/>
        <v>N/A</v>
      </c>
      <c r="MC43" s="111">
        <f t="shared" si="132"/>
        <v>2072.85</v>
      </c>
      <c r="MD43" s="111" t="str">
        <f t="shared" si="132"/>
        <v>N/A</v>
      </c>
      <c r="ME43" s="111" t="str">
        <f t="shared" si="132"/>
        <v>N/A</v>
      </c>
      <c r="MF43" s="111" t="str">
        <f t="shared" si="132"/>
        <v>N/A</v>
      </c>
      <c r="MG43" s="112" t="str">
        <f t="shared" si="132"/>
        <v>N/A</v>
      </c>
      <c r="MH43" s="110" t="str">
        <f>IF(MH39="N/A","N/A",IF(MH39="NP","NP",0.75*MH39*MH$40))</f>
        <v>NP</v>
      </c>
      <c r="MI43" s="111" t="str">
        <f>IF(MI39="N/A","N/A",IF(MI39="NP","NP",0.75*MI39*MI$40))</f>
        <v>NP</v>
      </c>
      <c r="MJ43" s="116" t="str">
        <f>IF(MJ39="N/A","N/A",IF(MJ39="NP","NP",0.75*MJ39*MJ$40))</f>
        <v>NP</v>
      </c>
      <c r="MK43" s="110">
        <f t="shared" ref="MK43:NV43" si="133">IF(MK39="N/A","N/A",IF(MK39="NP","NP",0.75*MK39*MK$40))</f>
        <v>713.13750000000005</v>
      </c>
      <c r="ML43" s="111">
        <f t="shared" si="133"/>
        <v>1369.875</v>
      </c>
      <c r="MM43" s="111" t="str">
        <f t="shared" si="133"/>
        <v>N/A</v>
      </c>
      <c r="MN43" s="115">
        <f t="shared" si="133"/>
        <v>2969.85</v>
      </c>
      <c r="MO43" s="110">
        <f t="shared" si="133"/>
        <v>713.13750000000005</v>
      </c>
      <c r="MP43" s="114">
        <f t="shared" si="133"/>
        <v>1369.875</v>
      </c>
      <c r="MQ43" s="114" t="str">
        <f t="shared" si="133"/>
        <v>N/A</v>
      </c>
      <c r="MR43" s="112">
        <f t="shared" si="133"/>
        <v>2969.85</v>
      </c>
      <c r="MS43" s="110">
        <f t="shared" si="133"/>
        <v>1031.0625</v>
      </c>
      <c r="MT43" s="111" t="str">
        <f t="shared" si="133"/>
        <v>N/A</v>
      </c>
      <c r="MU43" s="111">
        <f t="shared" si="133"/>
        <v>2072.85</v>
      </c>
      <c r="MV43" s="111" t="str">
        <f t="shared" si="133"/>
        <v>N/A</v>
      </c>
      <c r="MW43" s="111" t="str">
        <f t="shared" si="133"/>
        <v>N/A</v>
      </c>
      <c r="MX43" s="111" t="str">
        <f t="shared" si="133"/>
        <v>N/A</v>
      </c>
      <c r="MY43" s="112" t="str">
        <f t="shared" si="133"/>
        <v>N/A</v>
      </c>
      <c r="MZ43" s="110" t="str">
        <f t="shared" si="133"/>
        <v>NP</v>
      </c>
      <c r="NA43" s="111">
        <f t="shared" si="133"/>
        <v>648.375</v>
      </c>
      <c r="NB43" s="111">
        <f t="shared" si="133"/>
        <v>526.5</v>
      </c>
      <c r="NC43" s="111">
        <f t="shared" si="133"/>
        <v>2135.25</v>
      </c>
      <c r="ND43" s="112" t="str">
        <f t="shared" si="133"/>
        <v>N/A</v>
      </c>
      <c r="NE43" s="110" t="s">
        <v>195</v>
      </c>
      <c r="NF43" s="114">
        <f>IF(NF39="N/A","N/A",IF(NF39="NP","NP",0.75*NF39*NF$40))</f>
        <v>1031.0625</v>
      </c>
      <c r="NG43" s="111" t="str">
        <f t="shared" si="133"/>
        <v>N/A</v>
      </c>
      <c r="NH43" s="111">
        <f t="shared" si="133"/>
        <v>2072.85</v>
      </c>
      <c r="NI43" s="111" t="str">
        <f t="shared" si="133"/>
        <v>N/A</v>
      </c>
      <c r="NJ43" s="111" t="str">
        <f>IF(NJ39="N/A","N/A",IF(NJ39="NP","NP",0.75*NJ39*NJ$40))</f>
        <v>N/A</v>
      </c>
      <c r="NK43" s="111" t="str">
        <f t="shared" si="133"/>
        <v>N/A</v>
      </c>
      <c r="NL43" s="111" t="str">
        <f t="shared" si="133"/>
        <v>N/A</v>
      </c>
      <c r="NM43" s="112" t="str">
        <f t="shared" si="133"/>
        <v>N/A</v>
      </c>
      <c r="NN43" s="110" t="str">
        <f t="shared" si="133"/>
        <v>NP</v>
      </c>
      <c r="NO43" s="111">
        <f>IF(NO39="N/A","N/A",IF(NO39="NP","NP",0.75*NO39*NO$40))</f>
        <v>1150.9875</v>
      </c>
      <c r="NP43" s="111">
        <f t="shared" ref="NP43:NU43" si="134">IF(NP39="N/A","N/A",IF(NP39="NP","NP",0.75*NP39*NP$40))</f>
        <v>1032.0375000000001</v>
      </c>
      <c r="NQ43" s="111" t="str">
        <f t="shared" si="134"/>
        <v>N/A</v>
      </c>
      <c r="NR43" s="111" t="str">
        <f t="shared" si="134"/>
        <v>N/A</v>
      </c>
      <c r="NS43" s="111" t="str">
        <f t="shared" si="134"/>
        <v>N/A</v>
      </c>
      <c r="NT43" s="111" t="str">
        <f t="shared" si="134"/>
        <v>N/A</v>
      </c>
      <c r="NU43" s="112" t="str">
        <f t="shared" si="134"/>
        <v>N/A</v>
      </c>
      <c r="NV43" s="110">
        <f t="shared" si="133"/>
        <v>982.46249999999998</v>
      </c>
      <c r="NW43" s="111" t="str">
        <f>IF(NW39="N/A","N/A",IF(NW39="NP","NP",0.75*NW39*NW$40))</f>
        <v>N/A</v>
      </c>
      <c r="NX43" s="111" t="str">
        <f>IF(NX39="N/A","N/A",IF(NX39="NP","NP",0.75*NX39*NX$40))</f>
        <v>N/A</v>
      </c>
      <c r="NY43" s="111" t="str">
        <f>IF(NY39="N/A","N/A",IF(NY39="NP","NP",0.75*NY39*NY$40))</f>
        <v>N/A</v>
      </c>
      <c r="NZ43" s="111" t="str">
        <f>IF(NZ39="N/A","N/A",IF(NZ39="NP","NP",0.75*NZ39*NZ$40))</f>
        <v>N/A</v>
      </c>
      <c r="OA43" s="111" t="str">
        <f t="shared" ref="OA43:PD43" si="135">IF(OA39="N/A","N/A",IF(OA39="NP","NP",0.75*OA39*OA$40))</f>
        <v>N/A</v>
      </c>
      <c r="OB43" s="111" t="str">
        <f t="shared" si="135"/>
        <v>N/A</v>
      </c>
      <c r="OC43" s="114">
        <f t="shared" si="135"/>
        <v>8164.6500000000005</v>
      </c>
      <c r="OD43" s="110">
        <f t="shared" si="135"/>
        <v>1316.25</v>
      </c>
      <c r="OE43" s="111">
        <f t="shared" si="135"/>
        <v>1755</v>
      </c>
      <c r="OF43" s="111">
        <f t="shared" si="135"/>
        <v>2771.4375</v>
      </c>
      <c r="OG43" s="111" t="str">
        <f t="shared" si="135"/>
        <v>N/A</v>
      </c>
      <c r="OH43" s="110">
        <f t="shared" si="135"/>
        <v>992.0625</v>
      </c>
      <c r="OI43" s="111" t="str">
        <f t="shared" si="135"/>
        <v>N/A</v>
      </c>
      <c r="OJ43" s="111">
        <f t="shared" si="135"/>
        <v>2343.9</v>
      </c>
      <c r="OK43" s="111" t="str">
        <f t="shared" si="135"/>
        <v>N/A</v>
      </c>
      <c r="OL43" s="111" t="str">
        <f t="shared" si="135"/>
        <v>N/A</v>
      </c>
      <c r="OM43" s="111" t="str">
        <f t="shared" si="135"/>
        <v>N/A</v>
      </c>
      <c r="ON43" s="112" t="str">
        <f t="shared" si="135"/>
        <v>N/A</v>
      </c>
      <c r="OO43" s="110" t="str">
        <f t="shared" si="135"/>
        <v>NP</v>
      </c>
      <c r="OP43" s="114">
        <f t="shared" si="135"/>
        <v>1031.0625</v>
      </c>
      <c r="OQ43" s="111" t="str">
        <f t="shared" si="135"/>
        <v>N/A</v>
      </c>
      <c r="OR43" s="111">
        <f t="shared" si="135"/>
        <v>2072.85</v>
      </c>
      <c r="OS43" s="111" t="str">
        <f t="shared" si="135"/>
        <v>N/A</v>
      </c>
      <c r="OT43" s="111" t="str">
        <f t="shared" si="135"/>
        <v>N/A</v>
      </c>
      <c r="OU43" s="111" t="str">
        <f t="shared" si="135"/>
        <v>N/A</v>
      </c>
      <c r="OV43" s="112" t="str">
        <f t="shared" si="135"/>
        <v>N/A</v>
      </c>
      <c r="OW43" s="110" t="str">
        <f t="shared" si="135"/>
        <v>NP</v>
      </c>
      <c r="OX43" s="114">
        <f t="shared" si="135"/>
        <v>1150.9875</v>
      </c>
      <c r="OY43" s="111">
        <f t="shared" si="135"/>
        <v>1032.0375000000001</v>
      </c>
      <c r="OZ43" s="111" t="str">
        <f t="shared" si="135"/>
        <v>N/A</v>
      </c>
      <c r="PA43" s="111" t="str">
        <f t="shared" si="135"/>
        <v>N/A</v>
      </c>
      <c r="PB43" s="111" t="str">
        <f t="shared" si="135"/>
        <v>N/A</v>
      </c>
      <c r="PC43" s="111" t="str">
        <f t="shared" si="135"/>
        <v>N/A</v>
      </c>
      <c r="PD43" s="112" t="str">
        <f t="shared" si="135"/>
        <v>N/A</v>
      </c>
    </row>
    <row r="44" spans="1:420" x14ac:dyDescent="0.25">
      <c r="A44" s="17"/>
      <c r="B44" s="19"/>
      <c r="C44" s="16"/>
      <c r="D44" s="59"/>
      <c r="E44" s="60"/>
      <c r="F44" s="68"/>
      <c r="G44" s="68"/>
      <c r="H44" s="68"/>
      <c r="I44" s="68"/>
      <c r="J44" s="68"/>
      <c r="K44" s="68"/>
      <c r="L44" s="68"/>
      <c r="M44" s="68"/>
      <c r="N44" s="68"/>
      <c r="O44" s="68"/>
      <c r="P44" s="68"/>
      <c r="Q44" s="70"/>
      <c r="R44" s="60"/>
      <c r="S44" s="68"/>
      <c r="T44" s="68"/>
      <c r="U44" s="68"/>
      <c r="V44" s="68"/>
      <c r="W44" s="68"/>
      <c r="X44" s="68"/>
      <c r="Y44" s="68"/>
      <c r="Z44" s="68"/>
      <c r="AA44" s="68"/>
      <c r="AB44" s="60"/>
      <c r="AC44" s="71"/>
      <c r="AD44" s="68"/>
      <c r="AE44" s="68"/>
      <c r="AF44" s="68"/>
      <c r="AG44" s="68"/>
      <c r="AH44" s="68"/>
      <c r="AI44" s="70"/>
      <c r="AJ44" s="73"/>
      <c r="AK44" s="66"/>
      <c r="AL44" s="66"/>
      <c r="AM44" s="66"/>
      <c r="AN44" s="66"/>
      <c r="AO44" s="66"/>
      <c r="AP44" s="66"/>
      <c r="AQ44" s="72"/>
      <c r="AR44" s="60"/>
      <c r="AS44" s="68"/>
      <c r="AT44" s="68"/>
      <c r="AU44" s="68"/>
      <c r="AV44" s="68"/>
      <c r="AW44" s="68"/>
      <c r="AX44" s="68"/>
      <c r="AY44" s="70"/>
      <c r="AZ44" s="60"/>
      <c r="BA44" s="68"/>
      <c r="BB44" s="68"/>
      <c r="BC44" s="68"/>
      <c r="BD44" s="68"/>
      <c r="BE44" s="68"/>
      <c r="BF44" s="68"/>
      <c r="BG44" s="70"/>
      <c r="BH44" s="60"/>
      <c r="BI44" s="71"/>
      <c r="BJ44" s="68"/>
      <c r="BK44" s="68"/>
      <c r="BL44" s="70"/>
      <c r="BM44" s="60"/>
      <c r="BN44" s="68"/>
      <c r="BO44" s="68"/>
      <c r="BP44" s="68"/>
      <c r="BQ44" s="70"/>
      <c r="BR44" s="60"/>
      <c r="BS44" s="68"/>
      <c r="BT44" s="68"/>
      <c r="BU44" s="68"/>
      <c r="BV44" s="70"/>
      <c r="BW44" s="60"/>
      <c r="BX44" s="68"/>
      <c r="BY44" s="68"/>
      <c r="BZ44" s="70"/>
      <c r="CA44" s="60"/>
      <c r="CB44" s="68"/>
      <c r="CC44" s="68"/>
      <c r="CD44" s="68"/>
      <c r="CE44" s="68"/>
      <c r="CF44" s="68"/>
      <c r="CG44" s="68"/>
      <c r="CH44" s="68"/>
      <c r="CI44" s="68"/>
      <c r="CJ44" s="68"/>
      <c r="CK44" s="68"/>
      <c r="CL44" s="68"/>
      <c r="CM44" s="68"/>
      <c r="CN44" s="68"/>
      <c r="CO44" s="68"/>
      <c r="CP44" s="68"/>
      <c r="CQ44" s="68"/>
      <c r="CR44" s="70"/>
      <c r="CS44" s="60"/>
      <c r="CT44" s="68"/>
      <c r="CU44" s="68"/>
      <c r="CV44" s="68"/>
      <c r="CW44" s="68"/>
      <c r="CX44" s="68"/>
      <c r="CY44" s="68"/>
      <c r="CZ44" s="68"/>
      <c r="DA44" s="68"/>
      <c r="DB44" s="70"/>
      <c r="DC44" s="60"/>
      <c r="DD44" s="68"/>
      <c r="DE44" s="68"/>
      <c r="DF44" s="68"/>
      <c r="DG44" s="68"/>
      <c r="DH44" s="68"/>
      <c r="DI44" s="68"/>
      <c r="DJ44" s="68"/>
      <c r="DK44" s="70"/>
      <c r="DL44" s="60"/>
      <c r="DM44" s="68"/>
      <c r="DN44" s="68"/>
      <c r="DO44" s="68"/>
      <c r="DP44" s="68"/>
      <c r="DQ44" s="68"/>
      <c r="DR44" s="70"/>
      <c r="DS44" s="60"/>
      <c r="DT44" s="68"/>
      <c r="DU44" s="68"/>
      <c r="DV44" s="68"/>
      <c r="DW44" s="68"/>
      <c r="DX44" s="70"/>
      <c r="DY44" s="60"/>
      <c r="DZ44" s="68"/>
      <c r="EA44" s="68"/>
      <c r="EB44" s="68"/>
      <c r="EC44" s="68"/>
      <c r="ED44" s="70"/>
      <c r="EE44" s="60"/>
      <c r="EF44" s="68"/>
      <c r="EG44" s="68"/>
      <c r="EH44" s="68"/>
      <c r="EI44" s="68"/>
      <c r="EJ44" s="70"/>
      <c r="EK44" s="60"/>
      <c r="EL44" s="68"/>
      <c r="EM44" s="68"/>
      <c r="EN44" s="68"/>
      <c r="EO44" s="68"/>
      <c r="EP44" s="70"/>
      <c r="EQ44" s="60"/>
      <c r="ER44" s="68"/>
      <c r="ES44" s="68"/>
      <c r="ET44" s="68"/>
      <c r="EU44" s="68"/>
      <c r="EV44" s="70"/>
      <c r="EW44" s="60"/>
      <c r="EX44" s="68"/>
      <c r="EY44" s="68"/>
      <c r="EZ44" s="68"/>
      <c r="FA44" s="68"/>
      <c r="FB44" s="70"/>
      <c r="FC44" s="60"/>
      <c r="FD44" s="68"/>
      <c r="FE44" s="68"/>
      <c r="FF44" s="68"/>
      <c r="FG44" s="68"/>
      <c r="FH44" s="70"/>
      <c r="FI44" s="60"/>
      <c r="FJ44" s="68"/>
      <c r="FK44" s="70"/>
      <c r="FL44" s="60"/>
      <c r="FM44" s="68"/>
      <c r="FN44" s="68"/>
      <c r="FO44" s="68"/>
      <c r="FP44" s="68"/>
      <c r="FQ44" s="70"/>
      <c r="FR44" s="60"/>
      <c r="FS44" s="68"/>
      <c r="FT44" s="68"/>
      <c r="FU44" s="68"/>
      <c r="FV44" s="70"/>
      <c r="FW44" s="60"/>
      <c r="FX44" s="68"/>
      <c r="FY44" s="68"/>
      <c r="FZ44" s="68"/>
      <c r="GA44" s="70"/>
      <c r="GB44" s="60"/>
      <c r="GC44" s="68"/>
      <c r="GD44" s="68"/>
      <c r="GE44" s="68"/>
      <c r="GF44" s="68"/>
      <c r="GG44" s="68"/>
      <c r="GH44" s="68"/>
      <c r="GI44" s="68"/>
      <c r="GJ44" s="68"/>
      <c r="GK44" s="68"/>
      <c r="GL44" s="68"/>
      <c r="GM44" s="68"/>
      <c r="GN44" s="70"/>
      <c r="GO44" s="60"/>
      <c r="GP44" s="68"/>
      <c r="GQ44" s="68"/>
      <c r="GR44" s="68"/>
      <c r="GS44" s="68"/>
      <c r="GT44" s="68"/>
      <c r="GU44" s="68"/>
      <c r="GV44" s="68"/>
      <c r="GW44" s="68"/>
      <c r="GX44" s="68"/>
      <c r="GY44" s="68"/>
      <c r="GZ44" s="68"/>
      <c r="HA44" s="68"/>
      <c r="HB44" s="68"/>
      <c r="HC44" s="70"/>
      <c r="HD44" s="60"/>
      <c r="HE44" s="68"/>
      <c r="HF44" s="68"/>
      <c r="HG44" s="68"/>
      <c r="HH44" s="68"/>
      <c r="HI44" s="68"/>
      <c r="HJ44" s="68"/>
      <c r="HK44" s="68"/>
      <c r="HL44" s="68"/>
      <c r="HM44" s="70"/>
      <c r="HN44" s="71"/>
      <c r="HO44" s="68"/>
      <c r="HP44" s="68"/>
      <c r="HQ44" s="68"/>
      <c r="HR44" s="68"/>
      <c r="HS44" s="68"/>
      <c r="HT44" s="68"/>
      <c r="HU44" s="68"/>
      <c r="HV44" s="68"/>
      <c r="HW44" s="68"/>
      <c r="HX44" s="68"/>
      <c r="HY44" s="68"/>
      <c r="HZ44" s="68"/>
      <c r="IA44" s="68"/>
      <c r="IB44" s="70"/>
      <c r="IC44" s="71"/>
      <c r="ID44" s="68"/>
      <c r="IE44" s="68"/>
      <c r="IF44" s="68"/>
      <c r="IG44" s="68"/>
      <c r="IH44" s="68"/>
      <c r="II44" s="68"/>
      <c r="IJ44" s="68"/>
      <c r="IK44" s="68"/>
      <c r="IL44" s="68"/>
      <c r="IM44" s="68"/>
      <c r="IN44" s="70"/>
      <c r="IO44" s="60"/>
      <c r="IP44" s="68"/>
      <c r="IQ44" s="68"/>
      <c r="IR44" s="68"/>
      <c r="IS44" s="68"/>
      <c r="IT44" s="68"/>
      <c r="IU44" s="68"/>
      <c r="IV44" s="68"/>
      <c r="IW44" s="68"/>
      <c r="IX44" s="68"/>
      <c r="IY44" s="68"/>
      <c r="IZ44" s="68"/>
      <c r="JA44" s="68"/>
      <c r="JB44" s="68"/>
      <c r="JC44" s="68"/>
      <c r="JD44" s="70"/>
      <c r="JE44" s="60"/>
      <c r="JF44" s="68"/>
      <c r="JG44" s="68"/>
      <c r="JH44" s="68"/>
      <c r="JI44" s="68"/>
      <c r="JJ44" s="68"/>
      <c r="JK44" s="68"/>
      <c r="JL44" s="68"/>
      <c r="JM44" s="68"/>
      <c r="JN44" s="68"/>
      <c r="JO44" s="68"/>
      <c r="JP44" s="68"/>
      <c r="JQ44" s="68"/>
      <c r="JR44" s="68"/>
      <c r="JS44" s="70"/>
      <c r="JT44" s="60"/>
      <c r="JU44" s="68"/>
      <c r="JV44" s="68"/>
      <c r="JW44" s="68"/>
      <c r="JX44" s="68"/>
      <c r="JY44" s="68"/>
      <c r="JZ44" s="68"/>
      <c r="KA44" s="70"/>
      <c r="KB44" s="60"/>
      <c r="KC44" s="68"/>
      <c r="KD44" s="68"/>
      <c r="KE44" s="68"/>
      <c r="KF44" s="68"/>
      <c r="KG44" s="68"/>
      <c r="KH44" s="68"/>
      <c r="KI44" s="70"/>
      <c r="KJ44" s="60"/>
      <c r="KK44" s="66"/>
      <c r="KL44" s="66"/>
      <c r="KM44" s="66"/>
      <c r="KN44" s="70"/>
      <c r="KO44" s="73"/>
      <c r="KP44" s="66"/>
      <c r="KQ44" s="72"/>
      <c r="KR44" s="71"/>
      <c r="KS44" s="68"/>
      <c r="KT44" s="68"/>
      <c r="KU44" s="68"/>
      <c r="KV44" s="68"/>
      <c r="KW44" s="68"/>
      <c r="KX44" s="68"/>
      <c r="KY44" s="68"/>
      <c r="KZ44" s="70"/>
      <c r="LA44" s="60"/>
      <c r="LB44" s="68"/>
      <c r="LC44" s="68"/>
      <c r="LD44" s="68"/>
      <c r="LE44" s="68"/>
      <c r="LF44" s="68"/>
      <c r="LG44" s="68"/>
      <c r="LH44" s="68"/>
      <c r="LI44" s="68"/>
      <c r="LJ44" s="68"/>
      <c r="LK44" s="68"/>
      <c r="LL44" s="68"/>
      <c r="LM44" s="68"/>
      <c r="LN44" s="70"/>
      <c r="LO44" s="60"/>
      <c r="LP44" s="68"/>
      <c r="LQ44" s="68"/>
      <c r="LR44" s="68"/>
      <c r="LS44" s="68"/>
      <c r="LT44" s="70"/>
      <c r="LU44" s="60"/>
      <c r="LV44" s="68"/>
      <c r="LW44" s="70"/>
      <c r="LX44" s="60"/>
      <c r="LY44" s="68"/>
      <c r="LZ44" s="70"/>
      <c r="MA44" s="60"/>
      <c r="MB44" s="68"/>
      <c r="MC44" s="68"/>
      <c r="MD44" s="68"/>
      <c r="ME44" s="68"/>
      <c r="MF44" s="68"/>
      <c r="MG44" s="70"/>
      <c r="MH44" s="60"/>
      <c r="MI44" s="68"/>
      <c r="MJ44" s="59"/>
      <c r="MK44" s="60"/>
      <c r="ML44" s="68"/>
      <c r="MM44" s="68"/>
      <c r="MN44" s="72"/>
      <c r="MO44" s="60"/>
      <c r="MP44" s="71"/>
      <c r="MQ44" s="71"/>
      <c r="MR44" s="70"/>
      <c r="MS44" s="60"/>
      <c r="MT44" s="68"/>
      <c r="MU44" s="68"/>
      <c r="MV44" s="68"/>
      <c r="MW44" s="68"/>
      <c r="MX44" s="68"/>
      <c r="MY44" s="70"/>
      <c r="MZ44" s="60"/>
      <c r="NA44" s="68"/>
      <c r="NB44" s="68"/>
      <c r="NC44" s="68"/>
      <c r="ND44" s="70"/>
      <c r="NE44" s="60"/>
      <c r="NF44" s="71"/>
      <c r="NG44" s="68"/>
      <c r="NH44" s="68"/>
      <c r="NI44" s="68"/>
      <c r="NJ44" s="68"/>
      <c r="NK44" s="68"/>
      <c r="NL44" s="68"/>
      <c r="NM44" s="70"/>
      <c r="NN44" s="60"/>
      <c r="NO44" s="68"/>
      <c r="NP44" s="68"/>
      <c r="NQ44" s="68"/>
      <c r="NR44" s="68"/>
      <c r="NS44" s="68"/>
      <c r="NT44" s="68"/>
      <c r="NU44" s="70"/>
      <c r="NV44" s="60"/>
      <c r="NW44" s="68"/>
      <c r="NX44" s="68"/>
      <c r="NY44" s="68"/>
      <c r="NZ44" s="68"/>
      <c r="OA44" s="68"/>
      <c r="OB44" s="68"/>
      <c r="OC44" s="71"/>
      <c r="OD44" s="60"/>
      <c r="OE44" s="68"/>
      <c r="OF44" s="68"/>
      <c r="OG44" s="68"/>
      <c r="OH44" s="60"/>
      <c r="OI44" s="68"/>
      <c r="OJ44" s="68"/>
      <c r="OK44" s="68"/>
      <c r="OL44" s="68"/>
      <c r="OM44" s="68"/>
      <c r="ON44" s="70"/>
      <c r="OO44" s="60"/>
      <c r="OP44" s="71"/>
      <c r="OQ44" s="68"/>
      <c r="OR44" s="68"/>
      <c r="OS44" s="68"/>
      <c r="OT44" s="68"/>
      <c r="OU44" s="68"/>
      <c r="OV44" s="70"/>
      <c r="OW44" s="60"/>
      <c r="OX44" s="71"/>
      <c r="OY44" s="68"/>
      <c r="OZ44" s="68"/>
      <c r="PA44" s="68"/>
      <c r="PB44" s="68"/>
      <c r="PC44" s="68"/>
      <c r="PD44" s="70"/>
    </row>
    <row r="45" spans="1:420" x14ac:dyDescent="0.25">
      <c r="A45" s="17" t="s">
        <v>207</v>
      </c>
      <c r="B45" s="19"/>
      <c r="C45" s="16"/>
      <c r="D45" s="59" t="s">
        <v>190</v>
      </c>
      <c r="E45" s="60">
        <v>965</v>
      </c>
      <c r="F45" s="68">
        <v>1800</v>
      </c>
      <c r="G45" s="68">
        <v>1800</v>
      </c>
      <c r="H45" s="68">
        <v>7235</v>
      </c>
      <c r="I45" s="68">
        <v>7235</v>
      </c>
      <c r="J45" s="68">
        <v>7235</v>
      </c>
      <c r="K45" s="68">
        <v>11035</v>
      </c>
      <c r="L45" s="68">
        <v>11035</v>
      </c>
      <c r="M45" s="68">
        <v>11035</v>
      </c>
      <c r="N45" s="68">
        <v>14480</v>
      </c>
      <c r="O45" s="68">
        <v>14480</v>
      </c>
      <c r="P45" s="68">
        <v>15020</v>
      </c>
      <c r="Q45" s="70">
        <v>15020</v>
      </c>
      <c r="R45" s="60">
        <v>1605</v>
      </c>
      <c r="S45" s="68">
        <v>3085</v>
      </c>
      <c r="T45" s="68">
        <v>3085</v>
      </c>
      <c r="U45" s="68">
        <v>7245</v>
      </c>
      <c r="V45" s="68">
        <v>7245</v>
      </c>
      <c r="W45" s="68">
        <v>7245</v>
      </c>
      <c r="X45" s="68">
        <v>6745</v>
      </c>
      <c r="Y45" s="68">
        <v>10760</v>
      </c>
      <c r="Z45" s="68">
        <v>15045</v>
      </c>
      <c r="AA45" s="68">
        <v>15045</v>
      </c>
      <c r="AB45" s="60">
        <v>974</v>
      </c>
      <c r="AC45" s="71">
        <v>2860</v>
      </c>
      <c r="AD45" s="68">
        <v>4820</v>
      </c>
      <c r="AE45" s="68">
        <v>4820</v>
      </c>
      <c r="AF45" s="68">
        <v>9040</v>
      </c>
      <c r="AG45" s="68">
        <v>9040</v>
      </c>
      <c r="AH45" s="68">
        <v>12300</v>
      </c>
      <c r="AI45" s="70">
        <v>14280</v>
      </c>
      <c r="AJ45" s="60">
        <v>1861</v>
      </c>
      <c r="AK45" s="71">
        <v>4008</v>
      </c>
      <c r="AL45" s="68">
        <v>4745</v>
      </c>
      <c r="AM45" s="68">
        <v>7301</v>
      </c>
      <c r="AN45" s="68">
        <v>10163</v>
      </c>
      <c r="AO45" s="68">
        <v>10163</v>
      </c>
      <c r="AP45" s="68">
        <v>14805</v>
      </c>
      <c r="AQ45" s="70">
        <v>14805</v>
      </c>
      <c r="AR45" s="60">
        <v>974</v>
      </c>
      <c r="AS45" s="68">
        <v>2860</v>
      </c>
      <c r="AT45" s="68">
        <v>4820</v>
      </c>
      <c r="AU45" s="68">
        <v>4820</v>
      </c>
      <c r="AV45" s="68">
        <v>9040</v>
      </c>
      <c r="AW45" s="68">
        <v>9040</v>
      </c>
      <c r="AX45" s="68">
        <v>12300</v>
      </c>
      <c r="AY45" s="70">
        <v>14280</v>
      </c>
      <c r="AZ45" s="60">
        <v>1861</v>
      </c>
      <c r="BA45" s="68">
        <v>4008</v>
      </c>
      <c r="BB45" s="68">
        <v>4745</v>
      </c>
      <c r="BC45" s="68">
        <v>7301</v>
      </c>
      <c r="BD45" s="68">
        <v>10163</v>
      </c>
      <c r="BE45" s="68">
        <v>10163</v>
      </c>
      <c r="BF45" s="68">
        <v>14805</v>
      </c>
      <c r="BG45" s="70">
        <v>14805</v>
      </c>
      <c r="BH45" s="60">
        <v>2508</v>
      </c>
      <c r="BI45" s="68">
        <v>2508</v>
      </c>
      <c r="BJ45" s="68">
        <v>5500</v>
      </c>
      <c r="BK45" s="68">
        <v>9923</v>
      </c>
      <c r="BL45" s="70">
        <v>18137</v>
      </c>
      <c r="BM45" s="60">
        <v>910</v>
      </c>
      <c r="BN45" s="68">
        <v>1680</v>
      </c>
      <c r="BO45" s="68">
        <v>2860</v>
      </c>
      <c r="BP45" s="68">
        <v>5555</v>
      </c>
      <c r="BQ45" s="70">
        <v>10660</v>
      </c>
      <c r="BR45" s="60">
        <v>1050</v>
      </c>
      <c r="BS45" s="68">
        <v>1830</v>
      </c>
      <c r="BT45" s="68">
        <v>3610</v>
      </c>
      <c r="BU45" s="68">
        <v>6160</v>
      </c>
      <c r="BV45" s="70">
        <v>12690</v>
      </c>
      <c r="BW45" s="60">
        <v>2800</v>
      </c>
      <c r="BX45" s="68">
        <v>5125</v>
      </c>
      <c r="BY45" s="68">
        <v>8370</v>
      </c>
      <c r="BZ45" s="70">
        <v>12065</v>
      </c>
      <c r="CA45" s="60">
        <v>925</v>
      </c>
      <c r="CB45" s="82">
        <v>2330</v>
      </c>
      <c r="CC45" s="82">
        <v>2990</v>
      </c>
      <c r="CD45" s="82">
        <v>2990</v>
      </c>
      <c r="CE45" s="82">
        <v>3185</v>
      </c>
      <c r="CF45" s="68">
        <v>4620</v>
      </c>
      <c r="CG45" s="68">
        <v>4620</v>
      </c>
      <c r="CH45" s="68">
        <v>4620</v>
      </c>
      <c r="CI45" s="68">
        <v>4620</v>
      </c>
      <c r="CJ45" s="68">
        <v>9030</v>
      </c>
      <c r="CK45" s="68">
        <v>9030</v>
      </c>
      <c r="CL45" s="68">
        <v>9030</v>
      </c>
      <c r="CM45" s="68">
        <v>9030</v>
      </c>
      <c r="CN45" s="68">
        <v>10640</v>
      </c>
      <c r="CO45" s="68">
        <v>11655</v>
      </c>
      <c r="CP45" s="68">
        <v>8820</v>
      </c>
      <c r="CQ45" s="68">
        <v>10935</v>
      </c>
      <c r="CR45" s="70">
        <v>17750</v>
      </c>
      <c r="CS45" s="60">
        <v>3115</v>
      </c>
      <c r="CT45" s="68">
        <v>4815</v>
      </c>
      <c r="CU45" s="68">
        <v>4815</v>
      </c>
      <c r="CV45" s="68">
        <v>4815</v>
      </c>
      <c r="CW45" s="68">
        <v>4815</v>
      </c>
      <c r="CX45" s="68">
        <v>10170</v>
      </c>
      <c r="CY45" s="68">
        <v>10170</v>
      </c>
      <c r="CZ45" s="68">
        <v>10170</v>
      </c>
      <c r="DA45" s="68">
        <v>12610</v>
      </c>
      <c r="DB45" s="70">
        <v>12610</v>
      </c>
      <c r="DC45" s="60">
        <v>1115</v>
      </c>
      <c r="DD45" s="68">
        <v>1470</v>
      </c>
      <c r="DE45" s="68">
        <v>1470</v>
      </c>
      <c r="DF45" s="68">
        <v>3170</v>
      </c>
      <c r="DG45" s="68">
        <v>3170</v>
      </c>
      <c r="DH45" s="68">
        <v>7455</v>
      </c>
      <c r="DI45" s="68">
        <v>7455</v>
      </c>
      <c r="DJ45" s="68">
        <v>11955</v>
      </c>
      <c r="DK45" s="70">
        <v>11955</v>
      </c>
      <c r="DL45" s="60">
        <v>2860</v>
      </c>
      <c r="DM45" s="68">
        <v>4820</v>
      </c>
      <c r="DN45" s="68">
        <v>4820</v>
      </c>
      <c r="DO45" s="68">
        <v>9040</v>
      </c>
      <c r="DP45" s="68">
        <v>9040</v>
      </c>
      <c r="DQ45" s="68">
        <v>12300</v>
      </c>
      <c r="DR45" s="70">
        <v>14280</v>
      </c>
      <c r="DS45" s="60">
        <v>6070</v>
      </c>
      <c r="DT45" s="68">
        <v>9217</v>
      </c>
      <c r="DU45" s="68">
        <v>13938</v>
      </c>
      <c r="DV45" s="68">
        <v>26752</v>
      </c>
      <c r="DW45" s="68">
        <v>32822</v>
      </c>
      <c r="DX45" s="70">
        <v>37993</v>
      </c>
      <c r="DY45" s="60">
        <v>7419</v>
      </c>
      <c r="DZ45" s="68">
        <v>13264</v>
      </c>
      <c r="EA45" s="68">
        <v>17085</v>
      </c>
      <c r="EB45" s="68">
        <v>32822</v>
      </c>
      <c r="EC45" s="68">
        <v>39117</v>
      </c>
      <c r="ED45" s="70">
        <v>48784</v>
      </c>
      <c r="EE45" s="60">
        <v>2473</v>
      </c>
      <c r="EF45" s="68">
        <v>4271</v>
      </c>
      <c r="EG45" s="68">
        <v>6969</v>
      </c>
      <c r="EH45" s="68">
        <v>13714</v>
      </c>
      <c r="EI45" s="68">
        <v>15737</v>
      </c>
      <c r="EJ45" s="70">
        <v>19334</v>
      </c>
      <c r="EK45" s="60">
        <v>2922</v>
      </c>
      <c r="EL45" s="68">
        <v>4721</v>
      </c>
      <c r="EM45" s="68">
        <v>8093</v>
      </c>
      <c r="EN45" s="68">
        <v>16186</v>
      </c>
      <c r="EO45" s="68">
        <v>23604</v>
      </c>
      <c r="EP45" s="70">
        <v>29224</v>
      </c>
      <c r="EQ45" s="60">
        <v>2698</v>
      </c>
      <c r="ER45" s="68">
        <v>4496</v>
      </c>
      <c r="ES45" s="68">
        <v>7194</v>
      </c>
      <c r="ET45" s="68">
        <v>14612</v>
      </c>
      <c r="EU45" s="68">
        <v>15737</v>
      </c>
      <c r="EV45" s="70">
        <v>21132</v>
      </c>
      <c r="EW45" s="60">
        <v>3372</v>
      </c>
      <c r="EX45" s="68">
        <v>5395</v>
      </c>
      <c r="EY45" s="68">
        <v>8318</v>
      </c>
      <c r="EZ45" s="68">
        <v>17534</v>
      </c>
      <c r="FA45" s="68">
        <v>21806</v>
      </c>
      <c r="FB45" s="70">
        <v>29225</v>
      </c>
      <c r="FC45" s="60">
        <v>6070</v>
      </c>
      <c r="FD45" s="68">
        <v>8385</v>
      </c>
      <c r="FE45" s="68">
        <v>12162</v>
      </c>
      <c r="FF45" s="68">
        <v>22683</v>
      </c>
      <c r="FG45" s="68">
        <v>33159</v>
      </c>
      <c r="FH45" s="70">
        <v>43169</v>
      </c>
      <c r="FI45" s="60">
        <v>7239</v>
      </c>
      <c r="FJ45" s="68">
        <v>10229</v>
      </c>
      <c r="FK45" s="70">
        <v>14725</v>
      </c>
      <c r="FL45" s="60">
        <v>7239</v>
      </c>
      <c r="FM45" s="68">
        <v>10229</v>
      </c>
      <c r="FN45" s="68">
        <v>14725</v>
      </c>
      <c r="FO45" s="68">
        <v>26707</v>
      </c>
      <c r="FP45" s="68">
        <v>39521</v>
      </c>
      <c r="FQ45" s="70">
        <v>45951</v>
      </c>
      <c r="FR45" s="60">
        <v>9982</v>
      </c>
      <c r="FS45" s="68">
        <v>14096</v>
      </c>
      <c r="FT45" s="68">
        <v>18300</v>
      </c>
      <c r="FU45" s="68">
        <v>28821</v>
      </c>
      <c r="FV45" s="70">
        <v>32642</v>
      </c>
      <c r="FW45" s="60">
        <v>9060</v>
      </c>
      <c r="FX45" s="68">
        <v>13264</v>
      </c>
      <c r="FY45" s="68">
        <v>17715</v>
      </c>
      <c r="FZ45" s="68">
        <v>29135</v>
      </c>
      <c r="GA45" s="70">
        <v>35970</v>
      </c>
      <c r="GB45" s="60">
        <v>1640</v>
      </c>
      <c r="GC45" s="68">
        <v>4470</v>
      </c>
      <c r="GD45" s="68">
        <v>4470</v>
      </c>
      <c r="GE45" s="68">
        <v>6635</v>
      </c>
      <c r="GF45" s="68">
        <v>6635</v>
      </c>
      <c r="GG45" s="68">
        <v>6750</v>
      </c>
      <c r="GH45" s="68">
        <v>6750</v>
      </c>
      <c r="GI45" s="68">
        <v>12230</v>
      </c>
      <c r="GJ45" s="68">
        <v>12230</v>
      </c>
      <c r="GK45" s="68">
        <v>12230</v>
      </c>
      <c r="GL45" s="68">
        <v>15660</v>
      </c>
      <c r="GM45" s="68">
        <v>16594</v>
      </c>
      <c r="GN45" s="68">
        <v>16594</v>
      </c>
      <c r="GO45" s="60"/>
      <c r="GP45" s="68">
        <v>4980</v>
      </c>
      <c r="GQ45" s="68">
        <v>4980</v>
      </c>
      <c r="GR45" s="68">
        <v>4195</v>
      </c>
      <c r="GS45" s="68">
        <v>4195</v>
      </c>
      <c r="GT45" s="68">
        <v>6940</v>
      </c>
      <c r="GU45" s="68">
        <v>6940</v>
      </c>
      <c r="GV45" s="68">
        <v>8955</v>
      </c>
      <c r="GW45" s="68">
        <v>14300</v>
      </c>
      <c r="GX45" s="68">
        <v>14300</v>
      </c>
      <c r="GY45" s="68">
        <v>11900</v>
      </c>
      <c r="GZ45" s="68">
        <v>11900</v>
      </c>
      <c r="HA45" s="68">
        <v>23545</v>
      </c>
      <c r="HB45" s="68"/>
      <c r="HC45" s="70"/>
      <c r="HD45" s="60">
        <v>4500</v>
      </c>
      <c r="HE45" s="68">
        <v>4500</v>
      </c>
      <c r="HF45" s="68">
        <v>5870</v>
      </c>
      <c r="HG45" s="68">
        <v>5870</v>
      </c>
      <c r="HH45" s="68">
        <v>11635</v>
      </c>
      <c r="HI45" s="68">
        <v>11635</v>
      </c>
      <c r="HJ45" s="68">
        <v>11635</v>
      </c>
      <c r="HK45" s="68">
        <v>17000</v>
      </c>
      <c r="HL45" s="68">
        <v>17000</v>
      </c>
      <c r="HM45" s="68">
        <v>17000</v>
      </c>
      <c r="HN45" s="71">
        <v>2180</v>
      </c>
      <c r="HO45" s="68">
        <v>3595</v>
      </c>
      <c r="HP45" s="68">
        <v>3595</v>
      </c>
      <c r="HQ45" s="68">
        <v>3595</v>
      </c>
      <c r="HR45" s="68">
        <v>5495</v>
      </c>
      <c r="HS45" s="68">
        <v>5495</v>
      </c>
      <c r="HT45" s="68">
        <v>5495</v>
      </c>
      <c r="HU45" s="68">
        <v>5495</v>
      </c>
      <c r="HV45" s="68">
        <v>8090</v>
      </c>
      <c r="HW45" s="68">
        <v>8090</v>
      </c>
      <c r="HX45" s="68">
        <v>8090</v>
      </c>
      <c r="HY45" s="68">
        <v>13675</v>
      </c>
      <c r="HZ45" s="68">
        <v>13675</v>
      </c>
      <c r="IA45" s="68">
        <v>13675</v>
      </c>
      <c r="IB45" s="70">
        <v>13675</v>
      </c>
      <c r="IC45" s="71">
        <v>4720</v>
      </c>
      <c r="ID45" s="68">
        <v>4720</v>
      </c>
      <c r="IE45" s="68">
        <v>6880</v>
      </c>
      <c r="IF45" s="68">
        <v>6880</v>
      </c>
      <c r="IG45" s="68">
        <v>6880</v>
      </c>
      <c r="IH45" s="68">
        <v>6880</v>
      </c>
      <c r="II45" s="68">
        <v>9870</v>
      </c>
      <c r="IJ45" s="68">
        <v>9870</v>
      </c>
      <c r="IK45" s="68">
        <v>9870</v>
      </c>
      <c r="IL45" s="68">
        <v>15711</v>
      </c>
      <c r="IM45" s="68">
        <v>15711</v>
      </c>
      <c r="IN45" s="70">
        <v>15711</v>
      </c>
      <c r="IO45" s="60">
        <v>1345</v>
      </c>
      <c r="IP45" s="68">
        <v>3225</v>
      </c>
      <c r="IQ45" s="68">
        <v>3385</v>
      </c>
      <c r="IR45" s="68">
        <v>3385</v>
      </c>
      <c r="IS45" s="68">
        <v>5535</v>
      </c>
      <c r="IT45" s="68">
        <v>5535</v>
      </c>
      <c r="IU45" s="68">
        <v>6875</v>
      </c>
      <c r="IV45" s="68">
        <v>6875</v>
      </c>
      <c r="IW45" s="68">
        <v>10255</v>
      </c>
      <c r="IX45" s="68">
        <v>10255</v>
      </c>
      <c r="IY45" s="68">
        <v>10255</v>
      </c>
      <c r="IZ45" s="68">
        <v>13805</v>
      </c>
      <c r="JA45" s="68">
        <v>13805</v>
      </c>
      <c r="JB45" s="68">
        <v>13805</v>
      </c>
      <c r="JC45" s="68">
        <v>18795</v>
      </c>
      <c r="JD45" s="70">
        <v>22825</v>
      </c>
      <c r="JE45" s="60">
        <v>1460</v>
      </c>
      <c r="JF45" s="68">
        <v>4615</v>
      </c>
      <c r="JG45" s="68">
        <v>4885</v>
      </c>
      <c r="JH45" s="68">
        <v>4885</v>
      </c>
      <c r="JI45" s="68">
        <v>8345</v>
      </c>
      <c r="JJ45" s="68">
        <v>8345</v>
      </c>
      <c r="JK45" s="68">
        <v>8345</v>
      </c>
      <c r="JL45" s="68">
        <v>12355</v>
      </c>
      <c r="JM45" s="68">
        <v>12355</v>
      </c>
      <c r="JN45" s="68">
        <v>12355</v>
      </c>
      <c r="JO45" s="68">
        <v>16560</v>
      </c>
      <c r="JP45" s="68">
        <v>16560</v>
      </c>
      <c r="JQ45" s="68">
        <v>16560</v>
      </c>
      <c r="JR45" s="68">
        <v>22955</v>
      </c>
      <c r="JS45" s="70">
        <v>31400</v>
      </c>
      <c r="JT45" s="60">
        <v>1930</v>
      </c>
      <c r="JU45" s="68">
        <v>2730</v>
      </c>
      <c r="JV45" s="68">
        <v>4620</v>
      </c>
      <c r="JW45" s="68">
        <v>4620</v>
      </c>
      <c r="JX45" s="68">
        <v>8860</v>
      </c>
      <c r="JY45" s="68">
        <v>8860</v>
      </c>
      <c r="JZ45" s="68">
        <v>10330</v>
      </c>
      <c r="KA45" s="70">
        <v>10620</v>
      </c>
      <c r="KB45" s="60">
        <v>2545</v>
      </c>
      <c r="KC45" s="68">
        <v>2545</v>
      </c>
      <c r="KD45" s="68">
        <v>5220</v>
      </c>
      <c r="KE45" s="68">
        <v>5220</v>
      </c>
      <c r="KF45" s="68">
        <v>8905</v>
      </c>
      <c r="KG45" s="68">
        <v>8905</v>
      </c>
      <c r="KH45" s="68">
        <v>10765</v>
      </c>
      <c r="KI45" s="70">
        <v>10765</v>
      </c>
      <c r="KJ45" s="60">
        <v>975</v>
      </c>
      <c r="KK45" s="68">
        <v>975</v>
      </c>
      <c r="KL45" s="68">
        <v>975</v>
      </c>
      <c r="KM45" s="68">
        <v>975</v>
      </c>
      <c r="KN45" s="70">
        <v>3800</v>
      </c>
      <c r="KO45" s="73">
        <v>3465</v>
      </c>
      <c r="KP45" s="68">
        <v>3590</v>
      </c>
      <c r="KQ45" s="72">
        <v>7350</v>
      </c>
      <c r="KR45" s="71">
        <v>974</v>
      </c>
      <c r="KS45" s="68">
        <v>2860</v>
      </c>
      <c r="KT45" s="68">
        <v>4820</v>
      </c>
      <c r="KU45" s="68">
        <v>4820</v>
      </c>
      <c r="KV45" s="68">
        <v>9040</v>
      </c>
      <c r="KW45" s="68">
        <v>9040</v>
      </c>
      <c r="KX45" s="68">
        <v>9040</v>
      </c>
      <c r="KY45" s="68">
        <v>12300</v>
      </c>
      <c r="KZ45" s="70">
        <v>14280</v>
      </c>
      <c r="LA45" s="60">
        <v>1240</v>
      </c>
      <c r="LB45" s="68">
        <v>3720</v>
      </c>
      <c r="LC45" s="68">
        <v>3720</v>
      </c>
      <c r="LD45" s="68">
        <v>3720</v>
      </c>
      <c r="LE45" s="68">
        <v>6145</v>
      </c>
      <c r="LF45" s="68">
        <v>6145</v>
      </c>
      <c r="LG45" s="68">
        <v>6145</v>
      </c>
      <c r="LH45" s="68">
        <v>6145</v>
      </c>
      <c r="LI45" s="68">
        <v>9040</v>
      </c>
      <c r="LJ45" s="68">
        <v>9040</v>
      </c>
      <c r="LK45" s="68">
        <v>9040</v>
      </c>
      <c r="LL45" s="68">
        <v>15990</v>
      </c>
      <c r="LM45" s="68">
        <v>15990</v>
      </c>
      <c r="LN45" s="70">
        <v>15990</v>
      </c>
      <c r="LO45" s="60">
        <v>1430</v>
      </c>
      <c r="LP45" s="68">
        <v>1430</v>
      </c>
      <c r="LQ45" s="68">
        <v>2975</v>
      </c>
      <c r="LR45" s="68">
        <v>3490</v>
      </c>
      <c r="LS45" s="68">
        <v>4450</v>
      </c>
      <c r="LT45" s="70">
        <v>6385</v>
      </c>
      <c r="LU45" s="60">
        <v>1050</v>
      </c>
      <c r="LV45" s="68">
        <v>1830</v>
      </c>
      <c r="LW45" s="70">
        <v>3610</v>
      </c>
      <c r="LX45" s="60">
        <v>3244</v>
      </c>
      <c r="LY45" s="68">
        <v>5453</v>
      </c>
      <c r="LZ45" s="70">
        <v>10188</v>
      </c>
      <c r="MA45" s="60">
        <v>2860</v>
      </c>
      <c r="MB45" s="68">
        <v>4820</v>
      </c>
      <c r="MC45" s="68">
        <v>4820</v>
      </c>
      <c r="MD45" s="68">
        <v>9040</v>
      </c>
      <c r="ME45" s="68">
        <v>9040</v>
      </c>
      <c r="MF45" s="68">
        <v>12300</v>
      </c>
      <c r="MG45" s="70">
        <v>14280</v>
      </c>
      <c r="MH45" s="60">
        <v>3244</v>
      </c>
      <c r="MI45" s="68">
        <v>5453</v>
      </c>
      <c r="MJ45" s="59">
        <v>10188</v>
      </c>
      <c r="MK45" s="74">
        <v>3889</v>
      </c>
      <c r="ML45" s="75">
        <v>7420</v>
      </c>
      <c r="MM45" s="75">
        <v>11015</v>
      </c>
      <c r="MN45" s="76">
        <v>16388</v>
      </c>
      <c r="MO45" s="74">
        <v>3889</v>
      </c>
      <c r="MP45" s="77">
        <v>6430</v>
      </c>
      <c r="MQ45" s="77">
        <v>12790</v>
      </c>
      <c r="MR45" s="78">
        <v>13803</v>
      </c>
      <c r="MS45" s="60">
        <v>2860</v>
      </c>
      <c r="MT45" s="68">
        <v>4820</v>
      </c>
      <c r="MU45" s="68">
        <v>4820</v>
      </c>
      <c r="MV45" s="68">
        <v>9040</v>
      </c>
      <c r="MW45" s="68">
        <v>9040</v>
      </c>
      <c r="MX45" s="68">
        <v>12300</v>
      </c>
      <c r="MY45" s="70">
        <v>14280</v>
      </c>
      <c r="MZ45" s="60">
        <v>1050</v>
      </c>
      <c r="NA45" s="68">
        <v>1830</v>
      </c>
      <c r="NB45" s="68">
        <v>3610</v>
      </c>
      <c r="NC45" s="68">
        <v>6160</v>
      </c>
      <c r="ND45" s="70">
        <v>12690</v>
      </c>
      <c r="NE45" s="60">
        <v>974</v>
      </c>
      <c r="NF45" s="71">
        <v>2860</v>
      </c>
      <c r="NG45" s="68">
        <v>4820</v>
      </c>
      <c r="NH45" s="68">
        <v>4820</v>
      </c>
      <c r="NI45" s="68">
        <v>9040</v>
      </c>
      <c r="NJ45" s="68">
        <v>9040</v>
      </c>
      <c r="NK45" s="68">
        <v>9040</v>
      </c>
      <c r="NL45" s="68">
        <v>12300</v>
      </c>
      <c r="NM45" s="70">
        <v>14280</v>
      </c>
      <c r="NN45" s="60">
        <v>1861</v>
      </c>
      <c r="NO45" s="68">
        <v>4008</v>
      </c>
      <c r="NP45" s="68">
        <v>4745</v>
      </c>
      <c r="NQ45" s="68">
        <v>7301</v>
      </c>
      <c r="NR45" s="68">
        <v>10163</v>
      </c>
      <c r="NS45" s="68">
        <v>10163</v>
      </c>
      <c r="NT45" s="68">
        <v>14805</v>
      </c>
      <c r="NU45" s="70">
        <v>14805</v>
      </c>
      <c r="NV45" s="60">
        <v>5457</v>
      </c>
      <c r="NW45" s="68">
        <v>8793</v>
      </c>
      <c r="NX45" s="68">
        <v>13037</v>
      </c>
      <c r="NY45" s="68">
        <v>19100</v>
      </c>
      <c r="NZ45" s="68">
        <v>21600</v>
      </c>
      <c r="OA45" s="68">
        <v>22400</v>
      </c>
      <c r="OB45" s="68">
        <v>27600</v>
      </c>
      <c r="OC45" s="71">
        <v>44984</v>
      </c>
      <c r="OD45" s="60">
        <v>5463</v>
      </c>
      <c r="OE45" s="68">
        <v>8273</v>
      </c>
      <c r="OF45" s="68">
        <v>13668</v>
      </c>
      <c r="OG45" s="68">
        <v>19963</v>
      </c>
      <c r="OH45" s="60">
        <v>1678</v>
      </c>
      <c r="OI45" s="68">
        <v>4199</v>
      </c>
      <c r="OJ45" s="68">
        <v>4199</v>
      </c>
      <c r="OK45" s="68">
        <v>5151</v>
      </c>
      <c r="OL45" s="68">
        <v>5151</v>
      </c>
      <c r="OM45" s="68">
        <v>9801</v>
      </c>
      <c r="ON45" s="70">
        <v>9801</v>
      </c>
      <c r="OO45" s="60">
        <v>974</v>
      </c>
      <c r="OP45" s="71">
        <v>2860</v>
      </c>
      <c r="OQ45" s="68">
        <v>4820</v>
      </c>
      <c r="OR45" s="68">
        <v>4820</v>
      </c>
      <c r="OS45" s="68">
        <v>9040</v>
      </c>
      <c r="OT45" s="68">
        <v>9040</v>
      </c>
      <c r="OU45" s="68">
        <v>12300</v>
      </c>
      <c r="OV45" s="70">
        <v>14280</v>
      </c>
      <c r="OW45" s="60">
        <v>1861</v>
      </c>
      <c r="OX45" s="71">
        <v>4008</v>
      </c>
      <c r="OY45" s="68">
        <v>4745</v>
      </c>
      <c r="OZ45" s="68">
        <v>7301</v>
      </c>
      <c r="PA45" s="68">
        <v>10163</v>
      </c>
      <c r="PB45" s="68">
        <v>10163</v>
      </c>
      <c r="PC45" s="68">
        <v>14805</v>
      </c>
      <c r="PD45" s="70">
        <v>14805</v>
      </c>
    </row>
    <row r="46" spans="1:420" s="127" customFormat="1" x14ac:dyDescent="0.25">
      <c r="A46" s="17" t="s">
        <v>208</v>
      </c>
      <c r="B46" s="19"/>
      <c r="C46" s="16"/>
      <c r="D46" s="118"/>
      <c r="E46" s="81">
        <v>0.65</v>
      </c>
      <c r="F46" s="79">
        <v>0.65</v>
      </c>
      <c r="G46" s="79">
        <v>0.65</v>
      </c>
      <c r="H46" s="79">
        <v>0.65</v>
      </c>
      <c r="I46" s="79">
        <v>0.65</v>
      </c>
      <c r="J46" s="79">
        <v>0.65</v>
      </c>
      <c r="K46" s="79">
        <v>0.65</v>
      </c>
      <c r="L46" s="79">
        <v>0.65</v>
      </c>
      <c r="M46" s="79">
        <v>0.65</v>
      </c>
      <c r="N46" s="79">
        <v>0.65</v>
      </c>
      <c r="O46" s="79">
        <v>0.65</v>
      </c>
      <c r="P46" s="79">
        <v>0.6</v>
      </c>
      <c r="Q46" s="119">
        <v>0.6</v>
      </c>
      <c r="R46" s="81">
        <v>0.65</v>
      </c>
      <c r="S46" s="79">
        <v>0.65</v>
      </c>
      <c r="T46" s="79">
        <v>0.65</v>
      </c>
      <c r="U46" s="79">
        <v>0.65</v>
      </c>
      <c r="V46" s="79">
        <v>0.65</v>
      </c>
      <c r="W46" s="79">
        <v>0.65</v>
      </c>
      <c r="X46" s="79">
        <v>0.65</v>
      </c>
      <c r="Y46" s="79">
        <v>0.65</v>
      </c>
      <c r="Z46" s="79">
        <v>0.65</v>
      </c>
      <c r="AA46" s="79">
        <v>0.65</v>
      </c>
      <c r="AB46" s="81">
        <v>0.65</v>
      </c>
      <c r="AC46" s="80">
        <v>0.65</v>
      </c>
      <c r="AD46" s="79">
        <v>0.65</v>
      </c>
      <c r="AE46" s="79">
        <v>0.65</v>
      </c>
      <c r="AF46" s="79">
        <v>0.65</v>
      </c>
      <c r="AG46" s="79">
        <v>0.65</v>
      </c>
      <c r="AH46" s="79">
        <v>0.65</v>
      </c>
      <c r="AI46" s="119">
        <v>0.65</v>
      </c>
      <c r="AJ46" s="81">
        <v>0.65</v>
      </c>
      <c r="AK46" s="80">
        <v>0.65</v>
      </c>
      <c r="AL46" s="79">
        <v>0.65</v>
      </c>
      <c r="AM46" s="79">
        <v>0.65</v>
      </c>
      <c r="AN46" s="79">
        <v>0.65</v>
      </c>
      <c r="AO46" s="79">
        <v>0.65</v>
      </c>
      <c r="AP46" s="79">
        <v>0.65</v>
      </c>
      <c r="AQ46" s="119">
        <v>0.65</v>
      </c>
      <c r="AR46" s="81">
        <v>0.65</v>
      </c>
      <c r="AS46" s="79">
        <v>0.65</v>
      </c>
      <c r="AT46" s="79">
        <v>0.65</v>
      </c>
      <c r="AU46" s="79">
        <v>0.65</v>
      </c>
      <c r="AV46" s="79">
        <v>0.65</v>
      </c>
      <c r="AW46" s="79">
        <v>0.65</v>
      </c>
      <c r="AX46" s="79">
        <v>0.65</v>
      </c>
      <c r="AY46" s="119">
        <v>0.65</v>
      </c>
      <c r="AZ46" s="81">
        <v>0.65</v>
      </c>
      <c r="BA46" s="79">
        <v>0.65</v>
      </c>
      <c r="BB46" s="79">
        <v>0.65</v>
      </c>
      <c r="BC46" s="79">
        <v>0.65</v>
      </c>
      <c r="BD46" s="79">
        <v>0.65</v>
      </c>
      <c r="BE46" s="79">
        <v>0.65</v>
      </c>
      <c r="BF46" s="79">
        <v>0.65</v>
      </c>
      <c r="BG46" s="119">
        <v>0.65</v>
      </c>
      <c r="BH46" s="81">
        <v>0.65</v>
      </c>
      <c r="BI46" s="79">
        <v>0.65</v>
      </c>
      <c r="BJ46" s="79">
        <v>0.65</v>
      </c>
      <c r="BK46" s="79">
        <v>0.65</v>
      </c>
      <c r="BL46" s="119">
        <v>0.65</v>
      </c>
      <c r="BM46" s="81">
        <v>0.65</v>
      </c>
      <c r="BN46" s="79">
        <v>0.65</v>
      </c>
      <c r="BO46" s="79">
        <v>0.65</v>
      </c>
      <c r="BP46" s="79">
        <v>0.65</v>
      </c>
      <c r="BQ46" s="119">
        <v>0.65</v>
      </c>
      <c r="BR46" s="81">
        <v>0.65</v>
      </c>
      <c r="BS46" s="79">
        <v>0.65</v>
      </c>
      <c r="BT46" s="79">
        <v>0.65</v>
      </c>
      <c r="BU46" s="79">
        <v>0.65</v>
      </c>
      <c r="BV46" s="119">
        <v>0.65</v>
      </c>
      <c r="BW46" s="81">
        <v>0.65</v>
      </c>
      <c r="BX46" s="79">
        <v>0.65</v>
      </c>
      <c r="BY46" s="79">
        <v>0.65</v>
      </c>
      <c r="BZ46" s="119">
        <v>0.65</v>
      </c>
      <c r="CA46" s="81">
        <v>0.65</v>
      </c>
      <c r="CB46" s="79">
        <v>0.65</v>
      </c>
      <c r="CC46" s="79">
        <v>0.65</v>
      </c>
      <c r="CD46" s="79">
        <v>0.65</v>
      </c>
      <c r="CE46" s="79">
        <v>0.65</v>
      </c>
      <c r="CF46" s="79">
        <v>0.65</v>
      </c>
      <c r="CG46" s="79">
        <v>0.65</v>
      </c>
      <c r="CH46" s="79">
        <v>0.65</v>
      </c>
      <c r="CI46" s="79">
        <v>0.65</v>
      </c>
      <c r="CJ46" s="79">
        <v>0.65</v>
      </c>
      <c r="CK46" s="79">
        <v>0.65</v>
      </c>
      <c r="CL46" s="79">
        <v>0.65</v>
      </c>
      <c r="CM46" s="79">
        <v>0.65</v>
      </c>
      <c r="CN46" s="79">
        <v>0.65</v>
      </c>
      <c r="CO46" s="79">
        <v>0.65</v>
      </c>
      <c r="CP46" s="79">
        <v>0.65</v>
      </c>
      <c r="CQ46" s="79">
        <v>0.65</v>
      </c>
      <c r="CR46" s="119">
        <v>0.65</v>
      </c>
      <c r="CS46" s="81">
        <v>0.65</v>
      </c>
      <c r="CT46" s="79">
        <v>0.65</v>
      </c>
      <c r="CU46" s="79">
        <v>0.65</v>
      </c>
      <c r="CV46" s="79">
        <v>0.65</v>
      </c>
      <c r="CW46" s="79">
        <v>0.65</v>
      </c>
      <c r="CX46" s="79">
        <v>0.65</v>
      </c>
      <c r="CY46" s="79">
        <v>0.65</v>
      </c>
      <c r="CZ46" s="79">
        <v>0.65</v>
      </c>
      <c r="DA46" s="79">
        <v>0.65</v>
      </c>
      <c r="DB46" s="119">
        <v>0.65</v>
      </c>
      <c r="DC46" s="81">
        <v>0.65</v>
      </c>
      <c r="DD46" s="79">
        <v>0.65</v>
      </c>
      <c r="DE46" s="79">
        <v>0.65</v>
      </c>
      <c r="DF46" s="79">
        <v>0.65</v>
      </c>
      <c r="DG46" s="79">
        <v>0.65</v>
      </c>
      <c r="DH46" s="79">
        <v>0.65</v>
      </c>
      <c r="DI46" s="79">
        <v>0.65</v>
      </c>
      <c r="DJ46" s="79">
        <v>0.65</v>
      </c>
      <c r="DK46" s="119">
        <v>0.65</v>
      </c>
      <c r="DL46" s="81">
        <v>0.65</v>
      </c>
      <c r="DM46" s="79">
        <v>0.65</v>
      </c>
      <c r="DN46" s="79">
        <v>0.65</v>
      </c>
      <c r="DO46" s="79">
        <v>0.65</v>
      </c>
      <c r="DP46" s="79">
        <v>0.65</v>
      </c>
      <c r="DQ46" s="79">
        <v>0.65</v>
      </c>
      <c r="DR46" s="119">
        <v>0.65</v>
      </c>
      <c r="DS46" s="81">
        <v>0.65</v>
      </c>
      <c r="DT46" s="79">
        <v>0.65</v>
      </c>
      <c r="DU46" s="79">
        <v>0.65</v>
      </c>
      <c r="DV46" s="79">
        <v>0.65</v>
      </c>
      <c r="DW46" s="79">
        <v>0.65</v>
      </c>
      <c r="DX46" s="119">
        <v>0.65</v>
      </c>
      <c r="DY46" s="81">
        <v>0.65</v>
      </c>
      <c r="DZ46" s="79">
        <v>0.65</v>
      </c>
      <c r="EA46" s="79">
        <v>0.65</v>
      </c>
      <c r="EB46" s="79">
        <v>0.65</v>
      </c>
      <c r="EC46" s="79">
        <v>0.65</v>
      </c>
      <c r="ED46" s="119">
        <v>0.65</v>
      </c>
      <c r="EE46" s="81">
        <v>0.65</v>
      </c>
      <c r="EF46" s="79">
        <v>0.65</v>
      </c>
      <c r="EG46" s="79">
        <v>0.65</v>
      </c>
      <c r="EH46" s="79">
        <v>0.65</v>
      </c>
      <c r="EI46" s="79">
        <v>0.6</v>
      </c>
      <c r="EJ46" s="119">
        <v>0.6</v>
      </c>
      <c r="EK46" s="81">
        <v>0.65</v>
      </c>
      <c r="EL46" s="79">
        <v>0.65</v>
      </c>
      <c r="EM46" s="79">
        <v>0.65</v>
      </c>
      <c r="EN46" s="79">
        <v>0.65</v>
      </c>
      <c r="EO46" s="79">
        <v>0.65</v>
      </c>
      <c r="EP46" s="119">
        <v>0.65</v>
      </c>
      <c r="EQ46" s="81">
        <v>0.65</v>
      </c>
      <c r="ER46" s="79">
        <v>0.65</v>
      </c>
      <c r="ES46" s="79">
        <v>0.65</v>
      </c>
      <c r="ET46" s="79">
        <v>0.65</v>
      </c>
      <c r="EU46" s="79">
        <v>0.65</v>
      </c>
      <c r="EV46" s="119">
        <v>0.65</v>
      </c>
      <c r="EW46" s="81">
        <v>0.65</v>
      </c>
      <c r="EX46" s="79">
        <v>0.65</v>
      </c>
      <c r="EY46" s="79">
        <v>0.65</v>
      </c>
      <c r="EZ46" s="79">
        <v>0.65</v>
      </c>
      <c r="FA46" s="79">
        <v>0.65</v>
      </c>
      <c r="FB46" s="119">
        <v>0.65</v>
      </c>
      <c r="FC46" s="81">
        <v>0.65</v>
      </c>
      <c r="FD46" s="79">
        <v>0.65</v>
      </c>
      <c r="FE46" s="79">
        <v>0.65</v>
      </c>
      <c r="FF46" s="79">
        <v>0.65</v>
      </c>
      <c r="FG46" s="79">
        <v>0.65</v>
      </c>
      <c r="FH46" s="119">
        <v>0.65</v>
      </c>
      <c r="FI46" s="81">
        <v>0.65</v>
      </c>
      <c r="FJ46" s="79">
        <v>0.65</v>
      </c>
      <c r="FK46" s="119">
        <v>0.65</v>
      </c>
      <c r="FL46" s="81">
        <v>0.65</v>
      </c>
      <c r="FM46" s="79">
        <v>0.65</v>
      </c>
      <c r="FN46" s="79">
        <v>0.65</v>
      </c>
      <c r="FO46" s="79">
        <v>0.65</v>
      </c>
      <c r="FP46" s="79">
        <v>0.65</v>
      </c>
      <c r="FQ46" s="119">
        <v>0.65</v>
      </c>
      <c r="FR46" s="81">
        <v>0.65</v>
      </c>
      <c r="FS46" s="79">
        <v>0.65</v>
      </c>
      <c r="FT46" s="79">
        <v>0.65</v>
      </c>
      <c r="FU46" s="79">
        <v>0.65</v>
      </c>
      <c r="FV46" s="119">
        <v>0.65</v>
      </c>
      <c r="FW46" s="81">
        <v>0.65</v>
      </c>
      <c r="FX46" s="79">
        <v>0.65</v>
      </c>
      <c r="FY46" s="79">
        <v>0.65</v>
      </c>
      <c r="FZ46" s="79">
        <v>0.65</v>
      </c>
      <c r="GA46" s="119">
        <v>0.65</v>
      </c>
      <c r="GB46" s="81">
        <v>0.65</v>
      </c>
      <c r="GC46" s="79">
        <v>0.65</v>
      </c>
      <c r="GD46" s="79">
        <v>0.65</v>
      </c>
      <c r="GE46" s="79">
        <v>0.65</v>
      </c>
      <c r="GF46" s="79">
        <v>0.65</v>
      </c>
      <c r="GG46" s="79">
        <v>0.65</v>
      </c>
      <c r="GH46" s="79">
        <v>0.65</v>
      </c>
      <c r="GI46" s="79">
        <v>0.65</v>
      </c>
      <c r="GJ46" s="79">
        <v>0.65</v>
      </c>
      <c r="GK46" s="79">
        <v>0.65</v>
      </c>
      <c r="GL46" s="79">
        <v>0.65</v>
      </c>
      <c r="GM46" s="79">
        <v>0.65</v>
      </c>
      <c r="GN46" s="119">
        <v>0.65</v>
      </c>
      <c r="GO46" s="81"/>
      <c r="GP46" s="79">
        <v>0.65</v>
      </c>
      <c r="GQ46" s="79">
        <v>0.65</v>
      </c>
      <c r="GR46" s="79">
        <v>0.65</v>
      </c>
      <c r="GS46" s="79">
        <v>0.65</v>
      </c>
      <c r="GT46" s="79">
        <v>0.65</v>
      </c>
      <c r="GU46" s="79">
        <v>0.65</v>
      </c>
      <c r="GV46" s="79">
        <v>0.65</v>
      </c>
      <c r="GW46" s="79">
        <v>0.65</v>
      </c>
      <c r="GX46" s="79">
        <v>0.65</v>
      </c>
      <c r="GY46" s="79">
        <v>0.65</v>
      </c>
      <c r="GZ46" s="79">
        <v>0.65</v>
      </c>
      <c r="HA46" s="79">
        <v>0.65</v>
      </c>
      <c r="HB46" s="79"/>
      <c r="HC46" s="119"/>
      <c r="HD46" s="81">
        <v>0.65</v>
      </c>
      <c r="HE46" s="79">
        <v>0.65</v>
      </c>
      <c r="HF46" s="79">
        <v>0.65</v>
      </c>
      <c r="HG46" s="79">
        <v>0.65</v>
      </c>
      <c r="HH46" s="79">
        <v>0.65</v>
      </c>
      <c r="HI46" s="79">
        <v>0.65</v>
      </c>
      <c r="HJ46" s="79">
        <v>0.65</v>
      </c>
      <c r="HK46" s="79">
        <v>0.65</v>
      </c>
      <c r="HL46" s="79">
        <v>0.65</v>
      </c>
      <c r="HM46" s="119">
        <v>0.65</v>
      </c>
      <c r="HN46" s="80">
        <v>0.65</v>
      </c>
      <c r="HO46" s="79">
        <v>0.65</v>
      </c>
      <c r="HP46" s="79">
        <v>0.65</v>
      </c>
      <c r="HQ46" s="79">
        <v>0.65</v>
      </c>
      <c r="HR46" s="79">
        <v>0.65</v>
      </c>
      <c r="HS46" s="79">
        <v>0.65</v>
      </c>
      <c r="HT46" s="79">
        <v>0.65</v>
      </c>
      <c r="HU46" s="79">
        <v>0.65</v>
      </c>
      <c r="HV46" s="79">
        <v>0.65</v>
      </c>
      <c r="HW46" s="79">
        <v>0.65</v>
      </c>
      <c r="HX46" s="79">
        <v>0.65</v>
      </c>
      <c r="HY46" s="79">
        <v>0.65</v>
      </c>
      <c r="HZ46" s="79">
        <v>0.65</v>
      </c>
      <c r="IA46" s="79">
        <v>0.65</v>
      </c>
      <c r="IB46" s="119">
        <v>0.65</v>
      </c>
      <c r="IC46" s="80">
        <v>0.65</v>
      </c>
      <c r="ID46" s="79">
        <v>0.65</v>
      </c>
      <c r="IE46" s="79">
        <v>0.65</v>
      </c>
      <c r="IF46" s="79">
        <v>0.65</v>
      </c>
      <c r="IG46" s="79">
        <v>0.65</v>
      </c>
      <c r="IH46" s="79">
        <v>0.65</v>
      </c>
      <c r="II46" s="79">
        <v>0.65</v>
      </c>
      <c r="IJ46" s="79">
        <v>0.65</v>
      </c>
      <c r="IK46" s="79">
        <v>0.65</v>
      </c>
      <c r="IL46" s="79">
        <v>0.65</v>
      </c>
      <c r="IM46" s="79">
        <v>0.65</v>
      </c>
      <c r="IN46" s="119">
        <v>0.65</v>
      </c>
      <c r="IO46" s="81">
        <v>0.65</v>
      </c>
      <c r="IP46" s="79">
        <v>0.65</v>
      </c>
      <c r="IQ46" s="79">
        <v>0.65</v>
      </c>
      <c r="IR46" s="79">
        <v>0.65</v>
      </c>
      <c r="IS46" s="79">
        <v>0.65</v>
      </c>
      <c r="IT46" s="79">
        <v>0.65</v>
      </c>
      <c r="IU46" s="79">
        <v>0.65</v>
      </c>
      <c r="IV46" s="79">
        <v>0.65</v>
      </c>
      <c r="IW46" s="79">
        <v>0.65</v>
      </c>
      <c r="IX46" s="79">
        <v>0.65</v>
      </c>
      <c r="IY46" s="79">
        <v>0.65</v>
      </c>
      <c r="IZ46" s="79">
        <v>0.65</v>
      </c>
      <c r="JA46" s="79">
        <v>0.65</v>
      </c>
      <c r="JB46" s="79">
        <v>0.65</v>
      </c>
      <c r="JC46" s="79">
        <v>0.65</v>
      </c>
      <c r="JD46" s="119">
        <v>0.65</v>
      </c>
      <c r="JE46" s="81">
        <v>0.65</v>
      </c>
      <c r="JF46" s="79">
        <v>0.65</v>
      </c>
      <c r="JG46" s="79">
        <v>0.65</v>
      </c>
      <c r="JH46" s="79">
        <v>0.65</v>
      </c>
      <c r="JI46" s="79">
        <v>0.65</v>
      </c>
      <c r="JJ46" s="79">
        <v>0.65</v>
      </c>
      <c r="JK46" s="79">
        <v>0.65</v>
      </c>
      <c r="JL46" s="79">
        <v>0.65</v>
      </c>
      <c r="JM46" s="79">
        <v>0.65</v>
      </c>
      <c r="JN46" s="79">
        <v>0.65</v>
      </c>
      <c r="JO46" s="79">
        <v>0.65</v>
      </c>
      <c r="JP46" s="79">
        <v>0.65</v>
      </c>
      <c r="JQ46" s="79">
        <v>0.65</v>
      </c>
      <c r="JR46" s="79">
        <v>0.65</v>
      </c>
      <c r="JS46" s="119">
        <v>0.65</v>
      </c>
      <c r="JT46" s="81">
        <v>0.65</v>
      </c>
      <c r="JU46" s="79">
        <v>0.65</v>
      </c>
      <c r="JV46" s="79">
        <v>0.65</v>
      </c>
      <c r="JW46" s="79">
        <v>0.65</v>
      </c>
      <c r="JX46" s="79">
        <v>0.65</v>
      </c>
      <c r="JY46" s="79">
        <v>0.65</v>
      </c>
      <c r="JZ46" s="79">
        <v>0.65</v>
      </c>
      <c r="KA46" s="119">
        <v>0.65</v>
      </c>
      <c r="KB46" s="81">
        <v>0.65</v>
      </c>
      <c r="KC46" s="79">
        <v>0.65</v>
      </c>
      <c r="KD46" s="79">
        <v>0.65</v>
      </c>
      <c r="KE46" s="79">
        <v>0.65</v>
      </c>
      <c r="KF46" s="79">
        <v>0.65</v>
      </c>
      <c r="KG46" s="79">
        <v>0.65</v>
      </c>
      <c r="KH46" s="79">
        <v>0.65</v>
      </c>
      <c r="KI46" s="119">
        <v>0.65</v>
      </c>
      <c r="KJ46" s="81">
        <v>0.6</v>
      </c>
      <c r="KK46" s="79">
        <v>0.6</v>
      </c>
      <c r="KL46" s="79">
        <v>0.6</v>
      </c>
      <c r="KM46" s="79">
        <v>0.6</v>
      </c>
      <c r="KN46" s="119">
        <v>0.6</v>
      </c>
      <c r="KO46" s="120">
        <v>0.6</v>
      </c>
      <c r="KP46" s="79">
        <v>0.6</v>
      </c>
      <c r="KQ46" s="121">
        <v>0.6</v>
      </c>
      <c r="KR46" s="80">
        <v>0.65</v>
      </c>
      <c r="KS46" s="79">
        <v>0.65</v>
      </c>
      <c r="KT46" s="79">
        <v>0.65</v>
      </c>
      <c r="KU46" s="79">
        <v>0.65</v>
      </c>
      <c r="KV46" s="79">
        <v>0.65</v>
      </c>
      <c r="KW46" s="79">
        <v>0.65</v>
      </c>
      <c r="KX46" s="79">
        <v>0.65</v>
      </c>
      <c r="KY46" s="79">
        <v>0.65</v>
      </c>
      <c r="KZ46" s="119">
        <v>0.65</v>
      </c>
      <c r="LA46" s="81">
        <v>0.65</v>
      </c>
      <c r="LB46" s="79">
        <v>0.65</v>
      </c>
      <c r="LC46" s="79">
        <v>0.65</v>
      </c>
      <c r="LD46" s="79">
        <v>0.65</v>
      </c>
      <c r="LE46" s="79">
        <v>0.65</v>
      </c>
      <c r="LF46" s="79">
        <v>0.65</v>
      </c>
      <c r="LG46" s="79">
        <v>0.65</v>
      </c>
      <c r="LH46" s="79">
        <v>0.65</v>
      </c>
      <c r="LI46" s="79">
        <v>0.65</v>
      </c>
      <c r="LJ46" s="79">
        <v>0.65</v>
      </c>
      <c r="LK46" s="79">
        <v>0.65</v>
      </c>
      <c r="LL46" s="79">
        <v>0.65</v>
      </c>
      <c r="LM46" s="79">
        <v>0.65</v>
      </c>
      <c r="LN46" s="119">
        <v>0.65</v>
      </c>
      <c r="LO46" s="81">
        <v>0.65</v>
      </c>
      <c r="LP46" s="79">
        <v>0.65</v>
      </c>
      <c r="LQ46" s="79">
        <v>0.65</v>
      </c>
      <c r="LR46" s="79">
        <v>0.65</v>
      </c>
      <c r="LS46" s="79">
        <v>0.65</v>
      </c>
      <c r="LT46" s="119">
        <v>0.65</v>
      </c>
      <c r="LU46" s="81">
        <v>0.65</v>
      </c>
      <c r="LV46" s="79">
        <v>0.65</v>
      </c>
      <c r="LW46" s="119">
        <v>0.65</v>
      </c>
      <c r="LX46" s="81">
        <v>0.65</v>
      </c>
      <c r="LY46" s="79">
        <v>0.65</v>
      </c>
      <c r="LZ46" s="119">
        <v>0.65</v>
      </c>
      <c r="MA46" s="81">
        <v>0.65</v>
      </c>
      <c r="MB46" s="79">
        <v>0.65</v>
      </c>
      <c r="MC46" s="79">
        <v>0.65</v>
      </c>
      <c r="MD46" s="79">
        <v>0.65</v>
      </c>
      <c r="ME46" s="79">
        <v>0.65</v>
      </c>
      <c r="MF46" s="79">
        <v>0.65</v>
      </c>
      <c r="MG46" s="119">
        <v>0.65</v>
      </c>
      <c r="MH46" s="81">
        <v>0.65</v>
      </c>
      <c r="MI46" s="79">
        <v>0.65</v>
      </c>
      <c r="MJ46" s="118">
        <v>0.65</v>
      </c>
      <c r="MK46" s="122">
        <v>0.65</v>
      </c>
      <c r="ML46" s="123">
        <v>0.65</v>
      </c>
      <c r="MM46" s="123">
        <v>0.65</v>
      </c>
      <c r="MN46" s="124">
        <v>0.65</v>
      </c>
      <c r="MO46" s="122">
        <v>0.65</v>
      </c>
      <c r="MP46" s="125">
        <v>0.65</v>
      </c>
      <c r="MQ46" s="125">
        <v>0.65</v>
      </c>
      <c r="MR46" s="126">
        <v>0.65</v>
      </c>
      <c r="MS46" s="81">
        <v>0.65</v>
      </c>
      <c r="MT46" s="79">
        <v>0.65</v>
      </c>
      <c r="MU46" s="79">
        <v>0.65</v>
      </c>
      <c r="MV46" s="79">
        <v>0.65</v>
      </c>
      <c r="MW46" s="79">
        <v>0.65</v>
      </c>
      <c r="MX46" s="79">
        <v>0.65</v>
      </c>
      <c r="MY46" s="119">
        <v>0.65</v>
      </c>
      <c r="MZ46" s="81">
        <v>0.65</v>
      </c>
      <c r="NA46" s="79">
        <v>0.65</v>
      </c>
      <c r="NB46" s="79">
        <v>0.65</v>
      </c>
      <c r="NC46" s="79">
        <v>0.65</v>
      </c>
      <c r="ND46" s="119">
        <v>0.65</v>
      </c>
      <c r="NE46" s="81">
        <v>0.65</v>
      </c>
      <c r="NF46" s="80">
        <v>0.65</v>
      </c>
      <c r="NG46" s="79">
        <v>0.65</v>
      </c>
      <c r="NH46" s="79">
        <v>0.65</v>
      </c>
      <c r="NI46" s="79">
        <v>0.65</v>
      </c>
      <c r="NJ46" s="79">
        <v>0.65</v>
      </c>
      <c r="NK46" s="79">
        <v>0.65</v>
      </c>
      <c r="NL46" s="79">
        <v>0.65</v>
      </c>
      <c r="NM46" s="119">
        <v>0.65</v>
      </c>
      <c r="NN46" s="81">
        <v>0.65</v>
      </c>
      <c r="NO46" s="79">
        <v>0.65</v>
      </c>
      <c r="NP46" s="79">
        <v>0.65</v>
      </c>
      <c r="NQ46" s="79">
        <v>0.65</v>
      </c>
      <c r="NR46" s="79">
        <v>0.65</v>
      </c>
      <c r="NS46" s="79">
        <v>0.65</v>
      </c>
      <c r="NT46" s="79">
        <v>0.65</v>
      </c>
      <c r="NU46" s="119">
        <v>0.65</v>
      </c>
      <c r="NV46" s="81">
        <v>0.6</v>
      </c>
      <c r="NW46" s="79">
        <v>0.6</v>
      </c>
      <c r="NX46" s="79">
        <v>0.6</v>
      </c>
      <c r="NY46" s="79">
        <v>0.6</v>
      </c>
      <c r="NZ46" s="79">
        <v>0.6</v>
      </c>
      <c r="OA46" s="79">
        <v>0.6</v>
      </c>
      <c r="OB46" s="79">
        <v>0.6</v>
      </c>
      <c r="OC46" s="80">
        <v>0.6</v>
      </c>
      <c r="OD46" s="81">
        <v>0.6</v>
      </c>
      <c r="OE46" s="79">
        <v>0.6</v>
      </c>
      <c r="OF46" s="79">
        <v>0.6</v>
      </c>
      <c r="OG46" s="79">
        <v>0.6</v>
      </c>
      <c r="OH46" s="81">
        <v>0.6</v>
      </c>
      <c r="OI46" s="79">
        <v>0.65</v>
      </c>
      <c r="OJ46" s="79">
        <v>0.65</v>
      </c>
      <c r="OK46" s="79">
        <v>0.65</v>
      </c>
      <c r="OL46" s="79">
        <v>0.65</v>
      </c>
      <c r="OM46" s="79">
        <v>0.65</v>
      </c>
      <c r="ON46" s="119">
        <v>0.65</v>
      </c>
      <c r="OO46" s="81">
        <v>0.65</v>
      </c>
      <c r="OP46" s="80">
        <v>0.65</v>
      </c>
      <c r="OQ46" s="79">
        <v>0.65</v>
      </c>
      <c r="OR46" s="79">
        <v>0.65</v>
      </c>
      <c r="OS46" s="79">
        <v>0.65</v>
      </c>
      <c r="OT46" s="79">
        <v>0.65</v>
      </c>
      <c r="OU46" s="79">
        <v>0.65</v>
      </c>
      <c r="OV46" s="119">
        <v>0.65</v>
      </c>
      <c r="OW46" s="81">
        <v>0.65</v>
      </c>
      <c r="OX46" s="80">
        <v>0.65</v>
      </c>
      <c r="OY46" s="79">
        <v>0.65</v>
      </c>
      <c r="OZ46" s="79">
        <v>0.65</v>
      </c>
      <c r="PA46" s="79">
        <v>0.65</v>
      </c>
      <c r="PB46" s="79">
        <v>0.65</v>
      </c>
      <c r="PC46" s="79">
        <v>0.65</v>
      </c>
      <c r="PD46" s="119">
        <v>0.65</v>
      </c>
    </row>
    <row r="47" spans="1:420" ht="18" x14ac:dyDescent="0.25">
      <c r="A47" s="87" t="s">
        <v>209</v>
      </c>
      <c r="B47" s="88"/>
      <c r="C47" s="89"/>
      <c r="D47" s="90" t="s">
        <v>190</v>
      </c>
      <c r="E47" s="110">
        <f t="shared" ref="E47:M47" si="136">E46*E45</f>
        <v>627.25</v>
      </c>
      <c r="F47" s="111">
        <f t="shared" si="136"/>
        <v>1170</v>
      </c>
      <c r="G47" s="111">
        <f t="shared" si="136"/>
        <v>1170</v>
      </c>
      <c r="H47" s="111">
        <f t="shared" si="136"/>
        <v>4702.75</v>
      </c>
      <c r="I47" s="111">
        <f t="shared" si="136"/>
        <v>4702.75</v>
      </c>
      <c r="J47" s="111">
        <f t="shared" si="136"/>
        <v>4702.75</v>
      </c>
      <c r="K47" s="111">
        <f t="shared" si="136"/>
        <v>7172.75</v>
      </c>
      <c r="L47" s="111">
        <f t="shared" si="136"/>
        <v>7172.75</v>
      </c>
      <c r="M47" s="111">
        <f t="shared" si="136"/>
        <v>7172.75</v>
      </c>
      <c r="N47" s="111">
        <v>9412</v>
      </c>
      <c r="O47" s="111">
        <f>O46*O45</f>
        <v>9412</v>
      </c>
      <c r="P47" s="111">
        <f>P46*P45</f>
        <v>9012</v>
      </c>
      <c r="Q47" s="112">
        <f>Q46*Q45</f>
        <v>9012</v>
      </c>
      <c r="R47" s="110">
        <f>R46*R45</f>
        <v>1043.25</v>
      </c>
      <c r="S47" s="111">
        <f t="shared" ref="S47:AA47" si="137">S46*S45</f>
        <v>2005.25</v>
      </c>
      <c r="T47" s="111">
        <f t="shared" si="137"/>
        <v>2005.25</v>
      </c>
      <c r="U47" s="111">
        <f t="shared" si="137"/>
        <v>4709.25</v>
      </c>
      <c r="V47" s="111">
        <f t="shared" si="137"/>
        <v>4709.25</v>
      </c>
      <c r="W47" s="111">
        <f t="shared" si="137"/>
        <v>4709.25</v>
      </c>
      <c r="X47" s="111">
        <f t="shared" si="137"/>
        <v>4384.25</v>
      </c>
      <c r="Y47" s="111">
        <f t="shared" si="137"/>
        <v>6994</v>
      </c>
      <c r="Z47" s="111">
        <f t="shared" si="137"/>
        <v>9779.25</v>
      </c>
      <c r="AA47" s="111">
        <f t="shared" si="137"/>
        <v>9779.25</v>
      </c>
      <c r="AB47" s="110">
        <f>AB46*AB45</f>
        <v>633.1</v>
      </c>
      <c r="AC47" s="114">
        <f>AC46*AC45</f>
        <v>1859</v>
      </c>
      <c r="AD47" s="111">
        <f t="shared" ref="AD47:AI47" si="138">AD46*AD45</f>
        <v>3133</v>
      </c>
      <c r="AE47" s="111">
        <f t="shared" si="138"/>
        <v>3133</v>
      </c>
      <c r="AF47" s="111">
        <f t="shared" si="138"/>
        <v>5876</v>
      </c>
      <c r="AG47" s="111">
        <f t="shared" si="138"/>
        <v>5876</v>
      </c>
      <c r="AH47" s="111">
        <f t="shared" si="138"/>
        <v>7995</v>
      </c>
      <c r="AI47" s="112">
        <f t="shared" si="138"/>
        <v>9282</v>
      </c>
      <c r="AJ47" s="110">
        <f>AJ46*AJ45</f>
        <v>1209.6500000000001</v>
      </c>
      <c r="AK47" s="114">
        <f>AK46*AK45</f>
        <v>2605.2000000000003</v>
      </c>
      <c r="AL47" s="111">
        <f t="shared" ref="AL47:AQ47" si="139">AL46*AL45</f>
        <v>3084.25</v>
      </c>
      <c r="AM47" s="111">
        <f t="shared" si="139"/>
        <v>4745.6500000000005</v>
      </c>
      <c r="AN47" s="111">
        <f t="shared" si="139"/>
        <v>6605.95</v>
      </c>
      <c r="AO47" s="111">
        <f t="shared" si="139"/>
        <v>6605.95</v>
      </c>
      <c r="AP47" s="111">
        <f t="shared" si="139"/>
        <v>9623.25</v>
      </c>
      <c r="AQ47" s="112">
        <f t="shared" si="139"/>
        <v>9623.25</v>
      </c>
      <c r="AR47" s="110">
        <f>AR46*AR45</f>
        <v>633.1</v>
      </c>
      <c r="AS47" s="111">
        <f t="shared" ref="AS47:AY47" si="140">AS46*AS45</f>
        <v>1859</v>
      </c>
      <c r="AT47" s="111">
        <f t="shared" si="140"/>
        <v>3133</v>
      </c>
      <c r="AU47" s="111">
        <f>AU46*AU45</f>
        <v>3133</v>
      </c>
      <c r="AV47" s="111">
        <f t="shared" si="140"/>
        <v>5876</v>
      </c>
      <c r="AW47" s="111">
        <f>AW46*AW45</f>
        <v>5876</v>
      </c>
      <c r="AX47" s="111">
        <f>AX46*AX45</f>
        <v>7995</v>
      </c>
      <c r="AY47" s="112">
        <f t="shared" si="140"/>
        <v>9282</v>
      </c>
      <c r="AZ47" s="110">
        <f>AZ46*AZ45</f>
        <v>1209.6500000000001</v>
      </c>
      <c r="BA47" s="111">
        <f t="shared" ref="BA47:BB47" si="141">BA46*BA45</f>
        <v>2605.2000000000003</v>
      </c>
      <c r="BB47" s="111">
        <f t="shared" si="141"/>
        <v>3084.25</v>
      </c>
      <c r="BC47" s="111">
        <f>BC46*BC45</f>
        <v>4745.6500000000005</v>
      </c>
      <c r="BD47" s="111">
        <f t="shared" ref="BD47" si="142">BD46*BD45</f>
        <v>6605.95</v>
      </c>
      <c r="BE47" s="111">
        <f>BE46*BE45</f>
        <v>6605.95</v>
      </c>
      <c r="BF47" s="111">
        <f>BF46*BF45</f>
        <v>9623.25</v>
      </c>
      <c r="BG47" s="112">
        <f t="shared" ref="BG47:CR47" si="143">BG46*BG45</f>
        <v>9623.25</v>
      </c>
      <c r="BH47" s="110">
        <f t="shared" si="143"/>
        <v>1630.2</v>
      </c>
      <c r="BI47" s="111">
        <f t="shared" si="143"/>
        <v>1630.2</v>
      </c>
      <c r="BJ47" s="111">
        <f t="shared" si="143"/>
        <v>3575</v>
      </c>
      <c r="BK47" s="111">
        <f t="shared" si="143"/>
        <v>6449.95</v>
      </c>
      <c r="BL47" s="112">
        <f t="shared" si="143"/>
        <v>11789.050000000001</v>
      </c>
      <c r="BM47" s="110">
        <f t="shared" si="143"/>
        <v>591.5</v>
      </c>
      <c r="BN47" s="111">
        <f t="shared" si="143"/>
        <v>1092</v>
      </c>
      <c r="BO47" s="111">
        <f t="shared" si="143"/>
        <v>1859</v>
      </c>
      <c r="BP47" s="111">
        <f t="shared" si="143"/>
        <v>3610.75</v>
      </c>
      <c r="BQ47" s="112">
        <f t="shared" si="143"/>
        <v>6929</v>
      </c>
      <c r="BR47" s="110">
        <f t="shared" si="143"/>
        <v>682.5</v>
      </c>
      <c r="BS47" s="111">
        <f t="shared" si="143"/>
        <v>1189.5</v>
      </c>
      <c r="BT47" s="111">
        <f t="shared" si="143"/>
        <v>2346.5</v>
      </c>
      <c r="BU47" s="111">
        <f t="shared" si="143"/>
        <v>4004</v>
      </c>
      <c r="BV47" s="112">
        <f t="shared" si="143"/>
        <v>8248.5</v>
      </c>
      <c r="BW47" s="110">
        <f t="shared" si="143"/>
        <v>1820</v>
      </c>
      <c r="BX47" s="111">
        <f t="shared" si="143"/>
        <v>3331.25</v>
      </c>
      <c r="BY47" s="111">
        <f t="shared" si="143"/>
        <v>5440.5</v>
      </c>
      <c r="BZ47" s="112">
        <f t="shared" si="143"/>
        <v>7842.25</v>
      </c>
      <c r="CA47" s="110">
        <f t="shared" si="143"/>
        <v>601.25</v>
      </c>
      <c r="CB47" s="111">
        <f t="shared" si="143"/>
        <v>1514.5</v>
      </c>
      <c r="CC47" s="111">
        <f>CC46*CC45</f>
        <v>1943.5</v>
      </c>
      <c r="CD47" s="111">
        <f>CD46*CD45</f>
        <v>1943.5</v>
      </c>
      <c r="CE47" s="111">
        <f t="shared" si="143"/>
        <v>2070.25</v>
      </c>
      <c r="CF47" s="111">
        <f t="shared" si="143"/>
        <v>3003</v>
      </c>
      <c r="CG47" s="111">
        <f>CG46*CG45</f>
        <v>3003</v>
      </c>
      <c r="CH47" s="111">
        <f t="shared" si="143"/>
        <v>3003</v>
      </c>
      <c r="CI47" s="111">
        <f t="shared" si="143"/>
        <v>3003</v>
      </c>
      <c r="CJ47" s="111">
        <f t="shared" si="143"/>
        <v>5869.5</v>
      </c>
      <c r="CK47" s="111">
        <f>CK46*CK45</f>
        <v>5869.5</v>
      </c>
      <c r="CL47" s="111">
        <f>CL46*CL45</f>
        <v>5869.5</v>
      </c>
      <c r="CM47" s="111">
        <f t="shared" si="143"/>
        <v>5869.5</v>
      </c>
      <c r="CN47" s="111">
        <f t="shared" si="143"/>
        <v>6916</v>
      </c>
      <c r="CO47" s="111">
        <f t="shared" si="143"/>
        <v>7575.75</v>
      </c>
      <c r="CP47" s="111">
        <f>CP46*CP45</f>
        <v>5733</v>
      </c>
      <c r="CQ47" s="111">
        <f>CQ46*CQ45</f>
        <v>7107.75</v>
      </c>
      <c r="CR47" s="112">
        <f t="shared" si="143"/>
        <v>11537.5</v>
      </c>
      <c r="CS47" s="110">
        <f>CS46*CS45</f>
        <v>2024.75</v>
      </c>
      <c r="CT47" s="111">
        <f t="shared" ref="CT47:DB47" si="144">CT46*CT45</f>
        <v>3129.75</v>
      </c>
      <c r="CU47" s="111">
        <f t="shared" si="144"/>
        <v>3129.75</v>
      </c>
      <c r="CV47" s="111">
        <f t="shared" si="144"/>
        <v>3129.75</v>
      </c>
      <c r="CW47" s="111">
        <f t="shared" si="144"/>
        <v>3129.75</v>
      </c>
      <c r="CX47" s="111">
        <f t="shared" si="144"/>
        <v>6610.5</v>
      </c>
      <c r="CY47" s="111">
        <f t="shared" si="144"/>
        <v>6610.5</v>
      </c>
      <c r="CZ47" s="111">
        <f t="shared" si="144"/>
        <v>6610.5</v>
      </c>
      <c r="DA47" s="111">
        <f t="shared" si="144"/>
        <v>8196.5</v>
      </c>
      <c r="DB47" s="112">
        <f t="shared" si="144"/>
        <v>8196.5</v>
      </c>
      <c r="DC47" s="110">
        <f>DC46*DC45</f>
        <v>724.75</v>
      </c>
      <c r="DD47" s="111">
        <f>DD46*DD45</f>
        <v>955.5</v>
      </c>
      <c r="DE47" s="111">
        <f>DE46*DE45</f>
        <v>955.5</v>
      </c>
      <c r="DF47" s="111">
        <f t="shared" ref="DF47:DK47" si="145">DF46*DF45</f>
        <v>2060.5</v>
      </c>
      <c r="DG47" s="111">
        <f t="shared" si="145"/>
        <v>2060.5</v>
      </c>
      <c r="DH47" s="111">
        <f t="shared" si="145"/>
        <v>4845.75</v>
      </c>
      <c r="DI47" s="111">
        <f t="shared" si="145"/>
        <v>4845.75</v>
      </c>
      <c r="DJ47" s="111">
        <f t="shared" si="145"/>
        <v>7770.75</v>
      </c>
      <c r="DK47" s="112">
        <f t="shared" si="145"/>
        <v>7770.75</v>
      </c>
      <c r="DL47" s="110">
        <f>DL46*DL45</f>
        <v>1859</v>
      </c>
      <c r="DM47" s="111">
        <f t="shared" ref="DM47:FX47" si="146">DM46*DM45</f>
        <v>3133</v>
      </c>
      <c r="DN47" s="111">
        <f t="shared" si="146"/>
        <v>3133</v>
      </c>
      <c r="DO47" s="111">
        <f t="shared" si="146"/>
        <v>5876</v>
      </c>
      <c r="DP47" s="111">
        <f t="shared" si="146"/>
        <v>5876</v>
      </c>
      <c r="DQ47" s="111">
        <f t="shared" si="146"/>
        <v>7995</v>
      </c>
      <c r="DR47" s="112">
        <f t="shared" si="146"/>
        <v>9282</v>
      </c>
      <c r="DS47" s="110">
        <f t="shared" si="146"/>
        <v>3945.5</v>
      </c>
      <c r="DT47" s="111">
        <f t="shared" si="146"/>
        <v>5991.05</v>
      </c>
      <c r="DU47" s="111">
        <f t="shared" si="146"/>
        <v>9059.7000000000007</v>
      </c>
      <c r="DV47" s="111">
        <f t="shared" si="146"/>
        <v>17388.8</v>
      </c>
      <c r="DW47" s="111">
        <f t="shared" si="146"/>
        <v>21334.3</v>
      </c>
      <c r="DX47" s="112">
        <f t="shared" si="146"/>
        <v>24695.45</v>
      </c>
      <c r="DY47" s="110">
        <f t="shared" si="146"/>
        <v>4822.3500000000004</v>
      </c>
      <c r="DZ47" s="111">
        <f t="shared" si="146"/>
        <v>8621.6</v>
      </c>
      <c r="EA47" s="111">
        <f t="shared" si="146"/>
        <v>11105.25</v>
      </c>
      <c r="EB47" s="111">
        <f t="shared" si="146"/>
        <v>21334.3</v>
      </c>
      <c r="EC47" s="111">
        <f t="shared" si="146"/>
        <v>25426.05</v>
      </c>
      <c r="ED47" s="112">
        <f t="shared" si="146"/>
        <v>31709.600000000002</v>
      </c>
      <c r="EE47" s="110">
        <f t="shared" si="146"/>
        <v>1607.45</v>
      </c>
      <c r="EF47" s="111">
        <f t="shared" si="146"/>
        <v>2776.15</v>
      </c>
      <c r="EG47" s="111">
        <f t="shared" si="146"/>
        <v>4529.8500000000004</v>
      </c>
      <c r="EH47" s="111">
        <f t="shared" si="146"/>
        <v>8914.1</v>
      </c>
      <c r="EI47" s="111">
        <f t="shared" si="146"/>
        <v>9442.1999999999989</v>
      </c>
      <c r="EJ47" s="112">
        <f t="shared" si="146"/>
        <v>11600.4</v>
      </c>
      <c r="EK47" s="110">
        <f t="shared" si="146"/>
        <v>1899.3</v>
      </c>
      <c r="EL47" s="111">
        <f t="shared" si="146"/>
        <v>3068.65</v>
      </c>
      <c r="EM47" s="111">
        <f t="shared" si="146"/>
        <v>5260.45</v>
      </c>
      <c r="EN47" s="111">
        <f t="shared" si="146"/>
        <v>10520.9</v>
      </c>
      <c r="EO47" s="111">
        <f t="shared" si="146"/>
        <v>15342.6</v>
      </c>
      <c r="EP47" s="112">
        <f t="shared" si="146"/>
        <v>18995.600000000002</v>
      </c>
      <c r="EQ47" s="110">
        <f t="shared" si="146"/>
        <v>1753.7</v>
      </c>
      <c r="ER47" s="111">
        <f t="shared" si="146"/>
        <v>2922.4</v>
      </c>
      <c r="ES47" s="111">
        <f t="shared" si="146"/>
        <v>4676.1000000000004</v>
      </c>
      <c r="ET47" s="111">
        <f t="shared" si="146"/>
        <v>9497.8000000000011</v>
      </c>
      <c r="EU47" s="111">
        <f t="shared" si="146"/>
        <v>10229.050000000001</v>
      </c>
      <c r="EV47" s="112">
        <f t="shared" si="146"/>
        <v>13735.800000000001</v>
      </c>
      <c r="EW47" s="110">
        <f t="shared" si="146"/>
        <v>2191.8000000000002</v>
      </c>
      <c r="EX47" s="111">
        <f t="shared" si="146"/>
        <v>3506.75</v>
      </c>
      <c r="EY47" s="111">
        <f t="shared" si="146"/>
        <v>5406.7</v>
      </c>
      <c r="EZ47" s="111">
        <f t="shared" si="146"/>
        <v>11397.1</v>
      </c>
      <c r="FA47" s="111">
        <f t="shared" si="146"/>
        <v>14173.9</v>
      </c>
      <c r="FB47" s="112">
        <f t="shared" si="146"/>
        <v>18996.25</v>
      </c>
      <c r="FC47" s="110">
        <f t="shared" si="146"/>
        <v>3945.5</v>
      </c>
      <c r="FD47" s="111">
        <f t="shared" si="146"/>
        <v>5450.25</v>
      </c>
      <c r="FE47" s="111">
        <f t="shared" si="146"/>
        <v>7905.3</v>
      </c>
      <c r="FF47" s="111">
        <f t="shared" si="146"/>
        <v>14743.95</v>
      </c>
      <c r="FG47" s="111">
        <f t="shared" si="146"/>
        <v>21553.350000000002</v>
      </c>
      <c r="FH47" s="112">
        <f t="shared" si="146"/>
        <v>28059.850000000002</v>
      </c>
      <c r="FI47" s="110">
        <f t="shared" si="146"/>
        <v>4705.3500000000004</v>
      </c>
      <c r="FJ47" s="111">
        <f t="shared" si="146"/>
        <v>6648.85</v>
      </c>
      <c r="FK47" s="112">
        <f t="shared" si="146"/>
        <v>9571.25</v>
      </c>
      <c r="FL47" s="110">
        <f t="shared" si="146"/>
        <v>4705.3500000000004</v>
      </c>
      <c r="FM47" s="111">
        <f t="shared" si="146"/>
        <v>6648.85</v>
      </c>
      <c r="FN47" s="111">
        <f t="shared" si="146"/>
        <v>9571.25</v>
      </c>
      <c r="FO47" s="111">
        <f t="shared" si="146"/>
        <v>17359.55</v>
      </c>
      <c r="FP47" s="111">
        <f t="shared" si="146"/>
        <v>25688.65</v>
      </c>
      <c r="FQ47" s="112">
        <f t="shared" si="146"/>
        <v>29868.15</v>
      </c>
      <c r="FR47" s="110">
        <f t="shared" si="146"/>
        <v>6488.3</v>
      </c>
      <c r="FS47" s="111">
        <f t="shared" si="146"/>
        <v>9162.4</v>
      </c>
      <c r="FT47" s="111">
        <f t="shared" si="146"/>
        <v>11895</v>
      </c>
      <c r="FU47" s="111">
        <f t="shared" si="146"/>
        <v>18733.650000000001</v>
      </c>
      <c r="FV47" s="112">
        <f t="shared" si="146"/>
        <v>21217.3</v>
      </c>
      <c r="FW47" s="110">
        <f t="shared" si="146"/>
        <v>5889</v>
      </c>
      <c r="FX47" s="111">
        <f t="shared" si="146"/>
        <v>8621.6</v>
      </c>
      <c r="FY47" s="111">
        <f t="shared" ref="FY47:GP47" si="147">FY46*FY45</f>
        <v>11514.75</v>
      </c>
      <c r="FZ47" s="111">
        <f t="shared" si="147"/>
        <v>18937.75</v>
      </c>
      <c r="GA47" s="112">
        <f t="shared" si="147"/>
        <v>23380.5</v>
      </c>
      <c r="GB47" s="110">
        <f t="shared" si="147"/>
        <v>1066</v>
      </c>
      <c r="GC47" s="111">
        <f t="shared" si="147"/>
        <v>2905.5</v>
      </c>
      <c r="GD47" s="111">
        <f t="shared" si="147"/>
        <v>2905.5</v>
      </c>
      <c r="GE47" s="111">
        <f t="shared" si="147"/>
        <v>4312.75</v>
      </c>
      <c r="GF47" s="111">
        <f t="shared" si="147"/>
        <v>4312.75</v>
      </c>
      <c r="GG47" s="111">
        <f t="shared" si="147"/>
        <v>4387.5</v>
      </c>
      <c r="GH47" s="111">
        <f t="shared" si="147"/>
        <v>4387.5</v>
      </c>
      <c r="GI47" s="111">
        <f t="shared" si="147"/>
        <v>7949.5</v>
      </c>
      <c r="GJ47" s="111">
        <f t="shared" si="147"/>
        <v>7949.5</v>
      </c>
      <c r="GK47" s="111">
        <f t="shared" si="147"/>
        <v>7949.5</v>
      </c>
      <c r="GL47" s="111">
        <f t="shared" si="147"/>
        <v>10179</v>
      </c>
      <c r="GM47" s="111">
        <f t="shared" si="147"/>
        <v>10786.1</v>
      </c>
      <c r="GN47" s="112">
        <f t="shared" si="147"/>
        <v>10786.1</v>
      </c>
      <c r="GO47" s="110"/>
      <c r="GP47" s="111">
        <f t="shared" ref="GP47:GX47" si="148">GP46*GP45</f>
        <v>3237</v>
      </c>
      <c r="GQ47" s="111">
        <f t="shared" si="148"/>
        <v>3237</v>
      </c>
      <c r="GR47" s="111">
        <f t="shared" si="148"/>
        <v>2726.75</v>
      </c>
      <c r="GS47" s="111">
        <f>GS46*GS45</f>
        <v>2726.75</v>
      </c>
      <c r="GT47" s="111">
        <f t="shared" si="148"/>
        <v>4511</v>
      </c>
      <c r="GU47" s="111">
        <f t="shared" si="148"/>
        <v>4511</v>
      </c>
      <c r="GV47" s="111">
        <f t="shared" si="148"/>
        <v>5820.75</v>
      </c>
      <c r="GW47" s="111">
        <f>GW46*GW45</f>
        <v>9295</v>
      </c>
      <c r="GX47" s="111">
        <f t="shared" si="148"/>
        <v>9295</v>
      </c>
      <c r="GY47" s="111">
        <f>GY46*GY45</f>
        <v>7735</v>
      </c>
      <c r="GZ47" s="111">
        <f>GZ46*GZ45</f>
        <v>7735</v>
      </c>
      <c r="HA47" s="111">
        <f>HA46*HA45</f>
        <v>15304.25</v>
      </c>
      <c r="HB47" s="111"/>
      <c r="HC47" s="112"/>
      <c r="HD47" s="110">
        <f>HD46*HD45</f>
        <v>2925</v>
      </c>
      <c r="HE47" s="111">
        <f t="shared" ref="HE47:HM47" si="149">HE46*HE45</f>
        <v>2925</v>
      </c>
      <c r="HF47" s="111">
        <f t="shared" si="149"/>
        <v>3815.5</v>
      </c>
      <c r="HG47" s="111">
        <f t="shared" si="149"/>
        <v>3815.5</v>
      </c>
      <c r="HH47" s="111">
        <f t="shared" si="149"/>
        <v>7562.75</v>
      </c>
      <c r="HI47" s="111">
        <f t="shared" si="149"/>
        <v>7562.75</v>
      </c>
      <c r="HJ47" s="111">
        <f t="shared" si="149"/>
        <v>7562.75</v>
      </c>
      <c r="HK47" s="111">
        <f t="shared" si="149"/>
        <v>11050</v>
      </c>
      <c r="HL47" s="111">
        <f t="shared" si="149"/>
        <v>11050</v>
      </c>
      <c r="HM47" s="112">
        <f t="shared" si="149"/>
        <v>11050</v>
      </c>
      <c r="HN47" s="114">
        <f>HN46*HN45</f>
        <v>1417</v>
      </c>
      <c r="HO47" s="111">
        <f>HO46*HO45</f>
        <v>2336.75</v>
      </c>
      <c r="HP47" s="111">
        <f t="shared" ref="HP47:IB47" si="150">HP46*HP45</f>
        <v>2336.75</v>
      </c>
      <c r="HQ47" s="111">
        <f t="shared" si="150"/>
        <v>2336.75</v>
      </c>
      <c r="HR47" s="111">
        <f t="shared" si="150"/>
        <v>3571.75</v>
      </c>
      <c r="HS47" s="111">
        <f t="shared" si="150"/>
        <v>3571.75</v>
      </c>
      <c r="HT47" s="111">
        <f>HT46*HT45</f>
        <v>3571.75</v>
      </c>
      <c r="HU47" s="111">
        <f t="shared" si="150"/>
        <v>3571.75</v>
      </c>
      <c r="HV47" s="111">
        <f t="shared" si="150"/>
        <v>5258.5</v>
      </c>
      <c r="HW47" s="111">
        <f>HW46*HW45</f>
        <v>5258.5</v>
      </c>
      <c r="HX47" s="111">
        <f t="shared" si="150"/>
        <v>5258.5</v>
      </c>
      <c r="HY47" s="111">
        <f t="shared" si="150"/>
        <v>8888.75</v>
      </c>
      <c r="HZ47" s="111">
        <f>HZ46*HZ45</f>
        <v>8888.75</v>
      </c>
      <c r="IA47" s="111">
        <f t="shared" si="150"/>
        <v>8888.75</v>
      </c>
      <c r="IB47" s="112">
        <f t="shared" si="150"/>
        <v>8888.75</v>
      </c>
      <c r="IC47" s="114">
        <f>IC46*IC45</f>
        <v>3068</v>
      </c>
      <c r="ID47" s="111">
        <f t="shared" ref="ID47:IN47" si="151">ID46*ID45</f>
        <v>3068</v>
      </c>
      <c r="IE47" s="111">
        <f t="shared" si="151"/>
        <v>4472</v>
      </c>
      <c r="IF47" s="111">
        <f t="shared" si="151"/>
        <v>4472</v>
      </c>
      <c r="IG47" s="111">
        <f t="shared" si="151"/>
        <v>4472</v>
      </c>
      <c r="IH47" s="111">
        <f t="shared" si="151"/>
        <v>4472</v>
      </c>
      <c r="II47" s="111">
        <f t="shared" si="151"/>
        <v>6415.5</v>
      </c>
      <c r="IJ47" s="111">
        <f t="shared" si="151"/>
        <v>6415.5</v>
      </c>
      <c r="IK47" s="111">
        <f t="shared" si="151"/>
        <v>6415.5</v>
      </c>
      <c r="IL47" s="111">
        <f t="shared" si="151"/>
        <v>10212.15</v>
      </c>
      <c r="IM47" s="111">
        <f t="shared" si="151"/>
        <v>10212.15</v>
      </c>
      <c r="IN47" s="112">
        <f t="shared" si="151"/>
        <v>10212.15</v>
      </c>
      <c r="IO47" s="110">
        <f>IO46*IO45</f>
        <v>874.25</v>
      </c>
      <c r="IP47" s="111">
        <f>IP46*IP45</f>
        <v>2096.25</v>
      </c>
      <c r="IQ47" s="111">
        <f>IQ46*IQ45</f>
        <v>2200.25</v>
      </c>
      <c r="IR47" s="111">
        <f>IR46*IR45</f>
        <v>2200.25</v>
      </c>
      <c r="IS47" s="111">
        <f t="shared" ref="IS47:JD47" si="152">IS46*IS45</f>
        <v>3597.75</v>
      </c>
      <c r="IT47" s="111">
        <f>IT46*IT45</f>
        <v>3597.75</v>
      </c>
      <c r="IU47" s="111">
        <f>IU46*IU45</f>
        <v>4468.75</v>
      </c>
      <c r="IV47" s="111">
        <f t="shared" si="152"/>
        <v>4468.75</v>
      </c>
      <c r="IW47" s="111">
        <f t="shared" si="152"/>
        <v>6665.75</v>
      </c>
      <c r="IX47" s="111">
        <f>IX46*IX45</f>
        <v>6665.75</v>
      </c>
      <c r="IY47" s="111">
        <f t="shared" si="152"/>
        <v>6665.75</v>
      </c>
      <c r="IZ47" s="111">
        <f>IZ46*IZ45</f>
        <v>8973.25</v>
      </c>
      <c r="JA47" s="111">
        <f>JA46*JA45</f>
        <v>8973.25</v>
      </c>
      <c r="JB47" s="111">
        <f>JB46*JB45</f>
        <v>8973.25</v>
      </c>
      <c r="JC47" s="111">
        <f t="shared" si="152"/>
        <v>12216.75</v>
      </c>
      <c r="JD47" s="112">
        <f t="shared" si="152"/>
        <v>14836.25</v>
      </c>
      <c r="JE47" s="110">
        <f>JE46*JE45</f>
        <v>949</v>
      </c>
      <c r="JF47" s="111">
        <f>JF46*JF45</f>
        <v>2999.75</v>
      </c>
      <c r="JG47" s="111">
        <f t="shared" ref="JG47:JS47" si="153">JG46*JG45</f>
        <v>3175.25</v>
      </c>
      <c r="JH47" s="111">
        <f t="shared" si="153"/>
        <v>3175.25</v>
      </c>
      <c r="JI47" s="111">
        <f t="shared" si="153"/>
        <v>5424.25</v>
      </c>
      <c r="JJ47" s="111">
        <f t="shared" si="153"/>
        <v>5424.25</v>
      </c>
      <c r="JK47" s="111">
        <f t="shared" si="153"/>
        <v>5424.25</v>
      </c>
      <c r="JL47" s="111">
        <f t="shared" si="153"/>
        <v>8030.75</v>
      </c>
      <c r="JM47" s="111">
        <f t="shared" si="153"/>
        <v>8030.75</v>
      </c>
      <c r="JN47" s="111">
        <f t="shared" si="153"/>
        <v>8030.75</v>
      </c>
      <c r="JO47" s="111">
        <f>JO46*JO45</f>
        <v>10764</v>
      </c>
      <c r="JP47" s="111">
        <f>JP46*JP45</f>
        <v>10764</v>
      </c>
      <c r="JQ47" s="111">
        <f>JQ46*JQ45</f>
        <v>10764</v>
      </c>
      <c r="JR47" s="111">
        <f t="shared" si="153"/>
        <v>14920.75</v>
      </c>
      <c r="JS47" s="112">
        <f t="shared" si="153"/>
        <v>20410</v>
      </c>
      <c r="JT47" s="110">
        <f>JT46*JT45</f>
        <v>1254.5</v>
      </c>
      <c r="JU47" s="111">
        <f t="shared" ref="JU47:KA47" si="154">JU46*JU45</f>
        <v>1774.5</v>
      </c>
      <c r="JV47" s="111">
        <f t="shared" si="154"/>
        <v>3003</v>
      </c>
      <c r="JW47" s="111">
        <f t="shared" si="154"/>
        <v>3003</v>
      </c>
      <c r="JX47" s="111">
        <f t="shared" si="154"/>
        <v>5759</v>
      </c>
      <c r="JY47" s="111">
        <f t="shared" si="154"/>
        <v>5759</v>
      </c>
      <c r="JZ47" s="111">
        <f t="shared" si="154"/>
        <v>6714.5</v>
      </c>
      <c r="KA47" s="112">
        <f t="shared" si="154"/>
        <v>6903</v>
      </c>
      <c r="KB47" s="110">
        <f>KB46*KB45</f>
        <v>1654.25</v>
      </c>
      <c r="KC47" s="111">
        <f t="shared" ref="KC47:KI47" si="155">KC46*KC45</f>
        <v>1654.25</v>
      </c>
      <c r="KD47" s="111">
        <f t="shared" si="155"/>
        <v>3393</v>
      </c>
      <c r="KE47" s="111">
        <f t="shared" si="155"/>
        <v>3393</v>
      </c>
      <c r="KF47" s="111">
        <f t="shared" si="155"/>
        <v>5788.25</v>
      </c>
      <c r="KG47" s="111">
        <f t="shared" si="155"/>
        <v>5788.25</v>
      </c>
      <c r="KH47" s="111">
        <f t="shared" si="155"/>
        <v>6997.25</v>
      </c>
      <c r="KI47" s="112">
        <f t="shared" si="155"/>
        <v>6997.25</v>
      </c>
      <c r="KJ47" s="110">
        <f>KJ46*KJ45</f>
        <v>585</v>
      </c>
      <c r="KK47" s="111">
        <f t="shared" ref="KK47:KM47" si="156">KK46*KK45</f>
        <v>585</v>
      </c>
      <c r="KL47" s="111">
        <f t="shared" si="156"/>
        <v>585</v>
      </c>
      <c r="KM47" s="111">
        <f t="shared" si="156"/>
        <v>585</v>
      </c>
      <c r="KN47" s="112">
        <f>KN46*KN45</f>
        <v>2280</v>
      </c>
      <c r="KO47" s="113">
        <f t="shared" ref="KO47:KQ47" si="157">KO46*KO45</f>
        <v>2079</v>
      </c>
      <c r="KP47" s="111">
        <f t="shared" si="157"/>
        <v>2154</v>
      </c>
      <c r="KQ47" s="115">
        <f t="shared" si="157"/>
        <v>4410</v>
      </c>
      <c r="KR47" s="114">
        <f>KR46*KR45</f>
        <v>633.1</v>
      </c>
      <c r="KS47" s="111">
        <f t="shared" ref="KS47:KZ47" si="158">KS46*KS45</f>
        <v>1859</v>
      </c>
      <c r="KT47" s="111">
        <f t="shared" si="158"/>
        <v>3133</v>
      </c>
      <c r="KU47" s="111">
        <f t="shared" si="158"/>
        <v>3133</v>
      </c>
      <c r="KV47" s="111">
        <f t="shared" si="158"/>
        <v>5876</v>
      </c>
      <c r="KW47" s="111">
        <f t="shared" si="158"/>
        <v>5876</v>
      </c>
      <c r="KX47" s="111">
        <f t="shared" si="158"/>
        <v>5876</v>
      </c>
      <c r="KY47" s="111">
        <f t="shared" si="158"/>
        <v>7995</v>
      </c>
      <c r="KZ47" s="112">
        <f t="shared" si="158"/>
        <v>9282</v>
      </c>
      <c r="LA47" s="110">
        <f>LA46*LA45</f>
        <v>806</v>
      </c>
      <c r="LB47" s="111">
        <f t="shared" ref="LB47:NM47" si="159">LB46*LB45</f>
        <v>2418</v>
      </c>
      <c r="LC47" s="111">
        <f>LC46*LC45</f>
        <v>2418</v>
      </c>
      <c r="LD47" s="111">
        <f t="shared" si="159"/>
        <v>2418</v>
      </c>
      <c r="LE47" s="111">
        <f t="shared" si="159"/>
        <v>3994.25</v>
      </c>
      <c r="LF47" s="111">
        <f t="shared" si="159"/>
        <v>3994.25</v>
      </c>
      <c r="LG47" s="111">
        <f>LG46*LG45</f>
        <v>3994.25</v>
      </c>
      <c r="LH47" s="111">
        <f t="shared" si="159"/>
        <v>3994.25</v>
      </c>
      <c r="LI47" s="111">
        <f t="shared" si="159"/>
        <v>5876</v>
      </c>
      <c r="LJ47" s="111">
        <f>LJ46*LJ45</f>
        <v>5876</v>
      </c>
      <c r="LK47" s="111">
        <f t="shared" si="159"/>
        <v>5876</v>
      </c>
      <c r="LL47" s="111">
        <f t="shared" si="159"/>
        <v>10393.5</v>
      </c>
      <c r="LM47" s="111">
        <f t="shared" si="159"/>
        <v>10393.5</v>
      </c>
      <c r="LN47" s="112">
        <f t="shared" si="159"/>
        <v>10393.5</v>
      </c>
      <c r="LO47" s="110">
        <f t="shared" si="159"/>
        <v>929.5</v>
      </c>
      <c r="LP47" s="111">
        <f t="shared" si="159"/>
        <v>929.5</v>
      </c>
      <c r="LQ47" s="111">
        <f t="shared" si="159"/>
        <v>1933.75</v>
      </c>
      <c r="LR47" s="111">
        <f t="shared" si="159"/>
        <v>2268.5</v>
      </c>
      <c r="LS47" s="111">
        <f t="shared" si="159"/>
        <v>2892.5</v>
      </c>
      <c r="LT47" s="112">
        <f t="shared" si="159"/>
        <v>4150.25</v>
      </c>
      <c r="LU47" s="110">
        <f t="shared" si="159"/>
        <v>682.5</v>
      </c>
      <c r="LV47" s="111">
        <f t="shared" si="159"/>
        <v>1189.5</v>
      </c>
      <c r="LW47" s="112">
        <f t="shared" si="159"/>
        <v>2346.5</v>
      </c>
      <c r="LX47" s="110">
        <f>LX46*LX45</f>
        <v>2108.6</v>
      </c>
      <c r="LY47" s="111">
        <f>LY46*LY45</f>
        <v>3544.4500000000003</v>
      </c>
      <c r="LZ47" s="112">
        <f>LZ46*LZ45</f>
        <v>6622.2</v>
      </c>
      <c r="MA47" s="110">
        <f t="shared" si="159"/>
        <v>1859</v>
      </c>
      <c r="MB47" s="111">
        <f t="shared" si="159"/>
        <v>3133</v>
      </c>
      <c r="MC47" s="111">
        <f t="shared" si="159"/>
        <v>3133</v>
      </c>
      <c r="MD47" s="111">
        <f t="shared" si="159"/>
        <v>5876</v>
      </c>
      <c r="ME47" s="111">
        <f t="shared" si="159"/>
        <v>5876</v>
      </c>
      <c r="MF47" s="111">
        <f t="shared" si="159"/>
        <v>7995</v>
      </c>
      <c r="MG47" s="112">
        <f t="shared" si="159"/>
        <v>9282</v>
      </c>
      <c r="MH47" s="110">
        <f t="shared" si="159"/>
        <v>2108.6</v>
      </c>
      <c r="MI47" s="111">
        <f t="shared" si="159"/>
        <v>3544.4500000000003</v>
      </c>
      <c r="MJ47" s="116">
        <f t="shared" si="159"/>
        <v>6622.2</v>
      </c>
      <c r="MK47" s="110">
        <f t="shared" si="159"/>
        <v>2527.85</v>
      </c>
      <c r="ML47" s="111">
        <f t="shared" si="159"/>
        <v>4823</v>
      </c>
      <c r="MM47" s="111">
        <f t="shared" si="159"/>
        <v>7159.75</v>
      </c>
      <c r="MN47" s="115">
        <f t="shared" si="159"/>
        <v>10652.2</v>
      </c>
      <c r="MO47" s="110">
        <f t="shared" si="159"/>
        <v>2527.85</v>
      </c>
      <c r="MP47" s="114">
        <f t="shared" si="159"/>
        <v>4179.5</v>
      </c>
      <c r="MQ47" s="114">
        <f t="shared" si="159"/>
        <v>8313.5</v>
      </c>
      <c r="MR47" s="112">
        <f t="shared" si="159"/>
        <v>8971.9500000000007</v>
      </c>
      <c r="MS47" s="110">
        <f t="shared" si="159"/>
        <v>1859</v>
      </c>
      <c r="MT47" s="111">
        <f t="shared" si="159"/>
        <v>3133</v>
      </c>
      <c r="MU47" s="111">
        <f t="shared" si="159"/>
        <v>3133</v>
      </c>
      <c r="MV47" s="111">
        <f t="shared" si="159"/>
        <v>5876</v>
      </c>
      <c r="MW47" s="111">
        <f t="shared" si="159"/>
        <v>5876</v>
      </c>
      <c r="MX47" s="111">
        <f t="shared" si="159"/>
        <v>7995</v>
      </c>
      <c r="MY47" s="112">
        <f t="shared" si="159"/>
        <v>9282</v>
      </c>
      <c r="MZ47" s="110">
        <f t="shared" si="159"/>
        <v>682.5</v>
      </c>
      <c r="NA47" s="111">
        <f t="shared" si="159"/>
        <v>1189.5</v>
      </c>
      <c r="NB47" s="111">
        <f t="shared" si="159"/>
        <v>2346.5</v>
      </c>
      <c r="NC47" s="111">
        <f t="shared" si="159"/>
        <v>4004</v>
      </c>
      <c r="ND47" s="112">
        <f t="shared" si="159"/>
        <v>8248.5</v>
      </c>
      <c r="NE47" s="110">
        <f t="shared" si="159"/>
        <v>633.1</v>
      </c>
      <c r="NF47" s="114">
        <f t="shared" si="159"/>
        <v>1859</v>
      </c>
      <c r="NG47" s="111">
        <f t="shared" si="159"/>
        <v>3133</v>
      </c>
      <c r="NH47" s="111">
        <f t="shared" si="159"/>
        <v>3133</v>
      </c>
      <c r="NI47" s="111">
        <f t="shared" si="159"/>
        <v>5876</v>
      </c>
      <c r="NJ47" s="111">
        <f>NJ46*NJ45</f>
        <v>5876</v>
      </c>
      <c r="NK47" s="111">
        <f t="shared" si="159"/>
        <v>5876</v>
      </c>
      <c r="NL47" s="111">
        <f t="shared" si="159"/>
        <v>7995</v>
      </c>
      <c r="NM47" s="112">
        <f t="shared" si="159"/>
        <v>9282</v>
      </c>
      <c r="NN47" s="110">
        <f>NN46*NN45</f>
        <v>1209.6500000000001</v>
      </c>
      <c r="NO47" s="111">
        <f>NO46*NO45</f>
        <v>2605.2000000000003</v>
      </c>
      <c r="NP47" s="111">
        <f t="shared" ref="NP47:PD47" si="160">NP46*NP45</f>
        <v>3084.25</v>
      </c>
      <c r="NQ47" s="111">
        <f t="shared" si="160"/>
        <v>4745.6500000000005</v>
      </c>
      <c r="NR47" s="111">
        <f t="shared" si="160"/>
        <v>6605.95</v>
      </c>
      <c r="NS47" s="111">
        <f t="shared" si="160"/>
        <v>6605.95</v>
      </c>
      <c r="NT47" s="111">
        <f t="shared" si="160"/>
        <v>9623.25</v>
      </c>
      <c r="NU47" s="112">
        <f t="shared" si="160"/>
        <v>9623.25</v>
      </c>
      <c r="NV47" s="110">
        <f t="shared" si="160"/>
        <v>3274.2</v>
      </c>
      <c r="NW47" s="111">
        <f t="shared" si="160"/>
        <v>5275.8</v>
      </c>
      <c r="NX47" s="111">
        <f t="shared" si="160"/>
        <v>7822.2</v>
      </c>
      <c r="NY47" s="111">
        <f t="shared" si="160"/>
        <v>11460</v>
      </c>
      <c r="NZ47" s="111">
        <f t="shared" si="160"/>
        <v>12960</v>
      </c>
      <c r="OA47" s="111">
        <f t="shared" si="160"/>
        <v>13440</v>
      </c>
      <c r="OB47" s="111">
        <f t="shared" si="160"/>
        <v>16560</v>
      </c>
      <c r="OC47" s="114">
        <f t="shared" si="160"/>
        <v>26990.399999999998</v>
      </c>
      <c r="OD47" s="110">
        <f t="shared" si="160"/>
        <v>3277.7999999999997</v>
      </c>
      <c r="OE47" s="111">
        <f t="shared" si="160"/>
        <v>4963.8</v>
      </c>
      <c r="OF47" s="111">
        <f t="shared" si="160"/>
        <v>8200.7999999999993</v>
      </c>
      <c r="OG47" s="111">
        <f t="shared" si="160"/>
        <v>11977.8</v>
      </c>
      <c r="OH47" s="110">
        <f t="shared" si="160"/>
        <v>1006.8</v>
      </c>
      <c r="OI47" s="111">
        <f t="shared" si="160"/>
        <v>2729.35</v>
      </c>
      <c r="OJ47" s="111">
        <f t="shared" si="160"/>
        <v>2729.35</v>
      </c>
      <c r="OK47" s="111">
        <f t="shared" si="160"/>
        <v>3348.15</v>
      </c>
      <c r="OL47" s="111">
        <f t="shared" si="160"/>
        <v>3348.15</v>
      </c>
      <c r="OM47" s="111">
        <f t="shared" si="160"/>
        <v>6370.6500000000005</v>
      </c>
      <c r="ON47" s="112">
        <f t="shared" si="160"/>
        <v>6370.6500000000005</v>
      </c>
      <c r="OO47" s="110">
        <f t="shared" si="160"/>
        <v>633.1</v>
      </c>
      <c r="OP47" s="114">
        <f t="shared" si="160"/>
        <v>1859</v>
      </c>
      <c r="OQ47" s="111">
        <f t="shared" si="160"/>
        <v>3133</v>
      </c>
      <c r="OR47" s="111">
        <f t="shared" si="160"/>
        <v>3133</v>
      </c>
      <c r="OS47" s="111">
        <f t="shared" si="160"/>
        <v>5876</v>
      </c>
      <c r="OT47" s="111">
        <f t="shared" si="160"/>
        <v>5876</v>
      </c>
      <c r="OU47" s="111">
        <f t="shared" si="160"/>
        <v>7995</v>
      </c>
      <c r="OV47" s="112">
        <f t="shared" si="160"/>
        <v>9282</v>
      </c>
      <c r="OW47" s="110">
        <f t="shared" si="160"/>
        <v>1209.6500000000001</v>
      </c>
      <c r="OX47" s="114">
        <f t="shared" si="160"/>
        <v>2605.2000000000003</v>
      </c>
      <c r="OY47" s="111">
        <f t="shared" si="160"/>
        <v>3084.25</v>
      </c>
      <c r="OZ47" s="111">
        <f t="shared" si="160"/>
        <v>4745.6500000000005</v>
      </c>
      <c r="PA47" s="111">
        <f t="shared" si="160"/>
        <v>6605.95</v>
      </c>
      <c r="PB47" s="111">
        <f t="shared" si="160"/>
        <v>6605.95</v>
      </c>
      <c r="PC47" s="111">
        <f t="shared" si="160"/>
        <v>9623.25</v>
      </c>
      <c r="PD47" s="112">
        <f t="shared" si="160"/>
        <v>9623.25</v>
      </c>
    </row>
    <row r="48" spans="1:420" x14ac:dyDescent="0.25">
      <c r="A48" s="17"/>
      <c r="B48" s="19"/>
      <c r="C48" s="16"/>
      <c r="D48" s="59"/>
      <c r="E48" s="60"/>
      <c r="F48" s="68"/>
      <c r="G48" s="68"/>
      <c r="H48" s="68"/>
      <c r="I48" s="68"/>
      <c r="J48" s="68"/>
      <c r="K48" s="68"/>
      <c r="L48" s="68"/>
      <c r="M48" s="68"/>
      <c r="N48" s="68"/>
      <c r="O48" s="68"/>
      <c r="P48" s="68"/>
      <c r="Q48" s="70"/>
      <c r="R48" s="60"/>
      <c r="S48" s="68"/>
      <c r="T48" s="68"/>
      <c r="U48" s="68"/>
      <c r="V48" s="68"/>
      <c r="W48" s="68"/>
      <c r="X48" s="68"/>
      <c r="Y48" s="68"/>
      <c r="Z48" s="68"/>
      <c r="AA48" s="68"/>
      <c r="AB48" s="60"/>
      <c r="AC48" s="71"/>
      <c r="AD48" s="68"/>
      <c r="AE48" s="68"/>
      <c r="AF48" s="68"/>
      <c r="AG48" s="68"/>
      <c r="AH48" s="68"/>
      <c r="AI48" s="70"/>
      <c r="AJ48" s="73"/>
      <c r="AK48" s="66"/>
      <c r="AL48" s="66"/>
      <c r="AM48" s="66"/>
      <c r="AN48" s="66"/>
      <c r="AO48" s="66"/>
      <c r="AP48" s="66"/>
      <c r="AQ48" s="72"/>
      <c r="AR48" s="60"/>
      <c r="AS48" s="68"/>
      <c r="AT48" s="68"/>
      <c r="AU48" s="68"/>
      <c r="AV48" s="68"/>
      <c r="AW48" s="68"/>
      <c r="AX48" s="68"/>
      <c r="AY48" s="70"/>
      <c r="AZ48" s="60"/>
      <c r="BA48" s="68"/>
      <c r="BB48" s="68"/>
      <c r="BC48" s="68"/>
      <c r="BD48" s="68"/>
      <c r="BE48" s="68"/>
      <c r="BF48" s="68"/>
      <c r="BG48" s="70"/>
      <c r="BH48" s="60"/>
      <c r="BI48" s="68"/>
      <c r="BJ48" s="68"/>
      <c r="BK48" s="68"/>
      <c r="BL48" s="70"/>
      <c r="BM48" s="60"/>
      <c r="BN48" s="68"/>
      <c r="BO48" s="68"/>
      <c r="BP48" s="68"/>
      <c r="BQ48" s="70"/>
      <c r="BR48" s="60"/>
      <c r="BS48" s="68"/>
      <c r="BT48" s="68"/>
      <c r="BU48" s="68"/>
      <c r="BV48" s="70"/>
      <c r="BW48" s="60"/>
      <c r="BX48" s="68"/>
      <c r="BY48" s="68"/>
      <c r="BZ48" s="70"/>
      <c r="CA48" s="60"/>
      <c r="CB48" s="68"/>
      <c r="CC48" s="68"/>
      <c r="CD48" s="68"/>
      <c r="CE48" s="68"/>
      <c r="CF48" s="68"/>
      <c r="CG48" s="68"/>
      <c r="CH48" s="68"/>
      <c r="CI48" s="68"/>
      <c r="CJ48" s="68"/>
      <c r="CK48" s="68"/>
      <c r="CL48" s="68"/>
      <c r="CM48" s="68"/>
      <c r="CN48" s="68"/>
      <c r="CO48" s="68"/>
      <c r="CP48" s="68"/>
      <c r="CQ48" s="68"/>
      <c r="CR48" s="70"/>
      <c r="CS48" s="60"/>
      <c r="CT48" s="68"/>
      <c r="CU48" s="68"/>
      <c r="CV48" s="68"/>
      <c r="CW48" s="68"/>
      <c r="CX48" s="68"/>
      <c r="CY48" s="68"/>
      <c r="CZ48" s="68"/>
      <c r="DA48" s="68"/>
      <c r="DB48" s="70"/>
      <c r="DC48" s="60"/>
      <c r="DD48" s="68"/>
      <c r="DE48" s="68"/>
      <c r="DF48" s="68"/>
      <c r="DG48" s="68"/>
      <c r="DH48" s="68"/>
      <c r="DI48" s="68"/>
      <c r="DJ48" s="68"/>
      <c r="DK48" s="70"/>
      <c r="DL48" s="60"/>
      <c r="DM48" s="68"/>
      <c r="DN48" s="68"/>
      <c r="DO48" s="68"/>
      <c r="DP48" s="68"/>
      <c r="DQ48" s="68"/>
      <c r="DR48" s="70"/>
      <c r="DS48" s="60"/>
      <c r="DT48" s="68"/>
      <c r="DU48" s="68"/>
      <c r="DV48" s="68"/>
      <c r="DW48" s="68"/>
      <c r="DX48" s="70"/>
      <c r="DY48" s="60"/>
      <c r="DZ48" s="68"/>
      <c r="EA48" s="68"/>
      <c r="EB48" s="68"/>
      <c r="EC48" s="68"/>
      <c r="ED48" s="70"/>
      <c r="EE48" s="60"/>
      <c r="EF48" s="68"/>
      <c r="EG48" s="68"/>
      <c r="EH48" s="68"/>
      <c r="EI48" s="68"/>
      <c r="EJ48" s="70"/>
      <c r="EK48" s="60"/>
      <c r="EL48" s="68"/>
      <c r="EM48" s="68"/>
      <c r="EN48" s="68"/>
      <c r="EO48" s="68"/>
      <c r="EP48" s="70"/>
      <c r="EQ48" s="60"/>
      <c r="ER48" s="68"/>
      <c r="ES48" s="68"/>
      <c r="ET48" s="68"/>
      <c r="EU48" s="68"/>
      <c r="EV48" s="70"/>
      <c r="EW48" s="60"/>
      <c r="EX48" s="68"/>
      <c r="EY48" s="68"/>
      <c r="EZ48" s="68"/>
      <c r="FA48" s="68"/>
      <c r="FB48" s="70"/>
      <c r="FC48" s="60"/>
      <c r="FD48" s="68"/>
      <c r="FE48" s="68"/>
      <c r="FF48" s="68"/>
      <c r="FG48" s="68"/>
      <c r="FH48" s="70"/>
      <c r="FI48" s="60"/>
      <c r="FJ48" s="68"/>
      <c r="FK48" s="70"/>
      <c r="FL48" s="60"/>
      <c r="FM48" s="68"/>
      <c r="FN48" s="68"/>
      <c r="FO48" s="68"/>
      <c r="FP48" s="68"/>
      <c r="FQ48" s="70"/>
      <c r="FR48" s="60"/>
      <c r="FS48" s="68"/>
      <c r="FT48" s="68"/>
      <c r="FU48" s="68"/>
      <c r="FV48" s="70"/>
      <c r="FW48" s="60"/>
      <c r="FX48" s="68"/>
      <c r="FY48" s="68"/>
      <c r="FZ48" s="68"/>
      <c r="GA48" s="70"/>
      <c r="GB48" s="60"/>
      <c r="GC48" s="68"/>
      <c r="GD48" s="68"/>
      <c r="GE48" s="68"/>
      <c r="GF48" s="68"/>
      <c r="GG48" s="68"/>
      <c r="GH48" s="68"/>
      <c r="GI48" s="68"/>
      <c r="GJ48" s="68"/>
      <c r="GK48" s="68"/>
      <c r="GL48" s="68"/>
      <c r="GM48" s="68"/>
      <c r="GN48" s="70"/>
      <c r="GO48" s="60"/>
      <c r="GP48" s="68"/>
      <c r="GQ48" s="68"/>
      <c r="GR48" s="68"/>
      <c r="GS48" s="68"/>
      <c r="GT48" s="68"/>
      <c r="GU48" s="68"/>
      <c r="GV48" s="68"/>
      <c r="GW48" s="68"/>
      <c r="GX48" s="68"/>
      <c r="GY48" s="68"/>
      <c r="GZ48" s="68"/>
      <c r="HA48" s="68"/>
      <c r="HB48" s="68"/>
      <c r="HC48" s="70"/>
      <c r="HD48" s="60"/>
      <c r="HE48" s="68"/>
      <c r="HF48" s="68"/>
      <c r="HG48" s="68"/>
      <c r="HH48" s="68"/>
      <c r="HI48" s="68"/>
      <c r="HJ48" s="68"/>
      <c r="HK48" s="68"/>
      <c r="HL48" s="68"/>
      <c r="HM48" s="70"/>
      <c r="HN48" s="71"/>
      <c r="HO48" s="68"/>
      <c r="HP48" s="68"/>
      <c r="HQ48" s="68"/>
      <c r="HR48" s="68"/>
      <c r="HS48" s="68"/>
      <c r="HT48" s="68"/>
      <c r="HU48" s="68"/>
      <c r="HV48" s="68"/>
      <c r="HW48" s="68"/>
      <c r="HX48" s="68"/>
      <c r="HY48" s="68"/>
      <c r="HZ48" s="68"/>
      <c r="IA48" s="68"/>
      <c r="IB48" s="70"/>
      <c r="IC48" s="71"/>
      <c r="ID48" s="68"/>
      <c r="IE48" s="68"/>
      <c r="IF48" s="68"/>
      <c r="IG48" s="68"/>
      <c r="IH48" s="68"/>
      <c r="II48" s="68"/>
      <c r="IJ48" s="68"/>
      <c r="IK48" s="68"/>
      <c r="IL48" s="68"/>
      <c r="IM48" s="68"/>
      <c r="IN48" s="70"/>
      <c r="IO48" s="60"/>
      <c r="IP48" s="68"/>
      <c r="IQ48" s="68"/>
      <c r="IR48" s="68"/>
      <c r="IS48" s="68"/>
      <c r="IT48" s="68"/>
      <c r="IU48" s="68"/>
      <c r="IV48" s="68"/>
      <c r="IW48" s="68"/>
      <c r="IX48" s="68"/>
      <c r="IY48" s="68"/>
      <c r="IZ48" s="68"/>
      <c r="JA48" s="68"/>
      <c r="JB48" s="68"/>
      <c r="JC48" s="68"/>
      <c r="JD48" s="70"/>
      <c r="JE48" s="60"/>
      <c r="JF48" s="68"/>
      <c r="JG48" s="68"/>
      <c r="JH48" s="68"/>
      <c r="JI48" s="68"/>
      <c r="JJ48" s="68"/>
      <c r="JK48" s="68"/>
      <c r="JL48" s="68"/>
      <c r="JM48" s="68"/>
      <c r="JN48" s="68"/>
      <c r="JO48" s="68"/>
      <c r="JP48" s="68"/>
      <c r="JQ48" s="68"/>
      <c r="JR48" s="68"/>
      <c r="JS48" s="70"/>
      <c r="JT48" s="60"/>
      <c r="JU48" s="68"/>
      <c r="JV48" s="68"/>
      <c r="JW48" s="68"/>
      <c r="JX48" s="68"/>
      <c r="JY48" s="68"/>
      <c r="JZ48" s="68"/>
      <c r="KA48" s="70"/>
      <c r="KB48" s="60"/>
      <c r="KC48" s="68"/>
      <c r="KD48" s="68"/>
      <c r="KE48" s="68"/>
      <c r="KF48" s="68"/>
      <c r="KG48" s="68"/>
      <c r="KH48" s="68"/>
      <c r="KI48" s="70"/>
      <c r="KJ48" s="60"/>
      <c r="KK48" s="66"/>
      <c r="KL48" s="66"/>
      <c r="KM48" s="66"/>
      <c r="KN48" s="70"/>
      <c r="KO48" s="73"/>
      <c r="KP48" s="66"/>
      <c r="KQ48" s="72"/>
      <c r="KR48" s="71"/>
      <c r="KS48" s="68"/>
      <c r="KT48" s="68"/>
      <c r="KU48" s="68"/>
      <c r="KV48" s="68"/>
      <c r="KW48" s="68"/>
      <c r="KX48" s="68"/>
      <c r="KY48" s="68"/>
      <c r="KZ48" s="70"/>
      <c r="LA48" s="60"/>
      <c r="LB48" s="68"/>
      <c r="LC48" s="68"/>
      <c r="LD48" s="68"/>
      <c r="LE48" s="68"/>
      <c r="LF48" s="68"/>
      <c r="LG48" s="68"/>
      <c r="LH48" s="68"/>
      <c r="LI48" s="68"/>
      <c r="LJ48" s="68"/>
      <c r="LK48" s="68"/>
      <c r="LL48" s="68"/>
      <c r="LM48" s="68"/>
      <c r="LN48" s="70"/>
      <c r="LO48" s="60"/>
      <c r="LP48" s="68"/>
      <c r="LQ48" s="68"/>
      <c r="LR48" s="68"/>
      <c r="LS48" s="68"/>
      <c r="LT48" s="70"/>
      <c r="LU48" s="60"/>
      <c r="LV48" s="68"/>
      <c r="LW48" s="70"/>
      <c r="LX48" s="60"/>
      <c r="LY48" s="68"/>
      <c r="LZ48" s="70"/>
      <c r="MA48" s="60"/>
      <c r="MB48" s="68"/>
      <c r="MC48" s="68"/>
      <c r="MD48" s="68"/>
      <c r="ME48" s="68"/>
      <c r="MF48" s="68"/>
      <c r="MG48" s="70"/>
      <c r="MH48" s="60"/>
      <c r="MI48" s="68"/>
      <c r="MJ48" s="59"/>
      <c r="MK48" s="60"/>
      <c r="ML48" s="68"/>
      <c r="MM48" s="68"/>
      <c r="MN48" s="72"/>
      <c r="MO48" s="60"/>
      <c r="MP48" s="71"/>
      <c r="MQ48" s="71"/>
      <c r="MR48" s="70"/>
      <c r="MS48" s="60"/>
      <c r="MT48" s="68"/>
      <c r="MU48" s="68"/>
      <c r="MV48" s="68"/>
      <c r="MW48" s="68"/>
      <c r="MX48" s="68"/>
      <c r="MY48" s="70"/>
      <c r="MZ48" s="60"/>
      <c r="NA48" s="68"/>
      <c r="NB48" s="68"/>
      <c r="NC48" s="68"/>
      <c r="ND48" s="70"/>
      <c r="NE48" s="60"/>
      <c r="NF48" s="71"/>
      <c r="NG48" s="68"/>
      <c r="NH48" s="68"/>
      <c r="NI48" s="68"/>
      <c r="NJ48" s="68"/>
      <c r="NK48" s="68"/>
      <c r="NL48" s="68"/>
      <c r="NM48" s="70"/>
      <c r="NN48" s="60"/>
      <c r="NO48" s="68"/>
      <c r="NP48" s="68"/>
      <c r="NQ48" s="68"/>
      <c r="NR48" s="68"/>
      <c r="NS48" s="68"/>
      <c r="NT48" s="68"/>
      <c r="NU48" s="70"/>
      <c r="NV48" s="60"/>
      <c r="NW48" s="68"/>
      <c r="NX48" s="68"/>
      <c r="NY48" s="68"/>
      <c r="NZ48" s="68"/>
      <c r="OA48" s="68"/>
      <c r="OB48" s="68"/>
      <c r="OC48" s="71"/>
      <c r="OD48" s="60"/>
      <c r="OE48" s="68"/>
      <c r="OF48" s="68"/>
      <c r="OG48" s="68"/>
      <c r="OH48" s="60"/>
      <c r="OI48" s="68"/>
      <c r="OJ48" s="68"/>
      <c r="OK48" s="68"/>
      <c r="OL48" s="68"/>
      <c r="OM48" s="68"/>
      <c r="ON48" s="70"/>
      <c r="OO48" s="60"/>
      <c r="OP48" s="71"/>
      <c r="OQ48" s="68"/>
      <c r="OR48" s="68"/>
      <c r="OS48" s="68"/>
      <c r="OT48" s="68"/>
      <c r="OU48" s="68"/>
      <c r="OV48" s="70"/>
      <c r="OW48" s="60"/>
      <c r="OX48" s="71"/>
      <c r="OY48" s="68"/>
      <c r="OZ48" s="68"/>
      <c r="PA48" s="68"/>
      <c r="PB48" s="68"/>
      <c r="PC48" s="68"/>
      <c r="PD48" s="70"/>
    </row>
    <row r="49" spans="1:420" x14ac:dyDescent="0.25">
      <c r="A49" s="17" t="s">
        <v>210</v>
      </c>
      <c r="B49" s="19"/>
      <c r="C49" s="16"/>
      <c r="D49" s="59"/>
      <c r="E49" s="60">
        <v>1</v>
      </c>
      <c r="F49" s="68">
        <v>1</v>
      </c>
      <c r="G49" s="68">
        <v>2</v>
      </c>
      <c r="H49" s="68">
        <v>1</v>
      </c>
      <c r="I49" s="68">
        <v>1</v>
      </c>
      <c r="J49" s="68">
        <v>2</v>
      </c>
      <c r="K49" s="68">
        <v>2</v>
      </c>
      <c r="L49" s="68">
        <v>2</v>
      </c>
      <c r="M49" s="68">
        <v>2</v>
      </c>
      <c r="N49" s="68">
        <v>2</v>
      </c>
      <c r="O49" s="68">
        <v>2</v>
      </c>
      <c r="P49" s="68">
        <v>2</v>
      </c>
      <c r="Q49" s="70">
        <v>2</v>
      </c>
      <c r="R49" s="60">
        <v>1</v>
      </c>
      <c r="S49" s="68">
        <v>1</v>
      </c>
      <c r="T49" s="68">
        <v>2</v>
      </c>
      <c r="U49" s="68">
        <v>1</v>
      </c>
      <c r="V49" s="68">
        <v>2</v>
      </c>
      <c r="W49" s="68">
        <v>2</v>
      </c>
      <c r="X49" s="68">
        <v>2</v>
      </c>
      <c r="Y49" s="68">
        <v>2</v>
      </c>
      <c r="Z49" s="68">
        <v>2</v>
      </c>
      <c r="AA49" s="68">
        <v>2</v>
      </c>
      <c r="AB49" s="60">
        <v>1</v>
      </c>
      <c r="AC49" s="71">
        <v>1</v>
      </c>
      <c r="AD49" s="68">
        <v>1</v>
      </c>
      <c r="AE49" s="68">
        <v>2</v>
      </c>
      <c r="AF49" s="68">
        <v>2</v>
      </c>
      <c r="AG49" s="68">
        <v>2</v>
      </c>
      <c r="AH49" s="68">
        <v>2</v>
      </c>
      <c r="AI49" s="70">
        <v>2</v>
      </c>
      <c r="AJ49" s="60">
        <v>1</v>
      </c>
      <c r="AK49" s="71">
        <v>1</v>
      </c>
      <c r="AL49" s="68">
        <v>1</v>
      </c>
      <c r="AM49" s="68">
        <v>2</v>
      </c>
      <c r="AN49" s="68">
        <v>2</v>
      </c>
      <c r="AO49" s="68">
        <v>2</v>
      </c>
      <c r="AP49" s="68">
        <v>2</v>
      </c>
      <c r="AQ49" s="70">
        <v>2</v>
      </c>
      <c r="AR49" s="60">
        <v>1</v>
      </c>
      <c r="AS49" s="68">
        <v>1</v>
      </c>
      <c r="AT49" s="68">
        <v>1</v>
      </c>
      <c r="AU49" s="68">
        <v>2</v>
      </c>
      <c r="AV49" s="68">
        <v>2</v>
      </c>
      <c r="AW49" s="68">
        <v>2</v>
      </c>
      <c r="AX49" s="68">
        <v>2</v>
      </c>
      <c r="AY49" s="70">
        <v>2</v>
      </c>
      <c r="AZ49" s="60">
        <v>1</v>
      </c>
      <c r="BA49" s="68">
        <v>1</v>
      </c>
      <c r="BB49" s="68">
        <v>1</v>
      </c>
      <c r="BC49" s="68">
        <v>2</v>
      </c>
      <c r="BD49" s="68">
        <v>2</v>
      </c>
      <c r="BE49" s="68">
        <v>2</v>
      </c>
      <c r="BF49" s="68">
        <v>2</v>
      </c>
      <c r="BG49" s="70">
        <v>2</v>
      </c>
      <c r="BH49" s="60">
        <v>1</v>
      </c>
      <c r="BI49" s="68">
        <v>1</v>
      </c>
      <c r="BJ49" s="68">
        <v>1</v>
      </c>
      <c r="BK49" s="68">
        <v>2</v>
      </c>
      <c r="BL49" s="70">
        <v>2</v>
      </c>
      <c r="BM49" s="60">
        <v>1</v>
      </c>
      <c r="BN49" s="68">
        <v>1</v>
      </c>
      <c r="BO49" s="68">
        <v>1</v>
      </c>
      <c r="BP49" s="68">
        <v>2</v>
      </c>
      <c r="BQ49" s="70">
        <v>2</v>
      </c>
      <c r="BR49" s="60">
        <v>1</v>
      </c>
      <c r="BS49" s="68">
        <v>1</v>
      </c>
      <c r="BT49" s="68">
        <v>1</v>
      </c>
      <c r="BU49" s="68">
        <v>2</v>
      </c>
      <c r="BV49" s="70">
        <v>2</v>
      </c>
      <c r="BW49" s="60">
        <v>1</v>
      </c>
      <c r="BX49" s="68">
        <v>2</v>
      </c>
      <c r="BY49" s="68">
        <v>2</v>
      </c>
      <c r="BZ49" s="70">
        <v>2</v>
      </c>
      <c r="CA49" s="60">
        <v>1</v>
      </c>
      <c r="CB49" s="68">
        <v>1</v>
      </c>
      <c r="CC49" s="68">
        <v>1</v>
      </c>
      <c r="CD49" s="68">
        <v>1</v>
      </c>
      <c r="CE49" s="82">
        <v>2</v>
      </c>
      <c r="CF49" s="68">
        <v>1</v>
      </c>
      <c r="CG49" s="68">
        <v>1</v>
      </c>
      <c r="CH49" s="68">
        <v>2</v>
      </c>
      <c r="CI49" s="68">
        <v>2</v>
      </c>
      <c r="CJ49" s="68">
        <v>2</v>
      </c>
      <c r="CK49" s="68">
        <v>2</v>
      </c>
      <c r="CL49" s="68">
        <v>2</v>
      </c>
      <c r="CM49" s="68">
        <v>2</v>
      </c>
      <c r="CN49" s="68">
        <v>2</v>
      </c>
      <c r="CO49" s="68">
        <v>2</v>
      </c>
      <c r="CP49" s="68">
        <v>2</v>
      </c>
      <c r="CQ49" s="68">
        <v>2</v>
      </c>
      <c r="CR49" s="70">
        <v>2</v>
      </c>
      <c r="CS49" s="60">
        <v>1</v>
      </c>
      <c r="CT49" s="68">
        <v>1</v>
      </c>
      <c r="CU49" s="68">
        <v>1</v>
      </c>
      <c r="CV49" s="68">
        <v>2</v>
      </c>
      <c r="CW49" s="68">
        <v>2</v>
      </c>
      <c r="CX49" s="68">
        <v>2</v>
      </c>
      <c r="CY49" s="68">
        <v>2</v>
      </c>
      <c r="CZ49" s="68">
        <v>2</v>
      </c>
      <c r="DA49" s="68">
        <v>2</v>
      </c>
      <c r="DB49" s="70">
        <v>2</v>
      </c>
      <c r="DC49" s="60">
        <v>1</v>
      </c>
      <c r="DD49" s="68">
        <v>1</v>
      </c>
      <c r="DE49" s="68">
        <v>1</v>
      </c>
      <c r="DF49" s="68">
        <v>1</v>
      </c>
      <c r="DG49" s="68">
        <v>1</v>
      </c>
      <c r="DH49" s="68">
        <v>2</v>
      </c>
      <c r="DI49" s="68">
        <v>2</v>
      </c>
      <c r="DJ49" s="68">
        <v>2</v>
      </c>
      <c r="DK49" s="70">
        <v>2</v>
      </c>
      <c r="DL49" s="60">
        <v>1</v>
      </c>
      <c r="DM49" s="68">
        <v>1</v>
      </c>
      <c r="DN49" s="68">
        <v>2</v>
      </c>
      <c r="DO49" s="68">
        <v>2</v>
      </c>
      <c r="DP49" s="68">
        <v>2</v>
      </c>
      <c r="DQ49" s="68">
        <v>2</v>
      </c>
      <c r="DR49" s="70">
        <v>2</v>
      </c>
      <c r="DS49" s="60">
        <v>1</v>
      </c>
      <c r="DT49" s="68">
        <v>2</v>
      </c>
      <c r="DU49" s="68">
        <v>2</v>
      </c>
      <c r="DV49" s="68">
        <v>2</v>
      </c>
      <c r="DW49" s="68">
        <v>2</v>
      </c>
      <c r="DX49" s="70">
        <v>2</v>
      </c>
      <c r="DY49" s="60">
        <v>1</v>
      </c>
      <c r="DZ49" s="68">
        <v>2</v>
      </c>
      <c r="EA49" s="68">
        <v>2</v>
      </c>
      <c r="EB49" s="68">
        <v>2</v>
      </c>
      <c r="EC49" s="68">
        <v>2</v>
      </c>
      <c r="ED49" s="70">
        <v>2</v>
      </c>
      <c r="EE49" s="60">
        <v>1</v>
      </c>
      <c r="EF49" s="68">
        <v>1</v>
      </c>
      <c r="EG49" s="68">
        <v>2</v>
      </c>
      <c r="EH49" s="68">
        <v>2</v>
      </c>
      <c r="EI49" s="68">
        <v>2</v>
      </c>
      <c r="EJ49" s="70">
        <v>2</v>
      </c>
      <c r="EK49" s="60">
        <v>1</v>
      </c>
      <c r="EL49" s="68">
        <v>1</v>
      </c>
      <c r="EM49" s="68">
        <v>2</v>
      </c>
      <c r="EN49" s="68">
        <v>2</v>
      </c>
      <c r="EO49" s="68">
        <v>2</v>
      </c>
      <c r="EP49" s="70">
        <v>2</v>
      </c>
      <c r="EQ49" s="60">
        <v>1</v>
      </c>
      <c r="ER49" s="68">
        <v>1</v>
      </c>
      <c r="ES49" s="68">
        <v>2</v>
      </c>
      <c r="ET49" s="68">
        <v>2</v>
      </c>
      <c r="EU49" s="68">
        <v>2</v>
      </c>
      <c r="EV49" s="70">
        <v>2</v>
      </c>
      <c r="EW49" s="60">
        <v>1</v>
      </c>
      <c r="EX49" s="68">
        <v>1</v>
      </c>
      <c r="EY49" s="68">
        <v>2</v>
      </c>
      <c r="EZ49" s="68">
        <v>2</v>
      </c>
      <c r="FA49" s="68">
        <v>2</v>
      </c>
      <c r="FB49" s="70">
        <v>2</v>
      </c>
      <c r="FC49" s="60">
        <v>1</v>
      </c>
      <c r="FD49" s="68">
        <v>2</v>
      </c>
      <c r="FE49" s="68">
        <v>2</v>
      </c>
      <c r="FF49" s="68">
        <v>2</v>
      </c>
      <c r="FG49" s="68">
        <v>2</v>
      </c>
      <c r="FH49" s="70">
        <v>2</v>
      </c>
      <c r="FI49" s="60">
        <v>1</v>
      </c>
      <c r="FJ49" s="68">
        <v>2</v>
      </c>
      <c r="FK49" s="70">
        <v>2</v>
      </c>
      <c r="FL49" s="60">
        <v>1</v>
      </c>
      <c r="FM49" s="68">
        <v>2</v>
      </c>
      <c r="FN49" s="68">
        <v>2</v>
      </c>
      <c r="FO49" s="68">
        <v>2</v>
      </c>
      <c r="FP49" s="68">
        <v>2</v>
      </c>
      <c r="FQ49" s="70">
        <v>2</v>
      </c>
      <c r="FR49" s="60">
        <v>1</v>
      </c>
      <c r="FS49" s="68">
        <v>2</v>
      </c>
      <c r="FT49" s="68">
        <v>2</v>
      </c>
      <c r="FU49" s="68">
        <v>2</v>
      </c>
      <c r="FV49" s="70">
        <v>2</v>
      </c>
      <c r="FW49" s="60">
        <v>1</v>
      </c>
      <c r="FX49" s="68">
        <v>2</v>
      </c>
      <c r="FY49" s="68">
        <v>2</v>
      </c>
      <c r="FZ49" s="68">
        <v>2</v>
      </c>
      <c r="GA49" s="70">
        <v>2</v>
      </c>
      <c r="GB49" s="60">
        <v>1</v>
      </c>
      <c r="GC49" s="68">
        <v>1</v>
      </c>
      <c r="GD49" s="68">
        <v>1</v>
      </c>
      <c r="GE49" s="68">
        <v>1</v>
      </c>
      <c r="GF49" s="68">
        <v>1</v>
      </c>
      <c r="GG49" s="68">
        <v>2</v>
      </c>
      <c r="GH49" s="68">
        <v>2</v>
      </c>
      <c r="GI49" s="68">
        <v>2</v>
      </c>
      <c r="GJ49" s="68">
        <v>2</v>
      </c>
      <c r="GK49" s="68">
        <v>2</v>
      </c>
      <c r="GL49" s="68">
        <v>2</v>
      </c>
      <c r="GM49" s="68">
        <v>2</v>
      </c>
      <c r="GN49" s="70">
        <v>2</v>
      </c>
      <c r="GO49" s="60"/>
      <c r="GP49" s="68">
        <v>1</v>
      </c>
      <c r="GQ49" s="68">
        <v>1</v>
      </c>
      <c r="GR49" s="68">
        <v>1</v>
      </c>
      <c r="GS49" s="68">
        <v>1</v>
      </c>
      <c r="GT49" s="68">
        <v>2</v>
      </c>
      <c r="GU49" s="68">
        <v>2</v>
      </c>
      <c r="GV49" s="68">
        <v>2</v>
      </c>
      <c r="GW49" s="68">
        <v>2</v>
      </c>
      <c r="GX49" s="68">
        <v>2</v>
      </c>
      <c r="GY49" s="68">
        <v>2</v>
      </c>
      <c r="GZ49" s="68">
        <v>2</v>
      </c>
      <c r="HA49" s="68">
        <v>2</v>
      </c>
      <c r="HB49" s="68"/>
      <c r="HC49" s="70"/>
      <c r="HD49" s="60">
        <v>1</v>
      </c>
      <c r="HE49" s="68">
        <v>1</v>
      </c>
      <c r="HF49" s="68">
        <v>2</v>
      </c>
      <c r="HG49" s="68">
        <v>2</v>
      </c>
      <c r="HH49" s="68">
        <v>2</v>
      </c>
      <c r="HI49" s="68">
        <v>2</v>
      </c>
      <c r="HJ49" s="68">
        <v>2</v>
      </c>
      <c r="HK49" s="68">
        <v>2</v>
      </c>
      <c r="HL49" s="68">
        <v>2</v>
      </c>
      <c r="HM49" s="70">
        <v>2</v>
      </c>
      <c r="HN49" s="71">
        <v>1</v>
      </c>
      <c r="HO49" s="68">
        <v>1</v>
      </c>
      <c r="HP49" s="68">
        <v>1</v>
      </c>
      <c r="HQ49" s="68">
        <v>2</v>
      </c>
      <c r="HR49" s="68">
        <v>1</v>
      </c>
      <c r="HS49" s="68">
        <v>1</v>
      </c>
      <c r="HT49" s="68">
        <v>2</v>
      </c>
      <c r="HU49" s="68">
        <v>2</v>
      </c>
      <c r="HV49" s="68">
        <v>2</v>
      </c>
      <c r="HW49" s="68">
        <v>2</v>
      </c>
      <c r="HX49" s="68">
        <v>2</v>
      </c>
      <c r="HY49" s="68">
        <v>2</v>
      </c>
      <c r="HZ49" s="68">
        <v>2</v>
      </c>
      <c r="IA49" s="68">
        <v>2</v>
      </c>
      <c r="IB49" s="70">
        <v>2</v>
      </c>
      <c r="IC49" s="71">
        <v>1</v>
      </c>
      <c r="ID49" s="68">
        <v>1</v>
      </c>
      <c r="IE49" s="68">
        <v>1</v>
      </c>
      <c r="IF49" s="68">
        <v>1</v>
      </c>
      <c r="IG49" s="68">
        <v>2</v>
      </c>
      <c r="IH49" s="68">
        <v>2</v>
      </c>
      <c r="II49" s="68">
        <v>2</v>
      </c>
      <c r="IJ49" s="68">
        <v>2</v>
      </c>
      <c r="IK49" s="68">
        <v>2</v>
      </c>
      <c r="IL49" s="68">
        <v>2</v>
      </c>
      <c r="IM49" s="68">
        <v>2</v>
      </c>
      <c r="IN49" s="70">
        <v>2</v>
      </c>
      <c r="IO49" s="60">
        <v>1</v>
      </c>
      <c r="IP49" s="68">
        <v>1</v>
      </c>
      <c r="IQ49" s="68">
        <v>1</v>
      </c>
      <c r="IR49" s="68">
        <v>2</v>
      </c>
      <c r="IS49" s="68">
        <v>1</v>
      </c>
      <c r="IT49" s="68">
        <v>1</v>
      </c>
      <c r="IU49" s="68">
        <v>2</v>
      </c>
      <c r="IV49" s="68">
        <v>2</v>
      </c>
      <c r="IW49" s="68">
        <v>2</v>
      </c>
      <c r="IX49" s="68">
        <v>2</v>
      </c>
      <c r="IY49" s="68">
        <v>2</v>
      </c>
      <c r="IZ49" s="68">
        <v>2</v>
      </c>
      <c r="JA49" s="68">
        <v>2</v>
      </c>
      <c r="JB49" s="68">
        <v>2</v>
      </c>
      <c r="JC49" s="68">
        <v>2</v>
      </c>
      <c r="JD49" s="70">
        <v>2</v>
      </c>
      <c r="JE49" s="60">
        <v>1</v>
      </c>
      <c r="JF49" s="68">
        <v>1</v>
      </c>
      <c r="JG49" s="68">
        <v>1</v>
      </c>
      <c r="JH49" s="68">
        <v>2</v>
      </c>
      <c r="JI49" s="68">
        <v>1</v>
      </c>
      <c r="JJ49" s="68">
        <v>2</v>
      </c>
      <c r="JK49" s="68">
        <v>2</v>
      </c>
      <c r="JL49" s="68">
        <v>2</v>
      </c>
      <c r="JM49" s="68">
        <v>2</v>
      </c>
      <c r="JN49" s="68">
        <v>2</v>
      </c>
      <c r="JO49" s="68">
        <v>2</v>
      </c>
      <c r="JP49" s="68">
        <v>2</v>
      </c>
      <c r="JQ49" s="68">
        <v>2</v>
      </c>
      <c r="JR49" s="68">
        <v>2</v>
      </c>
      <c r="JS49" s="70">
        <v>2</v>
      </c>
      <c r="JT49" s="60">
        <v>1</v>
      </c>
      <c r="JU49" s="68">
        <v>1</v>
      </c>
      <c r="JV49" s="68">
        <v>1</v>
      </c>
      <c r="JW49" s="68">
        <v>2</v>
      </c>
      <c r="JX49" s="68">
        <v>2</v>
      </c>
      <c r="JY49" s="68">
        <v>2</v>
      </c>
      <c r="JZ49" s="68">
        <v>2</v>
      </c>
      <c r="KA49" s="70">
        <v>2</v>
      </c>
      <c r="KB49" s="60">
        <v>1</v>
      </c>
      <c r="KC49" s="68">
        <v>1</v>
      </c>
      <c r="KD49" s="68">
        <v>1</v>
      </c>
      <c r="KE49" s="68">
        <v>2</v>
      </c>
      <c r="KF49" s="68">
        <v>2</v>
      </c>
      <c r="KG49" s="68">
        <v>2</v>
      </c>
      <c r="KH49" s="68">
        <v>2</v>
      </c>
      <c r="KI49" s="70">
        <v>2</v>
      </c>
      <c r="KJ49" s="60">
        <v>1</v>
      </c>
      <c r="KK49" s="68">
        <v>1</v>
      </c>
      <c r="KL49" s="68">
        <v>1</v>
      </c>
      <c r="KM49" s="68">
        <v>1</v>
      </c>
      <c r="KN49" s="70">
        <v>1</v>
      </c>
      <c r="KO49" s="73">
        <v>1</v>
      </c>
      <c r="KP49" s="68">
        <v>1</v>
      </c>
      <c r="KQ49" s="72">
        <v>2</v>
      </c>
      <c r="KR49" s="71">
        <v>1</v>
      </c>
      <c r="KS49" s="68">
        <v>1</v>
      </c>
      <c r="KT49" s="68">
        <v>1</v>
      </c>
      <c r="KU49" s="68">
        <v>2</v>
      </c>
      <c r="KV49" s="68">
        <v>2</v>
      </c>
      <c r="KW49" s="68">
        <v>2</v>
      </c>
      <c r="KX49" s="68">
        <v>2</v>
      </c>
      <c r="KY49" s="68">
        <v>2</v>
      </c>
      <c r="KZ49" s="70">
        <v>2</v>
      </c>
      <c r="LA49" s="60">
        <v>1</v>
      </c>
      <c r="LB49" s="68">
        <v>1</v>
      </c>
      <c r="LC49" s="68">
        <v>1</v>
      </c>
      <c r="LD49" s="68">
        <v>1</v>
      </c>
      <c r="LE49" s="68">
        <v>1</v>
      </c>
      <c r="LF49" s="68">
        <v>1</v>
      </c>
      <c r="LG49" s="68">
        <v>2</v>
      </c>
      <c r="LH49" s="68">
        <v>2</v>
      </c>
      <c r="LI49" s="68">
        <v>2</v>
      </c>
      <c r="LJ49" s="68">
        <v>2</v>
      </c>
      <c r="LK49" s="68">
        <v>2</v>
      </c>
      <c r="LL49" s="68">
        <v>2</v>
      </c>
      <c r="LM49" s="68">
        <v>2</v>
      </c>
      <c r="LN49" s="70">
        <v>2</v>
      </c>
      <c r="LO49" s="60">
        <v>1</v>
      </c>
      <c r="LP49" s="68">
        <v>1</v>
      </c>
      <c r="LQ49" s="68">
        <v>1</v>
      </c>
      <c r="LR49" s="68">
        <v>2</v>
      </c>
      <c r="LS49" s="68">
        <v>1</v>
      </c>
      <c r="LT49" s="70">
        <v>2</v>
      </c>
      <c r="LU49" s="60">
        <v>1</v>
      </c>
      <c r="LV49" s="68">
        <v>1</v>
      </c>
      <c r="LW49" s="70">
        <v>1</v>
      </c>
      <c r="LX49" s="60">
        <v>1</v>
      </c>
      <c r="LY49" s="68">
        <v>1</v>
      </c>
      <c r="LZ49" s="70">
        <v>2</v>
      </c>
      <c r="MA49" s="60">
        <v>1</v>
      </c>
      <c r="MB49" s="68">
        <v>1</v>
      </c>
      <c r="MC49" s="68">
        <v>2</v>
      </c>
      <c r="MD49" s="68">
        <v>2</v>
      </c>
      <c r="ME49" s="68">
        <v>2</v>
      </c>
      <c r="MF49" s="68">
        <v>2</v>
      </c>
      <c r="MG49" s="70">
        <v>2</v>
      </c>
      <c r="MH49" s="60">
        <v>1</v>
      </c>
      <c r="MI49" s="68">
        <v>1</v>
      </c>
      <c r="MJ49" s="59">
        <v>2</v>
      </c>
      <c r="MK49" s="74">
        <v>1</v>
      </c>
      <c r="ML49" s="75">
        <v>2</v>
      </c>
      <c r="MM49" s="75">
        <v>2</v>
      </c>
      <c r="MN49" s="76">
        <v>2</v>
      </c>
      <c r="MO49" s="74">
        <v>1</v>
      </c>
      <c r="MP49" s="75">
        <v>2</v>
      </c>
      <c r="MQ49" s="75">
        <v>2</v>
      </c>
      <c r="MR49" s="76">
        <v>2</v>
      </c>
      <c r="MS49" s="60">
        <v>1</v>
      </c>
      <c r="MT49" s="68">
        <v>1</v>
      </c>
      <c r="MU49" s="68">
        <v>2</v>
      </c>
      <c r="MV49" s="68">
        <v>2</v>
      </c>
      <c r="MW49" s="68">
        <v>2</v>
      </c>
      <c r="MX49" s="68">
        <v>2</v>
      </c>
      <c r="MY49" s="70">
        <v>2</v>
      </c>
      <c r="MZ49" s="60">
        <v>1</v>
      </c>
      <c r="NA49" s="68">
        <v>1</v>
      </c>
      <c r="NB49" s="68">
        <v>1</v>
      </c>
      <c r="NC49" s="68">
        <v>2</v>
      </c>
      <c r="ND49" s="70">
        <v>2</v>
      </c>
      <c r="NE49" s="60">
        <v>1</v>
      </c>
      <c r="NF49" s="71">
        <v>1</v>
      </c>
      <c r="NG49" s="68">
        <v>1</v>
      </c>
      <c r="NH49" s="68">
        <v>2</v>
      </c>
      <c r="NI49" s="68">
        <v>2</v>
      </c>
      <c r="NJ49" s="68">
        <v>2</v>
      </c>
      <c r="NK49" s="68">
        <v>2</v>
      </c>
      <c r="NL49" s="68">
        <v>2</v>
      </c>
      <c r="NM49" s="70">
        <v>2</v>
      </c>
      <c r="NN49" s="60">
        <v>1</v>
      </c>
      <c r="NO49" s="68">
        <v>1</v>
      </c>
      <c r="NP49" s="68">
        <v>1</v>
      </c>
      <c r="NQ49" s="68">
        <v>2</v>
      </c>
      <c r="NR49" s="68">
        <v>2</v>
      </c>
      <c r="NS49" s="68">
        <v>2</v>
      </c>
      <c r="NT49" s="68">
        <v>2</v>
      </c>
      <c r="NU49" s="70">
        <v>2</v>
      </c>
      <c r="NV49" s="60">
        <v>1</v>
      </c>
      <c r="NW49" s="68">
        <v>2</v>
      </c>
      <c r="NX49" s="68">
        <v>2</v>
      </c>
      <c r="NY49" s="68">
        <v>2</v>
      </c>
      <c r="NZ49" s="68">
        <v>2</v>
      </c>
      <c r="OA49" s="68">
        <v>2</v>
      </c>
      <c r="OB49" s="68">
        <v>2</v>
      </c>
      <c r="OC49" s="71">
        <v>2</v>
      </c>
      <c r="OD49" s="60">
        <v>2</v>
      </c>
      <c r="OE49" s="68">
        <v>2</v>
      </c>
      <c r="OF49" s="68">
        <v>2</v>
      </c>
      <c r="OG49" s="68">
        <v>2</v>
      </c>
      <c r="OH49" s="60">
        <v>1</v>
      </c>
      <c r="OI49" s="68">
        <v>1</v>
      </c>
      <c r="OJ49" s="68">
        <v>2</v>
      </c>
      <c r="OK49" s="68">
        <v>2</v>
      </c>
      <c r="OL49" s="68">
        <v>2</v>
      </c>
      <c r="OM49" s="68">
        <v>2</v>
      </c>
      <c r="ON49" s="70">
        <v>2</v>
      </c>
      <c r="OO49" s="60">
        <v>1</v>
      </c>
      <c r="OP49" s="71">
        <v>1</v>
      </c>
      <c r="OQ49" s="68">
        <v>1</v>
      </c>
      <c r="OR49" s="68">
        <v>2</v>
      </c>
      <c r="OS49" s="68">
        <v>2</v>
      </c>
      <c r="OT49" s="68">
        <v>2</v>
      </c>
      <c r="OU49" s="68">
        <v>2</v>
      </c>
      <c r="OV49" s="70">
        <v>2</v>
      </c>
      <c r="OW49" s="60">
        <v>1</v>
      </c>
      <c r="OX49" s="71">
        <v>1</v>
      </c>
      <c r="OY49" s="68">
        <v>1</v>
      </c>
      <c r="OZ49" s="68">
        <v>2</v>
      </c>
      <c r="PA49" s="68">
        <v>2</v>
      </c>
      <c r="PB49" s="68">
        <v>2</v>
      </c>
      <c r="PC49" s="68">
        <v>2</v>
      </c>
      <c r="PD49" s="70">
        <v>2</v>
      </c>
    </row>
    <row r="50" spans="1:420" x14ac:dyDescent="0.25">
      <c r="A50" s="17" t="s">
        <v>211</v>
      </c>
      <c r="B50" s="19"/>
      <c r="C50" s="16"/>
      <c r="D50" s="59"/>
      <c r="E50" s="81">
        <v>0.7</v>
      </c>
      <c r="F50" s="79">
        <v>0.7</v>
      </c>
      <c r="G50" s="79">
        <v>0.7</v>
      </c>
      <c r="H50" s="79">
        <v>0.7</v>
      </c>
      <c r="I50" s="79">
        <v>0.7</v>
      </c>
      <c r="J50" s="79">
        <v>0.7</v>
      </c>
      <c r="K50" s="79">
        <v>0.7</v>
      </c>
      <c r="L50" s="79">
        <v>0.7</v>
      </c>
      <c r="M50" s="79">
        <v>0.7</v>
      </c>
      <c r="N50" s="79">
        <v>0.7</v>
      </c>
      <c r="O50" s="79">
        <v>0.7</v>
      </c>
      <c r="P50" s="79">
        <v>0.7</v>
      </c>
      <c r="Q50" s="119">
        <v>0.7</v>
      </c>
      <c r="R50" s="81">
        <v>0.7</v>
      </c>
      <c r="S50" s="79">
        <v>0.7</v>
      </c>
      <c r="T50" s="79">
        <v>0.7</v>
      </c>
      <c r="U50" s="79">
        <v>0.7</v>
      </c>
      <c r="V50" s="79">
        <v>0.7</v>
      </c>
      <c r="W50" s="79">
        <v>0.7</v>
      </c>
      <c r="X50" s="79">
        <v>0.7</v>
      </c>
      <c r="Y50" s="79">
        <v>0.7</v>
      </c>
      <c r="Z50" s="79">
        <v>0.7</v>
      </c>
      <c r="AA50" s="79">
        <v>0.7</v>
      </c>
      <c r="AB50" s="81">
        <v>0.7</v>
      </c>
      <c r="AC50" s="80">
        <v>0.7</v>
      </c>
      <c r="AD50" s="79">
        <v>0.7</v>
      </c>
      <c r="AE50" s="79">
        <v>0.7</v>
      </c>
      <c r="AF50" s="79">
        <v>0.7</v>
      </c>
      <c r="AG50" s="79">
        <v>0.7</v>
      </c>
      <c r="AH50" s="79">
        <v>0.7</v>
      </c>
      <c r="AI50" s="119">
        <v>0.7</v>
      </c>
      <c r="AJ50" s="81">
        <v>0.7</v>
      </c>
      <c r="AK50" s="80">
        <v>0.7</v>
      </c>
      <c r="AL50" s="79">
        <v>0.7</v>
      </c>
      <c r="AM50" s="79">
        <v>0.7</v>
      </c>
      <c r="AN50" s="79">
        <v>0.7</v>
      </c>
      <c r="AO50" s="79">
        <v>0.7</v>
      </c>
      <c r="AP50" s="79">
        <v>0.7</v>
      </c>
      <c r="AQ50" s="119">
        <v>0.7</v>
      </c>
      <c r="AR50" s="81">
        <v>0.7</v>
      </c>
      <c r="AS50" s="79">
        <v>0.7</v>
      </c>
      <c r="AT50" s="79">
        <v>0.7</v>
      </c>
      <c r="AU50" s="79">
        <v>0.7</v>
      </c>
      <c r="AV50" s="79">
        <v>0.7</v>
      </c>
      <c r="AW50" s="79">
        <v>0.7</v>
      </c>
      <c r="AX50" s="79">
        <v>0.7</v>
      </c>
      <c r="AY50" s="119">
        <v>0.7</v>
      </c>
      <c r="AZ50" s="81">
        <v>0.7</v>
      </c>
      <c r="BA50" s="79">
        <v>0.7</v>
      </c>
      <c r="BB50" s="79">
        <v>0.7</v>
      </c>
      <c r="BC50" s="79">
        <v>0.7</v>
      </c>
      <c r="BD50" s="79">
        <v>0.7</v>
      </c>
      <c r="BE50" s="79">
        <v>0.7</v>
      </c>
      <c r="BF50" s="79">
        <v>0.7</v>
      </c>
      <c r="BG50" s="119">
        <v>0.7</v>
      </c>
      <c r="BH50" s="81">
        <v>0.7</v>
      </c>
      <c r="BI50" s="79">
        <v>0.7</v>
      </c>
      <c r="BJ50" s="79">
        <v>0.7</v>
      </c>
      <c r="BK50" s="79">
        <v>0.7</v>
      </c>
      <c r="BL50" s="119">
        <v>0.7</v>
      </c>
      <c r="BM50" s="81">
        <v>0.7</v>
      </c>
      <c r="BN50" s="79">
        <v>0.7</v>
      </c>
      <c r="BO50" s="79">
        <v>0.7</v>
      </c>
      <c r="BP50" s="79">
        <v>0.7</v>
      </c>
      <c r="BQ50" s="119">
        <v>0.7</v>
      </c>
      <c r="BR50" s="81">
        <v>0.7</v>
      </c>
      <c r="BS50" s="79">
        <v>0.7</v>
      </c>
      <c r="BT50" s="79">
        <v>0.7</v>
      </c>
      <c r="BU50" s="79">
        <v>0.7</v>
      </c>
      <c r="BV50" s="119">
        <v>0.7</v>
      </c>
      <c r="BW50" s="81">
        <v>0.7</v>
      </c>
      <c r="BX50" s="79">
        <v>0.7</v>
      </c>
      <c r="BY50" s="79">
        <v>0.7</v>
      </c>
      <c r="BZ50" s="119">
        <v>0.7</v>
      </c>
      <c r="CA50" s="81">
        <v>0.7</v>
      </c>
      <c r="CB50" s="79">
        <v>0.7</v>
      </c>
      <c r="CC50" s="79">
        <v>0.7</v>
      </c>
      <c r="CD50" s="79">
        <v>0.7</v>
      </c>
      <c r="CE50" s="79">
        <v>0.7</v>
      </c>
      <c r="CF50" s="79">
        <v>0.7</v>
      </c>
      <c r="CG50" s="79">
        <v>0.7</v>
      </c>
      <c r="CH50" s="79">
        <v>0.7</v>
      </c>
      <c r="CI50" s="79">
        <v>0.7</v>
      </c>
      <c r="CJ50" s="79">
        <v>0.7</v>
      </c>
      <c r="CK50" s="79">
        <v>0.7</v>
      </c>
      <c r="CL50" s="79">
        <v>0.7</v>
      </c>
      <c r="CM50" s="79">
        <v>0.7</v>
      </c>
      <c r="CN50" s="79">
        <v>0.7</v>
      </c>
      <c r="CO50" s="79">
        <v>0.7</v>
      </c>
      <c r="CP50" s="79">
        <v>0.7</v>
      </c>
      <c r="CQ50" s="79">
        <v>0.7</v>
      </c>
      <c r="CR50" s="119">
        <v>0.7</v>
      </c>
      <c r="CS50" s="81">
        <v>0.7</v>
      </c>
      <c r="CT50" s="79">
        <v>0.7</v>
      </c>
      <c r="CU50" s="79">
        <v>0.7</v>
      </c>
      <c r="CV50" s="79">
        <v>0.7</v>
      </c>
      <c r="CW50" s="79">
        <v>0.7</v>
      </c>
      <c r="CX50" s="79">
        <v>0.7</v>
      </c>
      <c r="CY50" s="79">
        <v>0.7</v>
      </c>
      <c r="CZ50" s="79">
        <v>0.7</v>
      </c>
      <c r="DA50" s="79">
        <v>0.7</v>
      </c>
      <c r="DB50" s="119">
        <v>0.7</v>
      </c>
      <c r="DC50" s="81">
        <v>0.7</v>
      </c>
      <c r="DD50" s="79">
        <v>0.7</v>
      </c>
      <c r="DE50" s="79">
        <v>0.7</v>
      </c>
      <c r="DF50" s="79">
        <v>0.7</v>
      </c>
      <c r="DG50" s="79">
        <v>0.7</v>
      </c>
      <c r="DH50" s="79">
        <v>0.7</v>
      </c>
      <c r="DI50" s="79">
        <v>0.7</v>
      </c>
      <c r="DJ50" s="79">
        <v>0.7</v>
      </c>
      <c r="DK50" s="119">
        <v>0.7</v>
      </c>
      <c r="DL50" s="81">
        <v>0.7</v>
      </c>
      <c r="DM50" s="79">
        <v>0.7</v>
      </c>
      <c r="DN50" s="79">
        <v>0.7</v>
      </c>
      <c r="DO50" s="79">
        <v>0.7</v>
      </c>
      <c r="DP50" s="79">
        <v>0.7</v>
      </c>
      <c r="DQ50" s="79">
        <v>0.7</v>
      </c>
      <c r="DR50" s="119">
        <v>0.7</v>
      </c>
      <c r="DS50" s="81">
        <v>0.7</v>
      </c>
      <c r="DT50" s="79">
        <v>0.7</v>
      </c>
      <c r="DU50" s="79">
        <v>0.7</v>
      </c>
      <c r="DV50" s="79">
        <v>0.7</v>
      </c>
      <c r="DW50" s="79">
        <v>0.7</v>
      </c>
      <c r="DX50" s="119">
        <v>0.7</v>
      </c>
      <c r="DY50" s="81">
        <v>0.7</v>
      </c>
      <c r="DZ50" s="79">
        <v>0.7</v>
      </c>
      <c r="EA50" s="79">
        <v>0.7</v>
      </c>
      <c r="EB50" s="79">
        <v>0.7</v>
      </c>
      <c r="EC50" s="79">
        <v>0.7</v>
      </c>
      <c r="ED50" s="119">
        <v>0.7</v>
      </c>
      <c r="EE50" s="81">
        <v>0.7</v>
      </c>
      <c r="EF50" s="79">
        <v>0.7</v>
      </c>
      <c r="EG50" s="79">
        <v>0.7</v>
      </c>
      <c r="EH50" s="79">
        <v>0.7</v>
      </c>
      <c r="EI50" s="79">
        <v>0.7</v>
      </c>
      <c r="EJ50" s="119">
        <v>0.7</v>
      </c>
      <c r="EK50" s="81">
        <v>0.7</v>
      </c>
      <c r="EL50" s="79">
        <v>0.7</v>
      </c>
      <c r="EM50" s="79">
        <v>0.7</v>
      </c>
      <c r="EN50" s="79">
        <v>0.7</v>
      </c>
      <c r="EO50" s="79">
        <v>0.7</v>
      </c>
      <c r="EP50" s="119">
        <v>0.7</v>
      </c>
      <c r="EQ50" s="81">
        <v>0.7</v>
      </c>
      <c r="ER50" s="79">
        <v>0.7</v>
      </c>
      <c r="ES50" s="79">
        <v>0.7</v>
      </c>
      <c r="ET50" s="79">
        <v>0.7</v>
      </c>
      <c r="EU50" s="79">
        <v>0.7</v>
      </c>
      <c r="EV50" s="119">
        <v>0.7</v>
      </c>
      <c r="EW50" s="81">
        <v>0.7</v>
      </c>
      <c r="EX50" s="79">
        <v>0.7</v>
      </c>
      <c r="EY50" s="79">
        <v>0.7</v>
      </c>
      <c r="EZ50" s="79">
        <v>0.7</v>
      </c>
      <c r="FA50" s="79">
        <v>0.7</v>
      </c>
      <c r="FB50" s="119">
        <v>0.7</v>
      </c>
      <c r="FC50" s="81">
        <v>0.7</v>
      </c>
      <c r="FD50" s="79">
        <v>0.7</v>
      </c>
      <c r="FE50" s="79">
        <v>0.7</v>
      </c>
      <c r="FF50" s="79">
        <v>0.7</v>
      </c>
      <c r="FG50" s="79">
        <v>0.7</v>
      </c>
      <c r="FH50" s="119">
        <v>0.7</v>
      </c>
      <c r="FI50" s="81">
        <v>0.7</v>
      </c>
      <c r="FJ50" s="79">
        <v>0.7</v>
      </c>
      <c r="FK50" s="119">
        <v>0.7</v>
      </c>
      <c r="FL50" s="81">
        <v>0.7</v>
      </c>
      <c r="FM50" s="79">
        <v>0.7</v>
      </c>
      <c r="FN50" s="79">
        <v>0.7</v>
      </c>
      <c r="FO50" s="79">
        <v>0.7</v>
      </c>
      <c r="FP50" s="79">
        <v>0.7</v>
      </c>
      <c r="FQ50" s="119">
        <v>0.7</v>
      </c>
      <c r="FR50" s="81">
        <v>0.7</v>
      </c>
      <c r="FS50" s="79">
        <v>0.7</v>
      </c>
      <c r="FT50" s="79">
        <v>0.7</v>
      </c>
      <c r="FU50" s="79">
        <v>0.7</v>
      </c>
      <c r="FV50" s="119">
        <v>0.7</v>
      </c>
      <c r="FW50" s="81">
        <v>0.7</v>
      </c>
      <c r="FX50" s="79">
        <v>0.7</v>
      </c>
      <c r="FY50" s="79">
        <v>0.7</v>
      </c>
      <c r="FZ50" s="79">
        <v>0.7</v>
      </c>
      <c r="GA50" s="119">
        <v>0.7</v>
      </c>
      <c r="GB50" s="81">
        <v>0.7</v>
      </c>
      <c r="GC50" s="79">
        <v>0.7</v>
      </c>
      <c r="GD50" s="79">
        <v>0.7</v>
      </c>
      <c r="GE50" s="79">
        <v>0.7</v>
      </c>
      <c r="GF50" s="79">
        <v>0.7</v>
      </c>
      <c r="GG50" s="79">
        <v>0.7</v>
      </c>
      <c r="GH50" s="79">
        <v>0.7</v>
      </c>
      <c r="GI50" s="79">
        <v>0.7</v>
      </c>
      <c r="GJ50" s="79">
        <v>0.7</v>
      </c>
      <c r="GK50" s="79">
        <v>0.7</v>
      </c>
      <c r="GL50" s="79">
        <v>0.7</v>
      </c>
      <c r="GM50" s="79">
        <v>0.7</v>
      </c>
      <c r="GN50" s="119">
        <v>0.7</v>
      </c>
      <c r="GO50" s="81"/>
      <c r="GP50" s="79">
        <v>0.7</v>
      </c>
      <c r="GQ50" s="79">
        <v>0.7</v>
      </c>
      <c r="GR50" s="79">
        <v>0.7</v>
      </c>
      <c r="GS50" s="79">
        <v>0.7</v>
      </c>
      <c r="GT50" s="79">
        <v>0.7</v>
      </c>
      <c r="GU50" s="79">
        <v>0.7</v>
      </c>
      <c r="GV50" s="79">
        <v>0.7</v>
      </c>
      <c r="GW50" s="79">
        <v>0.7</v>
      </c>
      <c r="GX50" s="79">
        <v>0.7</v>
      </c>
      <c r="GY50" s="79">
        <v>0.7</v>
      </c>
      <c r="GZ50" s="79">
        <v>0.7</v>
      </c>
      <c r="HA50" s="79">
        <v>0.7</v>
      </c>
      <c r="HB50" s="79"/>
      <c r="HC50" s="119"/>
      <c r="HD50" s="81">
        <v>0.7</v>
      </c>
      <c r="HE50" s="79">
        <v>0.7</v>
      </c>
      <c r="HF50" s="79">
        <v>0.7</v>
      </c>
      <c r="HG50" s="79">
        <v>0.7</v>
      </c>
      <c r="HH50" s="79">
        <v>0.7</v>
      </c>
      <c r="HI50" s="79">
        <v>0.7</v>
      </c>
      <c r="HJ50" s="79">
        <v>0.7</v>
      </c>
      <c r="HK50" s="79">
        <v>0.7</v>
      </c>
      <c r="HL50" s="79">
        <v>0.7</v>
      </c>
      <c r="HM50" s="119">
        <v>0.7</v>
      </c>
      <c r="HN50" s="80">
        <v>0.7</v>
      </c>
      <c r="HO50" s="79">
        <v>0.7</v>
      </c>
      <c r="HP50" s="79">
        <v>0.7</v>
      </c>
      <c r="HQ50" s="79">
        <v>0.7</v>
      </c>
      <c r="HR50" s="79">
        <v>0.7</v>
      </c>
      <c r="HS50" s="79">
        <v>0.7</v>
      </c>
      <c r="HT50" s="79">
        <v>0.7</v>
      </c>
      <c r="HU50" s="79">
        <v>0.7</v>
      </c>
      <c r="HV50" s="79">
        <v>0.7</v>
      </c>
      <c r="HW50" s="79">
        <v>0.7</v>
      </c>
      <c r="HX50" s="79">
        <v>0.7</v>
      </c>
      <c r="HY50" s="79">
        <v>0.7</v>
      </c>
      <c r="HZ50" s="79">
        <v>0.7</v>
      </c>
      <c r="IA50" s="79">
        <v>0.7</v>
      </c>
      <c r="IB50" s="119">
        <v>0.7</v>
      </c>
      <c r="IC50" s="80">
        <v>0.7</v>
      </c>
      <c r="ID50" s="79">
        <v>0.7</v>
      </c>
      <c r="IE50" s="79">
        <v>0.7</v>
      </c>
      <c r="IF50" s="79">
        <v>0.7</v>
      </c>
      <c r="IG50" s="79">
        <v>0.7</v>
      </c>
      <c r="IH50" s="79">
        <v>0.7</v>
      </c>
      <c r="II50" s="79">
        <v>0.7</v>
      </c>
      <c r="IJ50" s="79">
        <v>0.7</v>
      </c>
      <c r="IK50" s="79">
        <v>0.7</v>
      </c>
      <c r="IL50" s="79">
        <v>0.7</v>
      </c>
      <c r="IM50" s="79">
        <v>0.7</v>
      </c>
      <c r="IN50" s="119">
        <v>0.7</v>
      </c>
      <c r="IO50" s="81">
        <v>0.7</v>
      </c>
      <c r="IP50" s="79">
        <v>0.7</v>
      </c>
      <c r="IQ50" s="79">
        <v>0.7</v>
      </c>
      <c r="IR50" s="79">
        <v>0.7</v>
      </c>
      <c r="IS50" s="79">
        <v>0.7</v>
      </c>
      <c r="IT50" s="79">
        <v>0.7</v>
      </c>
      <c r="IU50" s="79">
        <v>0.7</v>
      </c>
      <c r="IV50" s="79">
        <v>0.7</v>
      </c>
      <c r="IW50" s="79">
        <v>0.7</v>
      </c>
      <c r="IX50" s="79">
        <v>0.7</v>
      </c>
      <c r="IY50" s="79">
        <v>0.7</v>
      </c>
      <c r="IZ50" s="79">
        <v>0.7</v>
      </c>
      <c r="JA50" s="79">
        <v>0.7</v>
      </c>
      <c r="JB50" s="79">
        <v>0.7</v>
      </c>
      <c r="JC50" s="79">
        <v>0.7</v>
      </c>
      <c r="JD50" s="119">
        <v>0.7</v>
      </c>
      <c r="JE50" s="81">
        <v>0.7</v>
      </c>
      <c r="JF50" s="79">
        <v>0.7</v>
      </c>
      <c r="JG50" s="79">
        <v>0.7</v>
      </c>
      <c r="JH50" s="79">
        <v>0.7</v>
      </c>
      <c r="JI50" s="79">
        <v>0.7</v>
      </c>
      <c r="JJ50" s="79">
        <v>0.7</v>
      </c>
      <c r="JK50" s="79">
        <v>0.7</v>
      </c>
      <c r="JL50" s="79">
        <v>0.7</v>
      </c>
      <c r="JM50" s="79">
        <v>0.7</v>
      </c>
      <c r="JN50" s="79">
        <v>0.7</v>
      </c>
      <c r="JO50" s="79">
        <v>0.7</v>
      </c>
      <c r="JP50" s="79">
        <v>0.7</v>
      </c>
      <c r="JQ50" s="79">
        <v>0.7</v>
      </c>
      <c r="JR50" s="79">
        <v>0.7</v>
      </c>
      <c r="JS50" s="119">
        <v>0.7</v>
      </c>
      <c r="JT50" s="81">
        <v>0.7</v>
      </c>
      <c r="JU50" s="79">
        <v>0.7</v>
      </c>
      <c r="JV50" s="79">
        <v>0.7</v>
      </c>
      <c r="JW50" s="79">
        <v>0.7</v>
      </c>
      <c r="JX50" s="79">
        <v>0.7</v>
      </c>
      <c r="JY50" s="79">
        <v>0.7</v>
      </c>
      <c r="JZ50" s="79">
        <v>0.7</v>
      </c>
      <c r="KA50" s="119">
        <v>0.7</v>
      </c>
      <c r="KB50" s="81">
        <v>0.7</v>
      </c>
      <c r="KC50" s="79">
        <v>0.7</v>
      </c>
      <c r="KD50" s="79">
        <v>0.7</v>
      </c>
      <c r="KE50" s="79">
        <v>0.7</v>
      </c>
      <c r="KF50" s="79">
        <v>0.7</v>
      </c>
      <c r="KG50" s="79">
        <v>0.7</v>
      </c>
      <c r="KH50" s="79">
        <v>0.7</v>
      </c>
      <c r="KI50" s="119">
        <v>0.7</v>
      </c>
      <c r="KJ50" s="81">
        <v>0.45</v>
      </c>
      <c r="KK50" s="68">
        <v>0.45</v>
      </c>
      <c r="KL50" s="68">
        <v>0.45</v>
      </c>
      <c r="KM50" s="68">
        <v>0.45</v>
      </c>
      <c r="KN50" s="119">
        <v>0.45</v>
      </c>
      <c r="KO50" s="120">
        <v>0.45</v>
      </c>
      <c r="KP50" s="68">
        <v>0.7</v>
      </c>
      <c r="KQ50" s="121">
        <v>0.7</v>
      </c>
      <c r="KR50" s="80">
        <v>0.7</v>
      </c>
      <c r="KS50" s="79">
        <v>0.7</v>
      </c>
      <c r="KT50" s="79">
        <v>0.7</v>
      </c>
      <c r="KU50" s="79">
        <v>0.7</v>
      </c>
      <c r="KV50" s="79">
        <v>0.7</v>
      </c>
      <c r="KW50" s="79">
        <v>0.7</v>
      </c>
      <c r="KX50" s="79">
        <v>0.7</v>
      </c>
      <c r="KY50" s="79">
        <v>0.7</v>
      </c>
      <c r="KZ50" s="119">
        <v>0.7</v>
      </c>
      <c r="LA50" s="81">
        <v>0.7</v>
      </c>
      <c r="LB50" s="79">
        <v>0.7</v>
      </c>
      <c r="LC50" s="79">
        <v>0.7</v>
      </c>
      <c r="LD50" s="79">
        <v>0.7</v>
      </c>
      <c r="LE50" s="79">
        <v>0.7</v>
      </c>
      <c r="LF50" s="79">
        <v>0.7</v>
      </c>
      <c r="LG50" s="79">
        <v>0.7</v>
      </c>
      <c r="LH50" s="79">
        <v>0.7</v>
      </c>
      <c r="LI50" s="79">
        <v>0.7</v>
      </c>
      <c r="LJ50" s="79">
        <v>0.7</v>
      </c>
      <c r="LK50" s="79">
        <v>0.7</v>
      </c>
      <c r="LL50" s="79">
        <v>0.7</v>
      </c>
      <c r="LM50" s="79">
        <v>0.7</v>
      </c>
      <c r="LN50" s="119">
        <v>0.7</v>
      </c>
      <c r="LO50" s="81">
        <v>0.7</v>
      </c>
      <c r="LP50" s="79">
        <v>0.7</v>
      </c>
      <c r="LQ50" s="79">
        <v>0.7</v>
      </c>
      <c r="LR50" s="79">
        <v>0.7</v>
      </c>
      <c r="LS50" s="79">
        <v>0.7</v>
      </c>
      <c r="LT50" s="119">
        <v>0.7</v>
      </c>
      <c r="LU50" s="81">
        <v>0.7</v>
      </c>
      <c r="LV50" s="79">
        <v>0.7</v>
      </c>
      <c r="LW50" s="119">
        <v>0.7</v>
      </c>
      <c r="LX50" s="81">
        <v>0.7</v>
      </c>
      <c r="LY50" s="79">
        <v>0.7</v>
      </c>
      <c r="LZ50" s="119">
        <v>0.7</v>
      </c>
      <c r="MA50" s="81">
        <v>0.7</v>
      </c>
      <c r="MB50" s="79">
        <v>0.7</v>
      </c>
      <c r="MC50" s="79">
        <v>0.7</v>
      </c>
      <c r="MD50" s="79">
        <v>0.7</v>
      </c>
      <c r="ME50" s="79">
        <v>0.7</v>
      </c>
      <c r="MF50" s="79">
        <v>0.7</v>
      </c>
      <c r="MG50" s="119">
        <v>0.7</v>
      </c>
      <c r="MH50" s="81">
        <v>0.7</v>
      </c>
      <c r="MI50" s="79">
        <v>0.7</v>
      </c>
      <c r="MJ50" s="118">
        <v>0.7</v>
      </c>
      <c r="MK50" s="122">
        <v>0.7</v>
      </c>
      <c r="ML50" s="123">
        <v>0.7</v>
      </c>
      <c r="MM50" s="123">
        <v>0.7</v>
      </c>
      <c r="MN50" s="124">
        <v>0.7</v>
      </c>
      <c r="MO50" s="122">
        <v>0.7</v>
      </c>
      <c r="MP50" s="123">
        <v>0.7</v>
      </c>
      <c r="MQ50" s="123">
        <v>0.7</v>
      </c>
      <c r="MR50" s="124">
        <v>0.7</v>
      </c>
      <c r="MS50" s="81">
        <v>0.7</v>
      </c>
      <c r="MT50" s="79">
        <v>0.7</v>
      </c>
      <c r="MU50" s="79">
        <v>0.7</v>
      </c>
      <c r="MV50" s="79">
        <v>0.7</v>
      </c>
      <c r="MW50" s="79">
        <v>0.7</v>
      </c>
      <c r="MX50" s="79">
        <v>0.7</v>
      </c>
      <c r="MY50" s="119">
        <v>0.7</v>
      </c>
      <c r="MZ50" s="81">
        <v>0.7</v>
      </c>
      <c r="NA50" s="79">
        <v>0.7</v>
      </c>
      <c r="NB50" s="79">
        <v>0.7</v>
      </c>
      <c r="NC50" s="79">
        <v>0.7</v>
      </c>
      <c r="ND50" s="119">
        <v>0.7</v>
      </c>
      <c r="NE50" s="81">
        <v>0.7</v>
      </c>
      <c r="NF50" s="80">
        <v>0.7</v>
      </c>
      <c r="NG50" s="79">
        <v>0.7</v>
      </c>
      <c r="NH50" s="79">
        <v>0.7</v>
      </c>
      <c r="NI50" s="79">
        <v>0.7</v>
      </c>
      <c r="NJ50" s="79">
        <v>0.7</v>
      </c>
      <c r="NK50" s="79">
        <v>0.7</v>
      </c>
      <c r="NL50" s="79">
        <v>0.7</v>
      </c>
      <c r="NM50" s="119">
        <v>0.7</v>
      </c>
      <c r="NN50" s="81">
        <v>0.7</v>
      </c>
      <c r="NO50" s="79">
        <v>0.7</v>
      </c>
      <c r="NP50" s="79">
        <v>0.7</v>
      </c>
      <c r="NQ50" s="79">
        <v>0.7</v>
      </c>
      <c r="NR50" s="79">
        <v>0.7</v>
      </c>
      <c r="NS50" s="79">
        <v>0.7</v>
      </c>
      <c r="NT50" s="79">
        <v>0.7</v>
      </c>
      <c r="NU50" s="119">
        <v>0.7</v>
      </c>
      <c r="NV50" s="81">
        <v>0.7</v>
      </c>
      <c r="NW50" s="79">
        <v>0.7</v>
      </c>
      <c r="NX50" s="79">
        <v>0.7</v>
      </c>
      <c r="NY50" s="79">
        <v>0.7</v>
      </c>
      <c r="NZ50" s="79">
        <v>0.7</v>
      </c>
      <c r="OA50" s="79">
        <v>0.7</v>
      </c>
      <c r="OB50" s="79">
        <v>0.7</v>
      </c>
      <c r="OC50" s="80">
        <v>0.7</v>
      </c>
      <c r="OD50" s="81">
        <v>0.7</v>
      </c>
      <c r="OE50" s="79">
        <v>0.7</v>
      </c>
      <c r="OF50" s="79">
        <v>0.7</v>
      </c>
      <c r="OG50" s="79">
        <v>0.7</v>
      </c>
      <c r="OH50" s="81">
        <v>0.7</v>
      </c>
      <c r="OI50" s="79">
        <v>0.7</v>
      </c>
      <c r="OJ50" s="79">
        <v>0.7</v>
      </c>
      <c r="OK50" s="79">
        <v>0.7</v>
      </c>
      <c r="OL50" s="79">
        <v>0.7</v>
      </c>
      <c r="OM50" s="79">
        <v>0.7</v>
      </c>
      <c r="ON50" s="119">
        <v>0.7</v>
      </c>
      <c r="OO50" s="81">
        <v>0.7</v>
      </c>
      <c r="OP50" s="80">
        <v>0.7</v>
      </c>
      <c r="OQ50" s="79">
        <v>0.7</v>
      </c>
      <c r="OR50" s="79">
        <v>0.7</v>
      </c>
      <c r="OS50" s="79">
        <v>0.7</v>
      </c>
      <c r="OT50" s="79">
        <v>0.7</v>
      </c>
      <c r="OU50" s="79">
        <v>0.7</v>
      </c>
      <c r="OV50" s="119">
        <v>0.7</v>
      </c>
      <c r="OW50" s="81">
        <v>0.7</v>
      </c>
      <c r="OX50" s="80">
        <v>0.7</v>
      </c>
      <c r="OY50" s="79">
        <v>0.7</v>
      </c>
      <c r="OZ50" s="79">
        <v>0.7</v>
      </c>
      <c r="PA50" s="79">
        <v>0.7</v>
      </c>
      <c r="PB50" s="79">
        <v>0.7</v>
      </c>
      <c r="PC50" s="79">
        <v>0.7</v>
      </c>
      <c r="PD50" s="119">
        <v>0.7</v>
      </c>
    </row>
    <row r="51" spans="1:420" ht="18" x14ac:dyDescent="0.25">
      <c r="A51" s="87" t="s">
        <v>212</v>
      </c>
      <c r="B51" s="88"/>
      <c r="C51" s="89"/>
      <c r="D51" s="90" t="s">
        <v>190</v>
      </c>
      <c r="E51" s="110">
        <f t="shared" ref="E51:T52" si="161">IF(E33="NP","NP",E$49*E33/E$32*E$50)</f>
        <v>1543.1785379534024</v>
      </c>
      <c r="F51" s="111">
        <f t="shared" si="161"/>
        <v>1543.1785379534024</v>
      </c>
      <c r="G51" s="111">
        <f t="shared" si="161"/>
        <v>6640.7830863535974</v>
      </c>
      <c r="H51" s="111">
        <f t="shared" si="161"/>
        <v>2835</v>
      </c>
      <c r="I51" s="111">
        <f t="shared" si="161"/>
        <v>2835</v>
      </c>
      <c r="J51" s="111">
        <f t="shared" si="161"/>
        <v>10416.455131185467</v>
      </c>
      <c r="K51" s="111">
        <f t="shared" si="161"/>
        <v>7661.4032657209718</v>
      </c>
      <c r="L51" s="111">
        <f t="shared" si="161"/>
        <v>7661.4032657209718</v>
      </c>
      <c r="M51" s="111">
        <f t="shared" si="161"/>
        <v>16037.181797310897</v>
      </c>
      <c r="N51" s="111">
        <v>10416.455131185467</v>
      </c>
      <c r="O51" s="111">
        <f t="shared" ref="O51:BZ52" si="162">IF(O33="NP","NP",O$49*O33/O$32*O$50)</f>
        <v>18782.971010998226</v>
      </c>
      <c r="P51" s="111">
        <f t="shared" si="162"/>
        <v>16037.181797310895</v>
      </c>
      <c r="Q51" s="112">
        <f t="shared" si="162"/>
        <v>45359.999999999993</v>
      </c>
      <c r="R51" s="110">
        <f t="shared" si="162"/>
        <v>1543.1785379534024</v>
      </c>
      <c r="S51" s="111">
        <f t="shared" si="162"/>
        <v>1543.1785379534024</v>
      </c>
      <c r="T51" s="111">
        <f t="shared" si="162"/>
        <v>6640.7830863535974</v>
      </c>
      <c r="U51" s="111">
        <f t="shared" si="162"/>
        <v>2835</v>
      </c>
      <c r="V51" s="111">
        <f t="shared" si="162"/>
        <v>10416.455131185467</v>
      </c>
      <c r="W51" s="111">
        <f t="shared" si="162"/>
        <v>10416.455131185467</v>
      </c>
      <c r="X51" s="111">
        <f t="shared" si="162"/>
        <v>7661.4032657209718</v>
      </c>
      <c r="Y51" s="111">
        <f t="shared" si="162"/>
        <v>16037.181797310897</v>
      </c>
      <c r="Z51" s="111">
        <f t="shared" si="162"/>
        <v>10416.455131185467</v>
      </c>
      <c r="AA51" s="111">
        <f t="shared" si="162"/>
        <v>18782.971010998226</v>
      </c>
      <c r="AB51" s="113">
        <f t="shared" si="162"/>
        <v>1543.1785379534024</v>
      </c>
      <c r="AC51" s="111">
        <f t="shared" si="162"/>
        <v>2375.8787847867998</v>
      </c>
      <c r="AD51" s="111">
        <f t="shared" si="162"/>
        <v>2375.8787847867998</v>
      </c>
      <c r="AE51" s="111">
        <f t="shared" si="162"/>
        <v>9843.1549820166911</v>
      </c>
      <c r="AF51" s="111">
        <f t="shared" si="162"/>
        <v>7661.4032657209718</v>
      </c>
      <c r="AG51" s="111">
        <f t="shared" si="162"/>
        <v>13439.999999999996</v>
      </c>
      <c r="AH51" s="111">
        <f t="shared" si="162"/>
        <v>11073.549354768773</v>
      </c>
      <c r="AI51" s="112">
        <f t="shared" si="162"/>
        <v>17392.006784727295</v>
      </c>
      <c r="AJ51" s="113">
        <f t="shared" si="162"/>
        <v>1543.1785379534024</v>
      </c>
      <c r="AK51" s="111">
        <f t="shared" si="162"/>
        <v>2375.8787847867998</v>
      </c>
      <c r="AL51" s="111">
        <f t="shared" si="162"/>
        <v>2375.8787847867998</v>
      </c>
      <c r="AM51" s="111">
        <f t="shared" si="162"/>
        <v>9843.1549820166911</v>
      </c>
      <c r="AN51" s="111">
        <f t="shared" si="162"/>
        <v>7661.4032657209718</v>
      </c>
      <c r="AO51" s="111">
        <f t="shared" si="162"/>
        <v>13439.999999999996</v>
      </c>
      <c r="AP51" s="111">
        <f t="shared" si="162"/>
        <v>9843.1549820166911</v>
      </c>
      <c r="AQ51" s="112">
        <f t="shared" si="162"/>
        <v>17392.006784727295</v>
      </c>
      <c r="AR51" s="110">
        <f t="shared" si="162"/>
        <v>1543.1785379534024</v>
      </c>
      <c r="AS51" s="111">
        <f t="shared" si="162"/>
        <v>2375.8787847867998</v>
      </c>
      <c r="AT51" s="111">
        <f t="shared" si="162"/>
        <v>2375.8787847867998</v>
      </c>
      <c r="AU51" s="111">
        <f t="shared" si="162"/>
        <v>9843.1549820166911</v>
      </c>
      <c r="AV51" s="111">
        <f t="shared" si="162"/>
        <v>7661.4032657209718</v>
      </c>
      <c r="AW51" s="111">
        <f t="shared" si="162"/>
        <v>13439.999999999996</v>
      </c>
      <c r="AX51" s="111">
        <f t="shared" si="162"/>
        <v>11073.549354768773</v>
      </c>
      <c r="AY51" s="112">
        <f t="shared" si="162"/>
        <v>17392.006784727295</v>
      </c>
      <c r="AZ51" s="110">
        <f t="shared" si="162"/>
        <v>1543.1785379534024</v>
      </c>
      <c r="BA51" s="111">
        <f t="shared" si="162"/>
        <v>2375.8787847867998</v>
      </c>
      <c r="BB51" s="111">
        <f t="shared" si="162"/>
        <v>2375.8787847867998</v>
      </c>
      <c r="BC51" s="111">
        <f t="shared" si="162"/>
        <v>9843.1549820166911</v>
      </c>
      <c r="BD51" s="111">
        <f t="shared" si="162"/>
        <v>7661.4032657209718</v>
      </c>
      <c r="BE51" s="111">
        <f t="shared" si="162"/>
        <v>13439.999999999996</v>
      </c>
      <c r="BF51" s="111">
        <f t="shared" si="162"/>
        <v>9843.1549820166911</v>
      </c>
      <c r="BG51" s="112">
        <f t="shared" si="162"/>
        <v>17392.006784727295</v>
      </c>
      <c r="BH51" s="110">
        <f t="shared" si="162"/>
        <v>2375.8787847867998</v>
      </c>
      <c r="BI51" s="111">
        <f>IF(BI33="NP","NP",BI$49*BI33/BI$32*BI$50)</f>
        <v>2375.8787847867998</v>
      </c>
      <c r="BJ51" s="111">
        <f t="shared" si="162"/>
        <v>3320.3915431767987</v>
      </c>
      <c r="BK51" s="111">
        <f t="shared" si="162"/>
        <v>9820.7280789155338</v>
      </c>
      <c r="BL51" s="112">
        <f t="shared" si="162"/>
        <v>12375.531806754812</v>
      </c>
      <c r="BM51" s="110">
        <f t="shared" si="162"/>
        <v>1543.1785379534024</v>
      </c>
      <c r="BN51" s="111">
        <f t="shared" si="162"/>
        <v>2375.8787847867998</v>
      </c>
      <c r="BO51" s="111">
        <f t="shared" si="162"/>
        <v>3189.375</v>
      </c>
      <c r="BP51" s="111">
        <f t="shared" si="162"/>
        <v>8619.0786739360919</v>
      </c>
      <c r="BQ51" s="112">
        <f t="shared" si="162"/>
        <v>10440.873565957614</v>
      </c>
      <c r="BR51" s="110">
        <f t="shared" si="162"/>
        <v>1543.1785379534024</v>
      </c>
      <c r="BS51" s="111">
        <f t="shared" si="162"/>
        <v>2835</v>
      </c>
      <c r="BT51" s="111">
        <f t="shared" si="162"/>
        <v>2835</v>
      </c>
      <c r="BU51" s="111">
        <f t="shared" si="162"/>
        <v>8619.0786739360919</v>
      </c>
      <c r="BV51" s="112">
        <f t="shared" si="162"/>
        <v>9843.1549820166911</v>
      </c>
      <c r="BW51" s="110">
        <f t="shared" si="162"/>
        <v>2375.8787847867989</v>
      </c>
      <c r="BX51" s="111">
        <f t="shared" si="162"/>
        <v>6640.7830863535964</v>
      </c>
      <c r="BY51" s="111">
        <f t="shared" si="162"/>
        <v>6640.7830863535974</v>
      </c>
      <c r="BZ51" s="112">
        <f t="shared" si="162"/>
        <v>11000.472717115388</v>
      </c>
      <c r="CA51" s="110">
        <f t="shared" ref="CA51:EL52" si="163">IF(CA33="NP","NP",CA$49*CA33/CA$32*CA$50)</f>
        <v>1543.1785379534024</v>
      </c>
      <c r="CB51" s="111">
        <f t="shared" si="163"/>
        <v>1543.1785379534024</v>
      </c>
      <c r="CC51" s="111">
        <f t="shared" si="163"/>
        <v>2375.8787847867998</v>
      </c>
      <c r="CD51" s="111">
        <f t="shared" si="163"/>
        <v>2375.8787847867998</v>
      </c>
      <c r="CE51" s="111">
        <f t="shared" si="163"/>
        <v>6640.7830863535974</v>
      </c>
      <c r="CF51" s="111">
        <f t="shared" si="163"/>
        <v>2375.8787847867998</v>
      </c>
      <c r="CG51" s="111">
        <f t="shared" si="163"/>
        <v>2375.8787847867998</v>
      </c>
      <c r="CH51" s="111">
        <f t="shared" si="163"/>
        <v>9843.1549820166911</v>
      </c>
      <c r="CI51" s="111">
        <f t="shared" si="163"/>
        <v>9843.1549820166911</v>
      </c>
      <c r="CJ51" s="111">
        <f t="shared" si="163"/>
        <v>7661.4032657209718</v>
      </c>
      <c r="CK51" s="111">
        <f t="shared" si="163"/>
        <v>7661.4032657209718</v>
      </c>
      <c r="CL51" s="111">
        <f t="shared" si="163"/>
        <v>13439.999999999996</v>
      </c>
      <c r="CM51" s="111">
        <f t="shared" si="163"/>
        <v>13439.999999999996</v>
      </c>
      <c r="CN51" s="111">
        <f t="shared" si="163"/>
        <v>9280.7765030734372</v>
      </c>
      <c r="CO51" s="111">
        <f t="shared" si="163"/>
        <v>17392.006784727295</v>
      </c>
      <c r="CP51" s="111">
        <f t="shared" si="163"/>
        <v>11000.47271711539</v>
      </c>
      <c r="CQ51" s="111">
        <f t="shared" si="163"/>
        <v>15373.627987563641</v>
      </c>
      <c r="CR51" s="112">
        <f t="shared" si="163"/>
        <v>23552.092972779235</v>
      </c>
      <c r="CS51" s="110">
        <f t="shared" si="163"/>
        <v>2375.8787847867998</v>
      </c>
      <c r="CT51" s="111">
        <f t="shared" si="163"/>
        <v>2375.8787847867998</v>
      </c>
      <c r="CU51" s="111">
        <f t="shared" si="163"/>
        <v>2375.8787847867998</v>
      </c>
      <c r="CV51" s="111">
        <f t="shared" si="163"/>
        <v>9843.1549820166911</v>
      </c>
      <c r="CW51" s="111">
        <f t="shared" si="163"/>
        <v>9843.1549820166911</v>
      </c>
      <c r="CX51" s="111">
        <f t="shared" si="163"/>
        <v>9843.1549820166911</v>
      </c>
      <c r="CY51" s="111">
        <f t="shared" si="163"/>
        <v>14719.487083455049</v>
      </c>
      <c r="CZ51" s="111">
        <f t="shared" si="163"/>
        <v>14719.487083455049</v>
      </c>
      <c r="DA51" s="111">
        <f t="shared" si="163"/>
        <v>12199.897540553364</v>
      </c>
      <c r="DB51" s="112">
        <f t="shared" si="163"/>
        <v>18782.971010998226</v>
      </c>
      <c r="DC51" s="110">
        <f t="shared" si="163"/>
        <v>1543.1785379534024</v>
      </c>
      <c r="DD51" s="111">
        <f>IF(DD33="NP","NP",DD$49*DD33/DD$32*DD$50)</f>
        <v>1543.1785379534024</v>
      </c>
      <c r="DE51" s="111">
        <f>IF(DE33="NP","NP",DE$49*DE33/DE$32*DE$50)</f>
        <v>1543.1785379534024</v>
      </c>
      <c r="DF51" s="111">
        <f t="shared" si="163"/>
        <v>2375.8787847867998</v>
      </c>
      <c r="DG51" s="111">
        <f t="shared" si="163"/>
        <v>2375.8787847867998</v>
      </c>
      <c r="DH51" s="111">
        <f t="shared" si="163"/>
        <v>7661.4032657209718</v>
      </c>
      <c r="DI51" s="111">
        <f t="shared" si="163"/>
        <v>7661.4032657209718</v>
      </c>
      <c r="DJ51" s="111">
        <f t="shared" si="163"/>
        <v>12199.897540553364</v>
      </c>
      <c r="DK51" s="112">
        <f t="shared" si="163"/>
        <v>12199.897540553364</v>
      </c>
      <c r="DL51" s="110">
        <f t="shared" si="163"/>
        <v>2375.8787847867998</v>
      </c>
      <c r="DM51" s="111">
        <f t="shared" si="163"/>
        <v>2375.8787847867998</v>
      </c>
      <c r="DN51" s="111">
        <f t="shared" si="163"/>
        <v>9843.1549820166911</v>
      </c>
      <c r="DO51" s="111">
        <f t="shared" si="163"/>
        <v>7661.4032657209718</v>
      </c>
      <c r="DP51" s="111">
        <f t="shared" si="163"/>
        <v>13439.999999999996</v>
      </c>
      <c r="DQ51" s="111">
        <f t="shared" si="163"/>
        <v>11073.549354768773</v>
      </c>
      <c r="DR51" s="112">
        <f t="shared" si="163"/>
        <v>17392.006784727295</v>
      </c>
      <c r="DS51" s="110">
        <f t="shared" si="163"/>
        <v>3426.098249379314</v>
      </c>
      <c r="DT51" s="111">
        <f t="shared" si="163"/>
        <v>8666.1345437051641</v>
      </c>
      <c r="DU51" s="111">
        <f t="shared" si="163"/>
        <v>10566.414296605069</v>
      </c>
      <c r="DV51" s="111">
        <f t="shared" si="163"/>
        <v>16423.421063834412</v>
      </c>
      <c r="DW51" s="111">
        <f t="shared" si="163"/>
        <v>22917.484636844412</v>
      </c>
      <c r="DX51" s="112">
        <f t="shared" si="163"/>
        <v>30171.751077953693</v>
      </c>
      <c r="DY51" s="110">
        <f t="shared" si="163"/>
        <v>3426.098249379314</v>
      </c>
      <c r="DZ51" s="111">
        <f t="shared" si="163"/>
        <v>8666.1345437051641</v>
      </c>
      <c r="EA51" s="111">
        <f t="shared" si="163"/>
        <v>10566.414296605069</v>
      </c>
      <c r="EB51" s="111">
        <f t="shared" si="163"/>
        <v>16423.421063834412</v>
      </c>
      <c r="EC51" s="111">
        <f t="shared" si="163"/>
        <v>22917.484636844412</v>
      </c>
      <c r="ED51" s="112">
        <f t="shared" si="163"/>
        <v>30171.751077953693</v>
      </c>
      <c r="EE51" s="110">
        <f t="shared" si="163"/>
        <v>1978.0587465492524</v>
      </c>
      <c r="EF51" s="111">
        <f t="shared" si="163"/>
        <v>3045.4206661149456</v>
      </c>
      <c r="EG51" s="111">
        <f t="shared" si="163"/>
        <v>8666.1345437051641</v>
      </c>
      <c r="EH51" s="111">
        <f t="shared" si="163"/>
        <v>11588.547753601395</v>
      </c>
      <c r="EI51" s="111">
        <f t="shared" si="163"/>
        <v>14781.078957450971</v>
      </c>
      <c r="EJ51" s="112">
        <f t="shared" si="163"/>
        <v>20625.736173159974</v>
      </c>
      <c r="EK51" s="110">
        <f t="shared" si="163"/>
        <v>1978.0587465492524</v>
      </c>
      <c r="EL51" s="111">
        <f t="shared" si="163"/>
        <v>3045.4206661149456</v>
      </c>
      <c r="EM51" s="111">
        <f t="shared" ref="EM51:GX52" si="164">IF(EM33="NP","NP",EM$49*EM33/EM$32*EM$50)</f>
        <v>8666.1345437051641</v>
      </c>
      <c r="EN51" s="111">
        <f t="shared" si="164"/>
        <v>11588.547753601395</v>
      </c>
      <c r="EO51" s="111">
        <f t="shared" si="164"/>
        <v>14781.078957450971</v>
      </c>
      <c r="EP51" s="112">
        <f t="shared" si="164"/>
        <v>20625.736173159974</v>
      </c>
      <c r="EQ51" s="110">
        <f t="shared" si="164"/>
        <v>1978.0587465492524</v>
      </c>
      <c r="ER51" s="111">
        <f t="shared" si="164"/>
        <v>3045.4206661149456</v>
      </c>
      <c r="ES51" s="111">
        <f t="shared" si="164"/>
        <v>8666.1345437051641</v>
      </c>
      <c r="ET51" s="111">
        <f t="shared" si="164"/>
        <v>11588.547753601395</v>
      </c>
      <c r="EU51" s="111">
        <f t="shared" si="164"/>
        <v>14781.078957450971</v>
      </c>
      <c r="EV51" s="112">
        <f t="shared" si="164"/>
        <v>20625.736173159974</v>
      </c>
      <c r="EW51" s="110">
        <f t="shared" si="164"/>
        <v>1978.0587465492524</v>
      </c>
      <c r="EX51" s="111">
        <f t="shared" si="164"/>
        <v>3045.4206661149456</v>
      </c>
      <c r="EY51" s="111">
        <f t="shared" si="164"/>
        <v>8666.1345437051641</v>
      </c>
      <c r="EZ51" s="111">
        <f t="shared" si="164"/>
        <v>11588.547753601395</v>
      </c>
      <c r="FA51" s="111">
        <f t="shared" si="164"/>
        <v>14781.078957450971</v>
      </c>
      <c r="FB51" s="112">
        <f t="shared" si="164"/>
        <v>20625.736173159974</v>
      </c>
      <c r="FC51" s="110">
        <f>IF(FC33="NP","NP",FC$49*FC33/FC$32*FC$50)</f>
        <v>3045.4206661149456</v>
      </c>
      <c r="FD51" s="111">
        <f t="shared" si="164"/>
        <v>7703.2307055157034</v>
      </c>
      <c r="FE51" s="111">
        <f t="shared" si="164"/>
        <v>9392.3682636489521</v>
      </c>
      <c r="FF51" s="111">
        <f t="shared" si="164"/>
        <v>13138.736851067535</v>
      </c>
      <c r="FG51" s="111">
        <f t="shared" si="164"/>
        <v>18333.987709475536</v>
      </c>
      <c r="FH51" s="112">
        <f t="shared" si="164"/>
        <v>24137.400862362963</v>
      </c>
      <c r="FI51" s="110">
        <f t="shared" si="164"/>
        <v>3045.4206661149456</v>
      </c>
      <c r="FJ51" s="111">
        <f t="shared" si="164"/>
        <v>7703.2307055157034</v>
      </c>
      <c r="FK51" s="112">
        <f t="shared" si="164"/>
        <v>9392.3682636489521</v>
      </c>
      <c r="FL51" s="110">
        <f t="shared" si="164"/>
        <v>3045.4206661149456</v>
      </c>
      <c r="FM51" s="111">
        <f t="shared" si="164"/>
        <v>7703.2307055157034</v>
      </c>
      <c r="FN51" s="111">
        <f t="shared" si="164"/>
        <v>9392.3682636489521</v>
      </c>
      <c r="FO51" s="111">
        <f t="shared" si="164"/>
        <v>13138.736851067535</v>
      </c>
      <c r="FP51" s="111">
        <f t="shared" si="164"/>
        <v>18333.987709475536</v>
      </c>
      <c r="FQ51" s="112">
        <f t="shared" si="164"/>
        <v>24137.400862362963</v>
      </c>
      <c r="FR51" s="110">
        <f t="shared" si="164"/>
        <v>3045.4206661149456</v>
      </c>
      <c r="FS51" s="111">
        <f t="shared" si="164"/>
        <v>7703.2307055157016</v>
      </c>
      <c r="FT51" s="111">
        <f t="shared" si="164"/>
        <v>9392.3682636489484</v>
      </c>
      <c r="FU51" s="111">
        <f t="shared" si="164"/>
        <v>14781.078957450971</v>
      </c>
      <c r="FV51" s="112">
        <f t="shared" si="164"/>
        <v>22917.484636844412</v>
      </c>
      <c r="FW51" s="110">
        <f t="shared" si="164"/>
        <v>3045.4206661149456</v>
      </c>
      <c r="FX51" s="111">
        <f t="shared" si="164"/>
        <v>7703.2307055157016</v>
      </c>
      <c r="FY51" s="111">
        <f t="shared" si="164"/>
        <v>9392.3682636489484</v>
      </c>
      <c r="FZ51" s="111">
        <f t="shared" si="164"/>
        <v>14781.078957450971</v>
      </c>
      <c r="GA51" s="112">
        <f t="shared" si="164"/>
        <v>22917.484636844412</v>
      </c>
      <c r="GB51" s="110">
        <f t="shared" si="164"/>
        <v>1543.1785379534024</v>
      </c>
      <c r="GC51" s="111">
        <f t="shared" si="164"/>
        <v>2375.8787847867998</v>
      </c>
      <c r="GD51" s="111">
        <f t="shared" si="164"/>
        <v>2375.8787847867998</v>
      </c>
      <c r="GE51" s="111">
        <f t="shared" si="164"/>
        <v>2375.8787847867998</v>
      </c>
      <c r="GF51" s="111">
        <f t="shared" si="164"/>
        <v>2375.8787847867998</v>
      </c>
      <c r="GG51" s="111">
        <f t="shared" si="164"/>
        <v>9843.1549820166911</v>
      </c>
      <c r="GH51" s="111">
        <f t="shared" si="164"/>
        <v>9843.1549820166911</v>
      </c>
      <c r="GI51" s="111">
        <f t="shared" si="164"/>
        <v>9280.7765030734372</v>
      </c>
      <c r="GJ51" s="111">
        <f t="shared" si="164"/>
        <v>13439.999999999996</v>
      </c>
      <c r="GK51" s="111">
        <f t="shared" si="164"/>
        <v>13439.999999999996</v>
      </c>
      <c r="GL51" s="111">
        <f t="shared" si="164"/>
        <v>12199.897540553364</v>
      </c>
      <c r="GM51" s="111">
        <f t="shared" si="164"/>
        <v>12199.897540553364</v>
      </c>
      <c r="GN51" s="112">
        <f t="shared" si="164"/>
        <v>18782.971010998226</v>
      </c>
      <c r="GO51" s="110"/>
      <c r="GP51" s="111">
        <f t="shared" si="164"/>
        <v>2375.8787847867998</v>
      </c>
      <c r="GQ51" s="111">
        <f t="shared" si="164"/>
        <v>2375.8787847867998</v>
      </c>
      <c r="GR51" s="111">
        <f t="shared" si="164"/>
        <v>2375.8787847867998</v>
      </c>
      <c r="GS51" s="111">
        <f t="shared" si="164"/>
        <v>2375.8787847867998</v>
      </c>
      <c r="GT51" s="111">
        <f t="shared" si="164"/>
        <v>9843.1549820166911</v>
      </c>
      <c r="GU51" s="111">
        <f t="shared" si="164"/>
        <v>9843.1549820166911</v>
      </c>
      <c r="GV51" s="111">
        <f t="shared" si="164"/>
        <v>9280.7765030734372</v>
      </c>
      <c r="GW51" s="111">
        <f t="shared" si="164"/>
        <v>13439.999999999996</v>
      </c>
      <c r="GX51" s="111">
        <f t="shared" si="164"/>
        <v>13439.999999999996</v>
      </c>
      <c r="GY51" s="111">
        <f t="shared" ref="GY51:JJ52" si="165">IF(GY33="NP","NP",GY$49*GY33/GY$32*GY$50)</f>
        <v>12199.897540553364</v>
      </c>
      <c r="GZ51" s="111">
        <f t="shared" si="165"/>
        <v>12199.897540553364</v>
      </c>
      <c r="HA51" s="111">
        <f t="shared" si="165"/>
        <v>18782.971010998226</v>
      </c>
      <c r="HB51" s="111"/>
      <c r="HC51" s="112"/>
      <c r="HD51" s="110">
        <f t="shared" si="165"/>
        <v>2375.8787847867998</v>
      </c>
      <c r="HE51" s="111">
        <f t="shared" si="165"/>
        <v>2375.8787847867998</v>
      </c>
      <c r="HF51" s="111">
        <f t="shared" si="165"/>
        <v>9843.1549820166911</v>
      </c>
      <c r="HG51" s="111">
        <f t="shared" si="165"/>
        <v>9843.1549820166911</v>
      </c>
      <c r="HH51" s="111">
        <f t="shared" si="165"/>
        <v>9280.7765030734372</v>
      </c>
      <c r="HI51" s="111">
        <f t="shared" si="165"/>
        <v>13439.999999999996</v>
      </c>
      <c r="HJ51" s="111">
        <f t="shared" si="165"/>
        <v>13439.999999999996</v>
      </c>
      <c r="HK51" s="111">
        <f t="shared" si="165"/>
        <v>12199.897540553364</v>
      </c>
      <c r="HL51" s="111">
        <f t="shared" si="165"/>
        <v>12199.897540553364</v>
      </c>
      <c r="HM51" s="112">
        <f t="shared" si="165"/>
        <v>18782.971010998226</v>
      </c>
      <c r="HN51" s="114">
        <f t="shared" si="165"/>
        <v>1543.1785379534022</v>
      </c>
      <c r="HO51" s="111">
        <f t="shared" si="165"/>
        <v>2375.8787847867998</v>
      </c>
      <c r="HP51" s="111">
        <f t="shared" si="165"/>
        <v>2375.8787847867998</v>
      </c>
      <c r="HQ51" s="111">
        <f t="shared" si="165"/>
        <v>7661.4032657209718</v>
      </c>
      <c r="HR51" s="111">
        <f t="shared" si="165"/>
        <v>2375.8787847867998</v>
      </c>
      <c r="HS51" s="111">
        <f t="shared" si="165"/>
        <v>2375.8787847867998</v>
      </c>
      <c r="HT51" s="111">
        <f t="shared" si="165"/>
        <v>9843.1549820166911</v>
      </c>
      <c r="HU51" s="111">
        <f t="shared" si="165"/>
        <v>9843.1549820166911</v>
      </c>
      <c r="HV51" s="111">
        <f t="shared" si="165"/>
        <v>9280.7765030734372</v>
      </c>
      <c r="HW51" s="111">
        <f t="shared" si="165"/>
        <v>13439.999999999996</v>
      </c>
      <c r="HX51" s="111">
        <f t="shared" si="165"/>
        <v>13439.999999999996</v>
      </c>
      <c r="HY51" s="111">
        <f t="shared" si="165"/>
        <v>9843.1549820166911</v>
      </c>
      <c r="HZ51" s="111">
        <f t="shared" si="165"/>
        <v>12199.897540553364</v>
      </c>
      <c r="IA51" s="111">
        <f t="shared" si="165"/>
        <v>12199.897540553364</v>
      </c>
      <c r="IB51" s="112">
        <f t="shared" si="165"/>
        <v>17392.006784727295</v>
      </c>
      <c r="IC51" s="114">
        <f t="shared" si="165"/>
        <v>2375.8787847867998</v>
      </c>
      <c r="ID51" s="111">
        <f t="shared" si="165"/>
        <v>2375.8787847867998</v>
      </c>
      <c r="IE51" s="111">
        <f t="shared" si="165"/>
        <v>2375.8787847867989</v>
      </c>
      <c r="IF51" s="111">
        <f t="shared" si="165"/>
        <v>2375.8787847867989</v>
      </c>
      <c r="IG51" s="111">
        <f t="shared" si="165"/>
        <v>9843.1549820166911</v>
      </c>
      <c r="IH51" s="111">
        <f t="shared" si="165"/>
        <v>9843.1549820166911</v>
      </c>
      <c r="II51" s="111">
        <f t="shared" si="165"/>
        <v>9280.7765030734372</v>
      </c>
      <c r="IJ51" s="111">
        <f t="shared" si="165"/>
        <v>13439.999999999996</v>
      </c>
      <c r="IK51" s="111">
        <f t="shared" si="165"/>
        <v>13439.999999999996</v>
      </c>
      <c r="IL51" s="111">
        <f t="shared" si="165"/>
        <v>12199.897540553364</v>
      </c>
      <c r="IM51" s="111">
        <f t="shared" si="165"/>
        <v>12199.897540553364</v>
      </c>
      <c r="IN51" s="112">
        <f t="shared" si="165"/>
        <v>17392.006784727295</v>
      </c>
      <c r="IO51" s="110">
        <f t="shared" si="165"/>
        <v>1543.1785379534022</v>
      </c>
      <c r="IP51" s="111">
        <f t="shared" si="165"/>
        <v>1543.1785379534024</v>
      </c>
      <c r="IQ51" s="111">
        <f t="shared" si="165"/>
        <v>2375.8787847867998</v>
      </c>
      <c r="IR51" s="111">
        <f t="shared" si="165"/>
        <v>6640.7830863535974</v>
      </c>
      <c r="IS51" s="111">
        <f t="shared" si="165"/>
        <v>1736.0758551975773</v>
      </c>
      <c r="IT51" s="111">
        <f t="shared" si="165"/>
        <v>2672.8636328851489</v>
      </c>
      <c r="IU51" s="111">
        <f t="shared" si="165"/>
        <v>6640.7830863535974</v>
      </c>
      <c r="IV51" s="111">
        <f t="shared" si="165"/>
        <v>9843.1549820166911</v>
      </c>
      <c r="IW51" s="111">
        <f t="shared" si="165"/>
        <v>7661.4032657209718</v>
      </c>
      <c r="IX51" s="111">
        <f t="shared" si="165"/>
        <v>9843.1549820166911</v>
      </c>
      <c r="IY51" s="111">
        <f t="shared" si="165"/>
        <v>13439.999999999996</v>
      </c>
      <c r="IZ51" s="111">
        <f t="shared" si="165"/>
        <v>11073.549354768773</v>
      </c>
      <c r="JA51" s="111">
        <f t="shared" si="165"/>
        <v>13724.884733122532</v>
      </c>
      <c r="JB51" s="111">
        <f t="shared" si="165"/>
        <v>17392.006784727295</v>
      </c>
      <c r="JC51" s="111">
        <f t="shared" si="165"/>
        <v>15119.999999999995</v>
      </c>
      <c r="JD51" s="112">
        <f t="shared" si="165"/>
        <v>23163.866257600443</v>
      </c>
      <c r="JE51" s="110">
        <f t="shared" si="165"/>
        <v>1543.1785379534022</v>
      </c>
      <c r="JF51" s="111">
        <f t="shared" si="165"/>
        <v>1543.1785379534024</v>
      </c>
      <c r="JG51" s="111">
        <f t="shared" si="165"/>
        <v>2375.8787847867998</v>
      </c>
      <c r="JH51" s="111">
        <f t="shared" si="165"/>
        <v>6640.7830863535974</v>
      </c>
      <c r="JI51" s="111">
        <f t="shared" si="165"/>
        <v>2375.8787847867998</v>
      </c>
      <c r="JJ51" s="111">
        <f t="shared" si="165"/>
        <v>6640.7830863535974</v>
      </c>
      <c r="JK51" s="111">
        <f t="shared" ref="JK51:LV52" si="166">IF(JK33="NP","NP",JK$49*JK33/JK$32*JK$50)</f>
        <v>9843.1549820166911</v>
      </c>
      <c r="JL51" s="111">
        <f t="shared" si="166"/>
        <v>7661.4032657209718</v>
      </c>
      <c r="JM51" s="111">
        <f t="shared" si="166"/>
        <v>9843.1549820166911</v>
      </c>
      <c r="JN51" s="111">
        <f t="shared" si="166"/>
        <v>13439.999999999996</v>
      </c>
      <c r="JO51" s="111">
        <f t="shared" si="166"/>
        <v>9843.1549820166911</v>
      </c>
      <c r="JP51" s="111">
        <f t="shared" si="166"/>
        <v>13724.884733122532</v>
      </c>
      <c r="JQ51" s="111">
        <f t="shared" si="166"/>
        <v>17392.006784727295</v>
      </c>
      <c r="JR51" s="111">
        <f t="shared" si="166"/>
        <v>15119.999999999995</v>
      </c>
      <c r="JS51" s="112">
        <f t="shared" si="166"/>
        <v>26059.349539800496</v>
      </c>
      <c r="JT51" s="110">
        <f t="shared" si="166"/>
        <v>1543.1785379534024</v>
      </c>
      <c r="JU51" s="111">
        <f t="shared" si="166"/>
        <v>2375.8787847867998</v>
      </c>
      <c r="JV51" s="111">
        <f t="shared" si="166"/>
        <v>2375.8787847867998</v>
      </c>
      <c r="JW51" s="111">
        <f t="shared" si="166"/>
        <v>9843.1549820166911</v>
      </c>
      <c r="JX51" s="111">
        <f t="shared" si="166"/>
        <v>7661.4032657209718</v>
      </c>
      <c r="JY51" s="111">
        <f t="shared" si="166"/>
        <v>13439.999999999996</v>
      </c>
      <c r="JZ51" s="111">
        <f t="shared" si="166"/>
        <v>9280.7765030734372</v>
      </c>
      <c r="KA51" s="112">
        <f t="shared" si="166"/>
        <v>17392.006784727295</v>
      </c>
      <c r="KB51" s="110">
        <f t="shared" si="166"/>
        <v>1543.1785379534024</v>
      </c>
      <c r="KC51" s="111">
        <f t="shared" si="166"/>
        <v>2375.8787847867998</v>
      </c>
      <c r="KD51" s="111">
        <f t="shared" si="166"/>
        <v>2375.8787847867998</v>
      </c>
      <c r="KE51" s="111">
        <f t="shared" si="166"/>
        <v>9843.1549820166911</v>
      </c>
      <c r="KF51" s="111">
        <f t="shared" si="166"/>
        <v>7661.4032657209718</v>
      </c>
      <c r="KG51" s="111">
        <f>IF(KG33="NP","NP",KG$49*KG33/KG$32*KG$50)</f>
        <v>13439.999999999996</v>
      </c>
      <c r="KH51" s="111">
        <f>IF(KH33="NP","NP",KH$49*KH33/KH$32*KH$50)</f>
        <v>9843.1549820166911</v>
      </c>
      <c r="KI51" s="112">
        <f>IF(KI33="NP","NP",KI$49*KI33/KI$32*KI$50)</f>
        <v>17392.006784727295</v>
      </c>
      <c r="KJ51" s="110">
        <f>IF(KJ33="NP","NP",KJ$49*KJ33/KJ$32*KJ$50)</f>
        <v>350.74028853269772</v>
      </c>
      <c r="KK51" s="111">
        <f t="shared" ref="KK51:KM52" si="167">IF(KK33="NP","NP",KK$49*KK33/KK$32*KK$50)</f>
        <v>350.74028853269772</v>
      </c>
      <c r="KL51" s="111">
        <f t="shared" si="167"/>
        <v>350.74028853269772</v>
      </c>
      <c r="KM51" s="111">
        <f t="shared" si="167"/>
        <v>350.74028853269772</v>
      </c>
      <c r="KN51" s="112">
        <f t="shared" si="166"/>
        <v>540</v>
      </c>
      <c r="KO51" s="113">
        <f t="shared" si="166"/>
        <v>913.74765706949961</v>
      </c>
      <c r="KP51" s="111">
        <f t="shared" si="166"/>
        <v>2002.8928898283596</v>
      </c>
      <c r="KQ51" s="115">
        <f t="shared" si="166"/>
        <v>8729.5360701471418</v>
      </c>
      <c r="KR51" s="114">
        <f t="shared" si="166"/>
        <v>1543.1785379534024</v>
      </c>
      <c r="KS51" s="111">
        <f t="shared" si="166"/>
        <v>2375.8787847867998</v>
      </c>
      <c r="KT51" s="111">
        <f t="shared" si="166"/>
        <v>2375.8787847867998</v>
      </c>
      <c r="KU51" s="111">
        <f t="shared" si="166"/>
        <v>9843.1549820166911</v>
      </c>
      <c r="KV51" s="111">
        <f t="shared" si="166"/>
        <v>7661.4032657209718</v>
      </c>
      <c r="KW51" s="111">
        <f t="shared" si="166"/>
        <v>13439.999999999996</v>
      </c>
      <c r="KX51" s="111">
        <f t="shared" si="166"/>
        <v>13439.999999999996</v>
      </c>
      <c r="KY51" s="111">
        <f t="shared" si="166"/>
        <v>11073.549354768773</v>
      </c>
      <c r="KZ51" s="112">
        <f t="shared" si="166"/>
        <v>17392.006784727295</v>
      </c>
      <c r="LA51" s="110">
        <f t="shared" si="166"/>
        <v>1543.1785379534024</v>
      </c>
      <c r="LB51" s="111">
        <f t="shared" si="166"/>
        <v>1740.0404090135378</v>
      </c>
      <c r="LC51" s="111">
        <f t="shared" si="166"/>
        <v>1740.0404090135378</v>
      </c>
      <c r="LD51" s="111">
        <f t="shared" si="166"/>
        <v>2375.8787847867998</v>
      </c>
      <c r="LE51" s="111">
        <f t="shared" si="166"/>
        <v>2375.8787847867998</v>
      </c>
      <c r="LF51" s="111">
        <f t="shared" si="166"/>
        <v>2375.8787847867998</v>
      </c>
      <c r="LG51" s="111">
        <f t="shared" si="166"/>
        <v>9843.1549820166911</v>
      </c>
      <c r="LH51" s="111">
        <f t="shared" si="166"/>
        <v>9843.1549820166911</v>
      </c>
      <c r="LI51" s="111">
        <f t="shared" si="166"/>
        <v>7661.4032657209718</v>
      </c>
      <c r="LJ51" s="111">
        <f t="shared" si="166"/>
        <v>13439.999999999996</v>
      </c>
      <c r="LK51" s="111">
        <f t="shared" si="166"/>
        <v>13439.999999999996</v>
      </c>
      <c r="LL51" s="111">
        <f t="shared" si="166"/>
        <v>13724.884733122532</v>
      </c>
      <c r="LM51" s="111">
        <f t="shared" si="166"/>
        <v>13724.884733122532</v>
      </c>
      <c r="LN51" s="112">
        <f t="shared" si="166"/>
        <v>17392.006784727295</v>
      </c>
      <c r="LO51" s="110">
        <f>IF(LO33="NP","NP",LO$49*LO33/LO$32*LO$50)</f>
        <v>1543.1785379534024</v>
      </c>
      <c r="LP51" s="111">
        <f t="shared" si="166"/>
        <v>2375.8787847867998</v>
      </c>
      <c r="LQ51" s="111">
        <f t="shared" si="166"/>
        <v>1944.627213632474</v>
      </c>
      <c r="LR51" s="111">
        <f t="shared" si="166"/>
        <v>7145.0166199946661</v>
      </c>
      <c r="LS51" s="111">
        <f t="shared" si="166"/>
        <v>2156.6575701765914</v>
      </c>
      <c r="LT51" s="112">
        <f t="shared" si="166"/>
        <v>10416.455131185467</v>
      </c>
      <c r="LU51" s="110">
        <f t="shared" si="166"/>
        <v>1543.1785379534024</v>
      </c>
      <c r="LV51" s="111">
        <f t="shared" si="166"/>
        <v>2835</v>
      </c>
      <c r="LW51" s="112">
        <f t="shared" ref="LW51:NU52" si="168">IF(LW33="NP","NP",LW$49*LW33/LW$32*LW$50)</f>
        <v>2835</v>
      </c>
      <c r="LX51" s="110">
        <f t="shared" si="168"/>
        <v>2375.8787847867998</v>
      </c>
      <c r="LY51" s="111">
        <f t="shared" si="168"/>
        <v>2969.8484809834986</v>
      </c>
      <c r="LZ51" s="112">
        <f t="shared" si="168"/>
        <v>9576.7540821512139</v>
      </c>
      <c r="MA51" s="110">
        <f t="shared" si="168"/>
        <v>2375.8787847867998</v>
      </c>
      <c r="MB51" s="111">
        <f t="shared" si="168"/>
        <v>2375.8787847867998</v>
      </c>
      <c r="MC51" s="111">
        <f t="shared" si="168"/>
        <v>9843.1549820166911</v>
      </c>
      <c r="MD51" s="111">
        <f t="shared" si="168"/>
        <v>7661.4032657209718</v>
      </c>
      <c r="ME51" s="111">
        <f t="shared" si="168"/>
        <v>13439.999999999996</v>
      </c>
      <c r="MF51" s="111">
        <f t="shared" si="168"/>
        <v>11073.549354768773</v>
      </c>
      <c r="MG51" s="112">
        <f t="shared" si="168"/>
        <v>17392.006784727295</v>
      </c>
      <c r="MH51" s="110">
        <f>IF(MH33="NP","NP",MH$49*MH33/MH$32*MH$50)</f>
        <v>2375.8787847867998</v>
      </c>
      <c r="MI51" s="111">
        <f>IF(MI33="NP","NP",MI$49*MI33/MI$32*MI$50)</f>
        <v>2969.8484809834986</v>
      </c>
      <c r="MJ51" s="116">
        <f>IF(MJ33="NP","NP",MJ$49*MJ33/MJ$32*MJ$50)</f>
        <v>9576.7540821512139</v>
      </c>
      <c r="MK51" s="110">
        <f t="shared" ref="MK51:NN52" si="169">IF(MK33="NP","NP",MK$49*MK33/MK$32*MK$50)</f>
        <v>2375.8787847867993</v>
      </c>
      <c r="ML51" s="111">
        <f t="shared" si="169"/>
        <v>6640.7830863535974</v>
      </c>
      <c r="MM51" s="111">
        <f t="shared" si="169"/>
        <v>9843.1549820166911</v>
      </c>
      <c r="MN51" s="115">
        <f t="shared" si="169"/>
        <v>12199.897540553364</v>
      </c>
      <c r="MO51" s="110">
        <f t="shared" si="169"/>
        <v>2375.8787847867993</v>
      </c>
      <c r="MP51" s="114">
        <f t="shared" si="169"/>
        <v>6640.7830863535974</v>
      </c>
      <c r="MQ51" s="114">
        <f t="shared" si="169"/>
        <v>9843.1549820166911</v>
      </c>
      <c r="MR51" s="112">
        <f t="shared" si="169"/>
        <v>12199.897540553364</v>
      </c>
      <c r="MS51" s="110">
        <f t="shared" si="169"/>
        <v>2375.8787847867998</v>
      </c>
      <c r="MT51" s="111">
        <f t="shared" si="169"/>
        <v>2375.8787847867998</v>
      </c>
      <c r="MU51" s="111">
        <f t="shared" si="169"/>
        <v>9843.1549820166911</v>
      </c>
      <c r="MV51" s="111">
        <f t="shared" si="169"/>
        <v>7661.4032657209718</v>
      </c>
      <c r="MW51" s="111">
        <f t="shared" si="169"/>
        <v>13439.999999999996</v>
      </c>
      <c r="MX51" s="111">
        <f t="shared" si="169"/>
        <v>11073.549354768773</v>
      </c>
      <c r="MY51" s="112">
        <f t="shared" si="169"/>
        <v>17392.006784727295</v>
      </c>
      <c r="MZ51" s="110">
        <f t="shared" si="169"/>
        <v>1543.1785379534024</v>
      </c>
      <c r="NA51" s="111">
        <f t="shared" si="169"/>
        <v>2835</v>
      </c>
      <c r="NB51" s="111">
        <f t="shared" si="169"/>
        <v>2835</v>
      </c>
      <c r="NC51" s="111">
        <f t="shared" si="169"/>
        <v>8619.0786739360919</v>
      </c>
      <c r="ND51" s="112">
        <f t="shared" si="169"/>
        <v>9843.1549820166911</v>
      </c>
      <c r="NE51" s="110">
        <f t="shared" si="169"/>
        <v>1543.1785379534024</v>
      </c>
      <c r="NF51" s="114">
        <f>IF(NF33="NP","NP",NF$49*NF33/NF$32*NF$50)</f>
        <v>2375.8787847867998</v>
      </c>
      <c r="NG51" s="111">
        <f t="shared" si="169"/>
        <v>2375.8787847867998</v>
      </c>
      <c r="NH51" s="111">
        <f t="shared" si="169"/>
        <v>9843.1549820166911</v>
      </c>
      <c r="NI51" s="111">
        <f t="shared" si="169"/>
        <v>7661.4032657209718</v>
      </c>
      <c r="NJ51" s="111">
        <f>IF(NJ33="NP","NP",NJ$49*NJ33/NJ$32*NJ$50)</f>
        <v>7661.4032657209718</v>
      </c>
      <c r="NK51" s="111">
        <f t="shared" si="169"/>
        <v>13439.999999999996</v>
      </c>
      <c r="NL51" s="111">
        <f t="shared" si="169"/>
        <v>11073.549354768773</v>
      </c>
      <c r="NM51" s="112">
        <f t="shared" si="169"/>
        <v>17392.006784727295</v>
      </c>
      <c r="NN51" s="110">
        <f t="shared" si="169"/>
        <v>1543.1785379534024</v>
      </c>
      <c r="NO51" s="111">
        <f>IF(NO33="NP","NP",NO$49*NO33/NO$32*NO$50)</f>
        <v>2375.8787847867998</v>
      </c>
      <c r="NP51" s="111">
        <f t="shared" ref="NP51:PD52" si="170">IF(NP33="NP","NP",NP$49*NP33/NP$32*NP$50)</f>
        <v>2375.8787847867998</v>
      </c>
      <c r="NQ51" s="111">
        <f t="shared" si="170"/>
        <v>9843.1549820166911</v>
      </c>
      <c r="NR51" s="111">
        <f t="shared" si="170"/>
        <v>7661.4032657209718</v>
      </c>
      <c r="NS51" s="111">
        <f t="shared" si="170"/>
        <v>13439.999999999996</v>
      </c>
      <c r="NT51" s="111">
        <f t="shared" si="170"/>
        <v>9843.1549820166911</v>
      </c>
      <c r="NU51" s="112">
        <f t="shared" si="170"/>
        <v>17392.006784727295</v>
      </c>
      <c r="NV51" s="110">
        <f t="shared" si="170"/>
        <v>3123.1737703816598</v>
      </c>
      <c r="NW51" s="111">
        <f t="shared" si="170"/>
        <v>7871.2975296325803</v>
      </c>
      <c r="NX51" s="111">
        <f t="shared" si="170"/>
        <v>9169.6302215520118</v>
      </c>
      <c r="NY51" s="111">
        <f t="shared" si="170"/>
        <v>14781.078957450971</v>
      </c>
      <c r="NZ51" s="111">
        <f t="shared" si="170"/>
        <v>14781.078957450971</v>
      </c>
      <c r="OA51" s="111">
        <f t="shared" si="170"/>
        <v>20625.736173159974</v>
      </c>
      <c r="OB51" s="111">
        <f t="shared" si="170"/>
        <v>20625.736173159974</v>
      </c>
      <c r="OC51" s="114">
        <f t="shared" si="170"/>
        <v>27223.525359600284</v>
      </c>
      <c r="OD51" s="110">
        <f t="shared" si="170"/>
        <v>6246.3475407633214</v>
      </c>
      <c r="OE51" s="111">
        <f t="shared" si="170"/>
        <v>7871.2975296325803</v>
      </c>
      <c r="OF51" s="111">
        <f t="shared" si="170"/>
        <v>9169.6302215520118</v>
      </c>
      <c r="OG51" s="111">
        <f t="shared" si="170"/>
        <v>14781.078957450971</v>
      </c>
      <c r="OH51" s="110">
        <f t="shared" si="170"/>
        <v>2375.8787847867998</v>
      </c>
      <c r="OI51" s="111">
        <f t="shared" si="170"/>
        <v>2375.8787847867998</v>
      </c>
      <c r="OJ51" s="111">
        <f t="shared" si="170"/>
        <v>11000.47271711539</v>
      </c>
      <c r="OK51" s="111">
        <f t="shared" si="170"/>
        <v>7661.4032657209718</v>
      </c>
      <c r="OL51" s="111">
        <f t="shared" si="170"/>
        <v>13439.999999999996</v>
      </c>
      <c r="OM51" s="111">
        <f t="shared" si="170"/>
        <v>11073.549354768773</v>
      </c>
      <c r="ON51" s="112">
        <f t="shared" si="170"/>
        <v>17392.006784727295</v>
      </c>
      <c r="OO51" s="110">
        <f t="shared" si="170"/>
        <v>1543.1785379534024</v>
      </c>
      <c r="OP51" s="114">
        <f t="shared" si="170"/>
        <v>2375.8787847867998</v>
      </c>
      <c r="OQ51" s="111">
        <f t="shared" si="170"/>
        <v>2375.8787847867998</v>
      </c>
      <c r="OR51" s="111">
        <f t="shared" si="170"/>
        <v>9843.1549820166911</v>
      </c>
      <c r="OS51" s="111">
        <f t="shared" si="170"/>
        <v>7661.4032657209718</v>
      </c>
      <c r="OT51" s="111">
        <f t="shared" si="170"/>
        <v>13439.999999999996</v>
      </c>
      <c r="OU51" s="111">
        <f t="shared" si="170"/>
        <v>11073.549354768773</v>
      </c>
      <c r="OV51" s="112">
        <f t="shared" si="170"/>
        <v>17392.006784727295</v>
      </c>
      <c r="OW51" s="110">
        <f t="shared" si="170"/>
        <v>1543.1785379534024</v>
      </c>
      <c r="OX51" s="114">
        <f t="shared" si="170"/>
        <v>2375.8787847867998</v>
      </c>
      <c r="OY51" s="111">
        <f t="shared" si="170"/>
        <v>2375.8787847867998</v>
      </c>
      <c r="OZ51" s="111">
        <f t="shared" si="170"/>
        <v>9843.1549820166911</v>
      </c>
      <c r="PA51" s="111">
        <f t="shared" si="170"/>
        <v>7661.4032657209718</v>
      </c>
      <c r="PB51" s="111">
        <f t="shared" si="170"/>
        <v>13439.999999999996</v>
      </c>
      <c r="PC51" s="111">
        <f t="shared" si="170"/>
        <v>9843.1549820166911</v>
      </c>
      <c r="PD51" s="112">
        <f t="shared" si="170"/>
        <v>17392.006784727295</v>
      </c>
    </row>
    <row r="52" spans="1:420" ht="18" x14ac:dyDescent="0.25">
      <c r="A52" s="87" t="s">
        <v>213</v>
      </c>
      <c r="B52" s="88"/>
      <c r="C52" s="89"/>
      <c r="D52" s="90" t="s">
        <v>190</v>
      </c>
      <c r="E52" s="110" t="str">
        <f t="shared" si="161"/>
        <v>NP</v>
      </c>
      <c r="F52" s="111">
        <f t="shared" si="161"/>
        <v>1093.0847977169933</v>
      </c>
      <c r="G52" s="111">
        <f t="shared" si="161"/>
        <v>4703.888019500464</v>
      </c>
      <c r="H52" s="111">
        <f t="shared" si="161"/>
        <v>2008.1249999999998</v>
      </c>
      <c r="I52" s="111">
        <f t="shared" si="161"/>
        <v>2008.1249999999998</v>
      </c>
      <c r="J52" s="111">
        <f t="shared" si="161"/>
        <v>7378.3223845897046</v>
      </c>
      <c r="K52" s="111">
        <f t="shared" si="161"/>
        <v>5426.8273132190216</v>
      </c>
      <c r="L52" s="111">
        <f>IF(L34="NP","NP",L$49*L34/L$32*L$50)</f>
        <v>5426.8273132190216</v>
      </c>
      <c r="M52" s="111">
        <f t="shared" si="161"/>
        <v>11359.670439761885</v>
      </c>
      <c r="N52" s="111">
        <v>7378.3223845897046</v>
      </c>
      <c r="O52" s="111">
        <f t="shared" si="161"/>
        <v>13304.604466123745</v>
      </c>
      <c r="P52" s="111">
        <f t="shared" si="161"/>
        <v>11359.670439761885</v>
      </c>
      <c r="Q52" s="112">
        <f t="shared" si="161"/>
        <v>32129.999999999996</v>
      </c>
      <c r="R52" s="110" t="str">
        <f t="shared" si="161"/>
        <v>NP</v>
      </c>
      <c r="S52" s="111">
        <f t="shared" si="161"/>
        <v>1093.0847977169933</v>
      </c>
      <c r="T52" s="111">
        <f t="shared" si="161"/>
        <v>4703.888019500464</v>
      </c>
      <c r="U52" s="111">
        <f t="shared" si="162"/>
        <v>2008.1249999999998</v>
      </c>
      <c r="V52" s="111">
        <f t="shared" si="162"/>
        <v>7378.3223845897046</v>
      </c>
      <c r="W52" s="111">
        <f t="shared" si="162"/>
        <v>7378.3223845897046</v>
      </c>
      <c r="X52" s="111">
        <f t="shared" si="162"/>
        <v>5426.8273132190216</v>
      </c>
      <c r="Y52" s="111">
        <f t="shared" si="162"/>
        <v>11359.670439761885</v>
      </c>
      <c r="Z52" s="111">
        <f t="shared" si="162"/>
        <v>7378.3223845897046</v>
      </c>
      <c r="AA52" s="111">
        <f t="shared" si="162"/>
        <v>13304.604466123745</v>
      </c>
      <c r="AB52" s="113" t="str">
        <f t="shared" si="162"/>
        <v>NP</v>
      </c>
      <c r="AC52" s="111">
        <f t="shared" si="162"/>
        <v>1682.9141392239828</v>
      </c>
      <c r="AD52" s="111">
        <f t="shared" si="162"/>
        <v>1682.9141392239828</v>
      </c>
      <c r="AE52" s="111">
        <f t="shared" si="162"/>
        <v>6972.2347789284886</v>
      </c>
      <c r="AF52" s="111">
        <f t="shared" si="162"/>
        <v>6703.7278575058508</v>
      </c>
      <c r="AG52" s="111">
        <f t="shared" si="162"/>
        <v>9519.9999999999964</v>
      </c>
      <c r="AH52" s="111">
        <f t="shared" si="162"/>
        <v>8612.760609264602</v>
      </c>
      <c r="AI52" s="112">
        <f t="shared" si="162"/>
        <v>15218.00593663638</v>
      </c>
      <c r="AJ52" s="113" t="str">
        <f t="shared" si="162"/>
        <v>NP</v>
      </c>
      <c r="AK52" s="111">
        <f t="shared" si="162"/>
        <v>1682.9141392239828</v>
      </c>
      <c r="AL52" s="111">
        <f t="shared" si="162"/>
        <v>1682.9141392239828</v>
      </c>
      <c r="AM52" s="111">
        <f t="shared" si="162"/>
        <v>6972.2347789284886</v>
      </c>
      <c r="AN52" s="111">
        <f t="shared" si="162"/>
        <v>5426.8273132190216</v>
      </c>
      <c r="AO52" s="111">
        <f t="shared" si="162"/>
        <v>9519.9999999999964</v>
      </c>
      <c r="AP52" s="111">
        <f t="shared" si="162"/>
        <v>8612.760609264602</v>
      </c>
      <c r="AQ52" s="112">
        <f t="shared" si="162"/>
        <v>12319.338139181831</v>
      </c>
      <c r="AR52" s="110" t="str">
        <f t="shared" si="162"/>
        <v>NP</v>
      </c>
      <c r="AS52" s="111">
        <f t="shared" si="162"/>
        <v>1682.9141392239828</v>
      </c>
      <c r="AT52" s="111">
        <f t="shared" si="162"/>
        <v>1682.9141392239828</v>
      </c>
      <c r="AU52" s="111">
        <f>IF(AU34="NP","NP",AU$49*AU34/AU$32*AU$50)</f>
        <v>6972.2347789284886</v>
      </c>
      <c r="AV52" s="111">
        <f t="shared" si="162"/>
        <v>6703.7278575058508</v>
      </c>
      <c r="AW52" s="111">
        <f>IF(AW34="NP","NP",AW$49*AW34/AW$32*AW$50)</f>
        <v>9519.9999999999964</v>
      </c>
      <c r="AX52" s="111">
        <f>IF(AX34="NP","NP",AX$49*AX34/AX$32*AX$50)</f>
        <v>8612.760609264602</v>
      </c>
      <c r="AY52" s="112">
        <f t="shared" si="162"/>
        <v>15218.00593663638</v>
      </c>
      <c r="AZ52" s="110" t="str">
        <f t="shared" si="162"/>
        <v>NP</v>
      </c>
      <c r="BA52" s="111">
        <f t="shared" si="162"/>
        <v>1682.9141392239828</v>
      </c>
      <c r="BB52" s="111">
        <f t="shared" si="162"/>
        <v>1682.9141392239828</v>
      </c>
      <c r="BC52" s="111">
        <f>IF(BC34="NP","NP",BC$49*BC34/BC$32*BC$50)</f>
        <v>6972.2347789284886</v>
      </c>
      <c r="BD52" s="111">
        <f t="shared" si="162"/>
        <v>5426.8273132190216</v>
      </c>
      <c r="BE52" s="111">
        <f>IF(BE34="NP","NP",BE$49*BE34/BE$32*BE$50)</f>
        <v>9519.9999999999964</v>
      </c>
      <c r="BF52" s="111">
        <f>IF(BF34="NP","NP",BF$49*BF34/BF$32*BF$50)</f>
        <v>8612.760609264602</v>
      </c>
      <c r="BG52" s="112">
        <f t="shared" si="162"/>
        <v>12319.338139181831</v>
      </c>
      <c r="BH52" s="110">
        <f t="shared" si="162"/>
        <v>1682.9141392239828</v>
      </c>
      <c r="BI52" s="111">
        <f>IF(BI34="NP","NP",BI$49*BI34/BI$32*BI$50)</f>
        <v>1682.9141392239828</v>
      </c>
      <c r="BJ52" s="111">
        <f t="shared" si="162"/>
        <v>2905.3426002796987</v>
      </c>
      <c r="BK52" s="111">
        <f t="shared" si="162"/>
        <v>7638.3440613787488</v>
      </c>
      <c r="BL52" s="112">
        <f t="shared" si="162"/>
        <v>11000.47271711539</v>
      </c>
      <c r="BM52" s="110" t="str">
        <f t="shared" si="162"/>
        <v>NP</v>
      </c>
      <c r="BN52" s="111">
        <f t="shared" si="162"/>
        <v>1682.9141392239828</v>
      </c>
      <c r="BO52" s="111">
        <f t="shared" si="162"/>
        <v>2480.625</v>
      </c>
      <c r="BP52" s="111">
        <f t="shared" si="162"/>
        <v>6703.7278575058508</v>
      </c>
      <c r="BQ52" s="112">
        <f t="shared" si="162"/>
        <v>8120.6794401892557</v>
      </c>
      <c r="BR52" s="110" t="str">
        <f t="shared" si="162"/>
        <v>NP</v>
      </c>
      <c r="BS52" s="111">
        <f t="shared" si="162"/>
        <v>2008.1249999999998</v>
      </c>
      <c r="BT52" s="111">
        <f t="shared" si="162"/>
        <v>2008.1249999999998</v>
      </c>
      <c r="BU52" s="111">
        <f t="shared" si="162"/>
        <v>7661.4032657209718</v>
      </c>
      <c r="BV52" s="112">
        <f t="shared" si="162"/>
        <v>8612.760609264602</v>
      </c>
      <c r="BW52" s="110" t="str">
        <f t="shared" si="162"/>
        <v>NP</v>
      </c>
      <c r="BX52" s="111" t="str">
        <f t="shared" si="162"/>
        <v>NP</v>
      </c>
      <c r="BY52" s="111" t="str">
        <f t="shared" si="162"/>
        <v>NP</v>
      </c>
      <c r="BZ52" s="112" t="str">
        <f t="shared" si="162"/>
        <v>NP</v>
      </c>
      <c r="CA52" s="110" t="str">
        <f t="shared" si="163"/>
        <v>NP</v>
      </c>
      <c r="CB52" s="111">
        <f t="shared" si="163"/>
        <v>1093.0847977169933</v>
      </c>
      <c r="CC52" s="111">
        <f t="shared" si="163"/>
        <v>1682.9141392239828</v>
      </c>
      <c r="CD52" s="111">
        <f t="shared" si="163"/>
        <v>1682.9141392239828</v>
      </c>
      <c r="CE52" s="111">
        <f t="shared" si="163"/>
        <v>4703.888019500464</v>
      </c>
      <c r="CF52" s="111">
        <f t="shared" si="163"/>
        <v>1682.9141392239828</v>
      </c>
      <c r="CG52" s="111">
        <f t="shared" si="163"/>
        <v>1682.9141392239828</v>
      </c>
      <c r="CH52" s="111">
        <f t="shared" si="163"/>
        <v>6972.2347789284886</v>
      </c>
      <c r="CI52" s="111">
        <f t="shared" si="163"/>
        <v>6972.2347789284886</v>
      </c>
      <c r="CJ52" s="111">
        <f t="shared" si="163"/>
        <v>5426.8273132190216</v>
      </c>
      <c r="CK52" s="111">
        <f t="shared" si="163"/>
        <v>5426.8273132190216</v>
      </c>
      <c r="CL52" s="111">
        <f t="shared" si="163"/>
        <v>9519.9999999999964</v>
      </c>
      <c r="CM52" s="111">
        <f t="shared" si="163"/>
        <v>9519.9999999999964</v>
      </c>
      <c r="CN52" s="111">
        <f t="shared" si="163"/>
        <v>8120.6794401892557</v>
      </c>
      <c r="CO52" s="111">
        <f t="shared" si="163"/>
        <v>12319.338139181831</v>
      </c>
      <c r="CP52" s="111">
        <f t="shared" si="163"/>
        <v>9625.4136274759658</v>
      </c>
      <c r="CQ52" s="111">
        <f t="shared" si="163"/>
        <v>15373.627987563641</v>
      </c>
      <c r="CR52" s="112">
        <f t="shared" si="163"/>
        <v>20935.193753581545</v>
      </c>
      <c r="CS52" s="110">
        <f t="shared" si="163"/>
        <v>1682.9141392239828</v>
      </c>
      <c r="CT52" s="111">
        <f t="shared" si="163"/>
        <v>1682.9141392239828</v>
      </c>
      <c r="CU52" s="111">
        <f t="shared" si="163"/>
        <v>1682.9141392239828</v>
      </c>
      <c r="CV52" s="111">
        <f t="shared" si="163"/>
        <v>6972.2347789284886</v>
      </c>
      <c r="CW52" s="111">
        <f t="shared" si="163"/>
        <v>6972.2347789284886</v>
      </c>
      <c r="CX52" s="111">
        <f t="shared" si="163"/>
        <v>6972.2347789284886</v>
      </c>
      <c r="CY52" s="111">
        <f t="shared" si="163"/>
        <v>10426.303350780658</v>
      </c>
      <c r="CZ52" s="111">
        <f t="shared" si="163"/>
        <v>10426.303350780658</v>
      </c>
      <c r="DA52" s="111">
        <f t="shared" si="163"/>
        <v>8641.5940912252972</v>
      </c>
      <c r="DB52" s="112">
        <f t="shared" si="163"/>
        <v>13304.604466123745</v>
      </c>
      <c r="DC52" s="110" t="str">
        <f t="shared" si="163"/>
        <v>NP</v>
      </c>
      <c r="DD52" s="111">
        <f>IF(DD34="NP","NP",DD$49*DD34/DD$32*DD$50)</f>
        <v>1093.0847977169933</v>
      </c>
      <c r="DE52" s="111">
        <f>IF(DE34="NP","NP",DE$49*DE34/DE$32*DE$50)</f>
        <v>1093.0847977169933</v>
      </c>
      <c r="DF52" s="111">
        <f t="shared" si="163"/>
        <v>2078.8939366884497</v>
      </c>
      <c r="DG52" s="111">
        <f t="shared" si="163"/>
        <v>2078.8939366884497</v>
      </c>
      <c r="DH52" s="111">
        <f t="shared" si="163"/>
        <v>6703.7278575058508</v>
      </c>
      <c r="DI52" s="111">
        <f t="shared" si="163"/>
        <v>6703.7278575058508</v>
      </c>
      <c r="DJ52" s="111">
        <f t="shared" si="163"/>
        <v>10674.910347984191</v>
      </c>
      <c r="DK52" s="112">
        <f t="shared" si="163"/>
        <v>10674.910347984191</v>
      </c>
      <c r="DL52" s="110">
        <f t="shared" si="163"/>
        <v>1682.9141392239828</v>
      </c>
      <c r="DM52" s="111">
        <f t="shared" si="163"/>
        <v>1682.9141392239828</v>
      </c>
      <c r="DN52" s="111">
        <f t="shared" si="163"/>
        <v>6972.2347789284886</v>
      </c>
      <c r="DO52" s="111">
        <f t="shared" si="163"/>
        <v>6703.7278575058508</v>
      </c>
      <c r="DP52" s="111">
        <f t="shared" si="163"/>
        <v>9519.9999999999964</v>
      </c>
      <c r="DQ52" s="111">
        <f t="shared" si="163"/>
        <v>8612.760609264602</v>
      </c>
      <c r="DR52" s="112">
        <f t="shared" si="163"/>
        <v>15218.00593663638</v>
      </c>
      <c r="DS52" s="110">
        <f t="shared" si="163"/>
        <v>2157.1729718314195</v>
      </c>
      <c r="DT52" s="111">
        <f t="shared" si="163"/>
        <v>6740.3268673262382</v>
      </c>
      <c r="DU52" s="111">
        <f t="shared" si="163"/>
        <v>8218.322230692831</v>
      </c>
      <c r="DV52" s="111">
        <f t="shared" si="163"/>
        <v>13138.736851067535</v>
      </c>
      <c r="DW52" s="111">
        <f t="shared" si="163"/>
        <v>18333.987709475536</v>
      </c>
      <c r="DX52" s="112">
        <f t="shared" si="163"/>
        <v>24137.400862362963</v>
      </c>
      <c r="DY52" s="110">
        <f t="shared" si="163"/>
        <v>2157.1729718314195</v>
      </c>
      <c r="DZ52" s="111">
        <f t="shared" si="163"/>
        <v>6740.3268673262382</v>
      </c>
      <c r="EA52" s="111">
        <f t="shared" si="163"/>
        <v>8218.322230692831</v>
      </c>
      <c r="EB52" s="111">
        <f t="shared" si="163"/>
        <v>13138.736851067535</v>
      </c>
      <c r="EC52" s="111">
        <f t="shared" si="163"/>
        <v>18333.987709475536</v>
      </c>
      <c r="ED52" s="112">
        <f t="shared" si="163"/>
        <v>24137.400862362963</v>
      </c>
      <c r="EE52" s="110">
        <f t="shared" si="163"/>
        <v>1401.124945472387</v>
      </c>
      <c r="EF52" s="111">
        <f t="shared" si="163"/>
        <v>2157.1729718314195</v>
      </c>
      <c r="EG52" s="111">
        <f t="shared" si="163"/>
        <v>5456.4550830736225</v>
      </c>
      <c r="EH52" s="111">
        <f t="shared" si="163"/>
        <v>10300.931336534575</v>
      </c>
      <c r="EI52" s="111">
        <f t="shared" si="163"/>
        <v>11496.39474468409</v>
      </c>
      <c r="EJ52" s="112">
        <f t="shared" si="163"/>
        <v>16042.23924579109</v>
      </c>
      <c r="EK52" s="110">
        <f t="shared" si="163"/>
        <v>1401.124945472387</v>
      </c>
      <c r="EL52" s="111">
        <f t="shared" si="163"/>
        <v>2157.1729718314195</v>
      </c>
      <c r="EM52" s="111">
        <f>IF(EM34="NP","NP",EM$49*EM34/EM$32*EM$50)</f>
        <v>5456.4550830736225</v>
      </c>
      <c r="EN52" s="111">
        <f>IF(EN34="NP","NP",EN$49*EN34/EN$32*EN$50)</f>
        <v>10300.931336534575</v>
      </c>
      <c r="EO52" s="111">
        <f>IF(EO34="NP","NP",EO$49*EO34/EO$32*EO$50)</f>
        <v>11496.39474468409</v>
      </c>
      <c r="EP52" s="112">
        <f>IF(EP34="NP","NP",EP$49*EP34/EP$32*EP$50)</f>
        <v>16042.23924579109</v>
      </c>
      <c r="EQ52" s="110">
        <f t="shared" si="164"/>
        <v>1401.124945472387</v>
      </c>
      <c r="ER52" s="111">
        <f t="shared" si="164"/>
        <v>2157.1729718314195</v>
      </c>
      <c r="ES52" s="111">
        <f>IF(ES34="NP","NP",ES$49*ES34/ES$32*ES$50)</f>
        <v>5456.4550830736225</v>
      </c>
      <c r="ET52" s="111">
        <f>IF(ET34="NP","NP",ET$49*ET34/ET$32*ET$50)</f>
        <v>10300.931336534575</v>
      </c>
      <c r="EU52" s="111">
        <f>IF(EU34="NP","NP",EU$49*EU34/EU$32*EU$50)</f>
        <v>11496.39474468409</v>
      </c>
      <c r="EV52" s="112">
        <f>IF(EV34="NP","NP",EV$49*EV34/EV$32*EV$50)</f>
        <v>16042.23924579109</v>
      </c>
      <c r="EW52" s="110">
        <f t="shared" si="164"/>
        <v>1401.124945472387</v>
      </c>
      <c r="EX52" s="111">
        <f t="shared" si="164"/>
        <v>2157.1729718314195</v>
      </c>
      <c r="EY52" s="111">
        <f>IF(EY34="NP","NP",EY$49*EY34/EY$32*EY$50)</f>
        <v>5456.4550830736225</v>
      </c>
      <c r="EZ52" s="111">
        <f>IF(EZ34="NP","NP",EZ$49*EZ34/EZ$32*EZ$50)</f>
        <v>10300.931336534575</v>
      </c>
      <c r="FA52" s="111">
        <f>IF(FA34="NP","NP",FA$49*FA34/FA$32*FA$50)</f>
        <v>11496.39474468409</v>
      </c>
      <c r="FB52" s="112">
        <f>IF(FB34="NP","NP",FB$49*FB34/FB$32*FB$50)</f>
        <v>16042.23924579109</v>
      </c>
      <c r="FC52" s="110">
        <f t="shared" ref="FC52:IG52" si="171">IF(FC34="NP","NP",FC$49*FC34/FC$32*FC$50)</f>
        <v>2157.1729718314195</v>
      </c>
      <c r="FD52" s="111">
        <f t="shared" si="171"/>
        <v>7703.2307055157034</v>
      </c>
      <c r="FE52" s="111">
        <f t="shared" si="171"/>
        <v>9392.3682636489521</v>
      </c>
      <c r="FF52" s="111">
        <f t="shared" si="171"/>
        <v>13138.736851067535</v>
      </c>
      <c r="FG52" s="111">
        <f t="shared" si="171"/>
        <v>18333.987709475536</v>
      </c>
      <c r="FH52" s="112">
        <f t="shared" si="171"/>
        <v>24137.400862362963</v>
      </c>
      <c r="FI52" s="110">
        <f t="shared" si="171"/>
        <v>2157.1729718314195</v>
      </c>
      <c r="FJ52" s="111">
        <f t="shared" si="171"/>
        <v>7703.2307055157034</v>
      </c>
      <c r="FK52" s="112">
        <f t="shared" si="171"/>
        <v>9392.3682636489521</v>
      </c>
      <c r="FL52" s="110">
        <f t="shared" si="171"/>
        <v>2157.1729718314195</v>
      </c>
      <c r="FM52" s="111">
        <f t="shared" si="171"/>
        <v>7703.2307055157034</v>
      </c>
      <c r="FN52" s="111">
        <f t="shared" si="171"/>
        <v>9392.3682636489521</v>
      </c>
      <c r="FO52" s="111">
        <f t="shared" si="171"/>
        <v>13138.736851067535</v>
      </c>
      <c r="FP52" s="111">
        <f t="shared" si="171"/>
        <v>18333.987709475536</v>
      </c>
      <c r="FQ52" s="112">
        <f t="shared" si="171"/>
        <v>24137.400862362963</v>
      </c>
      <c r="FR52" s="110">
        <f t="shared" si="164"/>
        <v>2157.17297183142</v>
      </c>
      <c r="FS52" s="111">
        <f t="shared" si="164"/>
        <v>6740.3268673262382</v>
      </c>
      <c r="FT52" s="111">
        <f t="shared" si="164"/>
        <v>9392.3682636489484</v>
      </c>
      <c r="FU52" s="111">
        <f t="shared" si="164"/>
        <v>13138.736851067535</v>
      </c>
      <c r="FV52" s="112">
        <f t="shared" si="164"/>
        <v>18333.987709475536</v>
      </c>
      <c r="FW52" s="110">
        <f t="shared" si="164"/>
        <v>2157.17297183142</v>
      </c>
      <c r="FX52" s="111">
        <f t="shared" si="164"/>
        <v>6740.3268673262382</v>
      </c>
      <c r="FY52" s="111">
        <f t="shared" si="164"/>
        <v>9392.3682636489484</v>
      </c>
      <c r="FZ52" s="111">
        <f t="shared" si="164"/>
        <v>13138.736851067535</v>
      </c>
      <c r="GA52" s="112">
        <f t="shared" si="164"/>
        <v>18333.987709475536</v>
      </c>
      <c r="GB52" s="113" t="str">
        <f t="shared" ref="GB52:GN52" si="172">IF(GB34="NP","NP",IF(GB34="N/A","N/A",GB$49*GB34/GB$32*GB$50))</f>
        <v>NP</v>
      </c>
      <c r="GC52" s="111" t="str">
        <f t="shared" si="172"/>
        <v>NP</v>
      </c>
      <c r="GD52" s="111" t="str">
        <f t="shared" si="172"/>
        <v>NP</v>
      </c>
      <c r="GE52" s="111" t="str">
        <f t="shared" si="172"/>
        <v>NP</v>
      </c>
      <c r="GF52" s="111" t="str">
        <f t="shared" si="172"/>
        <v>NP</v>
      </c>
      <c r="GG52" s="111" t="str">
        <f t="shared" si="172"/>
        <v>NP</v>
      </c>
      <c r="GH52" s="111" t="str">
        <f t="shared" si="172"/>
        <v>NP</v>
      </c>
      <c r="GI52" s="111" t="str">
        <f t="shared" si="172"/>
        <v>NP</v>
      </c>
      <c r="GJ52" s="111" t="str">
        <f t="shared" si="172"/>
        <v>NP</v>
      </c>
      <c r="GK52" s="111" t="str">
        <f t="shared" si="172"/>
        <v>NP</v>
      </c>
      <c r="GL52" s="111" t="str">
        <f t="shared" si="172"/>
        <v>NP</v>
      </c>
      <c r="GM52" s="111" t="str">
        <f t="shared" si="172"/>
        <v>NP</v>
      </c>
      <c r="GN52" s="111" t="str">
        <f t="shared" si="172"/>
        <v>NP</v>
      </c>
      <c r="GO52" s="110"/>
      <c r="GP52" s="111" t="str">
        <f t="shared" si="164"/>
        <v>NP</v>
      </c>
      <c r="GQ52" s="111" t="str">
        <f t="shared" si="164"/>
        <v>NP</v>
      </c>
      <c r="GR52" s="111" t="str">
        <f t="shared" si="164"/>
        <v>NP</v>
      </c>
      <c r="GS52" s="111" t="str">
        <f t="shared" si="164"/>
        <v>NP</v>
      </c>
      <c r="GT52" s="111" t="str">
        <f t="shared" si="164"/>
        <v>NP</v>
      </c>
      <c r="GU52" s="111" t="str">
        <f t="shared" si="164"/>
        <v>NP</v>
      </c>
      <c r="GV52" s="111" t="str">
        <f t="shared" si="164"/>
        <v>NP</v>
      </c>
      <c r="GW52" s="111" t="str">
        <f t="shared" si="164"/>
        <v>NP</v>
      </c>
      <c r="GX52" s="111" t="str">
        <f t="shared" si="164"/>
        <v>NP</v>
      </c>
      <c r="GY52" s="111" t="str">
        <f t="shared" si="165"/>
        <v>NP</v>
      </c>
      <c r="GZ52" s="111" t="str">
        <f t="shared" si="165"/>
        <v>NP</v>
      </c>
      <c r="HA52" s="111" t="str">
        <f t="shared" si="165"/>
        <v>NP</v>
      </c>
      <c r="HB52" s="111"/>
      <c r="HC52" s="112"/>
      <c r="HD52" s="110" t="str">
        <f t="shared" si="165"/>
        <v>NP</v>
      </c>
      <c r="HE52" s="111" t="str">
        <f t="shared" si="165"/>
        <v>NP</v>
      </c>
      <c r="HF52" s="111" t="str">
        <f t="shared" si="165"/>
        <v>NP</v>
      </c>
      <c r="HG52" s="111" t="str">
        <f t="shared" si="165"/>
        <v>NP</v>
      </c>
      <c r="HH52" s="111" t="str">
        <f t="shared" si="165"/>
        <v>NP</v>
      </c>
      <c r="HI52" s="111" t="str">
        <f t="shared" si="165"/>
        <v>NP</v>
      </c>
      <c r="HJ52" s="111" t="str">
        <f t="shared" si="165"/>
        <v>NP</v>
      </c>
      <c r="HK52" s="111" t="str">
        <f t="shared" si="165"/>
        <v>NP</v>
      </c>
      <c r="HL52" s="111" t="str">
        <f t="shared" si="165"/>
        <v>NP</v>
      </c>
      <c r="HM52" s="112" t="str">
        <f t="shared" si="165"/>
        <v>NP</v>
      </c>
      <c r="HN52" s="114">
        <f t="shared" si="165"/>
        <v>1093.0847977169933</v>
      </c>
      <c r="HO52" s="111">
        <f t="shared" si="165"/>
        <v>1682.9141392239828</v>
      </c>
      <c r="HP52" s="111">
        <f t="shared" si="165"/>
        <v>1682.9141392239828</v>
      </c>
      <c r="HQ52" s="111">
        <f t="shared" si="165"/>
        <v>5426.8273132190216</v>
      </c>
      <c r="HR52" s="111">
        <f t="shared" si="165"/>
        <v>1682.9141392239828</v>
      </c>
      <c r="HS52" s="111">
        <f t="shared" si="165"/>
        <v>1682.9141392239828</v>
      </c>
      <c r="HT52" s="111">
        <f t="shared" si="165"/>
        <v>6972.2347789284886</v>
      </c>
      <c r="HU52" s="111">
        <f t="shared" si="165"/>
        <v>6972.2347789284886</v>
      </c>
      <c r="HV52" s="111">
        <f t="shared" si="165"/>
        <v>6573.8833563436829</v>
      </c>
      <c r="HW52" s="111">
        <f t="shared" si="165"/>
        <v>9519.9999999999964</v>
      </c>
      <c r="HX52" s="111">
        <f t="shared" si="165"/>
        <v>9519.9999999999964</v>
      </c>
      <c r="HY52" s="111">
        <f t="shared" si="165"/>
        <v>6972.2347789284886</v>
      </c>
      <c r="HZ52" s="111">
        <f t="shared" si="165"/>
        <v>8641.5940912252972</v>
      </c>
      <c r="IA52" s="111">
        <f t="shared" si="165"/>
        <v>8641.5940912252972</v>
      </c>
      <c r="IB52" s="112">
        <f t="shared" si="165"/>
        <v>12319.338139181831</v>
      </c>
      <c r="IC52" s="114">
        <f t="shared" si="165"/>
        <v>1682.9141392239828</v>
      </c>
      <c r="ID52" s="111">
        <f t="shared" si="165"/>
        <v>1682.9141392239828</v>
      </c>
      <c r="IE52" s="111">
        <f t="shared" si="165"/>
        <v>2375.8787847867989</v>
      </c>
      <c r="IF52" s="111">
        <f t="shared" si="165"/>
        <v>2375.8787847867989</v>
      </c>
      <c r="IG52" s="111">
        <f t="shared" si="165"/>
        <v>6972.2347789284886</v>
      </c>
      <c r="IH52" s="111">
        <f t="shared" si="165"/>
        <v>6972.2347789284886</v>
      </c>
      <c r="II52" s="111">
        <f t="shared" si="165"/>
        <v>6573.8833563436829</v>
      </c>
      <c r="IJ52" s="111">
        <f t="shared" si="165"/>
        <v>9519.9999999999964</v>
      </c>
      <c r="IK52" s="111">
        <f t="shared" si="165"/>
        <v>9519.9999999999964</v>
      </c>
      <c r="IL52" s="111">
        <f t="shared" si="165"/>
        <v>12199.897540553364</v>
      </c>
      <c r="IM52" s="111">
        <f t="shared" si="165"/>
        <v>12199.897540553364</v>
      </c>
      <c r="IN52" s="112">
        <f t="shared" si="165"/>
        <v>12319.338139181831</v>
      </c>
      <c r="IO52" s="110">
        <f t="shared" si="165"/>
        <v>1093.0847977169931</v>
      </c>
      <c r="IP52" s="111">
        <f t="shared" si="165"/>
        <v>1350.281220709227</v>
      </c>
      <c r="IQ52" s="111">
        <f t="shared" si="165"/>
        <v>2078.8939366884497</v>
      </c>
      <c r="IR52" s="111">
        <f t="shared" si="165"/>
        <v>4703.888019500464</v>
      </c>
      <c r="IS52" s="111">
        <f t="shared" si="165"/>
        <v>1543.1785379534024</v>
      </c>
      <c r="IT52" s="111">
        <f t="shared" si="165"/>
        <v>2078.8939366884497</v>
      </c>
      <c r="IU52" s="111">
        <f t="shared" si="165"/>
        <v>5810.6852005593973</v>
      </c>
      <c r="IV52" s="111">
        <f t="shared" si="165"/>
        <v>6972.2347789284886</v>
      </c>
      <c r="IW52" s="111">
        <f t="shared" si="165"/>
        <v>6703.7278575058508</v>
      </c>
      <c r="IX52" s="111">
        <f t="shared" si="165"/>
        <v>8612.760609264602</v>
      </c>
      <c r="IY52" s="111">
        <f t="shared" si="165"/>
        <v>9519.9999999999964</v>
      </c>
      <c r="IZ52" s="111">
        <f t="shared" si="165"/>
        <v>8612.760609264602</v>
      </c>
      <c r="JA52" s="111">
        <f t="shared" si="165"/>
        <v>10674.910347984191</v>
      </c>
      <c r="JB52" s="111">
        <f t="shared" si="165"/>
        <v>15218.00593663638</v>
      </c>
      <c r="JC52" s="111">
        <f t="shared" si="165"/>
        <v>11759.999999999996</v>
      </c>
      <c r="JD52" s="112">
        <f t="shared" si="165"/>
        <v>20268.382975400382</v>
      </c>
      <c r="JE52" s="110">
        <f>IF(JE34="NP","NP",JE$49*JE34/JE$32*JE$50)</f>
        <v>1093.0847977169931</v>
      </c>
      <c r="JF52" s="111">
        <f>IF(JF34="NP","NP",JF$49*JF34/JF$32*JF$50)</f>
        <v>1350.281220709227</v>
      </c>
      <c r="JG52" s="111">
        <f t="shared" si="165"/>
        <v>2078.8939366884497</v>
      </c>
      <c r="JH52" s="111">
        <f t="shared" si="165"/>
        <v>4703.888019500464</v>
      </c>
      <c r="JI52" s="111">
        <f t="shared" si="165"/>
        <v>1682.9141392239828</v>
      </c>
      <c r="JJ52" s="111">
        <f t="shared" si="165"/>
        <v>5810.6852005593973</v>
      </c>
      <c r="JK52" s="111">
        <f t="shared" si="166"/>
        <v>6972.2347789284886</v>
      </c>
      <c r="JL52" s="111">
        <f t="shared" si="166"/>
        <v>6703.7278575058508</v>
      </c>
      <c r="JM52" s="111">
        <f t="shared" si="166"/>
        <v>8612.760609264602</v>
      </c>
      <c r="JN52" s="111">
        <f t="shared" si="166"/>
        <v>9519.9999999999964</v>
      </c>
      <c r="JO52" s="111">
        <f t="shared" si="166"/>
        <v>8612.760609264602</v>
      </c>
      <c r="JP52" s="111">
        <f t="shared" si="166"/>
        <v>10674.910347984191</v>
      </c>
      <c r="JQ52" s="111">
        <f t="shared" si="166"/>
        <v>15218.00593663638</v>
      </c>
      <c r="JR52" s="111">
        <f t="shared" si="166"/>
        <v>13439.999999999996</v>
      </c>
      <c r="JS52" s="112">
        <f t="shared" si="166"/>
        <v>20268.382975400382</v>
      </c>
      <c r="JT52" s="110">
        <f t="shared" si="166"/>
        <v>1093.0847977169933</v>
      </c>
      <c r="JU52" s="111">
        <f t="shared" si="166"/>
        <v>1682.9141392239828</v>
      </c>
      <c r="JV52" s="111">
        <f t="shared" si="166"/>
        <v>1682.9141392239828</v>
      </c>
      <c r="JW52" s="111">
        <f t="shared" si="166"/>
        <v>6972.2347789284886</v>
      </c>
      <c r="JX52" s="111">
        <f t="shared" si="166"/>
        <v>5426.8273132190216</v>
      </c>
      <c r="JY52" s="111">
        <f t="shared" si="166"/>
        <v>9519.9999999999964</v>
      </c>
      <c r="JZ52" s="111">
        <f t="shared" si="166"/>
        <v>8120.6794401892557</v>
      </c>
      <c r="KA52" s="112">
        <f t="shared" si="166"/>
        <v>12319.338139181831</v>
      </c>
      <c r="KB52" s="110">
        <f t="shared" si="166"/>
        <v>1093.0847977169933</v>
      </c>
      <c r="KC52" s="111">
        <f t="shared" si="166"/>
        <v>1682.9141392239828</v>
      </c>
      <c r="KD52" s="111">
        <f t="shared" si="166"/>
        <v>1682.9141392239828</v>
      </c>
      <c r="KE52" s="111">
        <f t="shared" si="166"/>
        <v>6972.2347789284886</v>
      </c>
      <c r="KF52" s="111">
        <f t="shared" si="166"/>
        <v>5426.8273132190216</v>
      </c>
      <c r="KG52" s="111">
        <f t="shared" si="166"/>
        <v>9519.9999999999964</v>
      </c>
      <c r="KH52" s="111">
        <f t="shared" si="166"/>
        <v>8612.760609264602</v>
      </c>
      <c r="KI52" s="112">
        <f t="shared" si="166"/>
        <v>15218.00593663638</v>
      </c>
      <c r="KJ52" s="110">
        <f>IF(KJ34="NP","NP",KJ$49*KJ34/KJ$32*KJ$50)</f>
        <v>248.44103771066085</v>
      </c>
      <c r="KK52" s="111">
        <f t="shared" si="167"/>
        <v>248.44103771066085</v>
      </c>
      <c r="KL52" s="111">
        <f t="shared" si="167"/>
        <v>248.44103771066085</v>
      </c>
      <c r="KM52" s="111">
        <f t="shared" si="167"/>
        <v>248.44103771066085</v>
      </c>
      <c r="KN52" s="112">
        <f t="shared" si="166"/>
        <v>472.5</v>
      </c>
      <c r="KO52" s="113">
        <f t="shared" si="166"/>
        <v>799.52919993581213</v>
      </c>
      <c r="KP52" s="111">
        <f t="shared" si="166"/>
        <v>1780.3492354029868</v>
      </c>
      <c r="KQ52" s="115">
        <f t="shared" si="166"/>
        <v>7638.3440613787488</v>
      </c>
      <c r="KR52" s="114" t="str">
        <f t="shared" si="166"/>
        <v>NP</v>
      </c>
      <c r="KS52" s="111">
        <f t="shared" si="166"/>
        <v>1682.9141392239828</v>
      </c>
      <c r="KT52" s="111">
        <f t="shared" si="166"/>
        <v>1682.9141392239828</v>
      </c>
      <c r="KU52" s="111">
        <f t="shared" si="166"/>
        <v>6972.2347789284886</v>
      </c>
      <c r="KV52" s="111">
        <f t="shared" si="166"/>
        <v>6703.7278575058508</v>
      </c>
      <c r="KW52" s="111">
        <f t="shared" si="166"/>
        <v>9519.9999999999964</v>
      </c>
      <c r="KX52" s="111">
        <f t="shared" si="166"/>
        <v>9519.9999999999964</v>
      </c>
      <c r="KY52" s="111">
        <f t="shared" si="166"/>
        <v>8612.760609264602</v>
      </c>
      <c r="KZ52" s="112">
        <f t="shared" si="166"/>
        <v>15218.00593663638</v>
      </c>
      <c r="LA52" s="110" t="str">
        <f t="shared" si="166"/>
        <v>NP</v>
      </c>
      <c r="LB52" s="111" t="str">
        <f t="shared" si="166"/>
        <v>NP</v>
      </c>
      <c r="LC52" s="111" t="str">
        <f t="shared" si="166"/>
        <v>NP</v>
      </c>
      <c r="LD52" s="111" t="str">
        <f t="shared" si="166"/>
        <v>NP</v>
      </c>
      <c r="LE52" s="111" t="str">
        <f t="shared" si="166"/>
        <v>NP</v>
      </c>
      <c r="LF52" s="111" t="str">
        <f t="shared" si="166"/>
        <v>NP</v>
      </c>
      <c r="LG52" s="111" t="str">
        <f t="shared" si="166"/>
        <v>NP</v>
      </c>
      <c r="LH52" s="111" t="str">
        <f t="shared" si="166"/>
        <v>NP</v>
      </c>
      <c r="LI52" s="111" t="str">
        <f t="shared" si="166"/>
        <v>NP</v>
      </c>
      <c r="LJ52" s="111" t="str">
        <f t="shared" si="166"/>
        <v>NP</v>
      </c>
      <c r="LK52" s="111" t="str">
        <f t="shared" si="166"/>
        <v>NP</v>
      </c>
      <c r="LL52" s="111" t="str">
        <f t="shared" si="166"/>
        <v>NP</v>
      </c>
      <c r="LM52" s="111" t="str">
        <f t="shared" si="166"/>
        <v>NP</v>
      </c>
      <c r="LN52" s="112" t="str">
        <f t="shared" si="166"/>
        <v>NP</v>
      </c>
      <c r="LO52" s="110" t="str">
        <f t="shared" si="166"/>
        <v>NP</v>
      </c>
      <c r="LP52" s="111" t="str">
        <f t="shared" si="166"/>
        <v>NP</v>
      </c>
      <c r="LQ52" s="111" t="str">
        <f t="shared" si="166"/>
        <v>NP</v>
      </c>
      <c r="LR52" s="111" t="str">
        <f t="shared" si="166"/>
        <v>NP</v>
      </c>
      <c r="LS52" s="111" t="str">
        <f t="shared" si="166"/>
        <v>NP</v>
      </c>
      <c r="LT52" s="112" t="str">
        <f t="shared" si="166"/>
        <v>NP</v>
      </c>
      <c r="LU52" s="110" t="str">
        <f t="shared" si="166"/>
        <v>NP</v>
      </c>
      <c r="LV52" s="111">
        <f t="shared" si="166"/>
        <v>2008.1249999999998</v>
      </c>
      <c r="LW52" s="112">
        <f t="shared" si="168"/>
        <v>2008.1249999999998</v>
      </c>
      <c r="LX52" s="110" t="str">
        <f t="shared" si="168"/>
        <v>NP</v>
      </c>
      <c r="LY52" s="111" t="str">
        <f t="shared" si="168"/>
        <v>NP</v>
      </c>
      <c r="LZ52" s="112" t="str">
        <f t="shared" si="168"/>
        <v>NP</v>
      </c>
      <c r="MA52" s="110">
        <f t="shared" si="168"/>
        <v>1682.9141392239828</v>
      </c>
      <c r="MB52" s="111">
        <f t="shared" si="168"/>
        <v>1682.9141392239828</v>
      </c>
      <c r="MC52" s="111">
        <f t="shared" si="168"/>
        <v>6972.2347789284886</v>
      </c>
      <c r="MD52" s="111">
        <f t="shared" si="168"/>
        <v>6703.7278575058508</v>
      </c>
      <c r="ME52" s="111">
        <f t="shared" si="168"/>
        <v>9519.9999999999964</v>
      </c>
      <c r="MF52" s="111">
        <f t="shared" si="168"/>
        <v>8612.760609264602</v>
      </c>
      <c r="MG52" s="112">
        <f t="shared" si="168"/>
        <v>15218.00593663638</v>
      </c>
      <c r="MH52" s="110" t="str">
        <f t="shared" si="168"/>
        <v>NP</v>
      </c>
      <c r="MI52" s="111" t="str">
        <f t="shared" si="168"/>
        <v>NP</v>
      </c>
      <c r="MJ52" s="116" t="str">
        <f t="shared" si="168"/>
        <v>NP</v>
      </c>
      <c r="MK52" s="110">
        <f t="shared" si="168"/>
        <v>1682.9141392239828</v>
      </c>
      <c r="ML52" s="111">
        <f t="shared" si="169"/>
        <v>4703.888019500464</v>
      </c>
      <c r="MM52" s="111">
        <f t="shared" si="169"/>
        <v>6972.2347789284886</v>
      </c>
      <c r="MN52" s="115">
        <f t="shared" si="168"/>
        <v>8641.5940912252972</v>
      </c>
      <c r="MO52" s="110">
        <f t="shared" si="168"/>
        <v>1682.9141392239828</v>
      </c>
      <c r="MP52" s="114">
        <f t="shared" si="169"/>
        <v>4703.888019500464</v>
      </c>
      <c r="MQ52" s="114">
        <f t="shared" si="169"/>
        <v>6972.2347789284886</v>
      </c>
      <c r="MR52" s="112">
        <f t="shared" si="168"/>
        <v>8641.5940912252972</v>
      </c>
      <c r="MS52" s="110">
        <f t="shared" si="168"/>
        <v>1682.9141392239828</v>
      </c>
      <c r="MT52" s="111">
        <f t="shared" si="168"/>
        <v>1682.9141392239828</v>
      </c>
      <c r="MU52" s="111">
        <f t="shared" si="168"/>
        <v>6972.2347789284886</v>
      </c>
      <c r="MV52" s="111">
        <f t="shared" si="168"/>
        <v>6703.7278575058508</v>
      </c>
      <c r="MW52" s="111">
        <f t="shared" si="168"/>
        <v>9519.9999999999964</v>
      </c>
      <c r="MX52" s="111">
        <f t="shared" si="168"/>
        <v>8612.760609264602</v>
      </c>
      <c r="MY52" s="112">
        <f t="shared" si="168"/>
        <v>15218.00593663638</v>
      </c>
      <c r="MZ52" s="110" t="str">
        <f t="shared" si="168"/>
        <v>NP</v>
      </c>
      <c r="NA52" s="111">
        <f t="shared" si="168"/>
        <v>2008.1249999999998</v>
      </c>
      <c r="NB52" s="111">
        <f t="shared" si="168"/>
        <v>2008.1249999999998</v>
      </c>
      <c r="NC52" s="111">
        <f t="shared" si="168"/>
        <v>7661.4032657209718</v>
      </c>
      <c r="ND52" s="112">
        <f t="shared" si="168"/>
        <v>8612.760609264602</v>
      </c>
      <c r="NE52" s="110" t="str">
        <f t="shared" si="168"/>
        <v>NP</v>
      </c>
      <c r="NF52" s="114">
        <f>IF(NF34="NP","NP",NF$49*NF34/NF$32*NF$50)</f>
        <v>1682.9141392239828</v>
      </c>
      <c r="NG52" s="111">
        <f t="shared" si="168"/>
        <v>1682.9141392239828</v>
      </c>
      <c r="NH52" s="111">
        <f t="shared" si="168"/>
        <v>6972.2347789284886</v>
      </c>
      <c r="NI52" s="111">
        <f t="shared" si="168"/>
        <v>6703.7278575058508</v>
      </c>
      <c r="NJ52" s="111">
        <f>IF(NJ34="NP","NP",NJ$49*NJ34/NJ$32*NJ$50)</f>
        <v>5426.8273132190216</v>
      </c>
      <c r="NK52" s="111">
        <f t="shared" si="168"/>
        <v>9519.9999999999964</v>
      </c>
      <c r="NL52" s="111">
        <f t="shared" si="168"/>
        <v>8612.760609264602</v>
      </c>
      <c r="NM52" s="112">
        <f t="shared" si="168"/>
        <v>15218.00593663638</v>
      </c>
      <c r="NN52" s="110" t="str">
        <f t="shared" si="168"/>
        <v>NP</v>
      </c>
      <c r="NO52" s="111">
        <f>IF(NO34="NP","NP",NO$49*NO34/NO$32*NO$50)</f>
        <v>1682.9141392239828</v>
      </c>
      <c r="NP52" s="111">
        <f t="shared" si="170"/>
        <v>1682.9141392239828</v>
      </c>
      <c r="NQ52" s="111">
        <f t="shared" si="170"/>
        <v>6972.2347789284886</v>
      </c>
      <c r="NR52" s="111">
        <f t="shared" si="170"/>
        <v>5426.8273132190216</v>
      </c>
      <c r="NS52" s="111">
        <f t="shared" si="170"/>
        <v>9519.9999999999964</v>
      </c>
      <c r="NT52" s="111">
        <f t="shared" si="170"/>
        <v>8612.760609264602</v>
      </c>
      <c r="NU52" s="112">
        <f t="shared" si="170"/>
        <v>12319.338139181831</v>
      </c>
      <c r="NV52" s="110">
        <f t="shared" si="170"/>
        <v>2212.2480873536761</v>
      </c>
      <c r="NW52" s="111">
        <f t="shared" si="170"/>
        <v>5575.5024168230775</v>
      </c>
      <c r="NX52" s="111">
        <f t="shared" si="170"/>
        <v>6495.154740266009</v>
      </c>
      <c r="NY52" s="111">
        <f t="shared" si="170"/>
        <v>11496.39474468409</v>
      </c>
      <c r="NZ52" s="111">
        <f t="shared" si="170"/>
        <v>11496.39474468409</v>
      </c>
      <c r="OA52" s="111">
        <f>IF(OA34="NP","NP",OA$49*OA34/OA$32*OA$50)</f>
        <v>16042.23924579109</v>
      </c>
      <c r="OB52" s="111">
        <f>IF(OB34="NP","NP",OB$49*OB34/OB$32*OB$50)</f>
        <v>16042.23924579109</v>
      </c>
      <c r="OC52" s="114">
        <f t="shared" si="170"/>
        <v>24198.689208533589</v>
      </c>
      <c r="OD52" s="110">
        <f t="shared" si="170"/>
        <v>4424.4961747073521</v>
      </c>
      <c r="OE52" s="111">
        <f t="shared" si="170"/>
        <v>5575.5024168230775</v>
      </c>
      <c r="OF52" s="111">
        <f t="shared" si="170"/>
        <v>6495.154740266009</v>
      </c>
      <c r="OG52" s="111">
        <f t="shared" si="170"/>
        <v>13138.736851067535</v>
      </c>
      <c r="OH52" s="110">
        <f t="shared" si="170"/>
        <v>1682.9141392239828</v>
      </c>
      <c r="OI52" s="111">
        <f t="shared" si="170"/>
        <v>1682.9141392239828</v>
      </c>
      <c r="OJ52" s="111">
        <f t="shared" si="170"/>
        <v>7792.001507956732</v>
      </c>
      <c r="OK52" s="111">
        <f t="shared" si="170"/>
        <v>6703.7278575058508</v>
      </c>
      <c r="OL52" s="111">
        <f t="shared" si="170"/>
        <v>9519.9999999999964</v>
      </c>
      <c r="OM52" s="111">
        <f t="shared" si="170"/>
        <v>8612.760609264602</v>
      </c>
      <c r="ON52" s="112">
        <f t="shared" si="170"/>
        <v>15218.00593663638</v>
      </c>
      <c r="OO52" s="110" t="str">
        <f t="shared" si="170"/>
        <v>NP</v>
      </c>
      <c r="OP52" s="114">
        <f t="shared" si="170"/>
        <v>1682.9141392239828</v>
      </c>
      <c r="OQ52" s="111">
        <f t="shared" si="170"/>
        <v>1682.9141392239828</v>
      </c>
      <c r="OR52" s="111">
        <f t="shared" si="170"/>
        <v>6972.2347789284886</v>
      </c>
      <c r="OS52" s="111">
        <f t="shared" si="170"/>
        <v>6703.7278575058508</v>
      </c>
      <c r="OT52" s="111">
        <f t="shared" si="170"/>
        <v>9519.9999999999964</v>
      </c>
      <c r="OU52" s="111">
        <f t="shared" si="170"/>
        <v>8612.760609264602</v>
      </c>
      <c r="OV52" s="112">
        <f t="shared" si="170"/>
        <v>15218.00593663638</v>
      </c>
      <c r="OW52" s="110" t="str">
        <f t="shared" si="170"/>
        <v>NP</v>
      </c>
      <c r="OX52" s="114">
        <f t="shared" si="170"/>
        <v>1682.9141392239828</v>
      </c>
      <c r="OY52" s="111">
        <f t="shared" si="170"/>
        <v>1682.9141392239828</v>
      </c>
      <c r="OZ52" s="111">
        <f t="shared" si="170"/>
        <v>6972.2347789284886</v>
      </c>
      <c r="PA52" s="111">
        <f t="shared" si="170"/>
        <v>5426.8273132190216</v>
      </c>
      <c r="PB52" s="111">
        <f t="shared" si="170"/>
        <v>9519.9999999999964</v>
      </c>
      <c r="PC52" s="111">
        <f t="shared" si="170"/>
        <v>8612.760609264602</v>
      </c>
      <c r="PD52" s="112">
        <f t="shared" si="170"/>
        <v>12319.338139181831</v>
      </c>
    </row>
    <row r="53" spans="1:420" x14ac:dyDescent="0.25">
      <c r="A53" s="17"/>
      <c r="B53" s="19"/>
      <c r="C53" s="16"/>
      <c r="D53" s="59"/>
      <c r="E53" s="60"/>
      <c r="F53" s="68"/>
      <c r="G53" s="68"/>
      <c r="H53" s="68"/>
      <c r="I53" s="68"/>
      <c r="J53" s="68"/>
      <c r="K53" s="68"/>
      <c r="L53" s="68"/>
      <c r="M53" s="68"/>
      <c r="N53" s="68"/>
      <c r="O53" s="68"/>
      <c r="P53" s="68"/>
      <c r="Q53" s="70"/>
      <c r="R53" s="60"/>
      <c r="S53" s="68"/>
      <c r="T53" s="68"/>
      <c r="U53" s="68"/>
      <c r="V53" s="68"/>
      <c r="W53" s="68"/>
      <c r="X53" s="68"/>
      <c r="Y53" s="68"/>
      <c r="Z53" s="68"/>
      <c r="AA53" s="68"/>
      <c r="AB53" s="60"/>
      <c r="AC53" s="71"/>
      <c r="AD53" s="68"/>
      <c r="AE53" s="68"/>
      <c r="AF53" s="68"/>
      <c r="AG53" s="68"/>
      <c r="AH53" s="68"/>
      <c r="AI53" s="70"/>
      <c r="AJ53" s="73"/>
      <c r="AK53" s="66"/>
      <c r="AL53" s="66"/>
      <c r="AM53" s="66"/>
      <c r="AN53" s="66"/>
      <c r="AO53" s="66"/>
      <c r="AP53" s="66"/>
      <c r="AQ53" s="72"/>
      <c r="AR53" s="60"/>
      <c r="AS53" s="68"/>
      <c r="AT53" s="68"/>
      <c r="AU53" s="68"/>
      <c r="AV53" s="68"/>
      <c r="AW53" s="68"/>
      <c r="AX53" s="68"/>
      <c r="AY53" s="70"/>
      <c r="AZ53" s="60"/>
      <c r="BA53" s="68"/>
      <c r="BB53" s="68"/>
      <c r="BC53" s="68"/>
      <c r="BD53" s="68"/>
      <c r="BE53" s="68"/>
      <c r="BF53" s="68"/>
      <c r="BG53" s="70"/>
      <c r="BH53" s="60"/>
      <c r="BI53" s="68"/>
      <c r="BJ53" s="68"/>
      <c r="BK53" s="68"/>
      <c r="BL53" s="70"/>
      <c r="BM53" s="60"/>
      <c r="BN53" s="68"/>
      <c r="BO53" s="68"/>
      <c r="BP53" s="68"/>
      <c r="BQ53" s="70"/>
      <c r="BR53" s="60"/>
      <c r="BS53" s="68"/>
      <c r="BT53" s="68"/>
      <c r="BU53" s="68"/>
      <c r="BV53" s="70"/>
      <c r="BW53" s="60"/>
      <c r="BX53" s="68"/>
      <c r="BY53" s="68"/>
      <c r="BZ53" s="70"/>
      <c r="CA53" s="60"/>
      <c r="CB53" s="68"/>
      <c r="CC53" s="68"/>
      <c r="CD53" s="68"/>
      <c r="CE53" s="68"/>
      <c r="CF53" s="68"/>
      <c r="CG53" s="68"/>
      <c r="CH53" s="68"/>
      <c r="CI53" s="68"/>
      <c r="CJ53" s="68"/>
      <c r="CK53" s="68"/>
      <c r="CL53" s="68"/>
      <c r="CM53" s="68"/>
      <c r="CN53" s="68"/>
      <c r="CO53" s="68"/>
      <c r="CP53" s="68"/>
      <c r="CQ53" s="68"/>
      <c r="CR53" s="70"/>
      <c r="CS53" s="60"/>
      <c r="CT53" s="68"/>
      <c r="CU53" s="68"/>
      <c r="CV53" s="68"/>
      <c r="CW53" s="68"/>
      <c r="CX53" s="68"/>
      <c r="CY53" s="68"/>
      <c r="CZ53" s="68"/>
      <c r="DA53" s="68"/>
      <c r="DB53" s="70"/>
      <c r="DC53" s="60"/>
      <c r="DD53" s="68"/>
      <c r="DE53" s="68"/>
      <c r="DF53" s="68"/>
      <c r="DG53" s="68"/>
      <c r="DH53" s="68"/>
      <c r="DI53" s="68"/>
      <c r="DJ53" s="68"/>
      <c r="DK53" s="70"/>
      <c r="DL53" s="60"/>
      <c r="DM53" s="68"/>
      <c r="DN53" s="68"/>
      <c r="DO53" s="68"/>
      <c r="DP53" s="68"/>
      <c r="DQ53" s="68"/>
      <c r="DR53" s="70"/>
      <c r="DS53" s="60"/>
      <c r="DT53" s="68"/>
      <c r="DU53" s="68"/>
      <c r="DV53" s="68"/>
      <c r="DW53" s="68"/>
      <c r="DX53" s="70"/>
      <c r="DY53" s="60"/>
      <c r="DZ53" s="68"/>
      <c r="EA53" s="68"/>
      <c r="EB53" s="68"/>
      <c r="EC53" s="68"/>
      <c r="ED53" s="70"/>
      <c r="EE53" s="60"/>
      <c r="EF53" s="68"/>
      <c r="EG53" s="68"/>
      <c r="EH53" s="68"/>
      <c r="EI53" s="68"/>
      <c r="EJ53" s="70"/>
      <c r="EK53" s="60"/>
      <c r="EL53" s="68"/>
      <c r="EM53" s="68"/>
      <c r="EN53" s="68"/>
      <c r="EO53" s="68"/>
      <c r="EP53" s="70"/>
      <c r="EQ53" s="60"/>
      <c r="ER53" s="68"/>
      <c r="ES53" s="68"/>
      <c r="ET53" s="68"/>
      <c r="EU53" s="68"/>
      <c r="EV53" s="70"/>
      <c r="EW53" s="60"/>
      <c r="EX53" s="68"/>
      <c r="EY53" s="68"/>
      <c r="EZ53" s="68"/>
      <c r="FA53" s="68"/>
      <c r="FB53" s="70"/>
      <c r="FC53" s="60"/>
      <c r="FD53" s="68"/>
      <c r="FE53" s="68"/>
      <c r="FF53" s="68"/>
      <c r="FG53" s="68"/>
      <c r="FH53" s="70"/>
      <c r="FI53" s="60"/>
      <c r="FJ53" s="68"/>
      <c r="FK53" s="70"/>
      <c r="FL53" s="60"/>
      <c r="FM53" s="68"/>
      <c r="FN53" s="68"/>
      <c r="FO53" s="68"/>
      <c r="FP53" s="68"/>
      <c r="FQ53" s="70"/>
      <c r="FR53" s="60"/>
      <c r="FS53" s="68"/>
      <c r="FT53" s="68"/>
      <c r="FU53" s="68"/>
      <c r="FV53" s="70"/>
      <c r="FW53" s="60"/>
      <c r="FX53" s="68"/>
      <c r="FY53" s="68"/>
      <c r="FZ53" s="68"/>
      <c r="GA53" s="70"/>
      <c r="GB53" s="60"/>
      <c r="GC53" s="68"/>
      <c r="GD53" s="68"/>
      <c r="GE53" s="68"/>
      <c r="GF53" s="68"/>
      <c r="GG53" s="68"/>
      <c r="GH53" s="68"/>
      <c r="GI53" s="68"/>
      <c r="GJ53" s="68"/>
      <c r="GK53" s="68"/>
      <c r="GL53" s="68"/>
      <c r="GM53" s="68"/>
      <c r="GN53" s="70"/>
      <c r="GO53" s="60"/>
      <c r="GP53" s="68"/>
      <c r="GQ53" s="68"/>
      <c r="GR53" s="68"/>
      <c r="GS53" s="68"/>
      <c r="GT53" s="68"/>
      <c r="GU53" s="68"/>
      <c r="GV53" s="68"/>
      <c r="GW53" s="68"/>
      <c r="GX53" s="68"/>
      <c r="GY53" s="68"/>
      <c r="GZ53" s="68"/>
      <c r="HA53" s="68"/>
      <c r="HB53" s="68"/>
      <c r="HC53" s="70"/>
      <c r="HD53" s="60"/>
      <c r="HE53" s="68"/>
      <c r="HF53" s="68"/>
      <c r="HG53" s="68"/>
      <c r="HH53" s="68"/>
      <c r="HI53" s="68"/>
      <c r="HJ53" s="68"/>
      <c r="HK53" s="68"/>
      <c r="HL53" s="68"/>
      <c r="HM53" s="70"/>
      <c r="HN53" s="71"/>
      <c r="HO53" s="68"/>
      <c r="HP53" s="68"/>
      <c r="HQ53" s="68"/>
      <c r="HR53" s="68"/>
      <c r="HS53" s="68"/>
      <c r="HT53" s="68"/>
      <c r="HU53" s="68"/>
      <c r="HV53" s="68"/>
      <c r="HW53" s="68"/>
      <c r="HX53" s="68"/>
      <c r="HY53" s="68"/>
      <c r="HZ53" s="68"/>
      <c r="IA53" s="68"/>
      <c r="IB53" s="70"/>
      <c r="IC53" s="71"/>
      <c r="ID53" s="68"/>
      <c r="IE53" s="68"/>
      <c r="IF53" s="68"/>
      <c r="IG53" s="68"/>
      <c r="IH53" s="68"/>
      <c r="II53" s="68"/>
      <c r="IJ53" s="68"/>
      <c r="IK53" s="68"/>
      <c r="IL53" s="68"/>
      <c r="IM53" s="68"/>
      <c r="IN53" s="70"/>
      <c r="IO53" s="60"/>
      <c r="IP53" s="68"/>
      <c r="IQ53" s="68"/>
      <c r="IR53" s="68"/>
      <c r="IS53" s="68"/>
      <c r="IT53" s="68"/>
      <c r="IU53" s="68"/>
      <c r="IV53" s="68"/>
      <c r="IW53" s="68"/>
      <c r="IX53" s="68"/>
      <c r="IY53" s="68"/>
      <c r="IZ53" s="68"/>
      <c r="JA53" s="68"/>
      <c r="JB53" s="68"/>
      <c r="JC53" s="68"/>
      <c r="JD53" s="70"/>
      <c r="JE53" s="60"/>
      <c r="JF53" s="68"/>
      <c r="JG53" s="68"/>
      <c r="JH53" s="68"/>
      <c r="JI53" s="68"/>
      <c r="JJ53" s="68"/>
      <c r="JK53" s="68"/>
      <c r="JL53" s="68"/>
      <c r="JM53" s="68"/>
      <c r="JN53" s="68"/>
      <c r="JO53" s="68"/>
      <c r="JP53" s="68"/>
      <c r="JQ53" s="68"/>
      <c r="JR53" s="68"/>
      <c r="JS53" s="70"/>
      <c r="JT53" s="60"/>
      <c r="JU53" s="68"/>
      <c r="JV53" s="68"/>
      <c r="JW53" s="68"/>
      <c r="JX53" s="68"/>
      <c r="JY53" s="68"/>
      <c r="JZ53" s="68"/>
      <c r="KA53" s="70"/>
      <c r="KB53" s="60"/>
      <c r="KC53" s="68"/>
      <c r="KD53" s="68"/>
      <c r="KE53" s="68"/>
      <c r="KF53" s="68"/>
      <c r="KG53" s="68"/>
      <c r="KH53" s="68"/>
      <c r="KI53" s="70"/>
      <c r="KJ53" s="60"/>
      <c r="KK53" s="66"/>
      <c r="KL53" s="66"/>
      <c r="KM53" s="66"/>
      <c r="KN53" s="70"/>
      <c r="KO53" s="73"/>
      <c r="KP53" s="66"/>
      <c r="KQ53" s="72"/>
      <c r="KR53" s="71"/>
      <c r="KS53" s="68"/>
      <c r="KT53" s="68"/>
      <c r="KU53" s="68"/>
      <c r="KV53" s="68"/>
      <c r="KW53" s="68"/>
      <c r="KX53" s="68"/>
      <c r="KY53" s="68"/>
      <c r="KZ53" s="70"/>
      <c r="LA53" s="60"/>
      <c r="LB53" s="68"/>
      <c r="LC53" s="68"/>
      <c r="LD53" s="68"/>
      <c r="LE53" s="68"/>
      <c r="LF53" s="68"/>
      <c r="LG53" s="68"/>
      <c r="LH53" s="68"/>
      <c r="LI53" s="68"/>
      <c r="LJ53" s="68"/>
      <c r="LK53" s="68"/>
      <c r="LL53" s="68"/>
      <c r="LM53" s="68"/>
      <c r="LN53" s="70"/>
      <c r="LO53" s="60"/>
      <c r="LP53" s="68"/>
      <c r="LQ53" s="68"/>
      <c r="LR53" s="68"/>
      <c r="LS53" s="68"/>
      <c r="LT53" s="70"/>
      <c r="LU53" s="60"/>
      <c r="LV53" s="68"/>
      <c r="LW53" s="70"/>
      <c r="LX53" s="60"/>
      <c r="LY53" s="68"/>
      <c r="LZ53" s="70"/>
      <c r="MA53" s="60"/>
      <c r="MB53" s="68"/>
      <c r="MC53" s="68"/>
      <c r="MD53" s="68"/>
      <c r="ME53" s="68"/>
      <c r="MF53" s="68"/>
      <c r="MG53" s="70"/>
      <c r="MH53" s="60"/>
      <c r="MI53" s="68"/>
      <c r="MJ53" s="59"/>
      <c r="MK53" s="60"/>
      <c r="ML53" s="68"/>
      <c r="MM53" s="68"/>
      <c r="MN53" s="72"/>
      <c r="MO53" s="60"/>
      <c r="MP53" s="71"/>
      <c r="MQ53" s="71"/>
      <c r="MR53" s="70"/>
      <c r="MS53" s="60"/>
      <c r="MT53" s="68"/>
      <c r="MU53" s="68"/>
      <c r="MV53" s="68"/>
      <c r="MW53" s="68"/>
      <c r="MX53" s="68"/>
      <c r="MY53" s="70"/>
      <c r="MZ53" s="60"/>
      <c r="NA53" s="68"/>
      <c r="NB53" s="68"/>
      <c r="NC53" s="68"/>
      <c r="ND53" s="70"/>
      <c r="NE53" s="60"/>
      <c r="NF53" s="71"/>
      <c r="NG53" s="68"/>
      <c r="NH53" s="68"/>
      <c r="NI53" s="68"/>
      <c r="NJ53" s="68"/>
      <c r="NK53" s="68"/>
      <c r="NL53" s="68"/>
      <c r="NM53" s="70"/>
      <c r="NN53" s="60"/>
      <c r="NO53" s="68"/>
      <c r="NP53" s="68"/>
      <c r="NQ53" s="68"/>
      <c r="NR53" s="68"/>
      <c r="NS53" s="68"/>
      <c r="NT53" s="68"/>
      <c r="NU53" s="70"/>
      <c r="NV53" s="60"/>
      <c r="NW53" s="68"/>
      <c r="NX53" s="68"/>
      <c r="NY53" s="68"/>
      <c r="NZ53" s="68"/>
      <c r="OA53" s="68"/>
      <c r="OB53" s="68"/>
      <c r="OC53" s="71"/>
      <c r="OD53" s="60"/>
      <c r="OE53" s="68"/>
      <c r="OF53" s="68"/>
      <c r="OG53" s="68"/>
      <c r="OH53" s="60"/>
      <c r="OI53" s="68"/>
      <c r="OJ53" s="68"/>
      <c r="OK53" s="68"/>
      <c r="OL53" s="68"/>
      <c r="OM53" s="68"/>
      <c r="ON53" s="70"/>
      <c r="OO53" s="60"/>
      <c r="OP53" s="71"/>
      <c r="OQ53" s="68"/>
      <c r="OR53" s="68"/>
      <c r="OS53" s="68"/>
      <c r="OT53" s="68"/>
      <c r="OU53" s="68"/>
      <c r="OV53" s="70"/>
      <c r="OW53" s="60"/>
      <c r="OX53" s="71"/>
      <c r="OY53" s="68"/>
      <c r="OZ53" s="68"/>
      <c r="PA53" s="68"/>
      <c r="PB53" s="68"/>
      <c r="PC53" s="68"/>
      <c r="PD53" s="70"/>
    </row>
    <row r="54" spans="1:420" x14ac:dyDescent="0.25">
      <c r="A54" s="17" t="s">
        <v>214</v>
      </c>
      <c r="B54" s="19"/>
      <c r="C54" s="16"/>
      <c r="D54" s="59" t="s">
        <v>190</v>
      </c>
      <c r="E54" s="60" t="s">
        <v>195</v>
      </c>
      <c r="F54" s="68">
        <v>1800</v>
      </c>
      <c r="G54" s="68">
        <v>1800</v>
      </c>
      <c r="H54" s="68">
        <v>6510</v>
      </c>
      <c r="I54" s="68">
        <v>6510</v>
      </c>
      <c r="J54" s="68">
        <v>6510</v>
      </c>
      <c r="K54" s="68">
        <v>9930</v>
      </c>
      <c r="L54" s="68">
        <v>9930</v>
      </c>
      <c r="M54" s="68">
        <v>9930</v>
      </c>
      <c r="N54" s="68">
        <v>11775</v>
      </c>
      <c r="O54" s="68">
        <v>11775</v>
      </c>
      <c r="P54" s="68">
        <v>15020</v>
      </c>
      <c r="Q54" s="70">
        <v>15020</v>
      </c>
      <c r="R54" s="60" t="s">
        <v>195</v>
      </c>
      <c r="S54" s="68">
        <v>3085</v>
      </c>
      <c r="T54" s="68">
        <v>3085</v>
      </c>
      <c r="U54" s="68">
        <v>6100</v>
      </c>
      <c r="V54" s="68">
        <v>6100</v>
      </c>
      <c r="W54" s="68">
        <v>6100</v>
      </c>
      <c r="X54" s="68">
        <v>6745</v>
      </c>
      <c r="Y54" s="68">
        <v>10760</v>
      </c>
      <c r="Z54" s="68">
        <v>13620</v>
      </c>
      <c r="AA54" s="68">
        <v>13620</v>
      </c>
      <c r="AB54" s="60" t="s">
        <v>195</v>
      </c>
      <c r="AC54" s="71">
        <v>2720</v>
      </c>
      <c r="AD54" s="68">
        <v>4045</v>
      </c>
      <c r="AE54" s="68">
        <v>4045</v>
      </c>
      <c r="AF54" s="68">
        <v>7700</v>
      </c>
      <c r="AG54" s="68">
        <v>7700</v>
      </c>
      <c r="AH54" s="68">
        <v>8870</v>
      </c>
      <c r="AI54" s="70">
        <v>8870</v>
      </c>
      <c r="AJ54" s="60" t="s">
        <v>195</v>
      </c>
      <c r="AK54" s="71">
        <v>4008</v>
      </c>
      <c r="AL54" s="68">
        <v>4745</v>
      </c>
      <c r="AM54" s="68">
        <v>6596</v>
      </c>
      <c r="AN54" s="68">
        <v>7740</v>
      </c>
      <c r="AO54" s="68">
        <v>7740</v>
      </c>
      <c r="AP54" s="68">
        <v>10556</v>
      </c>
      <c r="AQ54" s="70">
        <v>10556</v>
      </c>
      <c r="AR54" s="60" t="s">
        <v>195</v>
      </c>
      <c r="AS54" s="68">
        <v>2720</v>
      </c>
      <c r="AT54" s="68">
        <v>4045</v>
      </c>
      <c r="AU54" s="68">
        <v>4045</v>
      </c>
      <c r="AV54" s="68">
        <v>7700</v>
      </c>
      <c r="AW54" s="68">
        <v>7700</v>
      </c>
      <c r="AX54" s="68">
        <v>8870</v>
      </c>
      <c r="AY54" s="70">
        <v>8870</v>
      </c>
      <c r="AZ54" s="60" t="s">
        <v>195</v>
      </c>
      <c r="BA54" s="68">
        <v>4008</v>
      </c>
      <c r="BB54" s="68">
        <v>4745</v>
      </c>
      <c r="BC54" s="68">
        <v>6596</v>
      </c>
      <c r="BD54" s="68">
        <v>7740</v>
      </c>
      <c r="BE54" s="68">
        <v>7740</v>
      </c>
      <c r="BF54" s="68">
        <v>10556</v>
      </c>
      <c r="BG54" s="70">
        <v>10556</v>
      </c>
      <c r="BH54" s="60">
        <v>2006</v>
      </c>
      <c r="BI54" s="68">
        <v>2006</v>
      </c>
      <c r="BJ54" s="68">
        <v>4400</v>
      </c>
      <c r="BK54" s="68">
        <v>7938</v>
      </c>
      <c r="BL54" s="70">
        <v>16485</v>
      </c>
      <c r="BM54" s="60" t="s">
        <v>195</v>
      </c>
      <c r="BN54" s="68">
        <v>1680</v>
      </c>
      <c r="BO54" s="68">
        <v>2860</v>
      </c>
      <c r="BP54" s="68">
        <v>5555</v>
      </c>
      <c r="BQ54" s="70">
        <v>10660</v>
      </c>
      <c r="BR54" s="60" t="s">
        <v>195</v>
      </c>
      <c r="BS54" s="68">
        <v>1650</v>
      </c>
      <c r="BT54" s="68">
        <v>3250</v>
      </c>
      <c r="BU54" s="68">
        <v>5540</v>
      </c>
      <c r="BV54" s="70">
        <v>11420</v>
      </c>
      <c r="BW54" s="60" t="s">
        <v>195</v>
      </c>
      <c r="BX54" s="68" t="s">
        <v>195</v>
      </c>
      <c r="BY54" s="68" t="s">
        <v>195</v>
      </c>
      <c r="BZ54" s="70" t="s">
        <v>195</v>
      </c>
      <c r="CA54" s="60" t="s">
        <v>195</v>
      </c>
      <c r="CB54" s="82">
        <v>2330</v>
      </c>
      <c r="CC54" s="82">
        <v>2440</v>
      </c>
      <c r="CD54" s="82">
        <v>2440</v>
      </c>
      <c r="CE54" s="82">
        <v>3185</v>
      </c>
      <c r="CF54" s="68">
        <v>3960</v>
      </c>
      <c r="CG54" s="68">
        <v>3960</v>
      </c>
      <c r="CH54" s="68">
        <v>3960</v>
      </c>
      <c r="CI54" s="68">
        <v>3960</v>
      </c>
      <c r="CJ54" s="68">
        <v>6000</v>
      </c>
      <c r="CK54" s="68">
        <v>6000</v>
      </c>
      <c r="CL54" s="68">
        <v>6000</v>
      </c>
      <c r="CM54" s="68">
        <v>6000</v>
      </c>
      <c r="CN54" s="68">
        <v>8580</v>
      </c>
      <c r="CO54" s="68">
        <v>9635</v>
      </c>
      <c r="CP54" s="68">
        <v>8820</v>
      </c>
      <c r="CQ54" s="68">
        <v>9845</v>
      </c>
      <c r="CR54" s="70">
        <v>17750</v>
      </c>
      <c r="CS54" s="60">
        <v>2460</v>
      </c>
      <c r="CT54" s="68">
        <v>4815</v>
      </c>
      <c r="CU54" s="68">
        <v>4815</v>
      </c>
      <c r="CV54" s="68">
        <v>4815</v>
      </c>
      <c r="CW54" s="68">
        <v>4815</v>
      </c>
      <c r="CX54" s="68">
        <v>6770</v>
      </c>
      <c r="CY54" s="68">
        <v>6770</v>
      </c>
      <c r="CZ54" s="68">
        <v>6770</v>
      </c>
      <c r="DA54" s="68">
        <v>8060</v>
      </c>
      <c r="DB54" s="70">
        <v>8060</v>
      </c>
      <c r="DC54" s="60" t="s">
        <v>195</v>
      </c>
      <c r="DD54" s="68">
        <v>1305</v>
      </c>
      <c r="DE54" s="68">
        <v>1305</v>
      </c>
      <c r="DF54" s="68">
        <v>2765</v>
      </c>
      <c r="DG54" s="68">
        <v>2765</v>
      </c>
      <c r="DH54" s="68">
        <v>5240</v>
      </c>
      <c r="DI54" s="68">
        <v>5240</v>
      </c>
      <c r="DJ54" s="68">
        <v>7745</v>
      </c>
      <c r="DK54" s="70">
        <v>7745</v>
      </c>
      <c r="DL54" s="60">
        <v>2720</v>
      </c>
      <c r="DM54" s="68">
        <v>4045</v>
      </c>
      <c r="DN54" s="68">
        <v>4045</v>
      </c>
      <c r="DO54" s="68">
        <v>7700</v>
      </c>
      <c r="DP54" s="68">
        <v>7700</v>
      </c>
      <c r="DQ54" s="68">
        <v>8870</v>
      </c>
      <c r="DR54" s="70">
        <v>8870</v>
      </c>
      <c r="DS54" s="60">
        <v>3822</v>
      </c>
      <c r="DT54" s="68">
        <v>6969</v>
      </c>
      <c r="DU54" s="68">
        <v>10341</v>
      </c>
      <c r="DV54" s="68">
        <v>22031</v>
      </c>
      <c r="DW54" s="68">
        <v>26752</v>
      </c>
      <c r="DX54" s="70">
        <v>37993</v>
      </c>
      <c r="DY54" s="60">
        <v>5620</v>
      </c>
      <c r="DZ54" s="68">
        <v>8543</v>
      </c>
      <c r="EA54" s="68">
        <v>12814</v>
      </c>
      <c r="EB54" s="68">
        <v>24729</v>
      </c>
      <c r="EC54" s="68">
        <v>32148</v>
      </c>
      <c r="ED54" s="70">
        <v>39117</v>
      </c>
      <c r="EE54" s="60">
        <v>2248</v>
      </c>
      <c r="EF54" s="68">
        <v>3822</v>
      </c>
      <c r="EG54" s="68">
        <v>6295</v>
      </c>
      <c r="EH54" s="68">
        <v>11690</v>
      </c>
      <c r="EI54" s="68">
        <v>13938</v>
      </c>
      <c r="EJ54" s="70">
        <v>15286</v>
      </c>
      <c r="EK54" s="60">
        <v>2248</v>
      </c>
      <c r="EL54" s="68">
        <v>3822</v>
      </c>
      <c r="EM54" s="68">
        <v>6294</v>
      </c>
      <c r="EN54" s="68">
        <v>13488</v>
      </c>
      <c r="EO54" s="68">
        <v>17984</v>
      </c>
      <c r="EP54" s="70">
        <v>17984</v>
      </c>
      <c r="EQ54" s="60">
        <v>2473</v>
      </c>
      <c r="ER54" s="68">
        <v>4046</v>
      </c>
      <c r="ES54" s="68">
        <v>6294</v>
      </c>
      <c r="ET54" s="68">
        <v>12814</v>
      </c>
      <c r="EU54" s="68">
        <v>13938</v>
      </c>
      <c r="EV54" s="70">
        <v>16636</v>
      </c>
      <c r="EW54" s="60">
        <v>2248</v>
      </c>
      <c r="EX54" s="68">
        <v>4047</v>
      </c>
      <c r="EY54" s="68">
        <v>5845</v>
      </c>
      <c r="EZ54" s="68">
        <v>13938</v>
      </c>
      <c r="FA54" s="68">
        <v>13938</v>
      </c>
      <c r="FB54" s="70">
        <v>15737</v>
      </c>
      <c r="FC54" s="60">
        <v>3777</v>
      </c>
      <c r="FD54" s="68">
        <v>6924</v>
      </c>
      <c r="FE54" s="68">
        <v>9824</v>
      </c>
      <c r="FF54" s="68">
        <v>21065</v>
      </c>
      <c r="FG54" s="68">
        <v>24459</v>
      </c>
      <c r="FH54" s="70" t="s">
        <v>195</v>
      </c>
      <c r="FI54" s="60">
        <v>4609</v>
      </c>
      <c r="FJ54" s="68">
        <v>8453</v>
      </c>
      <c r="FK54" s="70">
        <v>11892</v>
      </c>
      <c r="FL54" s="60">
        <v>4609</v>
      </c>
      <c r="FM54" s="68">
        <v>8453</v>
      </c>
      <c r="FN54" s="68">
        <v>11892</v>
      </c>
      <c r="FO54" s="68">
        <v>24796</v>
      </c>
      <c r="FP54" s="68">
        <v>29135</v>
      </c>
      <c r="FQ54" s="70">
        <v>38173</v>
      </c>
      <c r="FR54" s="60">
        <v>2720</v>
      </c>
      <c r="FS54" s="68">
        <v>6632</v>
      </c>
      <c r="FT54" s="68">
        <v>7082</v>
      </c>
      <c r="FU54" s="68">
        <v>14388</v>
      </c>
      <c r="FV54" s="70">
        <v>14388</v>
      </c>
      <c r="FW54" s="60">
        <v>2720</v>
      </c>
      <c r="FX54" s="68">
        <v>6632</v>
      </c>
      <c r="FY54" s="68">
        <v>7082</v>
      </c>
      <c r="FZ54" s="68">
        <v>14388</v>
      </c>
      <c r="GA54" s="70">
        <v>14388</v>
      </c>
      <c r="GB54" s="60" t="s">
        <v>195</v>
      </c>
      <c r="GC54" s="68" t="s">
        <v>195</v>
      </c>
      <c r="GD54" s="68" t="s">
        <v>195</v>
      </c>
      <c r="GE54" s="68" t="s">
        <v>195</v>
      </c>
      <c r="GF54" s="68" t="s">
        <v>195</v>
      </c>
      <c r="GG54" s="68" t="s">
        <v>195</v>
      </c>
      <c r="GH54" s="68" t="s">
        <v>195</v>
      </c>
      <c r="GI54" s="68" t="s">
        <v>195</v>
      </c>
      <c r="GJ54" s="68" t="s">
        <v>195</v>
      </c>
      <c r="GK54" s="68" t="s">
        <v>195</v>
      </c>
      <c r="GL54" s="68" t="s">
        <v>195</v>
      </c>
      <c r="GM54" s="68" t="s">
        <v>195</v>
      </c>
      <c r="GN54" s="70" t="s">
        <v>195</v>
      </c>
      <c r="GO54" s="60"/>
      <c r="GP54" s="68" t="s">
        <v>195</v>
      </c>
      <c r="GQ54" s="68" t="s">
        <v>195</v>
      </c>
      <c r="GR54" s="68" t="s">
        <v>195</v>
      </c>
      <c r="GS54" s="68" t="s">
        <v>195</v>
      </c>
      <c r="GT54" s="68" t="s">
        <v>195</v>
      </c>
      <c r="GU54" s="68" t="s">
        <v>195</v>
      </c>
      <c r="GV54" s="68" t="s">
        <v>195</v>
      </c>
      <c r="GW54" s="68" t="s">
        <v>195</v>
      </c>
      <c r="GX54" s="68" t="s">
        <v>195</v>
      </c>
      <c r="GY54" s="68" t="s">
        <v>195</v>
      </c>
      <c r="GZ54" s="68" t="s">
        <v>195</v>
      </c>
      <c r="HA54" s="68" t="s">
        <v>195</v>
      </c>
      <c r="HB54" s="68"/>
      <c r="HC54" s="70"/>
      <c r="HD54" s="60" t="s">
        <v>195</v>
      </c>
      <c r="HE54" s="68" t="s">
        <v>195</v>
      </c>
      <c r="HF54" s="68" t="s">
        <v>195</v>
      </c>
      <c r="HG54" s="68" t="s">
        <v>195</v>
      </c>
      <c r="HH54" s="68" t="s">
        <v>195</v>
      </c>
      <c r="HI54" s="68" t="s">
        <v>195</v>
      </c>
      <c r="HJ54" s="68" t="s">
        <v>195</v>
      </c>
      <c r="HK54" s="68" t="s">
        <v>195</v>
      </c>
      <c r="HL54" s="68" t="s">
        <v>195</v>
      </c>
      <c r="HM54" s="70" t="s">
        <v>195</v>
      </c>
      <c r="HN54" s="71">
        <v>2180</v>
      </c>
      <c r="HO54" s="68">
        <v>2255</v>
      </c>
      <c r="HP54" s="68">
        <v>2255</v>
      </c>
      <c r="HQ54" s="68">
        <v>2255</v>
      </c>
      <c r="HR54" s="68">
        <v>5495</v>
      </c>
      <c r="HS54" s="68">
        <v>5495</v>
      </c>
      <c r="HT54" s="68">
        <v>5495</v>
      </c>
      <c r="HU54" s="68">
        <v>5495</v>
      </c>
      <c r="HV54" s="68">
        <v>7600</v>
      </c>
      <c r="HW54" s="68">
        <v>7600</v>
      </c>
      <c r="HX54" s="68">
        <v>7600</v>
      </c>
      <c r="HY54" s="68">
        <v>11745</v>
      </c>
      <c r="HZ54" s="68">
        <v>11745</v>
      </c>
      <c r="IA54" s="68">
        <v>11745</v>
      </c>
      <c r="IB54" s="70">
        <v>11745</v>
      </c>
      <c r="IC54" s="71">
        <v>2825</v>
      </c>
      <c r="ID54" s="68">
        <v>2825</v>
      </c>
      <c r="IE54" s="68">
        <v>6880</v>
      </c>
      <c r="IF54" s="68">
        <v>6880</v>
      </c>
      <c r="IG54" s="68">
        <v>6880</v>
      </c>
      <c r="IH54" s="68">
        <v>6880</v>
      </c>
      <c r="II54" s="68">
        <v>9350</v>
      </c>
      <c r="IJ54" s="68">
        <v>9350</v>
      </c>
      <c r="IK54" s="68">
        <v>9350</v>
      </c>
      <c r="IL54" s="68">
        <v>12890</v>
      </c>
      <c r="IM54" s="68">
        <v>12890</v>
      </c>
      <c r="IN54" s="70">
        <v>12890</v>
      </c>
      <c r="IO54" s="60">
        <v>1345</v>
      </c>
      <c r="IP54" s="68">
        <v>3225</v>
      </c>
      <c r="IQ54" s="68">
        <v>3385</v>
      </c>
      <c r="IR54" s="68">
        <v>3385</v>
      </c>
      <c r="IS54" s="68">
        <v>5535</v>
      </c>
      <c r="IT54" s="68">
        <v>5535</v>
      </c>
      <c r="IU54" s="68">
        <v>6875</v>
      </c>
      <c r="IV54" s="68">
        <v>6875</v>
      </c>
      <c r="IW54" s="68">
        <v>10255</v>
      </c>
      <c r="IX54" s="68">
        <v>10255</v>
      </c>
      <c r="IY54" s="68">
        <v>10255</v>
      </c>
      <c r="IZ54" s="68">
        <v>13805</v>
      </c>
      <c r="JA54" s="68">
        <v>13805</v>
      </c>
      <c r="JB54" s="68">
        <v>13805</v>
      </c>
      <c r="JC54" s="68">
        <v>13805</v>
      </c>
      <c r="JD54" s="70">
        <v>13805</v>
      </c>
      <c r="JE54" s="60">
        <v>1110</v>
      </c>
      <c r="JF54" s="68">
        <v>4615</v>
      </c>
      <c r="JG54" s="68">
        <v>4885</v>
      </c>
      <c r="JH54" s="68">
        <v>4885</v>
      </c>
      <c r="JI54" s="68">
        <v>8345</v>
      </c>
      <c r="JJ54" s="68">
        <v>8345</v>
      </c>
      <c r="JK54" s="68">
        <v>8345</v>
      </c>
      <c r="JL54" s="68">
        <v>12355</v>
      </c>
      <c r="JM54" s="68">
        <v>12355</v>
      </c>
      <c r="JN54" s="68">
        <v>12355</v>
      </c>
      <c r="JO54" s="68">
        <v>13470</v>
      </c>
      <c r="JP54" s="68">
        <v>13470</v>
      </c>
      <c r="JQ54" s="68">
        <v>13470</v>
      </c>
      <c r="JR54" s="68">
        <v>13470</v>
      </c>
      <c r="JS54" s="70">
        <v>13470</v>
      </c>
      <c r="JT54" s="60">
        <v>1930</v>
      </c>
      <c r="JU54" s="68">
        <v>2480</v>
      </c>
      <c r="JV54" s="68">
        <v>4620</v>
      </c>
      <c r="JW54" s="68">
        <v>4620</v>
      </c>
      <c r="JX54" s="68">
        <v>6040</v>
      </c>
      <c r="JY54" s="68">
        <v>6040</v>
      </c>
      <c r="JZ54" s="68">
        <v>9010</v>
      </c>
      <c r="KA54" s="70">
        <v>10310</v>
      </c>
      <c r="KB54" s="60">
        <v>2545</v>
      </c>
      <c r="KC54" s="68">
        <v>2545</v>
      </c>
      <c r="KD54" s="68">
        <v>5220</v>
      </c>
      <c r="KE54" s="68">
        <v>5220</v>
      </c>
      <c r="KF54" s="68">
        <v>8905</v>
      </c>
      <c r="KG54" s="68">
        <v>8905</v>
      </c>
      <c r="KH54" s="68">
        <v>9150</v>
      </c>
      <c r="KI54" s="70">
        <v>9150</v>
      </c>
      <c r="KJ54" s="60">
        <v>975</v>
      </c>
      <c r="KK54" s="68">
        <v>975</v>
      </c>
      <c r="KL54" s="68">
        <v>975</v>
      </c>
      <c r="KM54" s="68">
        <v>975</v>
      </c>
      <c r="KN54" s="70">
        <v>2385</v>
      </c>
      <c r="KO54" s="73">
        <v>2355</v>
      </c>
      <c r="KP54" s="68">
        <v>2600</v>
      </c>
      <c r="KQ54" s="72">
        <v>5265</v>
      </c>
      <c r="KR54" s="71" t="s">
        <v>195</v>
      </c>
      <c r="KS54" s="68">
        <v>2720</v>
      </c>
      <c r="KT54" s="68">
        <v>4045</v>
      </c>
      <c r="KU54" s="68">
        <v>4045</v>
      </c>
      <c r="KV54" s="68">
        <v>7700</v>
      </c>
      <c r="KW54" s="68">
        <v>7700</v>
      </c>
      <c r="KX54" s="68">
        <v>7700</v>
      </c>
      <c r="KY54" s="68">
        <v>8870</v>
      </c>
      <c r="KZ54" s="70">
        <v>8870</v>
      </c>
      <c r="LA54" s="60" t="s">
        <v>195</v>
      </c>
      <c r="LB54" s="68" t="s">
        <v>195</v>
      </c>
      <c r="LC54" s="68" t="s">
        <v>195</v>
      </c>
      <c r="LD54" s="68" t="s">
        <v>195</v>
      </c>
      <c r="LE54" s="68" t="s">
        <v>195</v>
      </c>
      <c r="LF54" s="68" t="s">
        <v>195</v>
      </c>
      <c r="LG54" s="68" t="s">
        <v>195</v>
      </c>
      <c r="LH54" s="68" t="s">
        <v>195</v>
      </c>
      <c r="LI54" s="68" t="s">
        <v>195</v>
      </c>
      <c r="LJ54" s="68" t="s">
        <v>195</v>
      </c>
      <c r="LK54" s="68" t="s">
        <v>195</v>
      </c>
      <c r="LL54" s="68" t="s">
        <v>195</v>
      </c>
      <c r="LM54" s="68" t="s">
        <v>195</v>
      </c>
      <c r="LN54" s="70" t="s">
        <v>195</v>
      </c>
      <c r="LO54" s="60" t="s">
        <v>195</v>
      </c>
      <c r="LP54" s="68" t="s">
        <v>195</v>
      </c>
      <c r="LQ54" s="68" t="s">
        <v>195</v>
      </c>
      <c r="LR54" s="68" t="s">
        <v>195</v>
      </c>
      <c r="LS54" s="68" t="s">
        <v>195</v>
      </c>
      <c r="LT54" s="70" t="s">
        <v>195</v>
      </c>
      <c r="LU54" s="60" t="s">
        <v>195</v>
      </c>
      <c r="LV54" s="68">
        <v>1650</v>
      </c>
      <c r="LW54" s="70">
        <v>3250</v>
      </c>
      <c r="LX54" s="60" t="s">
        <v>195</v>
      </c>
      <c r="LY54" s="68" t="s">
        <v>195</v>
      </c>
      <c r="LZ54" s="70" t="s">
        <v>195</v>
      </c>
      <c r="MA54" s="60">
        <v>2720</v>
      </c>
      <c r="MB54" s="68">
        <v>4045</v>
      </c>
      <c r="MC54" s="68">
        <v>4045</v>
      </c>
      <c r="MD54" s="68">
        <v>7700</v>
      </c>
      <c r="ME54" s="68">
        <v>7700</v>
      </c>
      <c r="MF54" s="68">
        <v>8870</v>
      </c>
      <c r="MG54" s="70">
        <v>8870</v>
      </c>
      <c r="MH54" s="60" t="s">
        <v>195</v>
      </c>
      <c r="MI54" s="68" t="s">
        <v>195</v>
      </c>
      <c r="MJ54" s="59" t="s">
        <v>195</v>
      </c>
      <c r="MK54" s="74">
        <v>3034</v>
      </c>
      <c r="ML54" s="75">
        <v>5170</v>
      </c>
      <c r="MM54" s="75">
        <v>7645</v>
      </c>
      <c r="MN54" s="76">
        <v>21356</v>
      </c>
      <c r="MO54" s="74">
        <v>3034</v>
      </c>
      <c r="MP54" s="77">
        <v>4500</v>
      </c>
      <c r="MQ54" s="77">
        <v>8950</v>
      </c>
      <c r="MR54" s="78">
        <v>21356</v>
      </c>
      <c r="MS54" s="60">
        <v>2720</v>
      </c>
      <c r="MT54" s="68">
        <v>4045</v>
      </c>
      <c r="MU54" s="68">
        <v>4045</v>
      </c>
      <c r="MV54" s="68">
        <v>7700</v>
      </c>
      <c r="MW54" s="68">
        <v>7700</v>
      </c>
      <c r="MX54" s="68">
        <v>8870</v>
      </c>
      <c r="MY54" s="70">
        <v>8870</v>
      </c>
      <c r="MZ54" s="60" t="s">
        <v>195</v>
      </c>
      <c r="NA54" s="68">
        <v>1650</v>
      </c>
      <c r="NB54" s="68">
        <v>3250</v>
      </c>
      <c r="NC54" s="68">
        <v>5540</v>
      </c>
      <c r="ND54" s="70">
        <v>11420</v>
      </c>
      <c r="NE54" s="60" t="s">
        <v>195</v>
      </c>
      <c r="NF54" s="71">
        <v>2720</v>
      </c>
      <c r="NG54" s="68">
        <v>4045</v>
      </c>
      <c r="NH54" s="68">
        <v>4045</v>
      </c>
      <c r="NI54" s="68">
        <v>7700</v>
      </c>
      <c r="NJ54" s="68">
        <v>7700</v>
      </c>
      <c r="NK54" s="68">
        <v>7700</v>
      </c>
      <c r="NL54" s="68">
        <v>8870</v>
      </c>
      <c r="NM54" s="70">
        <v>8870</v>
      </c>
      <c r="NN54" s="60" t="s">
        <v>195</v>
      </c>
      <c r="NO54" s="68">
        <v>4008</v>
      </c>
      <c r="NP54" s="68">
        <v>4745</v>
      </c>
      <c r="NQ54" s="68">
        <v>6596</v>
      </c>
      <c r="NR54" s="68">
        <v>7740</v>
      </c>
      <c r="NS54" s="68">
        <v>7740</v>
      </c>
      <c r="NT54" s="68">
        <v>10556</v>
      </c>
      <c r="NU54" s="70">
        <v>10556</v>
      </c>
      <c r="NV54" s="60">
        <v>3934</v>
      </c>
      <c r="NW54" s="68">
        <v>6627</v>
      </c>
      <c r="NX54" s="68">
        <v>8977</v>
      </c>
      <c r="NY54" s="68">
        <v>9217</v>
      </c>
      <c r="NZ54" s="68">
        <v>9217</v>
      </c>
      <c r="OA54" s="68">
        <v>22256</v>
      </c>
      <c r="OB54" s="68">
        <v>22256</v>
      </c>
      <c r="OC54" s="71">
        <v>35992</v>
      </c>
      <c r="OD54" s="60">
        <v>2158</v>
      </c>
      <c r="OE54" s="68">
        <v>3012</v>
      </c>
      <c r="OF54" s="68">
        <v>5485</v>
      </c>
      <c r="OG54" s="68">
        <v>15983</v>
      </c>
      <c r="OH54" s="60">
        <v>1678</v>
      </c>
      <c r="OI54" s="68">
        <v>3564</v>
      </c>
      <c r="OJ54" s="68">
        <v>3564</v>
      </c>
      <c r="OK54" s="68">
        <v>4904</v>
      </c>
      <c r="OL54" s="68">
        <v>4904</v>
      </c>
      <c r="OM54" s="68">
        <v>6861</v>
      </c>
      <c r="ON54" s="70">
        <v>6861</v>
      </c>
      <c r="OO54" s="60" t="s">
        <v>195</v>
      </c>
      <c r="OP54" s="71">
        <v>2720</v>
      </c>
      <c r="OQ54" s="68">
        <v>4045</v>
      </c>
      <c r="OR54" s="68">
        <v>4045</v>
      </c>
      <c r="OS54" s="68">
        <v>7700</v>
      </c>
      <c r="OT54" s="68">
        <v>7700</v>
      </c>
      <c r="OU54" s="68">
        <v>8870</v>
      </c>
      <c r="OV54" s="70">
        <v>8870</v>
      </c>
      <c r="OW54" s="60" t="s">
        <v>195</v>
      </c>
      <c r="OX54" s="71">
        <v>4008</v>
      </c>
      <c r="OY54" s="68">
        <v>4745</v>
      </c>
      <c r="OZ54" s="68">
        <v>6596</v>
      </c>
      <c r="PA54" s="68">
        <v>7740</v>
      </c>
      <c r="PB54" s="68">
        <v>7740</v>
      </c>
      <c r="PC54" s="68">
        <v>10556</v>
      </c>
      <c r="PD54" s="70">
        <v>10556</v>
      </c>
    </row>
    <row r="55" spans="1:420" x14ac:dyDescent="0.25">
      <c r="A55" s="17" t="s">
        <v>208</v>
      </c>
      <c r="B55" s="19"/>
      <c r="C55" s="16"/>
      <c r="D55" s="59"/>
      <c r="E55" s="60">
        <v>0.65</v>
      </c>
      <c r="F55" s="68">
        <v>0.65</v>
      </c>
      <c r="G55" s="68">
        <v>0.65</v>
      </c>
      <c r="H55" s="68">
        <v>0.65</v>
      </c>
      <c r="I55" s="68">
        <v>0.65</v>
      </c>
      <c r="J55" s="68">
        <v>0.65</v>
      </c>
      <c r="K55" s="68">
        <v>0.65</v>
      </c>
      <c r="L55" s="68">
        <v>0.65</v>
      </c>
      <c r="M55" s="68">
        <v>0.65</v>
      </c>
      <c r="N55" s="68">
        <v>0.65</v>
      </c>
      <c r="O55" s="68">
        <v>0.65</v>
      </c>
      <c r="P55" s="79">
        <v>0.6</v>
      </c>
      <c r="Q55" s="119">
        <v>0.6</v>
      </c>
      <c r="R55" s="60">
        <v>0.65</v>
      </c>
      <c r="S55" s="68">
        <v>0.65</v>
      </c>
      <c r="T55" s="68">
        <v>0.65</v>
      </c>
      <c r="U55" s="68">
        <v>0.65</v>
      </c>
      <c r="V55" s="68">
        <v>0.65</v>
      </c>
      <c r="W55" s="68">
        <v>0.65</v>
      </c>
      <c r="X55" s="68">
        <v>0.65</v>
      </c>
      <c r="Y55" s="68">
        <v>0.65</v>
      </c>
      <c r="Z55" s="68">
        <v>0.65</v>
      </c>
      <c r="AA55" s="68">
        <v>0.65</v>
      </c>
      <c r="AB55" s="60">
        <v>0.65</v>
      </c>
      <c r="AC55" s="71">
        <v>0.65</v>
      </c>
      <c r="AD55" s="68">
        <v>0.65</v>
      </c>
      <c r="AE55" s="68">
        <v>0.65</v>
      </c>
      <c r="AF55" s="68">
        <v>0.65</v>
      </c>
      <c r="AG55" s="68">
        <v>0.65</v>
      </c>
      <c r="AH55" s="68">
        <v>0.65</v>
      </c>
      <c r="AI55" s="119">
        <v>0.65</v>
      </c>
      <c r="AJ55" s="60">
        <v>0.65</v>
      </c>
      <c r="AK55" s="71">
        <v>0.65</v>
      </c>
      <c r="AL55" s="68">
        <v>0.65</v>
      </c>
      <c r="AM55" s="68">
        <v>0.65</v>
      </c>
      <c r="AN55" s="68">
        <v>0.65</v>
      </c>
      <c r="AO55" s="68">
        <v>0.65</v>
      </c>
      <c r="AP55" s="68">
        <v>0.65</v>
      </c>
      <c r="AQ55" s="119">
        <v>0.65</v>
      </c>
      <c r="AR55" s="60" t="s">
        <v>195</v>
      </c>
      <c r="AS55" s="68">
        <v>0.65</v>
      </c>
      <c r="AT55" s="68">
        <v>0.65</v>
      </c>
      <c r="AU55" s="68">
        <v>0.65</v>
      </c>
      <c r="AV55" s="68">
        <v>0.65</v>
      </c>
      <c r="AW55" s="68">
        <v>0.65</v>
      </c>
      <c r="AX55" s="68">
        <v>0.65</v>
      </c>
      <c r="AY55" s="119">
        <v>0.65</v>
      </c>
      <c r="AZ55" s="60" t="s">
        <v>195</v>
      </c>
      <c r="BA55" s="68">
        <v>0.65</v>
      </c>
      <c r="BB55" s="68">
        <v>0.65</v>
      </c>
      <c r="BC55" s="68">
        <v>0.65</v>
      </c>
      <c r="BD55" s="68">
        <v>0.65</v>
      </c>
      <c r="BE55" s="68">
        <v>0.65</v>
      </c>
      <c r="BF55" s="68">
        <v>0.65</v>
      </c>
      <c r="BG55" s="119">
        <v>0.65</v>
      </c>
      <c r="BH55" s="60">
        <v>0.65</v>
      </c>
      <c r="BI55" s="68">
        <v>0.65</v>
      </c>
      <c r="BJ55" s="68">
        <v>0.65</v>
      </c>
      <c r="BK55" s="68">
        <v>0.65</v>
      </c>
      <c r="BL55" s="119">
        <v>0.65</v>
      </c>
      <c r="BM55" s="60">
        <v>0.65</v>
      </c>
      <c r="BN55" s="68">
        <v>0.65</v>
      </c>
      <c r="BO55" s="68">
        <v>0.65</v>
      </c>
      <c r="BP55" s="68">
        <v>0.65</v>
      </c>
      <c r="BQ55" s="119">
        <v>0.65</v>
      </c>
      <c r="BR55" s="60">
        <v>0.65</v>
      </c>
      <c r="BS55" s="68">
        <v>0.65</v>
      </c>
      <c r="BT55" s="68">
        <v>0.65</v>
      </c>
      <c r="BU55" s="68">
        <v>0.65</v>
      </c>
      <c r="BV55" s="119">
        <v>0.65</v>
      </c>
      <c r="BW55" s="60">
        <v>0.65</v>
      </c>
      <c r="BX55" s="68">
        <v>0.65</v>
      </c>
      <c r="BY55" s="68">
        <v>0.65</v>
      </c>
      <c r="BZ55" s="119">
        <v>0.65</v>
      </c>
      <c r="CA55" s="60">
        <v>0.65</v>
      </c>
      <c r="CB55" s="68">
        <v>0.65</v>
      </c>
      <c r="CC55" s="68">
        <v>0.65</v>
      </c>
      <c r="CD55" s="68">
        <v>0.65</v>
      </c>
      <c r="CE55" s="68">
        <v>0.65</v>
      </c>
      <c r="CF55" s="68">
        <v>0.65</v>
      </c>
      <c r="CG55" s="68">
        <v>0.65</v>
      </c>
      <c r="CH55" s="68">
        <v>0.65</v>
      </c>
      <c r="CI55" s="68">
        <v>0.65</v>
      </c>
      <c r="CJ55" s="68">
        <v>0.65</v>
      </c>
      <c r="CK55" s="68">
        <v>0.65</v>
      </c>
      <c r="CL55" s="68">
        <v>0.65</v>
      </c>
      <c r="CM55" s="68">
        <v>0.65</v>
      </c>
      <c r="CN55" s="68">
        <v>0.65</v>
      </c>
      <c r="CO55" s="68">
        <v>0.65</v>
      </c>
      <c r="CP55" s="68">
        <v>0.65</v>
      </c>
      <c r="CQ55" s="68">
        <v>0.65</v>
      </c>
      <c r="CR55" s="119">
        <v>0.65</v>
      </c>
      <c r="CS55" s="60">
        <v>0.65</v>
      </c>
      <c r="CT55" s="68">
        <v>0.65</v>
      </c>
      <c r="CU55" s="68">
        <v>0.65</v>
      </c>
      <c r="CV55" s="68">
        <v>0.65</v>
      </c>
      <c r="CW55" s="68">
        <v>0.65</v>
      </c>
      <c r="CX55" s="68">
        <v>0.65</v>
      </c>
      <c r="CY55" s="68">
        <v>0.65</v>
      </c>
      <c r="CZ55" s="68">
        <v>0.65</v>
      </c>
      <c r="DA55" s="79">
        <v>0.65</v>
      </c>
      <c r="DB55" s="119">
        <v>0.65</v>
      </c>
      <c r="DC55" s="60">
        <v>0.65</v>
      </c>
      <c r="DD55" s="68">
        <v>0.65</v>
      </c>
      <c r="DE55" s="68">
        <v>0.65</v>
      </c>
      <c r="DF55" s="68">
        <v>0.65</v>
      </c>
      <c r="DG55" s="68">
        <v>0.65</v>
      </c>
      <c r="DH55" s="68">
        <v>0.65</v>
      </c>
      <c r="DI55" s="68">
        <v>0.65</v>
      </c>
      <c r="DJ55" s="79">
        <v>0.65</v>
      </c>
      <c r="DK55" s="119">
        <v>0.65</v>
      </c>
      <c r="DL55" s="60">
        <v>0.65</v>
      </c>
      <c r="DM55" s="68">
        <v>0.65</v>
      </c>
      <c r="DN55" s="68">
        <v>0.65</v>
      </c>
      <c r="DO55" s="68">
        <v>0.65</v>
      </c>
      <c r="DP55" s="68">
        <v>0.65</v>
      </c>
      <c r="DQ55" s="68">
        <v>0.65</v>
      </c>
      <c r="DR55" s="119">
        <v>0.65</v>
      </c>
      <c r="DS55" s="60">
        <v>0.65</v>
      </c>
      <c r="DT55" s="68">
        <v>0.65</v>
      </c>
      <c r="DU55" s="68">
        <v>0.65</v>
      </c>
      <c r="DV55" s="68">
        <v>0.65</v>
      </c>
      <c r="DW55" s="68">
        <v>0.65</v>
      </c>
      <c r="DX55" s="119">
        <v>0.65</v>
      </c>
      <c r="DY55" s="60">
        <v>0.65</v>
      </c>
      <c r="DZ55" s="68">
        <v>0.65</v>
      </c>
      <c r="EA55" s="68">
        <v>0.65</v>
      </c>
      <c r="EB55" s="68">
        <v>0.65</v>
      </c>
      <c r="EC55" s="68">
        <v>0.65</v>
      </c>
      <c r="ED55" s="119">
        <v>0.65</v>
      </c>
      <c r="EE55" s="60">
        <v>0.65</v>
      </c>
      <c r="EF55" s="68">
        <v>0.65</v>
      </c>
      <c r="EG55" s="68">
        <v>0.65</v>
      </c>
      <c r="EH55" s="68">
        <v>0.65</v>
      </c>
      <c r="EI55" s="68">
        <v>0.6</v>
      </c>
      <c r="EJ55" s="119">
        <v>0.6</v>
      </c>
      <c r="EK55" s="60">
        <v>0.65</v>
      </c>
      <c r="EL55" s="68">
        <v>0.65</v>
      </c>
      <c r="EM55" s="68">
        <v>0.65</v>
      </c>
      <c r="EN55" s="68">
        <v>0.65</v>
      </c>
      <c r="EO55" s="68">
        <v>0.65</v>
      </c>
      <c r="EP55" s="119">
        <v>0.65</v>
      </c>
      <c r="EQ55" s="60">
        <v>0.65</v>
      </c>
      <c r="ER55" s="68">
        <v>0.65</v>
      </c>
      <c r="ES55" s="68">
        <v>0.65</v>
      </c>
      <c r="ET55" s="68">
        <v>0.65</v>
      </c>
      <c r="EU55" s="68">
        <v>0.65</v>
      </c>
      <c r="EV55" s="119">
        <v>0.65</v>
      </c>
      <c r="EW55" s="60">
        <v>0.65</v>
      </c>
      <c r="EX55" s="68">
        <v>0.65</v>
      </c>
      <c r="EY55" s="68">
        <v>0.65</v>
      </c>
      <c r="EZ55" s="68">
        <v>0.65</v>
      </c>
      <c r="FA55" s="68">
        <v>0.65</v>
      </c>
      <c r="FB55" s="119">
        <v>0.65</v>
      </c>
      <c r="FC55" s="60">
        <v>0.65</v>
      </c>
      <c r="FD55" s="68">
        <v>0.65</v>
      </c>
      <c r="FE55" s="68">
        <v>0.65</v>
      </c>
      <c r="FF55" s="68">
        <v>0.65</v>
      </c>
      <c r="FG55" s="68">
        <v>0.65</v>
      </c>
      <c r="FH55" s="119">
        <v>0.65</v>
      </c>
      <c r="FI55" s="60">
        <v>0.65</v>
      </c>
      <c r="FJ55" s="68">
        <v>0.65</v>
      </c>
      <c r="FK55" s="119">
        <v>0.65</v>
      </c>
      <c r="FL55" s="60">
        <v>0.65</v>
      </c>
      <c r="FM55" s="68">
        <v>0.65</v>
      </c>
      <c r="FN55" s="68">
        <v>0.65</v>
      </c>
      <c r="FO55" s="68">
        <v>0.65</v>
      </c>
      <c r="FP55" s="68">
        <v>0.65</v>
      </c>
      <c r="FQ55" s="119">
        <v>0.65</v>
      </c>
      <c r="FR55" s="60">
        <v>0.65</v>
      </c>
      <c r="FS55" s="68">
        <v>0.65</v>
      </c>
      <c r="FT55" s="68">
        <v>0.65</v>
      </c>
      <c r="FU55" s="68">
        <v>0.65</v>
      </c>
      <c r="FV55" s="119">
        <v>0.65</v>
      </c>
      <c r="FW55" s="60">
        <v>0.65</v>
      </c>
      <c r="FX55" s="68">
        <v>0.65</v>
      </c>
      <c r="FY55" s="68">
        <v>0.65</v>
      </c>
      <c r="FZ55" s="68">
        <v>0.65</v>
      </c>
      <c r="GA55" s="119">
        <v>0.65</v>
      </c>
      <c r="GB55" s="60">
        <v>0.65</v>
      </c>
      <c r="GC55" s="68">
        <v>0.65</v>
      </c>
      <c r="GD55" s="68">
        <v>0.65</v>
      </c>
      <c r="GE55" s="68">
        <v>0.65</v>
      </c>
      <c r="GF55" s="68">
        <v>0.65</v>
      </c>
      <c r="GG55" s="68">
        <v>0.65</v>
      </c>
      <c r="GH55" s="68">
        <v>0.65</v>
      </c>
      <c r="GI55" s="68">
        <v>0.65</v>
      </c>
      <c r="GJ55" s="68">
        <v>0.65</v>
      </c>
      <c r="GK55" s="68">
        <v>0.65</v>
      </c>
      <c r="GL55" s="68">
        <v>0.65</v>
      </c>
      <c r="GM55" s="68">
        <v>0.65</v>
      </c>
      <c r="GN55" s="119">
        <v>0.65</v>
      </c>
      <c r="GO55" s="60"/>
      <c r="GP55" s="68">
        <v>0.65</v>
      </c>
      <c r="GQ55" s="68">
        <v>0.65</v>
      </c>
      <c r="GR55" s="68">
        <v>0.65</v>
      </c>
      <c r="GS55" s="68">
        <v>0.65</v>
      </c>
      <c r="GT55" s="68">
        <v>0.65</v>
      </c>
      <c r="GU55" s="68">
        <v>0.65</v>
      </c>
      <c r="GV55" s="68">
        <v>0.65</v>
      </c>
      <c r="GW55" s="68">
        <v>0.65</v>
      </c>
      <c r="GX55" s="68">
        <v>0.65</v>
      </c>
      <c r="GY55" s="68">
        <v>0.65</v>
      </c>
      <c r="GZ55" s="68">
        <v>0.65</v>
      </c>
      <c r="HA55" s="68">
        <v>0.65</v>
      </c>
      <c r="HB55" s="68"/>
      <c r="HC55" s="119"/>
      <c r="HD55" s="60">
        <v>0.65</v>
      </c>
      <c r="HE55" s="68">
        <v>0.65</v>
      </c>
      <c r="HF55" s="68">
        <v>0.65</v>
      </c>
      <c r="HG55" s="68">
        <v>0.65</v>
      </c>
      <c r="HH55" s="68">
        <v>0.65</v>
      </c>
      <c r="HI55" s="68">
        <v>0.65</v>
      </c>
      <c r="HJ55" s="68">
        <v>0.65</v>
      </c>
      <c r="HK55" s="68">
        <v>0.65</v>
      </c>
      <c r="HL55" s="68">
        <v>0.65</v>
      </c>
      <c r="HM55" s="119">
        <v>0.65</v>
      </c>
      <c r="HN55" s="71">
        <v>0.65</v>
      </c>
      <c r="HO55" s="68">
        <v>0.65</v>
      </c>
      <c r="HP55" s="68">
        <v>0.65</v>
      </c>
      <c r="HQ55" s="68">
        <v>0.65</v>
      </c>
      <c r="HR55" s="68">
        <v>0.65</v>
      </c>
      <c r="HS55" s="68">
        <v>0.65</v>
      </c>
      <c r="HT55" s="68">
        <v>0.65</v>
      </c>
      <c r="HU55" s="68">
        <v>0.65</v>
      </c>
      <c r="HV55" s="68">
        <v>0.65</v>
      </c>
      <c r="HW55" s="68">
        <v>0.65</v>
      </c>
      <c r="HX55" s="68">
        <v>0.65</v>
      </c>
      <c r="HY55" s="68">
        <v>0.65</v>
      </c>
      <c r="HZ55" s="68">
        <v>0.65</v>
      </c>
      <c r="IA55" s="68">
        <v>0.65</v>
      </c>
      <c r="IB55" s="119">
        <v>0.65</v>
      </c>
      <c r="IC55" s="71">
        <v>0.65</v>
      </c>
      <c r="ID55" s="68">
        <v>0.65</v>
      </c>
      <c r="IE55" s="68">
        <v>0.65</v>
      </c>
      <c r="IF55" s="68">
        <v>0.65</v>
      </c>
      <c r="IG55" s="68">
        <v>0.65</v>
      </c>
      <c r="IH55" s="68">
        <v>0.65</v>
      </c>
      <c r="II55" s="68">
        <v>0.65</v>
      </c>
      <c r="IJ55" s="68">
        <v>0.65</v>
      </c>
      <c r="IK55" s="68">
        <v>0.65</v>
      </c>
      <c r="IL55" s="68">
        <v>0.65</v>
      </c>
      <c r="IM55" s="68">
        <v>0.65</v>
      </c>
      <c r="IN55" s="119">
        <v>0.65</v>
      </c>
      <c r="IO55" s="60">
        <v>0.65</v>
      </c>
      <c r="IP55" s="68">
        <v>0.65</v>
      </c>
      <c r="IQ55" s="68">
        <v>0.65</v>
      </c>
      <c r="IR55" s="68">
        <v>0.65</v>
      </c>
      <c r="IS55" s="68">
        <v>0.65</v>
      </c>
      <c r="IT55" s="68">
        <v>0.65</v>
      </c>
      <c r="IU55" s="68">
        <v>0.65</v>
      </c>
      <c r="IV55" s="68">
        <v>0.65</v>
      </c>
      <c r="IW55" s="68">
        <v>0.65</v>
      </c>
      <c r="IX55" s="68">
        <v>0.65</v>
      </c>
      <c r="IY55" s="68">
        <v>0.65</v>
      </c>
      <c r="IZ55" s="79">
        <v>0.65</v>
      </c>
      <c r="JA55" s="79">
        <v>0.65</v>
      </c>
      <c r="JB55" s="79">
        <v>0.65</v>
      </c>
      <c r="JC55" s="79">
        <v>0.65</v>
      </c>
      <c r="JD55" s="119">
        <v>0.65</v>
      </c>
      <c r="JE55" s="60">
        <v>0.65</v>
      </c>
      <c r="JF55" s="68">
        <v>0.65</v>
      </c>
      <c r="JG55" s="68">
        <v>0.65</v>
      </c>
      <c r="JH55" s="68">
        <v>0.65</v>
      </c>
      <c r="JI55" s="68">
        <v>0.65</v>
      </c>
      <c r="JJ55" s="68">
        <v>0.65</v>
      </c>
      <c r="JK55" s="68">
        <v>0.65</v>
      </c>
      <c r="JL55" s="68">
        <v>0.65</v>
      </c>
      <c r="JM55" s="68">
        <v>0.65</v>
      </c>
      <c r="JN55" s="68">
        <v>0.65</v>
      </c>
      <c r="JO55" s="79">
        <v>0.65</v>
      </c>
      <c r="JP55" s="79">
        <v>0.65</v>
      </c>
      <c r="JQ55" s="79">
        <v>0.65</v>
      </c>
      <c r="JR55" s="79">
        <v>0.65</v>
      </c>
      <c r="JS55" s="119">
        <v>0.65</v>
      </c>
      <c r="JT55" s="60">
        <v>0.65</v>
      </c>
      <c r="JU55" s="68">
        <v>0.65</v>
      </c>
      <c r="JV55" s="68">
        <v>0.65</v>
      </c>
      <c r="JW55" s="68">
        <v>0.65</v>
      </c>
      <c r="JX55" s="68">
        <v>0.65</v>
      </c>
      <c r="JY55" s="68">
        <v>0.65</v>
      </c>
      <c r="JZ55" s="79">
        <v>0.65</v>
      </c>
      <c r="KA55" s="119">
        <v>0.65</v>
      </c>
      <c r="KB55" s="60">
        <v>0.65</v>
      </c>
      <c r="KC55" s="68">
        <v>0.65</v>
      </c>
      <c r="KD55" s="68">
        <v>0.65</v>
      </c>
      <c r="KE55" s="68">
        <v>0.65</v>
      </c>
      <c r="KF55" s="68">
        <v>0.65</v>
      </c>
      <c r="KG55" s="68">
        <v>0.65</v>
      </c>
      <c r="KH55" s="79">
        <v>0.65</v>
      </c>
      <c r="KI55" s="119">
        <v>0.65</v>
      </c>
      <c r="KJ55" s="60">
        <v>0.6</v>
      </c>
      <c r="KK55" s="68">
        <v>0.6</v>
      </c>
      <c r="KL55" s="68">
        <v>0.6</v>
      </c>
      <c r="KM55" s="68">
        <v>0.6</v>
      </c>
      <c r="KN55" s="70">
        <v>0.6</v>
      </c>
      <c r="KO55" s="73">
        <v>0.6</v>
      </c>
      <c r="KP55" s="68">
        <v>0.6</v>
      </c>
      <c r="KQ55" s="72">
        <v>0.6</v>
      </c>
      <c r="KR55" s="71">
        <v>0.65</v>
      </c>
      <c r="KS55" s="68">
        <v>0.65</v>
      </c>
      <c r="KT55" s="68">
        <v>0.65</v>
      </c>
      <c r="KU55" s="68">
        <v>0.65</v>
      </c>
      <c r="KV55" s="68">
        <v>0.65</v>
      </c>
      <c r="KW55" s="68">
        <v>0.65</v>
      </c>
      <c r="KX55" s="68">
        <v>0.65</v>
      </c>
      <c r="KY55" s="68">
        <v>0.65</v>
      </c>
      <c r="KZ55" s="119">
        <v>0.65</v>
      </c>
      <c r="LA55" s="60">
        <v>0.65</v>
      </c>
      <c r="LB55" s="68">
        <v>0.65</v>
      </c>
      <c r="LC55" s="68">
        <v>0.65</v>
      </c>
      <c r="LD55" s="68">
        <v>0.65</v>
      </c>
      <c r="LE55" s="68">
        <v>0.65</v>
      </c>
      <c r="LF55" s="68">
        <v>0.65</v>
      </c>
      <c r="LG55" s="68">
        <v>0.65</v>
      </c>
      <c r="LH55" s="68">
        <v>0.65</v>
      </c>
      <c r="LI55" s="68">
        <v>0.65</v>
      </c>
      <c r="LJ55" s="68">
        <v>0.65</v>
      </c>
      <c r="LK55" s="68">
        <v>0.65</v>
      </c>
      <c r="LL55" s="68">
        <v>0.65</v>
      </c>
      <c r="LM55" s="68">
        <v>0.65</v>
      </c>
      <c r="LN55" s="119">
        <v>0.65</v>
      </c>
      <c r="LO55" s="60">
        <v>0.65</v>
      </c>
      <c r="LP55" s="68">
        <v>0.65</v>
      </c>
      <c r="LQ55" s="68">
        <v>0.65</v>
      </c>
      <c r="LR55" s="68">
        <v>0.65</v>
      </c>
      <c r="LS55" s="79">
        <v>0.65</v>
      </c>
      <c r="LT55" s="119">
        <v>0.65</v>
      </c>
      <c r="LU55" s="60">
        <v>0.65</v>
      </c>
      <c r="LV55" s="68">
        <v>0.65</v>
      </c>
      <c r="LW55" s="119">
        <v>0.65</v>
      </c>
      <c r="LX55" s="60">
        <v>0.65</v>
      </c>
      <c r="LY55" s="68">
        <v>0.65</v>
      </c>
      <c r="LZ55" s="119">
        <v>0.65</v>
      </c>
      <c r="MA55" s="60">
        <v>0.65</v>
      </c>
      <c r="MB55" s="68">
        <v>0.65</v>
      </c>
      <c r="MC55" s="68">
        <v>0.65</v>
      </c>
      <c r="MD55" s="68">
        <v>0.65</v>
      </c>
      <c r="ME55" s="68">
        <v>0.65</v>
      </c>
      <c r="MF55" s="79">
        <v>0.65</v>
      </c>
      <c r="MG55" s="119">
        <v>0.65</v>
      </c>
      <c r="MH55" s="60">
        <v>0.65</v>
      </c>
      <c r="MI55" s="68">
        <v>0.65</v>
      </c>
      <c r="MJ55" s="59">
        <v>0.65</v>
      </c>
      <c r="MK55" s="74">
        <v>0.65</v>
      </c>
      <c r="ML55" s="75">
        <v>0.65</v>
      </c>
      <c r="MM55" s="75">
        <v>0.65</v>
      </c>
      <c r="MN55" s="124">
        <v>0.65</v>
      </c>
      <c r="MO55" s="74">
        <v>0.65</v>
      </c>
      <c r="MP55" s="77">
        <v>0.65</v>
      </c>
      <c r="MQ55" s="77">
        <v>0.65</v>
      </c>
      <c r="MR55" s="126">
        <v>0.65</v>
      </c>
      <c r="MS55" s="60">
        <v>0.65</v>
      </c>
      <c r="MT55" s="68">
        <v>0.65</v>
      </c>
      <c r="MU55" s="68">
        <v>0.65</v>
      </c>
      <c r="MV55" s="68">
        <v>0.65</v>
      </c>
      <c r="MW55" s="68">
        <v>0.65</v>
      </c>
      <c r="MX55" s="79">
        <v>0.65</v>
      </c>
      <c r="MY55" s="119">
        <v>0.65</v>
      </c>
      <c r="MZ55" s="60">
        <v>0.65</v>
      </c>
      <c r="NA55" s="68">
        <v>0.65</v>
      </c>
      <c r="NB55" s="68">
        <v>0.65</v>
      </c>
      <c r="NC55" s="68">
        <v>0.65</v>
      </c>
      <c r="ND55" s="119">
        <v>0.65</v>
      </c>
      <c r="NE55" s="60" t="s">
        <v>195</v>
      </c>
      <c r="NF55" s="71">
        <v>0.65</v>
      </c>
      <c r="NG55" s="68">
        <v>0.65</v>
      </c>
      <c r="NH55" s="68">
        <v>0.65</v>
      </c>
      <c r="NI55" s="68">
        <v>0.65</v>
      </c>
      <c r="NJ55" s="68">
        <v>0.65</v>
      </c>
      <c r="NK55" s="68">
        <v>0.65</v>
      </c>
      <c r="NL55" s="79">
        <v>0.65</v>
      </c>
      <c r="NM55" s="119">
        <v>0.65</v>
      </c>
      <c r="NN55" s="60" t="s">
        <v>195</v>
      </c>
      <c r="NO55" s="68">
        <v>0.65</v>
      </c>
      <c r="NP55" s="68">
        <v>0.65</v>
      </c>
      <c r="NQ55" s="68">
        <v>0.65</v>
      </c>
      <c r="NR55" s="68">
        <v>0.65</v>
      </c>
      <c r="NS55" s="68">
        <v>0.65</v>
      </c>
      <c r="NT55" s="79">
        <v>0.65</v>
      </c>
      <c r="NU55" s="119">
        <v>0.65</v>
      </c>
      <c r="NV55" s="81">
        <v>0.6</v>
      </c>
      <c r="NW55" s="79">
        <v>0.6</v>
      </c>
      <c r="NX55" s="79">
        <v>0.6</v>
      </c>
      <c r="NY55" s="79">
        <v>0.6</v>
      </c>
      <c r="NZ55" s="79">
        <v>0.6</v>
      </c>
      <c r="OA55" s="79">
        <v>0.6</v>
      </c>
      <c r="OB55" s="79">
        <v>0.6</v>
      </c>
      <c r="OC55" s="80">
        <v>0.6</v>
      </c>
      <c r="OD55" s="81">
        <v>0.6</v>
      </c>
      <c r="OE55" s="79">
        <v>0.6</v>
      </c>
      <c r="OF55" s="79">
        <v>0.6</v>
      </c>
      <c r="OG55" s="79">
        <v>0.6</v>
      </c>
      <c r="OH55" s="60">
        <v>0.6</v>
      </c>
      <c r="OI55" s="68">
        <v>0.65</v>
      </c>
      <c r="OJ55" s="68">
        <v>0.65</v>
      </c>
      <c r="OK55" s="68">
        <v>0.65</v>
      </c>
      <c r="OL55" s="68">
        <v>0.65</v>
      </c>
      <c r="OM55" s="79">
        <v>0.65</v>
      </c>
      <c r="ON55" s="119">
        <v>0.65</v>
      </c>
      <c r="OO55" s="60">
        <v>0.65</v>
      </c>
      <c r="OP55" s="71">
        <v>0.65</v>
      </c>
      <c r="OQ55" s="68">
        <v>0.65</v>
      </c>
      <c r="OR55" s="68">
        <v>0.65</v>
      </c>
      <c r="OS55" s="68">
        <v>0.65</v>
      </c>
      <c r="OT55" s="68">
        <v>0.65</v>
      </c>
      <c r="OU55" s="79">
        <v>0.65</v>
      </c>
      <c r="OV55" s="119">
        <v>0.65</v>
      </c>
      <c r="OW55" s="60">
        <v>0.65</v>
      </c>
      <c r="OX55" s="71">
        <v>0.65</v>
      </c>
      <c r="OY55" s="68">
        <v>0.65</v>
      </c>
      <c r="OZ55" s="68">
        <v>0.65</v>
      </c>
      <c r="PA55" s="68">
        <v>0.65</v>
      </c>
      <c r="PB55" s="68">
        <v>0.65</v>
      </c>
      <c r="PC55" s="79">
        <v>0.65</v>
      </c>
      <c r="PD55" s="119">
        <v>0.65</v>
      </c>
    </row>
    <row r="56" spans="1:420" ht="18.75" thickBot="1" x14ac:dyDescent="0.3">
      <c r="A56" s="87" t="s">
        <v>209</v>
      </c>
      <c r="B56" s="88"/>
      <c r="C56" s="89"/>
      <c r="D56" s="90" t="s">
        <v>190</v>
      </c>
      <c r="E56" s="128" t="str">
        <f>IF(E54="NP","NP",E55*E54)</f>
        <v>NP</v>
      </c>
      <c r="F56" s="129">
        <f t="shared" ref="F56:Q56" si="173">IF(F54="NP","NP",F55*F54)</f>
        <v>1170</v>
      </c>
      <c r="G56" s="129">
        <f t="shared" si="173"/>
        <v>1170</v>
      </c>
      <c r="H56" s="129">
        <f t="shared" si="173"/>
        <v>4231.5</v>
      </c>
      <c r="I56" s="129">
        <f t="shared" si="173"/>
        <v>4231.5</v>
      </c>
      <c r="J56" s="129">
        <f t="shared" si="173"/>
        <v>4231.5</v>
      </c>
      <c r="K56" s="129">
        <f t="shared" si="173"/>
        <v>6454.5</v>
      </c>
      <c r="L56" s="129">
        <f>IF(L54="NP","NP",L55*L54)</f>
        <v>6454.5</v>
      </c>
      <c r="M56" s="129">
        <f t="shared" si="173"/>
        <v>6454.5</v>
      </c>
      <c r="N56" s="129">
        <v>7653.75</v>
      </c>
      <c r="O56" s="129">
        <f t="shared" si="173"/>
        <v>7653.75</v>
      </c>
      <c r="P56" s="129">
        <f t="shared" si="173"/>
        <v>9012</v>
      </c>
      <c r="Q56" s="130">
        <f t="shared" si="173"/>
        <v>9012</v>
      </c>
      <c r="R56" s="128" t="str">
        <f>IF(R54="NP","NP",R55*R54)</f>
        <v>NP</v>
      </c>
      <c r="S56" s="129">
        <f t="shared" ref="S56:AA56" si="174">IF(S54="NP","NP",S55*S54)</f>
        <v>2005.25</v>
      </c>
      <c r="T56" s="129">
        <f t="shared" si="174"/>
        <v>2005.25</v>
      </c>
      <c r="U56" s="129">
        <f t="shared" si="174"/>
        <v>3965</v>
      </c>
      <c r="V56" s="129">
        <f t="shared" si="174"/>
        <v>3965</v>
      </c>
      <c r="W56" s="129">
        <f t="shared" si="174"/>
        <v>3965</v>
      </c>
      <c r="X56" s="129">
        <f t="shared" si="174"/>
        <v>4384.25</v>
      </c>
      <c r="Y56" s="129">
        <f t="shared" si="174"/>
        <v>6994</v>
      </c>
      <c r="Z56" s="129">
        <f t="shared" si="174"/>
        <v>8853</v>
      </c>
      <c r="AA56" s="129">
        <f t="shared" si="174"/>
        <v>8853</v>
      </c>
      <c r="AB56" s="128" t="str">
        <f>IF(AB54="NP","NP",AB55*AB54)</f>
        <v>NP</v>
      </c>
      <c r="AC56" s="131">
        <f>IF(AC54="NP","NP",AC55*AC54)</f>
        <v>1768</v>
      </c>
      <c r="AD56" s="129">
        <f t="shared" ref="AD56:AI56" si="175">IF(AD54="NP","NP",AD55*AD54)</f>
        <v>2629.25</v>
      </c>
      <c r="AE56" s="129">
        <f t="shared" si="175"/>
        <v>2629.25</v>
      </c>
      <c r="AF56" s="129">
        <f t="shared" si="175"/>
        <v>5005</v>
      </c>
      <c r="AG56" s="129">
        <f t="shared" si="175"/>
        <v>5005</v>
      </c>
      <c r="AH56" s="129">
        <f t="shared" si="175"/>
        <v>5765.5</v>
      </c>
      <c r="AI56" s="130">
        <f t="shared" si="175"/>
        <v>5765.5</v>
      </c>
      <c r="AJ56" s="128" t="str">
        <f>IF(AJ54="NP","NP",AJ55*AJ54)</f>
        <v>NP</v>
      </c>
      <c r="AK56" s="131">
        <f>IF(AK54="NP","NP",AK55*AK54)</f>
        <v>2605.2000000000003</v>
      </c>
      <c r="AL56" s="129">
        <f t="shared" ref="AL56:AQ56" si="176">IF(AL54="NP","NP",AL55*AL54)</f>
        <v>3084.25</v>
      </c>
      <c r="AM56" s="129">
        <f t="shared" si="176"/>
        <v>4287.4000000000005</v>
      </c>
      <c r="AN56" s="129">
        <f t="shared" si="176"/>
        <v>5031</v>
      </c>
      <c r="AO56" s="129">
        <f t="shared" si="176"/>
        <v>5031</v>
      </c>
      <c r="AP56" s="129">
        <f t="shared" si="176"/>
        <v>6861.4000000000005</v>
      </c>
      <c r="AQ56" s="130">
        <f t="shared" si="176"/>
        <v>6861.4000000000005</v>
      </c>
      <c r="AR56" s="128" t="str">
        <f>IF(AR54="NP","NP",AR55*AR54)</f>
        <v>NP</v>
      </c>
      <c r="AS56" s="129">
        <f t="shared" ref="AS56:AY56" si="177">IF(AS54="NP","NP",AS55*AS54)</f>
        <v>1768</v>
      </c>
      <c r="AT56" s="129">
        <f t="shared" si="177"/>
        <v>2629.25</v>
      </c>
      <c r="AU56" s="129">
        <f>IF(AU54="NP","NP",AU55*AU54)</f>
        <v>2629.25</v>
      </c>
      <c r="AV56" s="129">
        <f t="shared" si="177"/>
        <v>5005</v>
      </c>
      <c r="AW56" s="129">
        <f>IF(AW54="NP","NP",AW55*AW54)</f>
        <v>5005</v>
      </c>
      <c r="AX56" s="129">
        <f>IF(AX54="NP","NP",AX55*AX54)</f>
        <v>5765.5</v>
      </c>
      <c r="AY56" s="130">
        <f t="shared" si="177"/>
        <v>5765.5</v>
      </c>
      <c r="AZ56" s="128" t="str">
        <f>IF(AZ54="NP","NP",AZ55*AZ54)</f>
        <v>NP</v>
      </c>
      <c r="BA56" s="129">
        <f t="shared" ref="BA56:BB56" si="178">IF(BA54="NP","NP",BA55*BA54)</f>
        <v>2605.2000000000003</v>
      </c>
      <c r="BB56" s="129">
        <f t="shared" si="178"/>
        <v>3084.25</v>
      </c>
      <c r="BC56" s="129">
        <f>IF(BC54="NP","NP",BC55*BC54)</f>
        <v>4287.4000000000005</v>
      </c>
      <c r="BD56" s="129">
        <f t="shared" ref="BD56" si="179">IF(BD54="NP","NP",BD55*BD54)</f>
        <v>5031</v>
      </c>
      <c r="BE56" s="129">
        <f>IF(BE54="NP","NP",BE55*BE54)</f>
        <v>5031</v>
      </c>
      <c r="BF56" s="129">
        <f>IF(BF54="NP","NP",BF55*BF54)</f>
        <v>6861.4000000000005</v>
      </c>
      <c r="BG56" s="130">
        <f t="shared" ref="BG56:CR56" si="180">IF(BG54="NP","NP",BG55*BG54)</f>
        <v>6861.4000000000005</v>
      </c>
      <c r="BH56" s="128">
        <f t="shared" si="180"/>
        <v>1303.9000000000001</v>
      </c>
      <c r="BI56" s="129">
        <f t="shared" si="180"/>
        <v>1303.9000000000001</v>
      </c>
      <c r="BJ56" s="129">
        <f t="shared" si="180"/>
        <v>2860</v>
      </c>
      <c r="BK56" s="129">
        <f t="shared" si="180"/>
        <v>5159.7</v>
      </c>
      <c r="BL56" s="130">
        <f t="shared" si="180"/>
        <v>10715.25</v>
      </c>
      <c r="BM56" s="128" t="str">
        <f t="shared" si="180"/>
        <v>NP</v>
      </c>
      <c r="BN56" s="129">
        <f t="shared" si="180"/>
        <v>1092</v>
      </c>
      <c r="BO56" s="129">
        <f t="shared" si="180"/>
        <v>1859</v>
      </c>
      <c r="BP56" s="129">
        <f t="shared" si="180"/>
        <v>3610.75</v>
      </c>
      <c r="BQ56" s="130">
        <f t="shared" si="180"/>
        <v>6929</v>
      </c>
      <c r="BR56" s="128" t="str">
        <f t="shared" si="180"/>
        <v>NP</v>
      </c>
      <c r="BS56" s="129">
        <f t="shared" si="180"/>
        <v>1072.5</v>
      </c>
      <c r="BT56" s="129">
        <f t="shared" si="180"/>
        <v>2112.5</v>
      </c>
      <c r="BU56" s="129">
        <f t="shared" si="180"/>
        <v>3601</v>
      </c>
      <c r="BV56" s="130">
        <f t="shared" si="180"/>
        <v>7423</v>
      </c>
      <c r="BW56" s="128" t="str">
        <f t="shared" si="180"/>
        <v>NP</v>
      </c>
      <c r="BX56" s="129" t="str">
        <f t="shared" si="180"/>
        <v>NP</v>
      </c>
      <c r="BY56" s="129" t="str">
        <f t="shared" si="180"/>
        <v>NP</v>
      </c>
      <c r="BZ56" s="130" t="str">
        <f t="shared" si="180"/>
        <v>NP</v>
      </c>
      <c r="CA56" s="128" t="str">
        <f t="shared" si="180"/>
        <v>NP</v>
      </c>
      <c r="CB56" s="129">
        <f t="shared" si="180"/>
        <v>1514.5</v>
      </c>
      <c r="CC56" s="129">
        <f>IF(CC54="NP","NP",CC55*CC54)</f>
        <v>1586</v>
      </c>
      <c r="CD56" s="129">
        <f>IF(CD54="NP","NP",CD55*CD54)</f>
        <v>1586</v>
      </c>
      <c r="CE56" s="129">
        <f t="shared" si="180"/>
        <v>2070.25</v>
      </c>
      <c r="CF56" s="129">
        <f t="shared" si="180"/>
        <v>2574</v>
      </c>
      <c r="CG56" s="129">
        <f>IF(CG54="NP","NP",CG55*CG54)</f>
        <v>2574</v>
      </c>
      <c r="CH56" s="129">
        <f t="shared" si="180"/>
        <v>2574</v>
      </c>
      <c r="CI56" s="129">
        <f t="shared" si="180"/>
        <v>2574</v>
      </c>
      <c r="CJ56" s="129">
        <f t="shared" si="180"/>
        <v>3900</v>
      </c>
      <c r="CK56" s="129">
        <f>IF(CK54="NP","NP",CK55*CK54)</f>
        <v>3900</v>
      </c>
      <c r="CL56" s="129">
        <f>IF(CL54="NP","NP",CL55*CL54)</f>
        <v>3900</v>
      </c>
      <c r="CM56" s="129">
        <f t="shared" si="180"/>
        <v>3900</v>
      </c>
      <c r="CN56" s="129">
        <f t="shared" si="180"/>
        <v>5577</v>
      </c>
      <c r="CO56" s="129">
        <f t="shared" si="180"/>
        <v>6262.75</v>
      </c>
      <c r="CP56" s="129">
        <f>IF(CP54="NP","NP",CP55*CP54)</f>
        <v>5733</v>
      </c>
      <c r="CQ56" s="129">
        <f>IF(CQ54="NP","NP",CQ55*CQ54)</f>
        <v>6399.25</v>
      </c>
      <c r="CR56" s="130">
        <f t="shared" si="180"/>
        <v>11537.5</v>
      </c>
      <c r="CS56" s="128">
        <f>IF(CS54="NP","NP",CS55*CS54)</f>
        <v>1599</v>
      </c>
      <c r="CT56" s="129">
        <f t="shared" ref="CT56:DB56" si="181">IF(CT54="NP","NP",CT55*CT54)</f>
        <v>3129.75</v>
      </c>
      <c r="CU56" s="129">
        <f t="shared" si="181"/>
        <v>3129.75</v>
      </c>
      <c r="CV56" s="129">
        <f t="shared" si="181"/>
        <v>3129.75</v>
      </c>
      <c r="CW56" s="129">
        <f t="shared" si="181"/>
        <v>3129.75</v>
      </c>
      <c r="CX56" s="129">
        <f t="shared" si="181"/>
        <v>4400.5</v>
      </c>
      <c r="CY56" s="129">
        <f t="shared" si="181"/>
        <v>4400.5</v>
      </c>
      <c r="CZ56" s="129">
        <f t="shared" si="181"/>
        <v>4400.5</v>
      </c>
      <c r="DA56" s="129">
        <f t="shared" si="181"/>
        <v>5239</v>
      </c>
      <c r="DB56" s="130">
        <f t="shared" si="181"/>
        <v>5239</v>
      </c>
      <c r="DC56" s="128" t="str">
        <f>IF(DC54="NP","NP",DC55*DC54)</f>
        <v>NP</v>
      </c>
      <c r="DD56" s="129">
        <f>IF(DD54="NP","NP",DD55*DD54)</f>
        <v>848.25</v>
      </c>
      <c r="DE56" s="129">
        <f>IF(DE54="NP","NP",DE55*DE54)</f>
        <v>848.25</v>
      </c>
      <c r="DF56" s="129">
        <f t="shared" ref="DF56:DK56" si="182">IF(DF54="NP","NP",DF55*DF54)</f>
        <v>1797.25</v>
      </c>
      <c r="DG56" s="129">
        <f t="shared" si="182"/>
        <v>1797.25</v>
      </c>
      <c r="DH56" s="129">
        <f t="shared" si="182"/>
        <v>3406</v>
      </c>
      <c r="DI56" s="129">
        <f t="shared" si="182"/>
        <v>3406</v>
      </c>
      <c r="DJ56" s="129">
        <f t="shared" si="182"/>
        <v>5034.25</v>
      </c>
      <c r="DK56" s="130">
        <f t="shared" si="182"/>
        <v>5034.25</v>
      </c>
      <c r="DL56" s="128">
        <f>IF(DL54="NP","NP",DL55*DL54)</f>
        <v>1768</v>
      </c>
      <c r="DM56" s="129">
        <f t="shared" ref="DM56:FX56" si="183">IF(DM54="NP","NP",DM55*DM54)</f>
        <v>2629.25</v>
      </c>
      <c r="DN56" s="129">
        <f t="shared" si="183"/>
        <v>2629.25</v>
      </c>
      <c r="DO56" s="129">
        <f t="shared" si="183"/>
        <v>5005</v>
      </c>
      <c r="DP56" s="129">
        <f t="shared" si="183"/>
        <v>5005</v>
      </c>
      <c r="DQ56" s="129">
        <f t="shared" si="183"/>
        <v>5765.5</v>
      </c>
      <c r="DR56" s="130">
        <f t="shared" si="183"/>
        <v>5765.5</v>
      </c>
      <c r="DS56" s="128">
        <f t="shared" si="183"/>
        <v>2484.3000000000002</v>
      </c>
      <c r="DT56" s="129">
        <f t="shared" si="183"/>
        <v>4529.8500000000004</v>
      </c>
      <c r="DU56" s="129">
        <f t="shared" si="183"/>
        <v>6721.6500000000005</v>
      </c>
      <c r="DV56" s="129">
        <f t="shared" si="183"/>
        <v>14320.15</v>
      </c>
      <c r="DW56" s="129">
        <f t="shared" si="183"/>
        <v>17388.8</v>
      </c>
      <c r="DX56" s="130">
        <f t="shared" si="183"/>
        <v>24695.45</v>
      </c>
      <c r="DY56" s="128">
        <f t="shared" si="183"/>
        <v>3653</v>
      </c>
      <c r="DZ56" s="129">
        <f t="shared" si="183"/>
        <v>5552.95</v>
      </c>
      <c r="EA56" s="129">
        <f t="shared" si="183"/>
        <v>8329.1</v>
      </c>
      <c r="EB56" s="129">
        <f t="shared" si="183"/>
        <v>16073.85</v>
      </c>
      <c r="EC56" s="129">
        <f t="shared" si="183"/>
        <v>20896.2</v>
      </c>
      <c r="ED56" s="130">
        <f t="shared" si="183"/>
        <v>25426.05</v>
      </c>
      <c r="EE56" s="128">
        <f t="shared" si="183"/>
        <v>1461.2</v>
      </c>
      <c r="EF56" s="129">
        <f t="shared" si="183"/>
        <v>2484.3000000000002</v>
      </c>
      <c r="EG56" s="129">
        <f t="shared" si="183"/>
        <v>4091.75</v>
      </c>
      <c r="EH56" s="129">
        <f t="shared" si="183"/>
        <v>7598.5</v>
      </c>
      <c r="EI56" s="129">
        <f t="shared" si="183"/>
        <v>8362.7999999999993</v>
      </c>
      <c r="EJ56" s="130">
        <f t="shared" si="183"/>
        <v>9171.6</v>
      </c>
      <c r="EK56" s="128">
        <f t="shared" si="183"/>
        <v>1461.2</v>
      </c>
      <c r="EL56" s="129">
        <f t="shared" si="183"/>
        <v>2484.3000000000002</v>
      </c>
      <c r="EM56" s="129">
        <f t="shared" si="183"/>
        <v>4091.1000000000004</v>
      </c>
      <c r="EN56" s="129">
        <f t="shared" si="183"/>
        <v>8767.2000000000007</v>
      </c>
      <c r="EO56" s="129">
        <f t="shared" si="183"/>
        <v>11689.6</v>
      </c>
      <c r="EP56" s="130">
        <f t="shared" si="183"/>
        <v>11689.6</v>
      </c>
      <c r="EQ56" s="128">
        <f t="shared" si="183"/>
        <v>1607.45</v>
      </c>
      <c r="ER56" s="129">
        <f t="shared" si="183"/>
        <v>2629.9</v>
      </c>
      <c r="ES56" s="129">
        <f t="shared" si="183"/>
        <v>4091.1000000000004</v>
      </c>
      <c r="ET56" s="129">
        <f t="shared" si="183"/>
        <v>8329.1</v>
      </c>
      <c r="EU56" s="129">
        <f t="shared" si="183"/>
        <v>9059.7000000000007</v>
      </c>
      <c r="EV56" s="130">
        <f t="shared" si="183"/>
        <v>10813.4</v>
      </c>
      <c r="EW56" s="128">
        <f t="shared" si="183"/>
        <v>1461.2</v>
      </c>
      <c r="EX56" s="129">
        <f t="shared" si="183"/>
        <v>2630.55</v>
      </c>
      <c r="EY56" s="129">
        <f t="shared" si="183"/>
        <v>3799.25</v>
      </c>
      <c r="EZ56" s="129">
        <f t="shared" si="183"/>
        <v>9059.7000000000007</v>
      </c>
      <c r="FA56" s="129">
        <f t="shared" si="183"/>
        <v>9059.7000000000007</v>
      </c>
      <c r="FB56" s="130">
        <f t="shared" si="183"/>
        <v>10229.050000000001</v>
      </c>
      <c r="FC56" s="128">
        <f t="shared" si="183"/>
        <v>2455.0500000000002</v>
      </c>
      <c r="FD56" s="129">
        <f t="shared" si="183"/>
        <v>4500.6000000000004</v>
      </c>
      <c r="FE56" s="129">
        <f t="shared" si="183"/>
        <v>6385.6</v>
      </c>
      <c r="FF56" s="129">
        <f t="shared" si="183"/>
        <v>13692.25</v>
      </c>
      <c r="FG56" s="129">
        <f t="shared" si="183"/>
        <v>15898.35</v>
      </c>
      <c r="FH56" s="130" t="str">
        <f t="shared" si="183"/>
        <v>NP</v>
      </c>
      <c r="FI56" s="128">
        <f t="shared" si="183"/>
        <v>2995.85</v>
      </c>
      <c r="FJ56" s="129">
        <f t="shared" si="183"/>
        <v>5494.45</v>
      </c>
      <c r="FK56" s="130">
        <f t="shared" si="183"/>
        <v>7729.8</v>
      </c>
      <c r="FL56" s="128">
        <f t="shared" si="183"/>
        <v>2995.85</v>
      </c>
      <c r="FM56" s="129">
        <f t="shared" si="183"/>
        <v>5494.45</v>
      </c>
      <c r="FN56" s="129">
        <f t="shared" si="183"/>
        <v>7729.8</v>
      </c>
      <c r="FO56" s="129">
        <f t="shared" si="183"/>
        <v>16117.400000000001</v>
      </c>
      <c r="FP56" s="129">
        <f t="shared" si="183"/>
        <v>18937.75</v>
      </c>
      <c r="FQ56" s="130">
        <f t="shared" si="183"/>
        <v>24812.45</v>
      </c>
      <c r="FR56" s="128">
        <f t="shared" si="183"/>
        <v>1768</v>
      </c>
      <c r="FS56" s="129">
        <f t="shared" si="183"/>
        <v>4310.8</v>
      </c>
      <c r="FT56" s="129">
        <f t="shared" si="183"/>
        <v>4603.3</v>
      </c>
      <c r="FU56" s="129">
        <f t="shared" si="183"/>
        <v>9352.2000000000007</v>
      </c>
      <c r="FV56" s="130">
        <f t="shared" si="183"/>
        <v>9352.2000000000007</v>
      </c>
      <c r="FW56" s="128">
        <f t="shared" si="183"/>
        <v>1768</v>
      </c>
      <c r="FX56" s="129">
        <f t="shared" si="183"/>
        <v>4310.8</v>
      </c>
      <c r="FY56" s="129">
        <f t="shared" ref="FY56:GP56" si="184">IF(FY54="NP","NP",FY55*FY54)</f>
        <v>4603.3</v>
      </c>
      <c r="FZ56" s="129">
        <f t="shared" si="184"/>
        <v>9352.2000000000007</v>
      </c>
      <c r="GA56" s="130">
        <f t="shared" si="184"/>
        <v>9352.2000000000007</v>
      </c>
      <c r="GB56" s="128" t="str">
        <f t="shared" si="184"/>
        <v>NP</v>
      </c>
      <c r="GC56" s="129" t="str">
        <f t="shared" si="184"/>
        <v>NP</v>
      </c>
      <c r="GD56" s="129" t="str">
        <f t="shared" si="184"/>
        <v>NP</v>
      </c>
      <c r="GE56" s="129" t="str">
        <f t="shared" si="184"/>
        <v>NP</v>
      </c>
      <c r="GF56" s="129" t="str">
        <f t="shared" si="184"/>
        <v>NP</v>
      </c>
      <c r="GG56" s="129" t="str">
        <f t="shared" si="184"/>
        <v>NP</v>
      </c>
      <c r="GH56" s="129" t="str">
        <f t="shared" si="184"/>
        <v>NP</v>
      </c>
      <c r="GI56" s="129" t="str">
        <f t="shared" si="184"/>
        <v>NP</v>
      </c>
      <c r="GJ56" s="129" t="str">
        <f t="shared" si="184"/>
        <v>NP</v>
      </c>
      <c r="GK56" s="129" t="str">
        <f t="shared" si="184"/>
        <v>NP</v>
      </c>
      <c r="GL56" s="129" t="str">
        <f t="shared" si="184"/>
        <v>NP</v>
      </c>
      <c r="GM56" s="129" t="str">
        <f t="shared" si="184"/>
        <v>NP</v>
      </c>
      <c r="GN56" s="130" t="str">
        <f t="shared" si="184"/>
        <v>NP</v>
      </c>
      <c r="GO56" s="128"/>
      <c r="GP56" s="129" t="str">
        <f t="shared" ref="GP56:GX56" si="185">IF(GP54="NP","NP",GP55*GP54)</f>
        <v>NP</v>
      </c>
      <c r="GQ56" s="129" t="str">
        <f t="shared" si="185"/>
        <v>NP</v>
      </c>
      <c r="GR56" s="129" t="str">
        <f t="shared" si="185"/>
        <v>NP</v>
      </c>
      <c r="GS56" s="129" t="str">
        <f>IF(GS54="NP","NP",GS55*GS54)</f>
        <v>NP</v>
      </c>
      <c r="GT56" s="129" t="str">
        <f t="shared" si="185"/>
        <v>NP</v>
      </c>
      <c r="GU56" s="129" t="str">
        <f t="shared" si="185"/>
        <v>NP</v>
      </c>
      <c r="GV56" s="129" t="str">
        <f t="shared" si="185"/>
        <v>NP</v>
      </c>
      <c r="GW56" s="129" t="str">
        <f>IF(GW54="NP","NP",GW55*GW54)</f>
        <v>NP</v>
      </c>
      <c r="GX56" s="129" t="str">
        <f t="shared" si="185"/>
        <v>NP</v>
      </c>
      <c r="GY56" s="129" t="str">
        <f>IF(GY54="NP","NP",GY55*GY54)</f>
        <v>NP</v>
      </c>
      <c r="GZ56" s="129" t="str">
        <f>IF(GZ54="NP","NP",GZ55*GZ54)</f>
        <v>NP</v>
      </c>
      <c r="HA56" s="129" t="str">
        <f>IF(HA54="NP","NP",HA55*HA54)</f>
        <v>NP</v>
      </c>
      <c r="HB56" s="129"/>
      <c r="HC56" s="130"/>
      <c r="HD56" s="128" t="str">
        <f>IF(HD54="NP","NP",HD55*HD54)</f>
        <v>NP</v>
      </c>
      <c r="HE56" s="129" t="str">
        <f t="shared" ref="HE56:HM56" si="186">IF(HE54="NP","NP",HE55*HE54)</f>
        <v>NP</v>
      </c>
      <c r="HF56" s="129" t="str">
        <f t="shared" si="186"/>
        <v>NP</v>
      </c>
      <c r="HG56" s="129" t="str">
        <f t="shared" si="186"/>
        <v>NP</v>
      </c>
      <c r="HH56" s="129" t="str">
        <f t="shared" si="186"/>
        <v>NP</v>
      </c>
      <c r="HI56" s="129" t="str">
        <f t="shared" si="186"/>
        <v>NP</v>
      </c>
      <c r="HJ56" s="129" t="str">
        <f t="shared" si="186"/>
        <v>NP</v>
      </c>
      <c r="HK56" s="129" t="str">
        <f t="shared" si="186"/>
        <v>NP</v>
      </c>
      <c r="HL56" s="129" t="str">
        <f t="shared" si="186"/>
        <v>NP</v>
      </c>
      <c r="HM56" s="130" t="str">
        <f t="shared" si="186"/>
        <v>NP</v>
      </c>
      <c r="HN56" s="131">
        <f>IF(HN54="NP","NP",HN55*HN54)</f>
        <v>1417</v>
      </c>
      <c r="HO56" s="129">
        <f>IF(HO54="NP","NP",HO55*HO54)</f>
        <v>1465.75</v>
      </c>
      <c r="HP56" s="129">
        <f t="shared" ref="HP56:IB56" si="187">IF(HP54="NP","NP",HP55*HP54)</f>
        <v>1465.75</v>
      </c>
      <c r="HQ56" s="129">
        <f t="shared" si="187"/>
        <v>1465.75</v>
      </c>
      <c r="HR56" s="129">
        <f t="shared" si="187"/>
        <v>3571.75</v>
      </c>
      <c r="HS56" s="129">
        <f t="shared" si="187"/>
        <v>3571.75</v>
      </c>
      <c r="HT56" s="129">
        <f>IF(HT54="NP","NP",HT55*HT54)</f>
        <v>3571.75</v>
      </c>
      <c r="HU56" s="129">
        <f t="shared" si="187"/>
        <v>3571.75</v>
      </c>
      <c r="HV56" s="129">
        <f t="shared" si="187"/>
        <v>4940</v>
      </c>
      <c r="HW56" s="129">
        <f>IF(HW54="NP","NP",HW55*HW54)</f>
        <v>4940</v>
      </c>
      <c r="HX56" s="129">
        <f t="shared" si="187"/>
        <v>4940</v>
      </c>
      <c r="HY56" s="129">
        <f t="shared" si="187"/>
        <v>7634.25</v>
      </c>
      <c r="HZ56" s="129">
        <f>IF(HZ54="NP","NP",HZ55*HZ54)</f>
        <v>7634.25</v>
      </c>
      <c r="IA56" s="129">
        <f t="shared" si="187"/>
        <v>7634.25</v>
      </c>
      <c r="IB56" s="130">
        <f t="shared" si="187"/>
        <v>7634.25</v>
      </c>
      <c r="IC56" s="131">
        <f>IF(IC54="NP","NP",IC55*IC54)</f>
        <v>1836.25</v>
      </c>
      <c r="ID56" s="129">
        <f t="shared" ref="ID56:IN56" si="188">IF(ID54="NP","NP",ID55*ID54)</f>
        <v>1836.25</v>
      </c>
      <c r="IE56" s="129">
        <f t="shared" si="188"/>
        <v>4472</v>
      </c>
      <c r="IF56" s="129">
        <f t="shared" si="188"/>
        <v>4472</v>
      </c>
      <c r="IG56" s="129">
        <f t="shared" si="188"/>
        <v>4472</v>
      </c>
      <c r="IH56" s="129">
        <f t="shared" si="188"/>
        <v>4472</v>
      </c>
      <c r="II56" s="129">
        <f t="shared" si="188"/>
        <v>6077.5</v>
      </c>
      <c r="IJ56" s="129">
        <f t="shared" si="188"/>
        <v>6077.5</v>
      </c>
      <c r="IK56" s="129">
        <f t="shared" si="188"/>
        <v>6077.5</v>
      </c>
      <c r="IL56" s="129">
        <f t="shared" si="188"/>
        <v>8378.5</v>
      </c>
      <c r="IM56" s="129">
        <f t="shared" si="188"/>
        <v>8378.5</v>
      </c>
      <c r="IN56" s="130">
        <f t="shared" si="188"/>
        <v>8378.5</v>
      </c>
      <c r="IO56" s="128">
        <f>IF(IO54="NP","NP",IO55*IO54)</f>
        <v>874.25</v>
      </c>
      <c r="IP56" s="129">
        <f>IF(IP54="NP","NP",IP55*IP54)</f>
        <v>2096.25</v>
      </c>
      <c r="IQ56" s="129">
        <f>IF(IQ54="NP","NP",IQ55*IQ54)</f>
        <v>2200.25</v>
      </c>
      <c r="IR56" s="129">
        <f>IF(IR54="NP","NP",IR55*IR54)</f>
        <v>2200.25</v>
      </c>
      <c r="IS56" s="129">
        <f t="shared" ref="IS56:JD56" si="189">IF(IS54="NP","NP",IS55*IS54)</f>
        <v>3597.75</v>
      </c>
      <c r="IT56" s="129">
        <f>IF(IT54="NP","NP",IT55*IT54)</f>
        <v>3597.75</v>
      </c>
      <c r="IU56" s="129">
        <f>IF(IU54="NP","NP",IU55*IU54)</f>
        <v>4468.75</v>
      </c>
      <c r="IV56" s="129">
        <f t="shared" si="189"/>
        <v>4468.75</v>
      </c>
      <c r="IW56" s="129">
        <f t="shared" si="189"/>
        <v>6665.75</v>
      </c>
      <c r="IX56" s="129">
        <f>IF(IX54="NP","NP",IX55*IX54)</f>
        <v>6665.75</v>
      </c>
      <c r="IY56" s="129">
        <f t="shared" si="189"/>
        <v>6665.75</v>
      </c>
      <c r="IZ56" s="129">
        <f>IF(IZ54="NP","NP",IZ55*IZ54)</f>
        <v>8973.25</v>
      </c>
      <c r="JA56" s="129">
        <f>IF(JA54="NP","NP",JA55*JA54)</f>
        <v>8973.25</v>
      </c>
      <c r="JB56" s="129">
        <f>IF(JB54="NP","NP",JB55*JB54)</f>
        <v>8973.25</v>
      </c>
      <c r="JC56" s="129">
        <f t="shared" si="189"/>
        <v>8973.25</v>
      </c>
      <c r="JD56" s="130">
        <f t="shared" si="189"/>
        <v>8973.25</v>
      </c>
      <c r="JE56" s="128">
        <f>IF(JE54="NP","NP",JE55*JE54)</f>
        <v>721.5</v>
      </c>
      <c r="JF56" s="129">
        <f>IF(JF54="NP","NP",JF55*JF54)</f>
        <v>2999.75</v>
      </c>
      <c r="JG56" s="129">
        <f t="shared" ref="JG56:JS56" si="190">IF(JG54="NP","NP",JG55*JG54)</f>
        <v>3175.25</v>
      </c>
      <c r="JH56" s="129">
        <f t="shared" si="190"/>
        <v>3175.25</v>
      </c>
      <c r="JI56" s="129">
        <f t="shared" si="190"/>
        <v>5424.25</v>
      </c>
      <c r="JJ56" s="129">
        <f t="shared" si="190"/>
        <v>5424.25</v>
      </c>
      <c r="JK56" s="129">
        <f t="shared" si="190"/>
        <v>5424.25</v>
      </c>
      <c r="JL56" s="129">
        <f t="shared" si="190"/>
        <v>8030.75</v>
      </c>
      <c r="JM56" s="129">
        <f t="shared" si="190"/>
        <v>8030.75</v>
      </c>
      <c r="JN56" s="129">
        <f t="shared" si="190"/>
        <v>8030.75</v>
      </c>
      <c r="JO56" s="129">
        <f>IF(JO54="NP","NP",JO55*JO54)</f>
        <v>8755.5</v>
      </c>
      <c r="JP56" s="129">
        <f>IF(JP54="NP","NP",JP55*JP54)</f>
        <v>8755.5</v>
      </c>
      <c r="JQ56" s="129">
        <f>IF(JQ54="NP","NP",JQ55*JQ54)</f>
        <v>8755.5</v>
      </c>
      <c r="JR56" s="129">
        <f t="shared" si="190"/>
        <v>8755.5</v>
      </c>
      <c r="JS56" s="130">
        <f t="shared" si="190"/>
        <v>8755.5</v>
      </c>
      <c r="JT56" s="128">
        <f>IF(JT54="NP","NP",JT55*JT54)</f>
        <v>1254.5</v>
      </c>
      <c r="JU56" s="129">
        <f t="shared" ref="JU56:KA56" si="191">IF(JU54="NP","NP",JU55*JU54)</f>
        <v>1612</v>
      </c>
      <c r="JV56" s="129">
        <f t="shared" si="191"/>
        <v>3003</v>
      </c>
      <c r="JW56" s="129">
        <f t="shared" si="191"/>
        <v>3003</v>
      </c>
      <c r="JX56" s="129">
        <f t="shared" si="191"/>
        <v>3926</v>
      </c>
      <c r="JY56" s="129">
        <f t="shared" si="191"/>
        <v>3926</v>
      </c>
      <c r="JZ56" s="129">
        <f t="shared" si="191"/>
        <v>5856.5</v>
      </c>
      <c r="KA56" s="130">
        <f t="shared" si="191"/>
        <v>6701.5</v>
      </c>
      <c r="KB56" s="128">
        <f>IF(KB54="NP","NP",KB55*KB54)</f>
        <v>1654.25</v>
      </c>
      <c r="KC56" s="129">
        <f t="shared" ref="KC56:KI56" si="192">IF(KC54="NP","NP",KC55*KC54)</f>
        <v>1654.25</v>
      </c>
      <c r="KD56" s="129">
        <f t="shared" si="192"/>
        <v>3393</v>
      </c>
      <c r="KE56" s="129">
        <f t="shared" si="192"/>
        <v>3393</v>
      </c>
      <c r="KF56" s="129">
        <f t="shared" si="192"/>
        <v>5788.25</v>
      </c>
      <c r="KG56" s="129">
        <f t="shared" si="192"/>
        <v>5788.25</v>
      </c>
      <c r="KH56" s="129">
        <f t="shared" si="192"/>
        <v>5947.5</v>
      </c>
      <c r="KI56" s="130">
        <f t="shared" si="192"/>
        <v>5947.5</v>
      </c>
      <c r="KJ56" s="128">
        <f>IF(KJ54="NP","NP",KJ55*KJ54)</f>
        <v>585</v>
      </c>
      <c r="KK56" s="129">
        <f t="shared" ref="KK56:KM56" si="193">IF(KK54="NP","NP",KK55*KK54)</f>
        <v>585</v>
      </c>
      <c r="KL56" s="129">
        <f t="shared" si="193"/>
        <v>585</v>
      </c>
      <c r="KM56" s="129">
        <f t="shared" si="193"/>
        <v>585</v>
      </c>
      <c r="KN56" s="130">
        <f>IF(KN54="NP","NP",KN55*KN54)</f>
        <v>1431</v>
      </c>
      <c r="KO56" s="132">
        <f t="shared" ref="KO56:KQ56" si="194">IF(KO54="NP","NP",KO55*KO54)</f>
        <v>1413</v>
      </c>
      <c r="KP56" s="129">
        <f t="shared" si="194"/>
        <v>1560</v>
      </c>
      <c r="KQ56" s="133">
        <f t="shared" si="194"/>
        <v>3159</v>
      </c>
      <c r="KR56" s="131" t="str">
        <f>IF(KR54="NP","NP",KR55*KR54)</f>
        <v>NP</v>
      </c>
      <c r="KS56" s="129">
        <f t="shared" ref="KS56:KZ56" si="195">IF(KS54="NP","NP",KS55*KS54)</f>
        <v>1768</v>
      </c>
      <c r="KT56" s="129">
        <f t="shared" si="195"/>
        <v>2629.25</v>
      </c>
      <c r="KU56" s="129">
        <f t="shared" si="195"/>
        <v>2629.25</v>
      </c>
      <c r="KV56" s="129">
        <f t="shared" si="195"/>
        <v>5005</v>
      </c>
      <c r="KW56" s="129">
        <f t="shared" si="195"/>
        <v>5005</v>
      </c>
      <c r="KX56" s="129">
        <f t="shared" si="195"/>
        <v>5005</v>
      </c>
      <c r="KY56" s="129">
        <f t="shared" si="195"/>
        <v>5765.5</v>
      </c>
      <c r="KZ56" s="130">
        <f t="shared" si="195"/>
        <v>5765.5</v>
      </c>
      <c r="LA56" s="128" t="str">
        <f>IF(LA54="NP","NP",LA55*LA54)</f>
        <v>NP</v>
      </c>
      <c r="LB56" s="129" t="str">
        <f t="shared" ref="LB56:MY56" si="196">IF(LB54="NP","NP",LB55*LB54)</f>
        <v>NP</v>
      </c>
      <c r="LC56" s="129" t="str">
        <f>IF(LC54="NP","NP",LC55*LC54)</f>
        <v>NP</v>
      </c>
      <c r="LD56" s="129" t="str">
        <f t="shared" si="196"/>
        <v>NP</v>
      </c>
      <c r="LE56" s="129" t="str">
        <f t="shared" si="196"/>
        <v>NP</v>
      </c>
      <c r="LF56" s="129" t="str">
        <f t="shared" si="196"/>
        <v>NP</v>
      </c>
      <c r="LG56" s="129" t="str">
        <f>IF(LG54="NP","NP",LG55*LG54)</f>
        <v>NP</v>
      </c>
      <c r="LH56" s="129" t="str">
        <f t="shared" si="196"/>
        <v>NP</v>
      </c>
      <c r="LI56" s="129" t="str">
        <f t="shared" si="196"/>
        <v>NP</v>
      </c>
      <c r="LJ56" s="129" t="str">
        <f>IF(LJ54="NP","NP",LJ55*LJ54)</f>
        <v>NP</v>
      </c>
      <c r="LK56" s="129" t="str">
        <f t="shared" si="196"/>
        <v>NP</v>
      </c>
      <c r="LL56" s="129" t="str">
        <f t="shared" si="196"/>
        <v>NP</v>
      </c>
      <c r="LM56" s="129" t="str">
        <f t="shared" si="196"/>
        <v>NP</v>
      </c>
      <c r="LN56" s="130" t="str">
        <f t="shared" si="196"/>
        <v>NP</v>
      </c>
      <c r="LO56" s="128" t="str">
        <f t="shared" si="196"/>
        <v>NP</v>
      </c>
      <c r="LP56" s="129" t="str">
        <f t="shared" si="196"/>
        <v>NP</v>
      </c>
      <c r="LQ56" s="129" t="str">
        <f t="shared" si="196"/>
        <v>NP</v>
      </c>
      <c r="LR56" s="129" t="str">
        <f t="shared" si="196"/>
        <v>NP</v>
      </c>
      <c r="LS56" s="129" t="str">
        <f t="shared" si="196"/>
        <v>NP</v>
      </c>
      <c r="LT56" s="130" t="str">
        <f t="shared" si="196"/>
        <v>NP</v>
      </c>
      <c r="LU56" s="128" t="str">
        <f t="shared" si="196"/>
        <v>NP</v>
      </c>
      <c r="LV56" s="129">
        <f t="shared" si="196"/>
        <v>1072.5</v>
      </c>
      <c r="LW56" s="130">
        <f t="shared" si="196"/>
        <v>2112.5</v>
      </c>
      <c r="LX56" s="128" t="str">
        <f>IF(LX54="NP","NP",LX55*LX54)</f>
        <v>NP</v>
      </c>
      <c r="LY56" s="129" t="str">
        <f>IF(LY54="NP","NP",LY55*LY54)</f>
        <v>NP</v>
      </c>
      <c r="LZ56" s="130" t="str">
        <f>IF(LZ54="NP","NP",LZ55*LZ54)</f>
        <v>NP</v>
      </c>
      <c r="MA56" s="128">
        <f t="shared" si="196"/>
        <v>1768</v>
      </c>
      <c r="MB56" s="129">
        <f t="shared" si="196"/>
        <v>2629.25</v>
      </c>
      <c r="MC56" s="129">
        <f t="shared" si="196"/>
        <v>2629.25</v>
      </c>
      <c r="MD56" s="129">
        <f t="shared" si="196"/>
        <v>5005</v>
      </c>
      <c r="ME56" s="129">
        <f t="shared" si="196"/>
        <v>5005</v>
      </c>
      <c r="MF56" s="129">
        <f t="shared" si="196"/>
        <v>5765.5</v>
      </c>
      <c r="MG56" s="130">
        <f t="shared" si="196"/>
        <v>5765.5</v>
      </c>
      <c r="MH56" s="128" t="str">
        <f t="shared" si="196"/>
        <v>NP</v>
      </c>
      <c r="MI56" s="129" t="str">
        <f t="shared" si="196"/>
        <v>NP</v>
      </c>
      <c r="MJ56" s="134" t="str">
        <f t="shared" si="196"/>
        <v>NP</v>
      </c>
      <c r="MK56" s="128">
        <f t="shared" si="196"/>
        <v>1972.1000000000001</v>
      </c>
      <c r="ML56" s="129">
        <f t="shared" si="196"/>
        <v>3360.5</v>
      </c>
      <c r="MM56" s="129">
        <f t="shared" si="196"/>
        <v>4969.25</v>
      </c>
      <c r="MN56" s="133">
        <f t="shared" si="196"/>
        <v>13881.4</v>
      </c>
      <c r="MO56" s="128">
        <f t="shared" si="196"/>
        <v>1972.1000000000001</v>
      </c>
      <c r="MP56" s="131">
        <f t="shared" si="196"/>
        <v>2925</v>
      </c>
      <c r="MQ56" s="131">
        <f t="shared" si="196"/>
        <v>5817.5</v>
      </c>
      <c r="MR56" s="130">
        <f t="shared" si="196"/>
        <v>13881.4</v>
      </c>
      <c r="MS56" s="128">
        <f t="shared" si="196"/>
        <v>1768</v>
      </c>
      <c r="MT56" s="129">
        <f t="shared" si="196"/>
        <v>2629.25</v>
      </c>
      <c r="MU56" s="129">
        <f t="shared" si="196"/>
        <v>2629.25</v>
      </c>
      <c r="MV56" s="129">
        <f t="shared" si="196"/>
        <v>5005</v>
      </c>
      <c r="MW56" s="129">
        <f t="shared" si="196"/>
        <v>5005</v>
      </c>
      <c r="MX56" s="129">
        <f t="shared" si="196"/>
        <v>5765.5</v>
      </c>
      <c r="MY56" s="130">
        <f t="shared" si="196"/>
        <v>5765.5</v>
      </c>
      <c r="MZ56" s="128" t="str">
        <f>IF(MZ54="NP","NP",MZ55*MZ54)</f>
        <v>NP</v>
      </c>
      <c r="NA56" s="129">
        <f>IF(NA54="NP","NP",NA55*NA54)</f>
        <v>1072.5</v>
      </c>
      <c r="NB56" s="129">
        <f>IF(NB54="NP","NP",NB55*NB54)</f>
        <v>2112.5</v>
      </c>
      <c r="NC56" s="129">
        <f>IF(NC54="NP","NP",NC55*NC54)</f>
        <v>3601</v>
      </c>
      <c r="ND56" s="130">
        <f>IF(ND54="NP","NP",ND55*ND54)</f>
        <v>7423</v>
      </c>
      <c r="NE56" s="128" t="s">
        <v>195</v>
      </c>
      <c r="NF56" s="131">
        <f>IF(NF54="NP","NP",NF55*NF54)</f>
        <v>1768</v>
      </c>
      <c r="NG56" s="129">
        <f t="shared" ref="NG56:NM56" si="197">IF(NG54="NP","NP",NG55*NG54)</f>
        <v>2629.25</v>
      </c>
      <c r="NH56" s="129">
        <f t="shared" si="197"/>
        <v>2629.25</v>
      </c>
      <c r="NI56" s="129">
        <f t="shared" si="197"/>
        <v>5005</v>
      </c>
      <c r="NJ56" s="129">
        <f>IF(NJ54="NP","NP",NJ55*NJ54)</f>
        <v>5005</v>
      </c>
      <c r="NK56" s="129">
        <f t="shared" si="197"/>
        <v>5005</v>
      </c>
      <c r="NL56" s="129">
        <f t="shared" si="197"/>
        <v>5765.5</v>
      </c>
      <c r="NM56" s="130">
        <f t="shared" si="197"/>
        <v>5765.5</v>
      </c>
      <c r="NN56" s="128" t="str">
        <f>IF(NN54="NP","NP",NN55*NN54)</f>
        <v>NP</v>
      </c>
      <c r="NO56" s="129">
        <f>IF(NO54="NP","NP",NO55*NO54)</f>
        <v>2605.2000000000003</v>
      </c>
      <c r="NP56" s="129">
        <f t="shared" ref="NP56:PD56" si="198">IF(NP54="NP","NP",NP55*NP54)</f>
        <v>3084.25</v>
      </c>
      <c r="NQ56" s="129">
        <f t="shared" si="198"/>
        <v>4287.4000000000005</v>
      </c>
      <c r="NR56" s="129">
        <f t="shared" si="198"/>
        <v>5031</v>
      </c>
      <c r="NS56" s="129">
        <f t="shared" si="198"/>
        <v>5031</v>
      </c>
      <c r="NT56" s="129">
        <f t="shared" si="198"/>
        <v>6861.4000000000005</v>
      </c>
      <c r="NU56" s="130">
        <f t="shared" si="198"/>
        <v>6861.4000000000005</v>
      </c>
      <c r="NV56" s="128">
        <f t="shared" si="198"/>
        <v>2360.4</v>
      </c>
      <c r="NW56" s="129">
        <f t="shared" si="198"/>
        <v>3976.2</v>
      </c>
      <c r="NX56" s="129">
        <f t="shared" si="198"/>
        <v>5386.2</v>
      </c>
      <c r="NY56" s="129">
        <f t="shared" si="198"/>
        <v>5530.2</v>
      </c>
      <c r="NZ56" s="129">
        <f t="shared" si="198"/>
        <v>5530.2</v>
      </c>
      <c r="OA56" s="129">
        <f t="shared" si="198"/>
        <v>13353.6</v>
      </c>
      <c r="OB56" s="129">
        <f t="shared" si="198"/>
        <v>13353.6</v>
      </c>
      <c r="OC56" s="131">
        <f t="shared" si="198"/>
        <v>21595.200000000001</v>
      </c>
      <c r="OD56" s="128">
        <f t="shared" si="198"/>
        <v>1294.8</v>
      </c>
      <c r="OE56" s="129">
        <f t="shared" si="198"/>
        <v>1807.2</v>
      </c>
      <c r="OF56" s="129">
        <f t="shared" si="198"/>
        <v>3291</v>
      </c>
      <c r="OG56" s="129">
        <f t="shared" si="198"/>
        <v>9589.7999999999993</v>
      </c>
      <c r="OH56" s="128">
        <f t="shared" si="198"/>
        <v>1006.8</v>
      </c>
      <c r="OI56" s="129">
        <f t="shared" si="198"/>
        <v>2316.6</v>
      </c>
      <c r="OJ56" s="129">
        <f t="shared" si="198"/>
        <v>2316.6</v>
      </c>
      <c r="OK56" s="129">
        <f t="shared" si="198"/>
        <v>3187.6</v>
      </c>
      <c r="OL56" s="129">
        <f t="shared" si="198"/>
        <v>3187.6</v>
      </c>
      <c r="OM56" s="129">
        <f t="shared" si="198"/>
        <v>4459.6500000000005</v>
      </c>
      <c r="ON56" s="130">
        <f t="shared" si="198"/>
        <v>4459.6500000000005</v>
      </c>
      <c r="OO56" s="128" t="str">
        <f t="shared" si="198"/>
        <v>NP</v>
      </c>
      <c r="OP56" s="131">
        <f t="shared" si="198"/>
        <v>1768</v>
      </c>
      <c r="OQ56" s="129">
        <f t="shared" si="198"/>
        <v>2629.25</v>
      </c>
      <c r="OR56" s="129">
        <f t="shared" si="198"/>
        <v>2629.25</v>
      </c>
      <c r="OS56" s="129">
        <f t="shared" si="198"/>
        <v>5005</v>
      </c>
      <c r="OT56" s="129">
        <f t="shared" si="198"/>
        <v>5005</v>
      </c>
      <c r="OU56" s="129">
        <f t="shared" si="198"/>
        <v>5765.5</v>
      </c>
      <c r="OV56" s="130">
        <f t="shared" si="198"/>
        <v>5765.5</v>
      </c>
      <c r="OW56" s="128" t="str">
        <f t="shared" si="198"/>
        <v>NP</v>
      </c>
      <c r="OX56" s="131">
        <f t="shared" si="198"/>
        <v>2605.2000000000003</v>
      </c>
      <c r="OY56" s="129">
        <f t="shared" si="198"/>
        <v>3084.25</v>
      </c>
      <c r="OZ56" s="129">
        <f t="shared" si="198"/>
        <v>4287.4000000000005</v>
      </c>
      <c r="PA56" s="129">
        <f t="shared" si="198"/>
        <v>5031</v>
      </c>
      <c r="PB56" s="129">
        <f t="shared" si="198"/>
        <v>5031</v>
      </c>
      <c r="PC56" s="129">
        <f t="shared" si="198"/>
        <v>6861.4000000000005</v>
      </c>
      <c r="PD56" s="130">
        <f t="shared" si="198"/>
        <v>6861.4000000000005</v>
      </c>
    </row>
    <row r="57" spans="1:420" x14ac:dyDescent="0.25">
      <c r="A57" s="135"/>
      <c r="B57" s="135"/>
      <c r="C57" s="135"/>
      <c r="D57" s="135"/>
      <c r="E57" s="136"/>
      <c r="F57" s="136"/>
      <c r="G57" s="136"/>
      <c r="H57" s="136"/>
      <c r="I57" s="136"/>
      <c r="J57" s="136"/>
      <c r="K57" s="136"/>
      <c r="L57" s="136"/>
      <c r="M57" s="136"/>
      <c r="N57" s="136"/>
      <c r="O57" s="136"/>
      <c r="P57" s="136"/>
      <c r="R57" s="136"/>
      <c r="S57" s="136"/>
      <c r="T57" s="136"/>
      <c r="U57" s="136"/>
      <c r="V57" s="136"/>
      <c r="W57" s="136"/>
      <c r="X57" s="136"/>
      <c r="Y57" s="136"/>
      <c r="Z57" s="136"/>
      <c r="AA57" s="136"/>
    </row>
    <row r="58" spans="1:420" x14ac:dyDescent="0.25">
      <c r="A58" s="135"/>
      <c r="B58" s="135"/>
      <c r="C58" s="135"/>
      <c r="D58" s="135"/>
      <c r="E58" s="136"/>
      <c r="F58" s="136"/>
      <c r="G58" s="136"/>
      <c r="H58" s="136"/>
      <c r="I58" s="136"/>
      <c r="J58" s="136"/>
      <c r="K58" s="136"/>
      <c r="L58" s="136"/>
      <c r="M58" s="136"/>
      <c r="N58" s="136"/>
      <c r="O58" s="136"/>
      <c r="P58" s="136"/>
      <c r="R58" s="136"/>
      <c r="S58" s="136"/>
      <c r="T58" s="136"/>
      <c r="U58" s="136"/>
      <c r="V58" s="136"/>
      <c r="W58" s="136"/>
      <c r="X58" s="136"/>
      <c r="Y58" s="136"/>
      <c r="Z58" s="136"/>
      <c r="AA58" s="136"/>
    </row>
    <row r="59" spans="1:420" x14ac:dyDescent="0.2">
      <c r="LW59" s="139"/>
      <c r="LZ59" s="139"/>
    </row>
    <row r="60" spans="1:420" x14ac:dyDescent="0.2">
      <c r="LB60" s="139"/>
    </row>
    <row r="61" spans="1:420" x14ac:dyDescent="0.2">
      <c r="FF61" s="139"/>
      <c r="FG61" s="139"/>
      <c r="GI61" s="139"/>
    </row>
    <row r="62" spans="1:420" x14ac:dyDescent="0.2">
      <c r="CX62" s="139"/>
      <c r="GG62" s="139"/>
      <c r="HQ62" s="139"/>
      <c r="JG62" s="139"/>
      <c r="JX62" s="139"/>
      <c r="KE62" s="139"/>
      <c r="LO62" s="139"/>
      <c r="LW62" s="139"/>
      <c r="LZ62" s="139"/>
    </row>
    <row r="63" spans="1:420" x14ac:dyDescent="0.2">
      <c r="BX63" s="139"/>
      <c r="CI63" s="139"/>
      <c r="DO63" s="139"/>
      <c r="IC63" s="139"/>
      <c r="IS63" s="139"/>
      <c r="KB63" s="139"/>
    </row>
    <row r="64" spans="1:420" x14ac:dyDescent="0.2">
      <c r="AI64" s="139"/>
      <c r="AJ64" s="139"/>
      <c r="AK64" s="139"/>
      <c r="AL64" s="139"/>
      <c r="AM64" s="139"/>
      <c r="AN64" s="139"/>
      <c r="AO64" s="139"/>
      <c r="AP64" s="139"/>
      <c r="AQ64" s="139"/>
      <c r="CY64" s="139"/>
      <c r="MA64" s="139"/>
      <c r="MV64" s="139"/>
    </row>
    <row r="65" spans="8:397" x14ac:dyDescent="0.2">
      <c r="O65" s="139"/>
      <c r="AR65" s="139"/>
      <c r="AZ65" s="139"/>
    </row>
    <row r="66" spans="8:397" x14ac:dyDescent="0.2">
      <c r="AS66" s="139"/>
      <c r="AT66" s="139"/>
      <c r="BA66" s="139"/>
      <c r="BB66" s="139"/>
      <c r="HH66" s="139"/>
    </row>
    <row r="67" spans="8:397" x14ac:dyDescent="0.2">
      <c r="OG67" s="139"/>
    </row>
    <row r="68" spans="8:397" x14ac:dyDescent="0.2">
      <c r="NU68" s="139"/>
    </row>
    <row r="70" spans="8:397" x14ac:dyDescent="0.2">
      <c r="H70" s="139"/>
    </row>
  </sheetData>
  <mergeCells count="872">
    <mergeCell ref="A51:C51"/>
    <mergeCell ref="A52:C52"/>
    <mergeCell ref="A53:C53"/>
    <mergeCell ref="A54:C54"/>
    <mergeCell ref="A55:C55"/>
    <mergeCell ref="A56:C56"/>
    <mergeCell ref="A45:C45"/>
    <mergeCell ref="A46:C46"/>
    <mergeCell ref="A47:C47"/>
    <mergeCell ref="A48:C48"/>
    <mergeCell ref="A49:C49"/>
    <mergeCell ref="A50:C50"/>
    <mergeCell ref="A39:C39"/>
    <mergeCell ref="A40:C40"/>
    <mergeCell ref="A41:C41"/>
    <mergeCell ref="A42:C42"/>
    <mergeCell ref="A43:C43"/>
    <mergeCell ref="A44:C44"/>
    <mergeCell ref="A33:C33"/>
    <mergeCell ref="A34:C34"/>
    <mergeCell ref="A35:C35"/>
    <mergeCell ref="A36:C36"/>
    <mergeCell ref="A37:C37"/>
    <mergeCell ref="A38:C38"/>
    <mergeCell ref="A27:C27"/>
    <mergeCell ref="A28:C28"/>
    <mergeCell ref="A29:C29"/>
    <mergeCell ref="A30:C30"/>
    <mergeCell ref="A31:C31"/>
    <mergeCell ref="A32:C32"/>
    <mergeCell ref="A21:C21"/>
    <mergeCell ref="A22:C22"/>
    <mergeCell ref="A23:C23"/>
    <mergeCell ref="A24:C24"/>
    <mergeCell ref="A25:C25"/>
    <mergeCell ref="A26:C26"/>
    <mergeCell ref="OD18:OG18"/>
    <mergeCell ref="OH18:ON18"/>
    <mergeCell ref="OO18:OV18"/>
    <mergeCell ref="OW18:PD18"/>
    <mergeCell ref="A19:C19"/>
    <mergeCell ref="A20:C20"/>
    <mergeCell ref="MP18:MR18"/>
    <mergeCell ref="MS18:MY18"/>
    <mergeCell ref="MZ18:ND18"/>
    <mergeCell ref="NE18:NM18"/>
    <mergeCell ref="NN18:NU18"/>
    <mergeCell ref="NW18:OC18"/>
    <mergeCell ref="LO18:LT18"/>
    <mergeCell ref="LU18:LW18"/>
    <mergeCell ref="LX18:LZ18"/>
    <mergeCell ref="MA18:MG18"/>
    <mergeCell ref="MH18:MJ18"/>
    <mergeCell ref="ML18:MN18"/>
    <mergeCell ref="KB18:KI18"/>
    <mergeCell ref="KJ18:KN18"/>
    <mergeCell ref="KO18:KQ18"/>
    <mergeCell ref="KR18:KZ18"/>
    <mergeCell ref="LB18:LD18"/>
    <mergeCell ref="LE18:LN18"/>
    <mergeCell ref="IC18:ID18"/>
    <mergeCell ref="IE18:IF18"/>
    <mergeCell ref="IG18:IN18"/>
    <mergeCell ref="IP18:JD18"/>
    <mergeCell ref="JF18:JS18"/>
    <mergeCell ref="JT18:KA18"/>
    <mergeCell ref="FX18:FY18"/>
    <mergeCell ref="FZ18:GA18"/>
    <mergeCell ref="GB18:GN18"/>
    <mergeCell ref="GP18:HC18"/>
    <mergeCell ref="HD18:HM18"/>
    <mergeCell ref="HO18:IB18"/>
    <mergeCell ref="EW18:FB18"/>
    <mergeCell ref="FC18:FH18"/>
    <mergeCell ref="FI18:FK18"/>
    <mergeCell ref="FL18:FQ18"/>
    <mergeCell ref="FS18:FT18"/>
    <mergeCell ref="FU18:FV18"/>
    <mergeCell ref="DL18:DR18"/>
    <mergeCell ref="DS18:DX18"/>
    <mergeCell ref="DY18:ED18"/>
    <mergeCell ref="EE18:EJ18"/>
    <mergeCell ref="EK18:EP18"/>
    <mergeCell ref="EQ18:EV18"/>
    <mergeCell ref="BH18:BL18"/>
    <mergeCell ref="BM18:BQ18"/>
    <mergeCell ref="BR18:BV18"/>
    <mergeCell ref="CA18:CR18"/>
    <mergeCell ref="CS18:DB18"/>
    <mergeCell ref="DC18:DK18"/>
    <mergeCell ref="OW15:PD15"/>
    <mergeCell ref="A16:C16"/>
    <mergeCell ref="A17:C17"/>
    <mergeCell ref="A18:C18"/>
    <mergeCell ref="E18:O18"/>
    <mergeCell ref="P18:Q18"/>
    <mergeCell ref="R18:AA18"/>
    <mergeCell ref="AB18:AI18"/>
    <mergeCell ref="AR18:AY18"/>
    <mergeCell ref="AZ18:BG18"/>
    <mergeCell ref="NE15:NM15"/>
    <mergeCell ref="NN15:NU15"/>
    <mergeCell ref="NV15:OC15"/>
    <mergeCell ref="OD15:OG15"/>
    <mergeCell ref="OH15:ON15"/>
    <mergeCell ref="OO15:OV15"/>
    <mergeCell ref="MA15:MG15"/>
    <mergeCell ref="MH15:MJ15"/>
    <mergeCell ref="MK15:MN15"/>
    <mergeCell ref="MO15:MR15"/>
    <mergeCell ref="MS15:MY15"/>
    <mergeCell ref="MZ15:ND15"/>
    <mergeCell ref="KO15:KQ15"/>
    <mergeCell ref="KR15:KZ15"/>
    <mergeCell ref="LA15:LN15"/>
    <mergeCell ref="LO15:LT15"/>
    <mergeCell ref="LU15:LW15"/>
    <mergeCell ref="LX15:LZ15"/>
    <mergeCell ref="IC15:IN15"/>
    <mergeCell ref="IO15:JD15"/>
    <mergeCell ref="JE15:JS15"/>
    <mergeCell ref="JT15:KA15"/>
    <mergeCell ref="KB15:KI15"/>
    <mergeCell ref="KJ15:KN15"/>
    <mergeCell ref="FR15:FV15"/>
    <mergeCell ref="FW15:GA15"/>
    <mergeCell ref="GB15:GN15"/>
    <mergeCell ref="GO15:HC15"/>
    <mergeCell ref="HD15:HM15"/>
    <mergeCell ref="HN15:IB15"/>
    <mergeCell ref="EK15:EP15"/>
    <mergeCell ref="EQ15:EV15"/>
    <mergeCell ref="EW15:FB15"/>
    <mergeCell ref="FC15:FH15"/>
    <mergeCell ref="FI15:FK15"/>
    <mergeCell ref="FL15:FQ15"/>
    <mergeCell ref="CS15:DB15"/>
    <mergeCell ref="DC15:DK15"/>
    <mergeCell ref="DL15:DR15"/>
    <mergeCell ref="DS15:DX15"/>
    <mergeCell ref="DY15:ED15"/>
    <mergeCell ref="EE15:EJ15"/>
    <mergeCell ref="AZ15:BG15"/>
    <mergeCell ref="BH15:BL15"/>
    <mergeCell ref="BM15:BQ15"/>
    <mergeCell ref="BR15:BV15"/>
    <mergeCell ref="BW15:BZ15"/>
    <mergeCell ref="CA15:CR15"/>
    <mergeCell ref="A15:C15"/>
    <mergeCell ref="E15:Q15"/>
    <mergeCell ref="R15:AA15"/>
    <mergeCell ref="AB15:AI15"/>
    <mergeCell ref="AJ15:AQ15"/>
    <mergeCell ref="AR15:AY15"/>
    <mergeCell ref="NV14:NX14"/>
    <mergeCell ref="NY14:OC14"/>
    <mergeCell ref="OD14:OG14"/>
    <mergeCell ref="OH14:ON14"/>
    <mergeCell ref="OO14:OV14"/>
    <mergeCell ref="OW14:PD14"/>
    <mergeCell ref="MK14:MN14"/>
    <mergeCell ref="MO14:MR14"/>
    <mergeCell ref="MS14:MY14"/>
    <mergeCell ref="MZ14:ND14"/>
    <mergeCell ref="NE14:NM14"/>
    <mergeCell ref="NN14:NU14"/>
    <mergeCell ref="LA14:LN14"/>
    <mergeCell ref="LO14:LT14"/>
    <mergeCell ref="LU14:LW14"/>
    <mergeCell ref="LX14:LZ14"/>
    <mergeCell ref="MA14:MG14"/>
    <mergeCell ref="MH14:MJ14"/>
    <mergeCell ref="JE14:JS14"/>
    <mergeCell ref="JT14:KA14"/>
    <mergeCell ref="KB14:KI14"/>
    <mergeCell ref="KJ14:KN14"/>
    <mergeCell ref="KO14:KQ14"/>
    <mergeCell ref="KR14:KZ14"/>
    <mergeCell ref="GB14:GN14"/>
    <mergeCell ref="GO14:HC14"/>
    <mergeCell ref="HD14:HM14"/>
    <mergeCell ref="HN14:IB14"/>
    <mergeCell ref="IC14:IN14"/>
    <mergeCell ref="IO14:JD14"/>
    <mergeCell ref="FI14:FK14"/>
    <mergeCell ref="FL14:FN14"/>
    <mergeCell ref="FO14:FQ14"/>
    <mergeCell ref="FR14:FT14"/>
    <mergeCell ref="FU14:FV14"/>
    <mergeCell ref="FW14:GA14"/>
    <mergeCell ref="EO14:EP14"/>
    <mergeCell ref="EQ14:ET14"/>
    <mergeCell ref="EU14:EV14"/>
    <mergeCell ref="EW14:EZ14"/>
    <mergeCell ref="FA14:FB14"/>
    <mergeCell ref="FC14:FH14"/>
    <mergeCell ref="DC14:DK14"/>
    <mergeCell ref="DL14:DR14"/>
    <mergeCell ref="DS14:DX14"/>
    <mergeCell ref="DY14:ED14"/>
    <mergeCell ref="EE14:EJ14"/>
    <mergeCell ref="EK14:EN14"/>
    <mergeCell ref="AZ14:BG14"/>
    <mergeCell ref="BH14:BL14"/>
    <mergeCell ref="BM14:BQ14"/>
    <mergeCell ref="BR14:BV14"/>
    <mergeCell ref="BW14:BZ14"/>
    <mergeCell ref="CS14:DB14"/>
    <mergeCell ref="A12:C12"/>
    <mergeCell ref="NJ12:NK12"/>
    <mergeCell ref="A13:C13"/>
    <mergeCell ref="NJ13:NK13"/>
    <mergeCell ref="A14:C14"/>
    <mergeCell ref="E14:Q14"/>
    <mergeCell ref="R14:AA14"/>
    <mergeCell ref="AB14:AI14"/>
    <mergeCell ref="AJ14:AQ14"/>
    <mergeCell ref="AR14:AY14"/>
    <mergeCell ref="OU10:OV10"/>
    <mergeCell ref="OY10:OZ10"/>
    <mergeCell ref="PA10:PB10"/>
    <mergeCell ref="PC10:PD10"/>
    <mergeCell ref="A11:C11"/>
    <mergeCell ref="NJ11:NK11"/>
    <mergeCell ref="NT10:NU10"/>
    <mergeCell ref="OI10:OJ10"/>
    <mergeCell ref="OK10:OL10"/>
    <mergeCell ref="OM10:ON10"/>
    <mergeCell ref="OQ10:OR10"/>
    <mergeCell ref="OS10:OT10"/>
    <mergeCell ref="MX10:MY10"/>
    <mergeCell ref="NG10:NH10"/>
    <mergeCell ref="NI10:NK10"/>
    <mergeCell ref="NL10:NM10"/>
    <mergeCell ref="NP10:NQ10"/>
    <mergeCell ref="NR10:NS10"/>
    <mergeCell ref="LS10:LT10"/>
    <mergeCell ref="MB10:MC10"/>
    <mergeCell ref="MD10:ME10"/>
    <mergeCell ref="MF10:MG10"/>
    <mergeCell ref="MT10:MU10"/>
    <mergeCell ref="MV10:MW10"/>
    <mergeCell ref="LB10:LD10"/>
    <mergeCell ref="LE10:LH10"/>
    <mergeCell ref="LI10:LK10"/>
    <mergeCell ref="LL10:LN10"/>
    <mergeCell ref="LO10:LP10"/>
    <mergeCell ref="LQ10:LR10"/>
    <mergeCell ref="KH10:KI10"/>
    <mergeCell ref="KJ10:KK10"/>
    <mergeCell ref="KL10:KM10"/>
    <mergeCell ref="KT10:KU10"/>
    <mergeCell ref="KV10:KX10"/>
    <mergeCell ref="KY10:KZ10"/>
    <mergeCell ref="JV10:JW10"/>
    <mergeCell ref="JX10:JY10"/>
    <mergeCell ref="JZ10:KA10"/>
    <mergeCell ref="KB10:KC10"/>
    <mergeCell ref="KD10:KE10"/>
    <mergeCell ref="KF10:KG10"/>
    <mergeCell ref="JF10:JH10"/>
    <mergeCell ref="JI10:JK10"/>
    <mergeCell ref="JL10:JN10"/>
    <mergeCell ref="JO10:JQ10"/>
    <mergeCell ref="JR10:JS10"/>
    <mergeCell ref="JT10:JU10"/>
    <mergeCell ref="IL10:IN10"/>
    <mergeCell ref="IP10:IR10"/>
    <mergeCell ref="IS10:IV10"/>
    <mergeCell ref="IW10:IY10"/>
    <mergeCell ref="IZ10:JB10"/>
    <mergeCell ref="JC10:JD10"/>
    <mergeCell ref="HR10:HU10"/>
    <mergeCell ref="HV10:HX10"/>
    <mergeCell ref="HY10:IB10"/>
    <mergeCell ref="IC10:ID10"/>
    <mergeCell ref="IE10:IH10"/>
    <mergeCell ref="II10:IK10"/>
    <mergeCell ref="GY10:HA10"/>
    <mergeCell ref="HB10:HC10"/>
    <mergeCell ref="HD10:HG10"/>
    <mergeCell ref="HH10:HJ10"/>
    <mergeCell ref="HK10:HM10"/>
    <mergeCell ref="HN10:HQ10"/>
    <mergeCell ref="GE10:GH10"/>
    <mergeCell ref="GI10:GK10"/>
    <mergeCell ref="GL10:GN10"/>
    <mergeCell ref="GP10:GQ10"/>
    <mergeCell ref="GR10:GU10"/>
    <mergeCell ref="GV10:GX10"/>
    <mergeCell ref="DH10:DI10"/>
    <mergeCell ref="DJ10:DK10"/>
    <mergeCell ref="DM10:DN10"/>
    <mergeCell ref="DO10:DP10"/>
    <mergeCell ref="DQ10:DR10"/>
    <mergeCell ref="GC10:GD10"/>
    <mergeCell ref="CN10:CO10"/>
    <mergeCell ref="CT10:CW10"/>
    <mergeCell ref="CX10:CZ10"/>
    <mergeCell ref="DA10:DB10"/>
    <mergeCell ref="DD10:DE10"/>
    <mergeCell ref="DF10:DG10"/>
    <mergeCell ref="BD10:BE10"/>
    <mergeCell ref="BF10:BG10"/>
    <mergeCell ref="BH10:BI10"/>
    <mergeCell ref="CB10:CE10"/>
    <mergeCell ref="CF10:CI10"/>
    <mergeCell ref="CJ10:CM10"/>
    <mergeCell ref="AF10:AG10"/>
    <mergeCell ref="AH10:AI10"/>
    <mergeCell ref="AT10:AU10"/>
    <mergeCell ref="AV10:AW10"/>
    <mergeCell ref="AX10:AY10"/>
    <mergeCell ref="BB10:BC10"/>
    <mergeCell ref="P10:Q10"/>
    <mergeCell ref="S10:T10"/>
    <mergeCell ref="U10:W10"/>
    <mergeCell ref="X10:Y10"/>
    <mergeCell ref="Z10:AA10"/>
    <mergeCell ref="AD10:AE10"/>
    <mergeCell ref="OS9:OT9"/>
    <mergeCell ref="OU9:OV9"/>
    <mergeCell ref="OY9:OZ9"/>
    <mergeCell ref="PA9:PB9"/>
    <mergeCell ref="PC9:PD9"/>
    <mergeCell ref="A10:C10"/>
    <mergeCell ref="F10:G10"/>
    <mergeCell ref="H10:J10"/>
    <mergeCell ref="K10:M10"/>
    <mergeCell ref="N10:O10"/>
    <mergeCell ref="NY9:NZ9"/>
    <mergeCell ref="OA9:OB9"/>
    <mergeCell ref="OI9:OJ9"/>
    <mergeCell ref="OK9:OL9"/>
    <mergeCell ref="OM9:ON9"/>
    <mergeCell ref="OQ9:OR9"/>
    <mergeCell ref="NG9:NH9"/>
    <mergeCell ref="NI9:NK9"/>
    <mergeCell ref="NL9:NM9"/>
    <mergeCell ref="NP9:NQ9"/>
    <mergeCell ref="NR9:NS9"/>
    <mergeCell ref="NT9:NU9"/>
    <mergeCell ref="MB9:MC9"/>
    <mergeCell ref="MD9:ME9"/>
    <mergeCell ref="MF9:MG9"/>
    <mergeCell ref="MT9:MU9"/>
    <mergeCell ref="MV9:MW9"/>
    <mergeCell ref="MX9:MY9"/>
    <mergeCell ref="LE9:LH9"/>
    <mergeCell ref="LI9:LK9"/>
    <mergeCell ref="LL9:LN9"/>
    <mergeCell ref="LO9:LP9"/>
    <mergeCell ref="LQ9:LR9"/>
    <mergeCell ref="LS9:LT9"/>
    <mergeCell ref="KJ9:KK9"/>
    <mergeCell ref="KL9:KM9"/>
    <mergeCell ref="KT9:KU9"/>
    <mergeCell ref="KV9:KX9"/>
    <mergeCell ref="KY9:KZ9"/>
    <mergeCell ref="LB9:LD9"/>
    <mergeCell ref="JX9:JY9"/>
    <mergeCell ref="JZ9:KA9"/>
    <mergeCell ref="KB9:KC9"/>
    <mergeCell ref="KD9:KE9"/>
    <mergeCell ref="KF9:KG9"/>
    <mergeCell ref="KH9:KI9"/>
    <mergeCell ref="JI9:JK9"/>
    <mergeCell ref="JL9:JN9"/>
    <mergeCell ref="JO9:JQ9"/>
    <mergeCell ref="JR9:JS9"/>
    <mergeCell ref="JT9:JU9"/>
    <mergeCell ref="JV9:JW9"/>
    <mergeCell ref="IP9:IR9"/>
    <mergeCell ref="IS9:IV9"/>
    <mergeCell ref="IW9:IY9"/>
    <mergeCell ref="IZ9:JB9"/>
    <mergeCell ref="JC9:JD9"/>
    <mergeCell ref="JF9:JH9"/>
    <mergeCell ref="HV9:HX9"/>
    <mergeCell ref="HY9:IB9"/>
    <mergeCell ref="IC9:ID9"/>
    <mergeCell ref="IE9:IH9"/>
    <mergeCell ref="II9:IK9"/>
    <mergeCell ref="IL9:IN9"/>
    <mergeCell ref="HB9:HC9"/>
    <mergeCell ref="HD9:HG9"/>
    <mergeCell ref="HH9:HJ9"/>
    <mergeCell ref="HK9:HM9"/>
    <mergeCell ref="HN9:HQ9"/>
    <mergeCell ref="HR9:HU9"/>
    <mergeCell ref="GI9:GK9"/>
    <mergeCell ref="GL9:GN9"/>
    <mergeCell ref="GP9:GQ9"/>
    <mergeCell ref="GR9:GU9"/>
    <mergeCell ref="GV9:GX9"/>
    <mergeCell ref="GY9:HA9"/>
    <mergeCell ref="DJ9:DK9"/>
    <mergeCell ref="DM9:DN9"/>
    <mergeCell ref="DO9:DP9"/>
    <mergeCell ref="DQ9:DR9"/>
    <mergeCell ref="GC9:GD9"/>
    <mergeCell ref="GE9:GH9"/>
    <mergeCell ref="CT9:CW9"/>
    <mergeCell ref="CX9:CZ9"/>
    <mergeCell ref="DA9:DB9"/>
    <mergeCell ref="DD9:DE9"/>
    <mergeCell ref="DF9:DG9"/>
    <mergeCell ref="DH9:DI9"/>
    <mergeCell ref="BF9:BG9"/>
    <mergeCell ref="BH9:BI9"/>
    <mergeCell ref="CB9:CE9"/>
    <mergeCell ref="CF9:CI9"/>
    <mergeCell ref="CJ9:CM9"/>
    <mergeCell ref="CN9:CO9"/>
    <mergeCell ref="AP9:AQ9"/>
    <mergeCell ref="AT9:AU9"/>
    <mergeCell ref="AV9:AW9"/>
    <mergeCell ref="AX9:AY9"/>
    <mergeCell ref="BB9:BC9"/>
    <mergeCell ref="BD9:BE9"/>
    <mergeCell ref="Z9:AA9"/>
    <mergeCell ref="AD9:AE9"/>
    <mergeCell ref="AF9:AG9"/>
    <mergeCell ref="AH9:AI9"/>
    <mergeCell ref="AL9:AM9"/>
    <mergeCell ref="AN9:AO9"/>
    <mergeCell ref="OW8:PD8"/>
    <mergeCell ref="A9:C9"/>
    <mergeCell ref="F9:G9"/>
    <mergeCell ref="H9:J9"/>
    <mergeCell ref="K9:M9"/>
    <mergeCell ref="N9:O9"/>
    <mergeCell ref="P9:Q9"/>
    <mergeCell ref="S9:T9"/>
    <mergeCell ref="U9:W9"/>
    <mergeCell ref="X9:Y9"/>
    <mergeCell ref="NE8:NM8"/>
    <mergeCell ref="NN8:NU8"/>
    <mergeCell ref="NV8:OC8"/>
    <mergeCell ref="OD8:OG8"/>
    <mergeCell ref="OH8:ON8"/>
    <mergeCell ref="OO8:OV8"/>
    <mergeCell ref="MA8:MG8"/>
    <mergeCell ref="MH8:MJ8"/>
    <mergeCell ref="MK8:MN8"/>
    <mergeCell ref="MO8:MR8"/>
    <mergeCell ref="MS8:MY8"/>
    <mergeCell ref="MZ8:ND8"/>
    <mergeCell ref="KO8:KQ8"/>
    <mergeCell ref="KR8:KZ8"/>
    <mergeCell ref="LA8:LN8"/>
    <mergeCell ref="LO8:LT8"/>
    <mergeCell ref="LU8:LW8"/>
    <mergeCell ref="LX8:LZ8"/>
    <mergeCell ref="IC8:IN8"/>
    <mergeCell ref="IO8:JD8"/>
    <mergeCell ref="JE8:JS8"/>
    <mergeCell ref="JT8:KA8"/>
    <mergeCell ref="KB8:KI8"/>
    <mergeCell ref="KJ8:KN8"/>
    <mergeCell ref="FR8:FV8"/>
    <mergeCell ref="FW8:GA8"/>
    <mergeCell ref="GB8:GN8"/>
    <mergeCell ref="GO8:HC8"/>
    <mergeCell ref="HD8:HM8"/>
    <mergeCell ref="HN8:IB8"/>
    <mergeCell ref="EK8:EP8"/>
    <mergeCell ref="EQ8:EV8"/>
    <mergeCell ref="EW8:FB8"/>
    <mergeCell ref="FC8:FH8"/>
    <mergeCell ref="FI8:FK8"/>
    <mergeCell ref="FL8:FQ8"/>
    <mergeCell ref="CS8:DB8"/>
    <mergeCell ref="DC8:DK8"/>
    <mergeCell ref="DL8:DR8"/>
    <mergeCell ref="DS8:DX8"/>
    <mergeCell ref="DY8:ED8"/>
    <mergeCell ref="EE8:EJ8"/>
    <mergeCell ref="AZ8:BG8"/>
    <mergeCell ref="BH8:BL8"/>
    <mergeCell ref="BM8:BQ8"/>
    <mergeCell ref="BR8:BV8"/>
    <mergeCell ref="BW8:BZ8"/>
    <mergeCell ref="CA8:CR8"/>
    <mergeCell ref="OD7:OG7"/>
    <mergeCell ref="OH7:ON7"/>
    <mergeCell ref="OO7:OV7"/>
    <mergeCell ref="OW7:PD7"/>
    <mergeCell ref="A8:C8"/>
    <mergeCell ref="E8:Q8"/>
    <mergeCell ref="R8:AA8"/>
    <mergeCell ref="AB8:AI8"/>
    <mergeCell ref="AJ8:AQ8"/>
    <mergeCell ref="AR8:AY8"/>
    <mergeCell ref="MO7:MR7"/>
    <mergeCell ref="MS7:MY7"/>
    <mergeCell ref="MZ7:ND7"/>
    <mergeCell ref="NE7:NM7"/>
    <mergeCell ref="NN7:NU7"/>
    <mergeCell ref="NV7:OC7"/>
    <mergeCell ref="LO7:LT7"/>
    <mergeCell ref="LU7:LW7"/>
    <mergeCell ref="LX7:LZ7"/>
    <mergeCell ref="MA7:MG7"/>
    <mergeCell ref="MH7:MJ7"/>
    <mergeCell ref="MK7:MN7"/>
    <mergeCell ref="JT7:KA7"/>
    <mergeCell ref="KB7:KI7"/>
    <mergeCell ref="KJ7:KN7"/>
    <mergeCell ref="KO7:KQ7"/>
    <mergeCell ref="KR7:KZ7"/>
    <mergeCell ref="LA7:LN7"/>
    <mergeCell ref="GO7:HC7"/>
    <mergeCell ref="HD7:HM7"/>
    <mergeCell ref="HN7:IB7"/>
    <mergeCell ref="IC7:IN7"/>
    <mergeCell ref="IO7:JD7"/>
    <mergeCell ref="JE7:JS7"/>
    <mergeCell ref="FC7:FH7"/>
    <mergeCell ref="FI7:FK7"/>
    <mergeCell ref="FL7:FQ7"/>
    <mergeCell ref="FR7:FV7"/>
    <mergeCell ref="FW7:GA7"/>
    <mergeCell ref="GB7:GN7"/>
    <mergeCell ref="DS7:DX7"/>
    <mergeCell ref="DY7:ED7"/>
    <mergeCell ref="EE7:EJ7"/>
    <mergeCell ref="EK7:EP7"/>
    <mergeCell ref="EQ7:EV7"/>
    <mergeCell ref="EW7:FB7"/>
    <mergeCell ref="BR7:BV7"/>
    <mergeCell ref="BW7:BZ7"/>
    <mergeCell ref="CA7:CR7"/>
    <mergeCell ref="CS7:DB7"/>
    <mergeCell ref="DC7:DK7"/>
    <mergeCell ref="DL7:DR7"/>
    <mergeCell ref="OW6:PD6"/>
    <mergeCell ref="A7:C7"/>
    <mergeCell ref="E7:Q7"/>
    <mergeCell ref="R7:AA7"/>
    <mergeCell ref="AB7:AI7"/>
    <mergeCell ref="AJ7:AQ7"/>
    <mergeCell ref="AR7:AY7"/>
    <mergeCell ref="AZ7:BG7"/>
    <mergeCell ref="BH7:BL7"/>
    <mergeCell ref="BM7:BQ7"/>
    <mergeCell ref="NE6:NM6"/>
    <mergeCell ref="NN6:NU6"/>
    <mergeCell ref="NV6:OC6"/>
    <mergeCell ref="OD6:OG6"/>
    <mergeCell ref="OH6:ON6"/>
    <mergeCell ref="OO6:OV6"/>
    <mergeCell ref="MA6:MG6"/>
    <mergeCell ref="MH6:MJ6"/>
    <mergeCell ref="MK6:MN6"/>
    <mergeCell ref="MO6:MR6"/>
    <mergeCell ref="MS6:MY6"/>
    <mergeCell ref="MZ6:ND6"/>
    <mergeCell ref="KO6:KQ6"/>
    <mergeCell ref="KR6:KZ6"/>
    <mergeCell ref="LA6:LN6"/>
    <mergeCell ref="LO6:LT6"/>
    <mergeCell ref="LU6:LW6"/>
    <mergeCell ref="LX6:LZ6"/>
    <mergeCell ref="IC6:IN6"/>
    <mergeCell ref="IO6:JD6"/>
    <mergeCell ref="JE6:JS6"/>
    <mergeCell ref="JT6:KA6"/>
    <mergeCell ref="KB6:KI6"/>
    <mergeCell ref="KJ6:KN6"/>
    <mergeCell ref="FR6:FV6"/>
    <mergeCell ref="FW6:GA6"/>
    <mergeCell ref="GB6:GN6"/>
    <mergeCell ref="GO6:HC6"/>
    <mergeCell ref="HD6:HM6"/>
    <mergeCell ref="HN6:IB6"/>
    <mergeCell ref="EK6:EP6"/>
    <mergeCell ref="EQ6:EV6"/>
    <mergeCell ref="EW6:FB6"/>
    <mergeCell ref="FC6:FH6"/>
    <mergeCell ref="FI6:FK6"/>
    <mergeCell ref="FL6:FQ6"/>
    <mergeCell ref="CS6:DB6"/>
    <mergeCell ref="DC6:DK6"/>
    <mergeCell ref="DL6:DR6"/>
    <mergeCell ref="DS6:DX6"/>
    <mergeCell ref="DY6:ED6"/>
    <mergeCell ref="EE6:EJ6"/>
    <mergeCell ref="AZ6:BG6"/>
    <mergeCell ref="BH6:BL6"/>
    <mergeCell ref="BM6:BQ6"/>
    <mergeCell ref="BR6:BV6"/>
    <mergeCell ref="BW6:BZ6"/>
    <mergeCell ref="CA6:CR6"/>
    <mergeCell ref="OD5:OG5"/>
    <mergeCell ref="OH5:ON5"/>
    <mergeCell ref="OO5:OV5"/>
    <mergeCell ref="OW5:PD5"/>
    <mergeCell ref="A6:C6"/>
    <mergeCell ref="E6:Q6"/>
    <mergeCell ref="R6:AA6"/>
    <mergeCell ref="AB6:AI6"/>
    <mergeCell ref="AJ6:AQ6"/>
    <mergeCell ref="AR6:AY6"/>
    <mergeCell ref="MO5:MR5"/>
    <mergeCell ref="MS5:MY5"/>
    <mergeCell ref="MZ5:ND5"/>
    <mergeCell ref="NE5:NM5"/>
    <mergeCell ref="NN5:NU5"/>
    <mergeCell ref="NV5:OC5"/>
    <mergeCell ref="LO5:LT5"/>
    <mergeCell ref="LU5:LW5"/>
    <mergeCell ref="LX5:LZ5"/>
    <mergeCell ref="MA5:MG5"/>
    <mergeCell ref="MH5:MJ5"/>
    <mergeCell ref="MK5:MN5"/>
    <mergeCell ref="JT5:KA5"/>
    <mergeCell ref="KB5:KI5"/>
    <mergeCell ref="KJ5:KN5"/>
    <mergeCell ref="KO5:KQ5"/>
    <mergeCell ref="KR5:KZ5"/>
    <mergeCell ref="LA5:LN5"/>
    <mergeCell ref="GO5:HC5"/>
    <mergeCell ref="HD5:HM5"/>
    <mergeCell ref="HN5:IB5"/>
    <mergeCell ref="IC5:IN5"/>
    <mergeCell ref="IO5:JD5"/>
    <mergeCell ref="JE5:JS5"/>
    <mergeCell ref="FC5:FH5"/>
    <mergeCell ref="FI5:FK5"/>
    <mergeCell ref="FL5:FQ5"/>
    <mergeCell ref="FR5:FV5"/>
    <mergeCell ref="FW5:GA5"/>
    <mergeCell ref="GB5:GN5"/>
    <mergeCell ref="DS5:DX5"/>
    <mergeCell ref="DY5:ED5"/>
    <mergeCell ref="EE5:EJ5"/>
    <mergeCell ref="EK5:EP5"/>
    <mergeCell ref="EQ5:EV5"/>
    <mergeCell ref="EW5:FB5"/>
    <mergeCell ref="BR5:BV5"/>
    <mergeCell ref="BW5:BZ5"/>
    <mergeCell ref="CA5:CR5"/>
    <mergeCell ref="CS5:DB5"/>
    <mergeCell ref="DC5:DK5"/>
    <mergeCell ref="DL5:DR5"/>
    <mergeCell ref="OW4:PD4"/>
    <mergeCell ref="A5:C5"/>
    <mergeCell ref="E5:Q5"/>
    <mergeCell ref="R5:AA5"/>
    <mergeCell ref="AB5:AI5"/>
    <mergeCell ref="AJ5:AQ5"/>
    <mergeCell ref="AR5:AY5"/>
    <mergeCell ref="AZ5:BG5"/>
    <mergeCell ref="BH5:BL5"/>
    <mergeCell ref="BM5:BQ5"/>
    <mergeCell ref="NE4:NM4"/>
    <mergeCell ref="NN4:NU4"/>
    <mergeCell ref="NV4:OC4"/>
    <mergeCell ref="OD4:OG4"/>
    <mergeCell ref="OH4:ON4"/>
    <mergeCell ref="OO4:OV4"/>
    <mergeCell ref="MA4:MG4"/>
    <mergeCell ref="MH4:MJ4"/>
    <mergeCell ref="MK4:MN4"/>
    <mergeCell ref="MO4:MR4"/>
    <mergeCell ref="MS4:MY4"/>
    <mergeCell ref="MZ4:ND4"/>
    <mergeCell ref="KO4:KQ4"/>
    <mergeCell ref="KR4:KZ4"/>
    <mergeCell ref="LA4:LN4"/>
    <mergeCell ref="LO4:LT4"/>
    <mergeCell ref="LU4:LW4"/>
    <mergeCell ref="LX4:LZ4"/>
    <mergeCell ref="IC4:IN4"/>
    <mergeCell ref="IO4:JD4"/>
    <mergeCell ref="JE4:JS4"/>
    <mergeCell ref="JT4:KA4"/>
    <mergeCell ref="KB4:KI4"/>
    <mergeCell ref="KJ4:KN4"/>
    <mergeCell ref="FR4:FV4"/>
    <mergeCell ref="FW4:GA4"/>
    <mergeCell ref="GB4:GN4"/>
    <mergeCell ref="GO4:HC4"/>
    <mergeCell ref="HD4:HM4"/>
    <mergeCell ref="HN4:IB4"/>
    <mergeCell ref="EK4:EP4"/>
    <mergeCell ref="EQ4:EV4"/>
    <mergeCell ref="EW4:FB4"/>
    <mergeCell ref="FC4:FH4"/>
    <mergeCell ref="FI4:FK4"/>
    <mergeCell ref="FL4:FQ4"/>
    <mergeCell ref="CS4:DB4"/>
    <mergeCell ref="DC4:DK4"/>
    <mergeCell ref="DL4:DR4"/>
    <mergeCell ref="DS4:DX4"/>
    <mergeCell ref="DY4:ED4"/>
    <mergeCell ref="EE4:EJ4"/>
    <mergeCell ref="AZ4:BG4"/>
    <mergeCell ref="BH4:BL4"/>
    <mergeCell ref="BM4:BQ4"/>
    <mergeCell ref="BR4:BV4"/>
    <mergeCell ref="BW4:BZ4"/>
    <mergeCell ref="CA4:CR4"/>
    <mergeCell ref="A4:C4"/>
    <mergeCell ref="E4:Q4"/>
    <mergeCell ref="R4:AA4"/>
    <mergeCell ref="AB4:AI4"/>
    <mergeCell ref="AJ4:AQ4"/>
    <mergeCell ref="AR4:AY4"/>
    <mergeCell ref="NN3:NU3"/>
    <mergeCell ref="NV3:OC3"/>
    <mergeCell ref="OD3:OG3"/>
    <mergeCell ref="OH3:ON3"/>
    <mergeCell ref="OO3:OV3"/>
    <mergeCell ref="OW3:PD3"/>
    <mergeCell ref="MH3:MJ3"/>
    <mergeCell ref="MK3:MN3"/>
    <mergeCell ref="MO3:MR3"/>
    <mergeCell ref="MS3:MY3"/>
    <mergeCell ref="MZ3:ND3"/>
    <mergeCell ref="NE3:NM3"/>
    <mergeCell ref="KR3:KZ3"/>
    <mergeCell ref="LA3:LN3"/>
    <mergeCell ref="LO3:LT3"/>
    <mergeCell ref="LU3:LW3"/>
    <mergeCell ref="LX3:LZ3"/>
    <mergeCell ref="MA3:MG3"/>
    <mergeCell ref="IC3:IN3"/>
    <mergeCell ref="IO3:JD3"/>
    <mergeCell ref="JE3:JS3"/>
    <mergeCell ref="JT3:KA3"/>
    <mergeCell ref="KB3:KI3"/>
    <mergeCell ref="KJ3:KN3"/>
    <mergeCell ref="FR3:FV3"/>
    <mergeCell ref="FW3:GA3"/>
    <mergeCell ref="GB3:GN3"/>
    <mergeCell ref="GO3:HC3"/>
    <mergeCell ref="HD3:HM3"/>
    <mergeCell ref="HN3:IB3"/>
    <mergeCell ref="EK3:EP3"/>
    <mergeCell ref="EQ3:EV3"/>
    <mergeCell ref="EW3:FB3"/>
    <mergeCell ref="FC3:FH3"/>
    <mergeCell ref="FI3:FK3"/>
    <mergeCell ref="FL3:FQ3"/>
    <mergeCell ref="CS3:DB3"/>
    <mergeCell ref="DC3:DK3"/>
    <mergeCell ref="DL3:DR3"/>
    <mergeCell ref="DS3:DX3"/>
    <mergeCell ref="DY3:ED3"/>
    <mergeCell ref="EE3:EJ3"/>
    <mergeCell ref="AZ3:BG3"/>
    <mergeCell ref="BH3:BL3"/>
    <mergeCell ref="BM3:BQ3"/>
    <mergeCell ref="BR3:BV3"/>
    <mergeCell ref="BW3:BZ3"/>
    <mergeCell ref="CA3:CR3"/>
    <mergeCell ref="A3:C3"/>
    <mergeCell ref="E3:Q3"/>
    <mergeCell ref="R3:AA3"/>
    <mergeCell ref="AB3:AI3"/>
    <mergeCell ref="AJ3:AQ3"/>
    <mergeCell ref="AR3:AY3"/>
    <mergeCell ref="NN2:NU2"/>
    <mergeCell ref="NV2:OC2"/>
    <mergeCell ref="OD2:OG2"/>
    <mergeCell ref="OH2:ON2"/>
    <mergeCell ref="OO2:OV2"/>
    <mergeCell ref="OW2:PD2"/>
    <mergeCell ref="MH2:MJ2"/>
    <mergeCell ref="MK2:MN2"/>
    <mergeCell ref="MO2:MR2"/>
    <mergeCell ref="MS2:MY2"/>
    <mergeCell ref="MZ2:ND2"/>
    <mergeCell ref="NE2:NM2"/>
    <mergeCell ref="KR2:KZ2"/>
    <mergeCell ref="LA2:LN2"/>
    <mergeCell ref="LO2:LT2"/>
    <mergeCell ref="LU2:LW2"/>
    <mergeCell ref="LX2:LZ2"/>
    <mergeCell ref="MA2:MG2"/>
    <mergeCell ref="IO2:JD2"/>
    <mergeCell ref="JE2:JS2"/>
    <mergeCell ref="JT2:KA2"/>
    <mergeCell ref="KB2:KI2"/>
    <mergeCell ref="KJ2:KN2"/>
    <mergeCell ref="KO2:KQ2"/>
    <mergeCell ref="FW2:GA2"/>
    <mergeCell ref="GB2:GN2"/>
    <mergeCell ref="GO2:HC2"/>
    <mergeCell ref="HD2:HM2"/>
    <mergeCell ref="HN2:IB2"/>
    <mergeCell ref="IC2:IN2"/>
    <mergeCell ref="EQ2:EV2"/>
    <mergeCell ref="EW2:FB2"/>
    <mergeCell ref="FC2:FH2"/>
    <mergeCell ref="FI2:FK2"/>
    <mergeCell ref="FL2:FQ2"/>
    <mergeCell ref="FR2:FV2"/>
    <mergeCell ref="DC2:DK2"/>
    <mergeCell ref="DL2:DR2"/>
    <mergeCell ref="DS2:DX2"/>
    <mergeCell ref="DY2:ED2"/>
    <mergeCell ref="EE2:EJ2"/>
    <mergeCell ref="EK2:EP2"/>
    <mergeCell ref="BH2:BL2"/>
    <mergeCell ref="BM2:BQ2"/>
    <mergeCell ref="BR2:BV2"/>
    <mergeCell ref="BW2:BZ2"/>
    <mergeCell ref="CA2:CR2"/>
    <mergeCell ref="CS2:DB2"/>
    <mergeCell ref="E2:Q2"/>
    <mergeCell ref="R2:AA2"/>
    <mergeCell ref="AB2:AI2"/>
    <mergeCell ref="AJ2:AQ2"/>
    <mergeCell ref="AR2:AY2"/>
    <mergeCell ref="AZ2:BG2"/>
    <mergeCell ref="NN1:NU1"/>
    <mergeCell ref="NV1:OC1"/>
    <mergeCell ref="OD1:OG1"/>
    <mergeCell ref="OH1:ON1"/>
    <mergeCell ref="OO1:OV1"/>
    <mergeCell ref="OW1:PD1"/>
    <mergeCell ref="MH1:MJ1"/>
    <mergeCell ref="MK1:MN1"/>
    <mergeCell ref="MO1:MR1"/>
    <mergeCell ref="MS1:MY1"/>
    <mergeCell ref="MZ1:ND1"/>
    <mergeCell ref="NE1:NM1"/>
    <mergeCell ref="KR1:KZ1"/>
    <mergeCell ref="LA1:LN1"/>
    <mergeCell ref="LO1:LT1"/>
    <mergeCell ref="LU1:LW1"/>
    <mergeCell ref="LX1:LZ1"/>
    <mergeCell ref="MA1:MG1"/>
    <mergeCell ref="IO1:JD1"/>
    <mergeCell ref="JE1:JS1"/>
    <mergeCell ref="JT1:KA1"/>
    <mergeCell ref="KB1:KI1"/>
    <mergeCell ref="KJ1:KN1"/>
    <mergeCell ref="KO1:KQ1"/>
    <mergeCell ref="FW1:GA1"/>
    <mergeCell ref="GB1:GN1"/>
    <mergeCell ref="GO1:HC1"/>
    <mergeCell ref="HD1:HM1"/>
    <mergeCell ref="HN1:IB1"/>
    <mergeCell ref="IC1:IN1"/>
    <mergeCell ref="EQ1:EV1"/>
    <mergeCell ref="EW1:FB1"/>
    <mergeCell ref="FC1:FH1"/>
    <mergeCell ref="FI1:FK1"/>
    <mergeCell ref="FL1:FQ1"/>
    <mergeCell ref="FR1:FV1"/>
    <mergeCell ref="DC1:DK1"/>
    <mergeCell ref="DL1:DR1"/>
    <mergeCell ref="DS1:DX1"/>
    <mergeCell ref="DY1:ED1"/>
    <mergeCell ref="EE1:EJ1"/>
    <mergeCell ref="EK1:EP1"/>
    <mergeCell ref="BH1:BL1"/>
    <mergeCell ref="BM1:BQ1"/>
    <mergeCell ref="BR1:BV1"/>
    <mergeCell ref="BW1:BZ1"/>
    <mergeCell ref="CA1:CR1"/>
    <mergeCell ref="CS1:DB1"/>
    <mergeCell ref="E1:Q1"/>
    <mergeCell ref="R1:AA1"/>
    <mergeCell ref="AB1:AI1"/>
    <mergeCell ref="AJ1:AQ1"/>
    <mergeCell ref="AR1:AY1"/>
    <mergeCell ref="AZ1:BG1"/>
  </mergeCells>
  <conditionalFormatting sqref="E8 BH8 DS8 DC8 GB8 JT8 KR8 NN8 NV8 FC8 AB8 OH8 MH8 OW8 OO8 MK8 LU8 LO8 LA8 IC8 HN8 HD8 GO8 FL8 FI8 EK8 EE8 DY8 CA8 BW8 BR8 BM8 AJ8">
    <cfRule type="cellIs" dxfId="22" priority="23" operator="lessThan">
      <formula>TODAY()</formula>
    </cfRule>
  </conditionalFormatting>
  <conditionalFormatting sqref="CA8">
    <cfRule type="cellIs" dxfId="21" priority="22" operator="lessThan">
      <formula>TODAY()</formula>
    </cfRule>
  </conditionalFormatting>
  <conditionalFormatting sqref="BM8">
    <cfRule type="cellIs" dxfId="20" priority="21" operator="lessThan">
      <formula>TODAY()</formula>
    </cfRule>
  </conditionalFormatting>
  <conditionalFormatting sqref="R8">
    <cfRule type="cellIs" dxfId="19" priority="20" operator="lessThan">
      <formula>TODAY()</formula>
    </cfRule>
  </conditionalFormatting>
  <conditionalFormatting sqref="NE8">
    <cfRule type="cellIs" dxfId="18" priority="19" operator="lessThan">
      <formula>TODAY()</formula>
    </cfRule>
  </conditionalFormatting>
  <conditionalFormatting sqref="MZ8">
    <cfRule type="cellIs" dxfId="17" priority="18" operator="lessThan">
      <formula>TODAY()</formula>
    </cfRule>
  </conditionalFormatting>
  <conditionalFormatting sqref="MS8">
    <cfRule type="cellIs" dxfId="16" priority="17" operator="lessThan">
      <formula>TODAY()</formula>
    </cfRule>
  </conditionalFormatting>
  <conditionalFormatting sqref="MA8">
    <cfRule type="cellIs" dxfId="15" priority="16" operator="lessThan">
      <formula>TODAY()</formula>
    </cfRule>
  </conditionalFormatting>
  <conditionalFormatting sqref="AR8">
    <cfRule type="cellIs" dxfId="14" priority="15" operator="lessThan">
      <formula>TODAY()</formula>
    </cfRule>
  </conditionalFormatting>
  <conditionalFormatting sqref="DL8">
    <cfRule type="cellIs" dxfId="13" priority="14" operator="lessThan">
      <formula>TODAY()</formula>
    </cfRule>
  </conditionalFormatting>
  <conditionalFormatting sqref="FR8">
    <cfRule type="cellIs" dxfId="12" priority="13" operator="lessThan">
      <formula>TODAY()</formula>
    </cfRule>
  </conditionalFormatting>
  <conditionalFormatting sqref="CS8">
    <cfRule type="cellIs" dxfId="11" priority="12" operator="lessThan">
      <formula>TODAY()</formula>
    </cfRule>
  </conditionalFormatting>
  <conditionalFormatting sqref="KJ8">
    <cfRule type="cellIs" dxfId="10" priority="11" operator="lessThan">
      <formula>TODAY()</formula>
    </cfRule>
  </conditionalFormatting>
  <conditionalFormatting sqref="OD8">
    <cfRule type="cellIs" dxfId="9" priority="10" operator="lessThan">
      <formula>TODAY()</formula>
    </cfRule>
  </conditionalFormatting>
  <conditionalFormatting sqref="MO8">
    <cfRule type="cellIs" dxfId="8" priority="9" operator="lessThan">
      <formula>TODAY()</formula>
    </cfRule>
  </conditionalFormatting>
  <conditionalFormatting sqref="IO8">
    <cfRule type="cellIs" dxfId="7" priority="8" operator="lessThan">
      <formula>TODAY()</formula>
    </cfRule>
  </conditionalFormatting>
  <conditionalFormatting sqref="JE8">
    <cfRule type="cellIs" dxfId="6" priority="7" operator="lessThan">
      <formula>TODAY()</formula>
    </cfRule>
  </conditionalFormatting>
  <conditionalFormatting sqref="KB8">
    <cfRule type="cellIs" dxfId="5" priority="6" operator="lessThan">
      <formula>TODAY()</formula>
    </cfRule>
  </conditionalFormatting>
  <conditionalFormatting sqref="FW8">
    <cfRule type="cellIs" dxfId="4" priority="5" operator="lessThan">
      <formula>TODAY()</formula>
    </cfRule>
  </conditionalFormatting>
  <conditionalFormatting sqref="LX8">
    <cfRule type="cellIs" dxfId="3" priority="4" operator="lessThan">
      <formula>TODAY()</formula>
    </cfRule>
  </conditionalFormatting>
  <conditionalFormatting sqref="AZ8">
    <cfRule type="cellIs" dxfId="2" priority="3" operator="lessThan">
      <formula>TODAY()</formula>
    </cfRule>
  </conditionalFormatting>
  <conditionalFormatting sqref="EQ8">
    <cfRule type="cellIs" dxfId="1" priority="2" operator="lessThan">
      <formula>TODAY()</formula>
    </cfRule>
  </conditionalFormatting>
  <conditionalFormatting sqref="EW8">
    <cfRule type="cellIs" dxfId="0" priority="1" operator="lessThan">
      <formula>TODAY()</formula>
    </cfRule>
  </conditionalFormatting>
  <hyperlinks>
    <hyperlink ref="E5:Q5" r:id="rId1" display="ESR-3037" xr:uid="{18313AA2-3873-48C3-A26B-7CE357E5BD4D}"/>
    <hyperlink ref="R5:AA5" r:id="rId2" display="ESR-3037" xr:uid="{54AA68E3-8909-4D84-929B-D61AE48B0B2C}"/>
    <hyperlink ref="AB5:AI5" r:id="rId3" display="ESR-4413" xr:uid="{718455D1-307F-47D1-B0E6-372DD1AAFBCD}"/>
    <hyperlink ref="AR5:AY5" r:id="rId4" display="ESR-4346" xr:uid="{A3A9F8DC-64C2-4D78-87FE-94899A6F408B}"/>
    <hyperlink ref="BH5:BL5" r:id="rId5" display="ESR-3981" xr:uid="{6B68E65E-2854-4993-A197-C15688B72B52}"/>
    <hyperlink ref="BM5:BQ5" r:id="rId6" display="ESR-3852" xr:uid="{1183A40B-296D-44F4-AB44-9B56465EF258}"/>
    <hyperlink ref="BR5:BV5" r:id="rId7" display="ESR-3794" xr:uid="{7794E6EA-1310-49DB-8B90-30CAA13A2711}"/>
    <hyperlink ref="BW5:BZ5" r:id="rId8" display="ESR-2254" xr:uid="{1F174AA9-4A4F-4594-B2EF-C8A8CA86D432}"/>
    <hyperlink ref="CS5:DB5" r:id="rId9" display="ESR-2502" xr:uid="{627BBF85-47CB-4398-9130-C50BE1D4F2B5}"/>
    <hyperlink ref="DC5:DK5" r:id="rId10" display="ESR-2502" xr:uid="{1E03E560-51CF-4DA0-8042-99F04E48F1CE}"/>
    <hyperlink ref="DS5:DX5" r:id="rId11" display="ESR-2691" xr:uid="{1E77D86A-5608-4F57-A6CD-5E934B17550F}"/>
    <hyperlink ref="DY5:ED5" r:id="rId12" display="ESR-2691" xr:uid="{DF50B246-6911-43C0-8378-7827D23C809B}"/>
    <hyperlink ref="EE5:EJ5" r:id="rId13" display="ESR-2948" xr:uid="{1BAC76BC-8365-4E3B-A0B5-E19B727F0486}"/>
    <hyperlink ref="EK5:EP5" r:id="rId14" display="ESR-2948" xr:uid="{9A480E8D-B584-4A41-A652-E39FD0DD83E3}"/>
    <hyperlink ref="FC5:FH5" r:id="rId15" display="ESR-1545" xr:uid="{528AE2B4-93C5-483F-A119-6E97961C0658}"/>
    <hyperlink ref="FI5:FK5" r:id="rId16" display="ESR-1545" xr:uid="{7B1593DD-C4A0-4E41-B0E7-CCF5AA5614FB}"/>
    <hyperlink ref="FL5:FQ5" r:id="rId17" display="ESR-1545" xr:uid="{BD55D304-B6E3-4A8C-A3C4-5DD1284AAA98}"/>
    <hyperlink ref="FR5:FV5" r:id="rId18" display="ESR-1545" xr:uid="{4DE0B866-9E5D-49AC-B072-9BA0B074F355}"/>
    <hyperlink ref="FW5:GA5" r:id="rId19" display="ESR-1545" xr:uid="{1785F8A9-68FE-45A7-8490-E84349990738}"/>
    <hyperlink ref="GO5:HC5" r:id="rId20" display="ESR-2302" xr:uid="{45830B36-41B3-4C02-B0B5-4926EE60F905}"/>
    <hyperlink ref="HD5:HM5" r:id="rId21" display="ESR-2302" xr:uid="{FBF89261-9915-44CB-9A8E-8DD611BE3C3A}"/>
    <hyperlink ref="IO5:JD5" r:id="rId22" display="ESR-4266" xr:uid="{644D946F-18F6-4413-B422-7B116C2F3AF2}"/>
    <hyperlink ref="JE5:JS5" r:id="rId23" display="ESR-4266" xr:uid="{4657210C-FBC9-4706-9E7A-3F51AF7F2B6A}"/>
    <hyperlink ref="KJ5:KN5" r:id="rId24" display="ESR-4236" xr:uid="{9332B278-6F14-4D59-B820-7C77D58AF334}"/>
    <hyperlink ref="KB6:KI6" r:id="rId25" display="ER-0678" xr:uid="{8E859816-B81F-4F5A-90B9-85F96C7DC593}"/>
    <hyperlink ref="LO5:LT5" r:id="rId26" display="ESR-2251" xr:uid="{F46CF305-6F9A-4D49-A85D-6C72B3FF9BED}"/>
    <hyperlink ref="LU5:LW5" r:id="rId27" display="ESR-3932" xr:uid="{1FA97FF3-0368-4477-8C1F-86D93DB370A1}"/>
    <hyperlink ref="MH5:MJ5" r:id="rId28" display="ESR-3782" xr:uid="{6DBFCE92-671E-4D53-97B6-DD186441EB5A}"/>
    <hyperlink ref="MK5:MN5" r:id="rId29" display="ESR-2461" xr:uid="{7797A51D-BF06-4C33-816B-3D951D16669D}"/>
    <hyperlink ref="MO5:MR5" r:id="rId30" display="ESR-2461" xr:uid="{BE16B678-8B60-4F4E-A3A2-E5CABC074D1B}"/>
    <hyperlink ref="MS5:MY5" r:id="rId31" display="ESR-4278" xr:uid="{88A13892-EE25-4346-B7D2-B304826A3EE2}"/>
    <hyperlink ref="NE5:NM5" r:id="rId32" display="ESR-4200" xr:uid="{33E972A6-D377-44EB-A7C9-63B51E6F8FB0}"/>
    <hyperlink ref="NN5:NU5" r:id="rId33" display="ESR-4200" xr:uid="{FE39DCC2-A906-4E7B-88DB-8AF133092CF9}"/>
    <hyperlink ref="OH6:ON6" r:id="rId34" display="ER-0373" xr:uid="{81B2C0C3-E0B5-4EFD-9D81-8D30669FAE8C}"/>
    <hyperlink ref="NO5" r:id="rId35" display="ESR-4200" xr:uid="{9D549A92-E412-4185-AA49-8B549B254070}"/>
    <hyperlink ref="LX5:LZ5" r:id="rId36" display="ESR-5132" xr:uid="{B20BBA49-988A-4B9B-B801-5747A9CE5AFF}"/>
    <hyperlink ref="KR5:KZ5" r:id="rId37" display="ESR-4853" xr:uid="{DF7F6BC0-F038-413B-B7AD-7B96AE849DAE}"/>
    <hyperlink ref="MZ5:ND5" r:id="rId38" display="ESR-4264" xr:uid="{827F06D7-2D24-42EB-AA7F-5ACBC679DC55}"/>
    <hyperlink ref="AZ5:BG5" r:id="rId39" display="ESR-4346" xr:uid="{849F8A4F-A897-4891-9C9E-1C677EA83BCD}"/>
    <hyperlink ref="AS5" r:id="rId40" display="ESR-4346" xr:uid="{40C31BFA-2769-468A-9239-32103105B519}"/>
    <hyperlink ref="BA5" r:id="rId41" display="ESR-4346" xr:uid="{295290C1-FF24-4FC5-8059-412210818A7A}"/>
    <hyperlink ref="EQ5:EV5" r:id="rId42" display="ESR-2948" xr:uid="{93635B3C-9118-44DD-A8EF-84A3CD09FFF6}"/>
    <hyperlink ref="EW5:FB5" r:id="rId43" display="ESR-2948" xr:uid="{4E07EC36-209F-4F23-B30E-4882560B6E39}"/>
    <hyperlink ref="OO5:OV5" r:id="rId44" display="ESR-4870" xr:uid="{6C2A8861-6C88-4FE4-BA81-5C35DB6971D2}"/>
    <hyperlink ref="OW5:PD5" r:id="rId45" display="ESR-4870" xr:uid="{519879F3-CD28-4BAB-B418-856D7F61C146}"/>
    <hyperlink ref="KO5:KQ5" r:id="rId46" display="ESR-4236" xr:uid="{87EF2725-9E9B-4047-898F-6706B52968DA}"/>
    <hyperlink ref="AJ5:AQ5" r:id="rId47" display="ESR-4413" xr:uid="{5AC29179-DBFD-4AC7-8E1D-6E7B19BE4B12}"/>
  </hyperlinks>
  <pageMargins left="0.75" right="0.75" top="1" bottom="1" header="0.5" footer="0.5"/>
  <pageSetup scale="48" fitToWidth="0" orientation="landscape" r:id="rId48"/>
  <headerFooter alignWithMargins="0"/>
  <drawing r:id="rId49"/>
  <legacyDrawing r:id="rId5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B7271-6389-4D63-AB81-EE17ADFE047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76</vt:i4>
      </vt:variant>
    </vt:vector>
  </HeadingPairs>
  <TitlesOfParts>
    <vt:vector size="78" baseType="lpstr">
      <vt:lpstr>Expansion Anchors</vt:lpstr>
      <vt:lpstr>Sheet1</vt:lpstr>
      <vt:lpstr>AERO</vt:lpstr>
      <vt:lpstr>AllF</vt:lpstr>
      <vt:lpstr>AP</vt:lpstr>
      <vt:lpstr>BBI</vt:lpstr>
      <vt:lpstr>BWG</vt:lpstr>
      <vt:lpstr>Cobra</vt:lpstr>
      <vt:lpstr>CTT</vt:lpstr>
      <vt:lpstr>CTTWA</vt:lpstr>
      <vt:lpstr>CYW</vt:lpstr>
      <vt:lpstr>Dewalt</vt:lpstr>
      <vt:lpstr>DURAD</vt:lpstr>
      <vt:lpstr>DW</vt:lpstr>
      <vt:lpstr>Ejot</vt:lpstr>
      <vt:lpstr>ETB</vt:lpstr>
      <vt:lpstr>ETBS2</vt:lpstr>
      <vt:lpstr>Fastenal</vt:lpstr>
      <vt:lpstr>FAZII_A4</vt:lpstr>
      <vt:lpstr>FAZII_C</vt:lpstr>
      <vt:lpstr>FAZII_P</vt:lpstr>
      <vt:lpstr>FAZII_PR</vt:lpstr>
      <vt:lpstr>FHII_B_H</vt:lpstr>
      <vt:lpstr>FHII_S_SK</vt:lpstr>
      <vt:lpstr>Fischer</vt:lpstr>
      <vt:lpstr>HDIPTZ</vt:lpstr>
      <vt:lpstr>HDITZ</vt:lpstr>
      <vt:lpstr>Hilti</vt:lpstr>
      <vt:lpstr>HSL3_B_SK</vt:lpstr>
      <vt:lpstr>HSL3_G</vt:lpstr>
      <vt:lpstr>HSL3_GR</vt:lpstr>
      <vt:lpstr>HSL3_R</vt:lpstr>
      <vt:lpstr>HSL3_SH</vt:lpstr>
      <vt:lpstr>IN_MTDX</vt:lpstr>
      <vt:lpstr>InHard</vt:lpstr>
      <vt:lpstr>ITW</vt:lpstr>
      <vt:lpstr>KB_1</vt:lpstr>
      <vt:lpstr>KB3_C</vt:lpstr>
      <vt:lpstr>KB3_HDG</vt:lpstr>
      <vt:lpstr>KB3_S</vt:lpstr>
      <vt:lpstr>KBTZ_C</vt:lpstr>
      <vt:lpstr>KBTZ_S</vt:lpstr>
      <vt:lpstr>KBTZ2CS</vt:lpstr>
      <vt:lpstr>KBTZ2SS</vt:lpstr>
      <vt:lpstr>KBVTZ</vt:lpstr>
      <vt:lpstr>LHD</vt:lpstr>
      <vt:lpstr>MainTitle</vt:lpstr>
      <vt:lpstr>MiTek</vt:lpstr>
      <vt:lpstr>MKT</vt:lpstr>
      <vt:lpstr>MTD_M</vt:lpstr>
      <vt:lpstr>MWF</vt:lpstr>
      <vt:lpstr>Ningbo</vt:lpstr>
      <vt:lpstr>PBW</vt:lpstr>
      <vt:lpstr>PSPSD1</vt:lpstr>
      <vt:lpstr>PSSD2</vt:lpstr>
      <vt:lpstr>PSSD4</vt:lpstr>
      <vt:lpstr>PW</vt:lpstr>
      <vt:lpstr>SIMPSON</vt:lpstr>
      <vt:lpstr>SRSP</vt:lpstr>
      <vt:lpstr>SRSTZ_C</vt:lpstr>
      <vt:lpstr>SRSTZ_S</vt:lpstr>
      <vt:lpstr>STB2_C</vt:lpstr>
      <vt:lpstr>STB2_S</vt:lpstr>
      <vt:lpstr>SUPR</vt:lpstr>
      <vt:lpstr>SW</vt:lpstr>
      <vt:lpstr>SW_SS</vt:lpstr>
      <vt:lpstr>SZ</vt:lpstr>
      <vt:lpstr>SZ_A4</vt:lpstr>
      <vt:lpstr>Tecnicas</vt:lpstr>
      <vt:lpstr>TRU</vt:lpstr>
      <vt:lpstr>TRUP</vt:lpstr>
      <vt:lpstr>TZ</vt:lpstr>
      <vt:lpstr>Ucan</vt:lpstr>
      <vt:lpstr>ULWP</vt:lpstr>
      <vt:lpstr>WAC</vt:lpstr>
      <vt:lpstr>WAE_EI</vt:lpstr>
      <vt:lpstr>WAE_VI</vt:lpstr>
      <vt:lpstr>WAPP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Duyen Huynh Ly</dc:creator>
  <cp:lastModifiedBy>Duyen Huynh Ly</cp:lastModifiedBy>
  <dcterms:created xsi:type="dcterms:W3CDTF">2026-01-11T14:06:13Z</dcterms:created>
  <dcterms:modified xsi:type="dcterms:W3CDTF">2026-01-11T14:07:14Z</dcterms:modified>
</cp:coreProperties>
</file>